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C:\Users\Mark.Dinardo\OneDrive - U.S. Department of Education\Documents\EDFacts\Web Requests\Assessments\SY 2017-18\"/>
    </mc:Choice>
  </mc:AlternateContent>
  <xr:revisionPtr revIDLastSave="2" documentId="13_ncr:1_{C615917A-C992-45CC-A922-259AAB327716}" xr6:coauthVersionLast="45" xr6:coauthVersionMax="45" xr10:uidLastSave="{7F7DE474-8486-4113-8077-F1CF62190487}"/>
  <bookViews>
    <workbookView xWindow="390" yWindow="390" windowWidth="21600" windowHeight="11775" xr2:uid="{00000000-000D-0000-FFFF-FFFF00000000}"/>
  </bookViews>
  <sheets>
    <sheet name="Data Notes - Final" sheetId="7" r:id="rId1"/>
    <sheet name="Pivot of DQ Issues" sheetId="12" state="hidden" r:id="rId2"/>
    <sheet name="Merge Comments with Data Notes" sheetId="1" state="hidden" r:id="rId3"/>
    <sheet name="Assessment Responses" sheetId="2" state="hidden" r:id="rId4"/>
    <sheet name="Pivot of Comments" sheetId="3" state="hidden" r:id="rId5"/>
    <sheet name="Data Notes - Working" sheetId="5" state="hidden" r:id="rId6"/>
    <sheet name="List of Terr_States" sheetId="10" state="hidden" r:id="rId7"/>
    <sheet name="Data Note Criteria - Legacy" sheetId="4" state="hidden" r:id="rId8"/>
  </sheets>
  <definedNames>
    <definedName name="_xlnm._FilterDatabase" localSheetId="3" hidden="1">'Assessment Responses'!$A$1:$U$460</definedName>
    <definedName name="_xlnm._FilterDatabase" localSheetId="0" hidden="1">'Data Notes - Final'!$A$1:$L$200</definedName>
    <definedName name="_xlnm._FilterDatabase" localSheetId="5" hidden="1">'Data Notes - Working'!$A$2:$BP$571</definedName>
    <definedName name="_xlnm._FilterDatabase" localSheetId="6" hidden="1">'List of Terr_States'!$A$1:$I$63</definedName>
    <definedName name="_xlnm._FilterDatabase" localSheetId="2" hidden="1">'Merge Comments with Data Notes'!$A$2:$BG$2</definedName>
  </definedNames>
  <calcPr calcId="191029"/>
  <pivotCaches>
    <pivotCache cacheId="0" r:id="rId9"/>
    <pivotCache cacheId="1"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T4" i="1" l="1"/>
  <c r="AU4" i="1"/>
  <c r="AV4" i="1"/>
  <c r="AW4" i="1"/>
  <c r="AT5" i="1"/>
  <c r="AU5" i="1"/>
  <c r="AV5" i="1"/>
  <c r="AW5" i="1"/>
  <c r="AT6" i="1"/>
  <c r="AU6" i="1"/>
  <c r="AV6" i="1"/>
  <c r="AW6" i="1"/>
  <c r="AT7" i="1"/>
  <c r="AU7" i="1"/>
  <c r="AV7" i="1"/>
  <c r="AW7" i="1"/>
  <c r="AT8" i="1"/>
  <c r="AU8" i="1"/>
  <c r="AV8" i="1"/>
  <c r="AW8" i="1"/>
  <c r="AT9" i="1"/>
  <c r="AU9" i="1"/>
  <c r="AV9" i="1"/>
  <c r="AW9" i="1"/>
  <c r="AT10" i="1"/>
  <c r="AU10" i="1"/>
  <c r="AV10" i="1"/>
  <c r="AW10" i="1"/>
  <c r="AT11" i="1"/>
  <c r="AU11" i="1"/>
  <c r="AV11" i="1"/>
  <c r="AW11" i="1"/>
  <c r="AT12" i="1"/>
  <c r="AU12" i="1"/>
  <c r="AV12" i="1"/>
  <c r="AW12" i="1"/>
  <c r="AT13" i="1"/>
  <c r="AU13" i="1"/>
  <c r="AV13" i="1"/>
  <c r="AW13" i="1"/>
  <c r="AT14" i="1"/>
  <c r="AU14" i="1"/>
  <c r="AV14" i="1"/>
  <c r="AW14" i="1"/>
  <c r="AT15" i="1"/>
  <c r="AU15" i="1"/>
  <c r="AV15" i="1"/>
  <c r="AW15" i="1"/>
  <c r="AT16" i="1"/>
  <c r="AU16" i="1"/>
  <c r="AV16" i="1"/>
  <c r="AW16" i="1"/>
  <c r="AT17" i="1"/>
  <c r="AU17" i="1"/>
  <c r="AV17" i="1"/>
  <c r="AW17" i="1"/>
  <c r="AT18" i="1"/>
  <c r="AU18" i="1"/>
  <c r="AV18" i="1"/>
  <c r="AW18" i="1"/>
  <c r="AT19" i="1"/>
  <c r="AU19" i="1"/>
  <c r="AV19" i="1"/>
  <c r="AW19" i="1"/>
  <c r="AT20" i="1"/>
  <c r="AU20" i="1"/>
  <c r="AV20" i="1"/>
  <c r="AW20" i="1"/>
  <c r="AT21" i="1"/>
  <c r="AU21" i="1"/>
  <c r="AV21" i="1"/>
  <c r="AW21" i="1"/>
  <c r="AT22" i="1"/>
  <c r="AU22" i="1"/>
  <c r="AV22" i="1"/>
  <c r="AW22" i="1"/>
  <c r="AT23" i="1"/>
  <c r="AU23" i="1"/>
  <c r="AV23" i="1"/>
  <c r="AW23" i="1"/>
  <c r="AT24" i="1"/>
  <c r="AU24" i="1"/>
  <c r="AV24" i="1"/>
  <c r="AW24" i="1"/>
  <c r="AT25" i="1"/>
  <c r="AU25" i="1"/>
  <c r="AV25" i="1"/>
  <c r="AW25" i="1"/>
  <c r="AT26" i="1"/>
  <c r="AU26" i="1"/>
  <c r="AV26" i="1"/>
  <c r="AW26" i="1"/>
  <c r="AT27" i="1"/>
  <c r="AU27" i="1"/>
  <c r="AV27" i="1"/>
  <c r="AW27" i="1"/>
  <c r="AT28" i="1"/>
  <c r="AU28" i="1"/>
  <c r="AV28" i="1"/>
  <c r="AW28" i="1"/>
  <c r="AT29" i="1"/>
  <c r="AU29" i="1"/>
  <c r="AV29" i="1"/>
  <c r="AW29" i="1"/>
  <c r="AT30" i="1"/>
  <c r="AU30" i="1"/>
  <c r="AV30" i="1"/>
  <c r="AW30" i="1"/>
  <c r="AT31" i="1"/>
  <c r="AU31" i="1"/>
  <c r="AV31" i="1"/>
  <c r="AW31" i="1"/>
  <c r="AT32" i="1"/>
  <c r="AU32" i="1"/>
  <c r="AV32" i="1"/>
  <c r="AW32" i="1"/>
  <c r="AT33" i="1"/>
  <c r="AU33" i="1"/>
  <c r="AV33" i="1"/>
  <c r="AW33" i="1"/>
  <c r="AT34" i="1"/>
  <c r="AU34" i="1"/>
  <c r="AV34" i="1"/>
  <c r="AW34" i="1"/>
  <c r="AT35" i="1"/>
  <c r="AU35" i="1"/>
  <c r="AV35" i="1"/>
  <c r="AW35" i="1"/>
  <c r="AT36" i="1"/>
  <c r="AU36" i="1"/>
  <c r="AV36" i="1"/>
  <c r="AW36" i="1"/>
  <c r="AT37" i="1"/>
  <c r="AU37" i="1"/>
  <c r="AV37" i="1"/>
  <c r="AW37" i="1"/>
  <c r="AT38" i="1"/>
  <c r="AU38" i="1"/>
  <c r="AV38" i="1"/>
  <c r="AW38" i="1"/>
  <c r="AT39" i="1"/>
  <c r="AU39" i="1"/>
  <c r="AV39" i="1"/>
  <c r="AW39" i="1"/>
  <c r="AT40" i="1"/>
  <c r="AU40" i="1"/>
  <c r="AV40" i="1"/>
  <c r="AW40" i="1"/>
  <c r="AT41" i="1"/>
  <c r="AU41" i="1"/>
  <c r="AV41" i="1"/>
  <c r="AW41" i="1"/>
  <c r="AT42" i="1"/>
  <c r="AU42" i="1"/>
  <c r="AV42" i="1"/>
  <c r="AW42" i="1"/>
  <c r="AT43" i="1"/>
  <c r="AU43" i="1"/>
  <c r="AV43" i="1"/>
  <c r="AW43" i="1"/>
  <c r="AT44" i="1"/>
  <c r="AU44" i="1"/>
  <c r="AV44" i="1"/>
  <c r="AW44" i="1"/>
  <c r="AT45" i="1"/>
  <c r="AU45" i="1"/>
  <c r="AV45" i="1"/>
  <c r="AW45" i="1"/>
  <c r="AT46" i="1"/>
  <c r="AU46" i="1"/>
  <c r="AV46" i="1"/>
  <c r="AW46" i="1"/>
  <c r="AT47" i="1"/>
  <c r="AU47" i="1"/>
  <c r="AV47" i="1"/>
  <c r="AW47" i="1"/>
  <c r="AT48" i="1"/>
  <c r="AU48" i="1"/>
  <c r="AV48" i="1"/>
  <c r="AW48" i="1"/>
  <c r="AT49" i="1"/>
  <c r="AU49" i="1"/>
  <c r="AV49" i="1"/>
  <c r="AW49" i="1"/>
  <c r="AT50" i="1"/>
  <c r="AU50" i="1"/>
  <c r="AV50" i="1"/>
  <c r="AW50" i="1"/>
  <c r="AT51" i="1"/>
  <c r="AU51" i="1"/>
  <c r="AV51" i="1"/>
  <c r="AW51" i="1"/>
  <c r="AT52" i="1"/>
  <c r="AU52" i="1"/>
  <c r="AV52" i="1"/>
  <c r="AW52" i="1"/>
  <c r="AT53" i="1"/>
  <c r="AU53" i="1"/>
  <c r="AV53" i="1"/>
  <c r="AW53" i="1"/>
  <c r="AT54" i="1"/>
  <c r="AU54" i="1"/>
  <c r="AV54" i="1"/>
  <c r="AW54" i="1"/>
  <c r="AT55" i="1"/>
  <c r="AU55" i="1"/>
  <c r="AV55" i="1"/>
  <c r="AW55" i="1"/>
  <c r="AT56" i="1"/>
  <c r="AU56" i="1"/>
  <c r="AV56" i="1"/>
  <c r="AW56" i="1"/>
  <c r="AT57" i="1"/>
  <c r="AU57" i="1"/>
  <c r="AV57" i="1"/>
  <c r="AW57" i="1"/>
  <c r="AT58" i="1"/>
  <c r="AU58" i="1"/>
  <c r="AV58" i="1"/>
  <c r="AW58" i="1"/>
  <c r="AT59" i="1"/>
  <c r="AU59" i="1"/>
  <c r="AV59" i="1"/>
  <c r="AW59" i="1"/>
  <c r="AT60" i="1"/>
  <c r="AU60" i="1"/>
  <c r="AV60" i="1"/>
  <c r="AW60" i="1"/>
  <c r="AT61" i="1"/>
  <c r="AU61" i="1"/>
  <c r="AV61" i="1"/>
  <c r="AW61" i="1"/>
  <c r="AT62" i="1"/>
  <c r="AU62" i="1"/>
  <c r="AV62" i="1"/>
  <c r="AW62" i="1"/>
  <c r="AT63" i="1"/>
  <c r="AU63" i="1"/>
  <c r="AV63" i="1"/>
  <c r="AW63" i="1"/>
  <c r="AT64" i="1"/>
  <c r="AU64" i="1"/>
  <c r="AV64" i="1"/>
  <c r="AW64" i="1"/>
  <c r="AT65" i="1"/>
  <c r="AU65" i="1"/>
  <c r="AV65" i="1"/>
  <c r="AW65" i="1"/>
  <c r="AT66" i="1"/>
  <c r="AU66" i="1"/>
  <c r="AV66" i="1"/>
  <c r="AW66" i="1"/>
  <c r="AT67" i="1"/>
  <c r="AU67" i="1"/>
  <c r="AV67" i="1"/>
  <c r="AW67" i="1"/>
  <c r="AT68" i="1"/>
  <c r="AU68" i="1"/>
  <c r="AV68" i="1"/>
  <c r="AW68" i="1"/>
  <c r="AT69" i="1"/>
  <c r="AU69" i="1"/>
  <c r="AV69" i="1"/>
  <c r="AW69" i="1"/>
  <c r="AT70" i="1"/>
  <c r="AU70" i="1"/>
  <c r="AV70" i="1"/>
  <c r="AW70" i="1"/>
  <c r="AT71" i="1"/>
  <c r="AU71" i="1"/>
  <c r="AV71" i="1"/>
  <c r="AW71" i="1"/>
  <c r="AT72" i="1"/>
  <c r="AU72" i="1"/>
  <c r="AV72" i="1"/>
  <c r="AW72" i="1"/>
  <c r="AT73" i="1"/>
  <c r="AU73" i="1"/>
  <c r="AV73" i="1"/>
  <c r="AW73" i="1"/>
  <c r="AT74" i="1"/>
  <c r="AU74" i="1"/>
  <c r="AV74" i="1"/>
  <c r="AW74" i="1"/>
  <c r="AT75" i="1"/>
  <c r="AU75" i="1"/>
  <c r="AV75" i="1"/>
  <c r="AW75" i="1"/>
  <c r="AT76" i="1"/>
  <c r="AU76" i="1"/>
  <c r="AV76" i="1"/>
  <c r="AW76" i="1"/>
  <c r="AT77" i="1"/>
  <c r="AU77" i="1"/>
  <c r="AV77" i="1"/>
  <c r="AW77" i="1"/>
  <c r="AT78" i="1"/>
  <c r="AU78" i="1"/>
  <c r="AV78" i="1"/>
  <c r="AW78" i="1"/>
  <c r="AT79" i="1"/>
  <c r="AU79" i="1"/>
  <c r="AV79" i="1"/>
  <c r="AW79" i="1"/>
  <c r="AT80" i="1"/>
  <c r="AU80" i="1"/>
  <c r="AV80" i="1"/>
  <c r="AW80" i="1"/>
  <c r="AT81" i="1"/>
  <c r="AU81" i="1"/>
  <c r="AV81" i="1"/>
  <c r="AW81" i="1"/>
  <c r="AT82" i="1"/>
  <c r="AU82" i="1"/>
  <c r="AV82" i="1"/>
  <c r="AW82" i="1"/>
  <c r="AT83" i="1"/>
  <c r="AU83" i="1"/>
  <c r="AV83" i="1"/>
  <c r="AW83" i="1"/>
  <c r="AT84" i="1"/>
  <c r="AU84" i="1"/>
  <c r="AV84" i="1"/>
  <c r="AW84" i="1"/>
  <c r="AT85" i="1"/>
  <c r="AU85" i="1"/>
  <c r="AV85" i="1"/>
  <c r="AW85" i="1"/>
  <c r="AT86" i="1"/>
  <c r="AU86" i="1"/>
  <c r="AV86" i="1"/>
  <c r="AW86" i="1"/>
  <c r="AT87" i="1"/>
  <c r="AU87" i="1"/>
  <c r="AV87" i="1"/>
  <c r="AW87" i="1"/>
  <c r="AT88" i="1"/>
  <c r="AU88" i="1"/>
  <c r="AV88" i="1"/>
  <c r="AW88" i="1"/>
  <c r="AT89" i="1"/>
  <c r="AU89" i="1"/>
  <c r="AV89" i="1"/>
  <c r="AW89" i="1"/>
  <c r="AT90" i="1"/>
  <c r="AU90" i="1"/>
  <c r="AV90" i="1"/>
  <c r="AW90" i="1"/>
  <c r="AT91" i="1"/>
  <c r="AU91" i="1"/>
  <c r="AV91" i="1"/>
  <c r="AW91" i="1"/>
  <c r="AT92" i="1"/>
  <c r="AU92" i="1"/>
  <c r="AV92" i="1"/>
  <c r="AW92" i="1"/>
  <c r="AT93" i="1"/>
  <c r="AU93" i="1"/>
  <c r="AV93" i="1"/>
  <c r="AW93" i="1"/>
  <c r="AT94" i="1"/>
  <c r="AU94" i="1"/>
  <c r="AV94" i="1"/>
  <c r="AW94" i="1"/>
  <c r="AT95" i="1"/>
  <c r="AU95" i="1"/>
  <c r="AV95" i="1"/>
  <c r="AW95" i="1"/>
  <c r="AT96" i="1"/>
  <c r="AU96" i="1"/>
  <c r="AV96" i="1"/>
  <c r="AW96" i="1"/>
  <c r="AT97" i="1"/>
  <c r="AU97" i="1"/>
  <c r="AV97" i="1"/>
  <c r="AW97" i="1"/>
  <c r="AT98" i="1"/>
  <c r="AU98" i="1"/>
  <c r="AV98" i="1"/>
  <c r="AW98" i="1"/>
  <c r="AT99" i="1"/>
  <c r="AU99" i="1"/>
  <c r="AV99" i="1"/>
  <c r="AW99" i="1"/>
  <c r="AT100" i="1"/>
  <c r="AU100" i="1"/>
  <c r="AV100" i="1"/>
  <c r="AW100" i="1"/>
  <c r="AT101" i="1"/>
  <c r="AU101" i="1"/>
  <c r="AV101" i="1"/>
  <c r="AW101" i="1"/>
  <c r="AT102" i="1"/>
  <c r="AU102" i="1"/>
  <c r="AV102" i="1"/>
  <c r="AW102" i="1"/>
  <c r="AT103" i="1"/>
  <c r="AU103" i="1"/>
  <c r="AV103" i="1"/>
  <c r="AW103" i="1"/>
  <c r="AT104" i="1"/>
  <c r="AU104" i="1"/>
  <c r="AV104" i="1"/>
  <c r="AW104" i="1"/>
  <c r="AT105" i="1"/>
  <c r="AU105" i="1"/>
  <c r="AV105" i="1"/>
  <c r="AW105" i="1"/>
  <c r="AT106" i="1"/>
  <c r="AU106" i="1"/>
  <c r="AV106" i="1"/>
  <c r="AW106" i="1"/>
  <c r="AT107" i="1"/>
  <c r="AU107" i="1"/>
  <c r="AV107" i="1"/>
  <c r="AW107" i="1"/>
  <c r="AT108" i="1"/>
  <c r="AU108" i="1"/>
  <c r="AV108" i="1"/>
  <c r="AW108" i="1"/>
  <c r="AT109" i="1"/>
  <c r="AU109" i="1"/>
  <c r="AV109" i="1"/>
  <c r="AW109" i="1"/>
  <c r="AT110" i="1"/>
  <c r="AU110" i="1"/>
  <c r="AV110" i="1"/>
  <c r="AW110" i="1"/>
  <c r="AT111" i="1"/>
  <c r="AU111" i="1"/>
  <c r="AV111" i="1"/>
  <c r="AW111" i="1"/>
  <c r="AT112" i="1"/>
  <c r="AU112" i="1"/>
  <c r="AV112" i="1"/>
  <c r="AW112" i="1"/>
  <c r="AT113" i="1"/>
  <c r="AU113" i="1"/>
  <c r="AV113" i="1"/>
  <c r="AW113" i="1"/>
  <c r="AT114" i="1"/>
  <c r="AU114" i="1"/>
  <c r="AV114" i="1"/>
  <c r="AW114" i="1"/>
  <c r="AT115" i="1"/>
  <c r="AU115" i="1"/>
  <c r="AV115" i="1"/>
  <c r="AW115" i="1"/>
  <c r="AT116" i="1"/>
  <c r="AU116" i="1"/>
  <c r="AV116" i="1"/>
  <c r="AW116" i="1"/>
  <c r="AT117" i="1"/>
  <c r="AU117" i="1"/>
  <c r="AV117" i="1"/>
  <c r="AW117" i="1"/>
  <c r="AT118" i="1"/>
  <c r="AU118" i="1"/>
  <c r="AV118" i="1"/>
  <c r="AW118" i="1"/>
  <c r="AT119" i="1"/>
  <c r="AU119" i="1"/>
  <c r="AV119" i="1"/>
  <c r="AW119" i="1"/>
  <c r="AT120" i="1"/>
  <c r="AU120" i="1"/>
  <c r="AV120" i="1"/>
  <c r="AW120" i="1"/>
  <c r="AT121" i="1"/>
  <c r="AU121" i="1"/>
  <c r="AV121" i="1"/>
  <c r="AW121" i="1"/>
  <c r="AT122" i="1"/>
  <c r="AU122" i="1"/>
  <c r="AV122" i="1"/>
  <c r="AW122" i="1"/>
  <c r="AT123" i="1"/>
  <c r="AU123" i="1"/>
  <c r="AV123" i="1"/>
  <c r="AW123" i="1"/>
  <c r="AT124" i="1"/>
  <c r="AU124" i="1"/>
  <c r="AV124" i="1"/>
  <c r="AW124" i="1"/>
  <c r="AT125" i="1"/>
  <c r="AU125" i="1"/>
  <c r="AV125" i="1"/>
  <c r="AW125" i="1"/>
  <c r="AT126" i="1"/>
  <c r="AU126" i="1"/>
  <c r="AV126" i="1"/>
  <c r="AW126" i="1"/>
  <c r="AT127" i="1"/>
  <c r="AU127" i="1"/>
  <c r="AV127" i="1"/>
  <c r="AW127" i="1"/>
  <c r="AT128" i="1"/>
  <c r="AU128" i="1"/>
  <c r="AV128" i="1"/>
  <c r="AW128" i="1"/>
  <c r="AT129" i="1"/>
  <c r="AU129" i="1"/>
  <c r="AV129" i="1"/>
  <c r="AW129" i="1"/>
  <c r="AT130" i="1"/>
  <c r="AU130" i="1"/>
  <c r="AV130" i="1"/>
  <c r="AW130" i="1"/>
  <c r="AT131" i="1"/>
  <c r="AU131" i="1"/>
  <c r="AV131" i="1"/>
  <c r="AW131" i="1"/>
  <c r="AT132" i="1"/>
  <c r="AU132" i="1"/>
  <c r="AV132" i="1"/>
  <c r="AW132" i="1"/>
  <c r="AT133" i="1"/>
  <c r="AU133" i="1"/>
  <c r="AV133" i="1"/>
  <c r="AW133" i="1"/>
  <c r="AT134" i="1"/>
  <c r="AU134" i="1"/>
  <c r="AV134" i="1"/>
  <c r="AW134" i="1"/>
  <c r="AT135" i="1"/>
  <c r="AU135" i="1"/>
  <c r="AV135" i="1"/>
  <c r="AW135" i="1"/>
  <c r="AT136" i="1"/>
  <c r="AU136" i="1"/>
  <c r="AV136" i="1"/>
  <c r="AW136" i="1"/>
  <c r="AT137" i="1"/>
  <c r="AU137" i="1"/>
  <c r="AV137" i="1"/>
  <c r="AW137" i="1"/>
  <c r="AT138" i="1"/>
  <c r="AU138" i="1"/>
  <c r="AV138" i="1"/>
  <c r="AW138" i="1"/>
  <c r="AT139" i="1"/>
  <c r="AU139" i="1"/>
  <c r="AV139" i="1"/>
  <c r="AW139" i="1"/>
  <c r="AT140" i="1"/>
  <c r="AU140" i="1"/>
  <c r="AV140" i="1"/>
  <c r="AW140" i="1"/>
  <c r="AT141" i="1"/>
  <c r="AU141" i="1"/>
  <c r="AV141" i="1"/>
  <c r="AW141" i="1"/>
  <c r="AT142" i="1"/>
  <c r="AU142" i="1"/>
  <c r="AV142" i="1"/>
  <c r="AW142" i="1"/>
  <c r="AT143" i="1"/>
  <c r="AU143" i="1"/>
  <c r="AV143" i="1"/>
  <c r="AW143" i="1"/>
  <c r="AT144" i="1"/>
  <c r="AU144" i="1"/>
  <c r="AV144" i="1"/>
  <c r="AW144" i="1"/>
  <c r="AT145" i="1"/>
  <c r="AU145" i="1"/>
  <c r="AV145" i="1"/>
  <c r="AW145" i="1"/>
  <c r="AT146" i="1"/>
  <c r="AU146" i="1"/>
  <c r="AV146" i="1"/>
  <c r="AW146" i="1"/>
  <c r="AT147" i="1"/>
  <c r="AU147" i="1"/>
  <c r="AV147" i="1"/>
  <c r="AW147" i="1"/>
  <c r="AT148" i="1"/>
  <c r="AU148" i="1"/>
  <c r="AV148" i="1"/>
  <c r="AW148" i="1"/>
  <c r="AT149" i="1"/>
  <c r="AU149" i="1"/>
  <c r="AV149" i="1"/>
  <c r="AW149" i="1"/>
  <c r="AT150" i="1"/>
  <c r="AU150" i="1"/>
  <c r="AV150" i="1"/>
  <c r="AW150" i="1"/>
  <c r="AT151" i="1"/>
  <c r="AU151" i="1"/>
  <c r="AV151" i="1"/>
  <c r="AW151" i="1"/>
  <c r="AT152" i="1"/>
  <c r="AU152" i="1"/>
  <c r="AV152" i="1"/>
  <c r="AW152" i="1"/>
  <c r="AT153" i="1"/>
  <c r="AU153" i="1"/>
  <c r="AV153" i="1"/>
  <c r="AW153" i="1"/>
  <c r="AT154" i="1"/>
  <c r="AU154" i="1"/>
  <c r="AV154" i="1"/>
  <c r="AW154" i="1"/>
  <c r="AT155" i="1"/>
  <c r="AU155" i="1"/>
  <c r="AV155" i="1"/>
  <c r="AW155" i="1"/>
  <c r="AT156" i="1"/>
  <c r="AU156" i="1"/>
  <c r="AV156" i="1"/>
  <c r="AW156" i="1"/>
  <c r="AT157" i="1"/>
  <c r="AU157" i="1"/>
  <c r="AV157" i="1"/>
  <c r="AW157" i="1"/>
  <c r="AT158" i="1"/>
  <c r="AU158" i="1"/>
  <c r="AV158" i="1"/>
  <c r="AW158" i="1"/>
  <c r="AT159" i="1"/>
  <c r="AU159" i="1"/>
  <c r="AV159" i="1"/>
  <c r="AW159" i="1"/>
  <c r="AT160" i="1"/>
  <c r="AU160" i="1"/>
  <c r="AV160" i="1"/>
  <c r="AW160" i="1"/>
  <c r="AT161" i="1"/>
  <c r="AU161" i="1"/>
  <c r="AV161" i="1"/>
  <c r="AW161" i="1"/>
  <c r="AT162" i="1"/>
  <c r="AU162" i="1"/>
  <c r="AV162" i="1"/>
  <c r="AW162" i="1"/>
  <c r="AT163" i="1"/>
  <c r="AU163" i="1"/>
  <c r="AV163" i="1"/>
  <c r="AW163" i="1"/>
  <c r="AT164" i="1"/>
  <c r="AU164" i="1"/>
  <c r="AV164" i="1"/>
  <c r="AW164" i="1"/>
  <c r="AT165" i="1"/>
  <c r="AU165" i="1"/>
  <c r="AV165" i="1"/>
  <c r="AW165" i="1"/>
  <c r="AT166" i="1"/>
  <c r="AU166" i="1"/>
  <c r="AV166" i="1"/>
  <c r="AW166" i="1"/>
  <c r="AT167" i="1"/>
  <c r="AU167" i="1"/>
  <c r="AV167" i="1"/>
  <c r="AW167" i="1"/>
  <c r="AT168" i="1"/>
  <c r="AU168" i="1"/>
  <c r="AV168" i="1"/>
  <c r="AW168" i="1"/>
  <c r="AT169" i="1"/>
  <c r="AU169" i="1"/>
  <c r="AV169" i="1"/>
  <c r="AW169" i="1"/>
  <c r="AT170" i="1"/>
  <c r="AU170" i="1"/>
  <c r="AV170" i="1"/>
  <c r="AW170" i="1"/>
  <c r="AT171" i="1"/>
  <c r="AU171" i="1"/>
  <c r="AV171" i="1"/>
  <c r="AW171" i="1"/>
  <c r="AT172" i="1"/>
  <c r="AU172" i="1"/>
  <c r="AV172" i="1"/>
  <c r="AW172" i="1"/>
  <c r="AT173" i="1"/>
  <c r="AU173" i="1"/>
  <c r="AV173" i="1"/>
  <c r="AW173" i="1"/>
  <c r="AT174" i="1"/>
  <c r="AU174" i="1"/>
  <c r="AV174" i="1"/>
  <c r="AW174" i="1"/>
  <c r="AT175" i="1"/>
  <c r="AU175" i="1"/>
  <c r="AV175" i="1"/>
  <c r="AW175" i="1"/>
  <c r="AT176" i="1"/>
  <c r="AU176" i="1"/>
  <c r="AV176" i="1"/>
  <c r="AW176" i="1"/>
  <c r="AT177" i="1"/>
  <c r="AU177" i="1"/>
  <c r="AV177" i="1"/>
  <c r="AW177" i="1"/>
  <c r="AT178" i="1"/>
  <c r="AU178" i="1"/>
  <c r="AV178" i="1"/>
  <c r="AW178" i="1"/>
  <c r="AT179" i="1"/>
  <c r="AU179" i="1"/>
  <c r="AV179" i="1"/>
  <c r="AW179" i="1"/>
  <c r="AT180" i="1"/>
  <c r="AU180" i="1"/>
  <c r="AV180" i="1"/>
  <c r="AW180" i="1"/>
  <c r="AT181" i="1"/>
  <c r="AU181" i="1"/>
  <c r="AV181" i="1"/>
  <c r="AW181" i="1"/>
  <c r="AT182" i="1"/>
  <c r="AU182" i="1"/>
  <c r="AV182" i="1"/>
  <c r="AW182" i="1"/>
  <c r="AT183" i="1"/>
  <c r="AU183" i="1"/>
  <c r="AV183" i="1"/>
  <c r="AW183" i="1"/>
  <c r="AT184" i="1"/>
  <c r="AU184" i="1"/>
  <c r="AV184" i="1"/>
  <c r="AW184" i="1"/>
  <c r="AT185" i="1"/>
  <c r="AU185" i="1"/>
  <c r="AV185" i="1"/>
  <c r="AW185" i="1"/>
  <c r="AT186" i="1"/>
  <c r="AU186" i="1"/>
  <c r="AV186" i="1"/>
  <c r="AW186" i="1"/>
  <c r="AT187" i="1"/>
  <c r="AU187" i="1"/>
  <c r="AV187" i="1"/>
  <c r="AW187" i="1"/>
  <c r="AT188" i="1"/>
  <c r="AU188" i="1"/>
  <c r="AV188" i="1"/>
  <c r="AW188" i="1"/>
  <c r="AT189" i="1"/>
  <c r="AU189" i="1"/>
  <c r="AV189" i="1"/>
  <c r="AW189" i="1"/>
  <c r="AT190" i="1"/>
  <c r="AU190" i="1"/>
  <c r="AV190" i="1"/>
  <c r="AW190" i="1"/>
  <c r="AT191" i="1"/>
  <c r="AU191" i="1"/>
  <c r="AV191" i="1"/>
  <c r="AW191" i="1"/>
  <c r="AT192" i="1"/>
  <c r="AU192" i="1"/>
  <c r="AV192" i="1"/>
  <c r="AW192" i="1"/>
  <c r="AT193" i="1"/>
  <c r="AU193" i="1"/>
  <c r="AV193" i="1"/>
  <c r="AW193" i="1"/>
  <c r="AT194" i="1"/>
  <c r="AU194" i="1"/>
  <c r="AV194" i="1"/>
  <c r="AW194" i="1"/>
  <c r="AT195" i="1"/>
  <c r="AU195" i="1"/>
  <c r="AV195" i="1"/>
  <c r="AW195" i="1"/>
  <c r="AT196" i="1"/>
  <c r="AU196" i="1"/>
  <c r="AV196" i="1"/>
  <c r="AW196" i="1"/>
  <c r="AT197" i="1"/>
  <c r="AU197" i="1"/>
  <c r="AV197" i="1"/>
  <c r="AW197" i="1"/>
  <c r="AT198" i="1"/>
  <c r="AU198" i="1"/>
  <c r="AV198" i="1"/>
  <c r="AW198" i="1"/>
  <c r="AT199" i="1"/>
  <c r="AU199" i="1"/>
  <c r="AV199" i="1"/>
  <c r="AW199" i="1"/>
  <c r="AT200" i="1"/>
  <c r="AU200" i="1"/>
  <c r="AV200" i="1"/>
  <c r="AW200" i="1"/>
  <c r="AT201" i="1"/>
  <c r="AU201" i="1"/>
  <c r="AV201" i="1"/>
  <c r="AW201" i="1"/>
  <c r="AT202" i="1"/>
  <c r="AU202" i="1"/>
  <c r="AV202" i="1"/>
  <c r="AW202" i="1"/>
  <c r="AT203" i="1"/>
  <c r="AU203" i="1"/>
  <c r="AV203" i="1"/>
  <c r="AW203" i="1"/>
  <c r="AT204" i="1"/>
  <c r="AU204" i="1"/>
  <c r="AV204" i="1"/>
  <c r="AW204" i="1"/>
  <c r="AT205" i="1"/>
  <c r="AU205" i="1"/>
  <c r="AV205" i="1"/>
  <c r="AW205" i="1"/>
  <c r="AT206" i="1"/>
  <c r="AU206" i="1"/>
  <c r="AV206" i="1"/>
  <c r="AW206" i="1"/>
  <c r="AT207" i="1"/>
  <c r="AU207" i="1"/>
  <c r="AV207" i="1"/>
  <c r="AW207" i="1"/>
  <c r="AT208" i="1"/>
  <c r="AU208" i="1"/>
  <c r="AV208" i="1"/>
  <c r="AW208" i="1"/>
  <c r="AT209" i="1"/>
  <c r="AU209" i="1"/>
  <c r="AV209" i="1"/>
  <c r="AW209" i="1"/>
  <c r="AT210" i="1"/>
  <c r="AU210" i="1"/>
  <c r="AV210" i="1"/>
  <c r="AW210" i="1"/>
  <c r="AT211" i="1"/>
  <c r="AU211" i="1"/>
  <c r="AV211" i="1"/>
  <c r="AW211" i="1"/>
  <c r="AT212" i="1"/>
  <c r="AU212" i="1"/>
  <c r="AV212" i="1"/>
  <c r="AW212" i="1"/>
  <c r="AT213" i="1"/>
  <c r="AU213" i="1"/>
  <c r="AV213" i="1"/>
  <c r="AW213" i="1"/>
  <c r="AT214" i="1"/>
  <c r="AU214" i="1"/>
  <c r="AV214" i="1"/>
  <c r="AW214" i="1"/>
  <c r="AT215" i="1"/>
  <c r="AU215" i="1"/>
  <c r="AV215" i="1"/>
  <c r="AW215" i="1"/>
  <c r="AT216" i="1"/>
  <c r="AU216" i="1"/>
  <c r="AV216" i="1"/>
  <c r="AW216" i="1"/>
  <c r="AT217" i="1"/>
  <c r="AU217" i="1"/>
  <c r="AV217" i="1"/>
  <c r="AW217" i="1"/>
  <c r="AT218" i="1"/>
  <c r="AU218" i="1"/>
  <c r="AV218" i="1"/>
  <c r="AW218" i="1"/>
  <c r="AT219" i="1"/>
  <c r="AU219" i="1"/>
  <c r="AV219" i="1"/>
  <c r="AW219" i="1"/>
  <c r="AT220" i="1"/>
  <c r="AU220" i="1"/>
  <c r="AV220" i="1"/>
  <c r="AW220" i="1"/>
  <c r="AT221" i="1"/>
  <c r="AU221" i="1"/>
  <c r="AV221" i="1"/>
  <c r="AW221" i="1"/>
  <c r="AT222" i="1"/>
  <c r="AU222" i="1"/>
  <c r="AV222" i="1"/>
  <c r="AW222" i="1"/>
  <c r="AT223" i="1"/>
  <c r="AU223" i="1"/>
  <c r="AV223" i="1"/>
  <c r="AW223" i="1"/>
  <c r="AT224" i="1"/>
  <c r="AU224" i="1"/>
  <c r="AV224" i="1"/>
  <c r="AW224" i="1"/>
  <c r="AT225" i="1"/>
  <c r="AU225" i="1"/>
  <c r="AV225" i="1"/>
  <c r="AW225" i="1"/>
  <c r="AT226" i="1"/>
  <c r="AU226" i="1"/>
  <c r="AV226" i="1"/>
  <c r="AW226" i="1"/>
  <c r="AT227" i="1"/>
  <c r="AU227" i="1"/>
  <c r="AV227" i="1"/>
  <c r="AW227" i="1"/>
  <c r="AT228" i="1"/>
  <c r="AU228" i="1"/>
  <c r="AV228" i="1"/>
  <c r="AW228" i="1"/>
  <c r="AT229" i="1"/>
  <c r="AU229" i="1"/>
  <c r="AV229" i="1"/>
  <c r="AW229" i="1"/>
  <c r="AT230" i="1"/>
  <c r="AU230" i="1"/>
  <c r="AV230" i="1"/>
  <c r="AW230" i="1"/>
  <c r="AT231" i="1"/>
  <c r="AU231" i="1"/>
  <c r="AV231" i="1"/>
  <c r="AW231" i="1"/>
  <c r="AT232" i="1"/>
  <c r="AU232" i="1"/>
  <c r="AV232" i="1"/>
  <c r="AW232" i="1"/>
  <c r="AT233" i="1"/>
  <c r="AU233" i="1"/>
  <c r="AV233" i="1"/>
  <c r="AW233" i="1"/>
  <c r="AT234" i="1"/>
  <c r="AU234" i="1"/>
  <c r="AV234" i="1"/>
  <c r="AW234" i="1"/>
  <c r="AT235" i="1"/>
  <c r="AU235" i="1"/>
  <c r="AV235" i="1"/>
  <c r="AW235" i="1"/>
  <c r="AT236" i="1"/>
  <c r="AU236" i="1"/>
  <c r="AV236" i="1"/>
  <c r="AW236" i="1"/>
  <c r="AT237" i="1"/>
  <c r="AU237" i="1"/>
  <c r="AV237" i="1"/>
  <c r="AW237" i="1"/>
  <c r="AT238" i="1"/>
  <c r="AU238" i="1"/>
  <c r="AV238" i="1"/>
  <c r="AW238" i="1"/>
  <c r="AT239" i="1"/>
  <c r="AU239" i="1"/>
  <c r="AV239" i="1"/>
  <c r="AW239" i="1"/>
  <c r="AT240" i="1"/>
  <c r="AU240" i="1"/>
  <c r="AV240" i="1"/>
  <c r="AW240" i="1"/>
  <c r="AT241" i="1"/>
  <c r="AU241" i="1"/>
  <c r="AV241" i="1"/>
  <c r="AW241" i="1"/>
  <c r="AT242" i="1"/>
  <c r="AU242" i="1"/>
  <c r="AV242" i="1"/>
  <c r="AW242" i="1"/>
  <c r="AT243" i="1"/>
  <c r="AU243" i="1"/>
  <c r="AV243" i="1"/>
  <c r="AW243" i="1"/>
  <c r="AT244" i="1"/>
  <c r="AU244" i="1"/>
  <c r="AV244" i="1"/>
  <c r="AW244" i="1"/>
  <c r="AT245" i="1"/>
  <c r="AU245" i="1"/>
  <c r="AV245" i="1"/>
  <c r="AW245" i="1"/>
  <c r="AT246" i="1"/>
  <c r="AU246" i="1"/>
  <c r="AV246" i="1"/>
  <c r="AW246" i="1"/>
  <c r="AT247" i="1"/>
  <c r="AU247" i="1"/>
  <c r="AV247" i="1"/>
  <c r="AW247" i="1"/>
  <c r="AT248" i="1"/>
  <c r="AU248" i="1"/>
  <c r="AV248" i="1"/>
  <c r="AW248" i="1"/>
  <c r="AT249" i="1"/>
  <c r="AU249" i="1"/>
  <c r="AV249" i="1"/>
  <c r="AW249" i="1"/>
  <c r="AT250" i="1"/>
  <c r="AU250" i="1"/>
  <c r="AV250" i="1"/>
  <c r="AW250" i="1"/>
  <c r="AT251" i="1"/>
  <c r="AU251" i="1"/>
  <c r="AV251" i="1"/>
  <c r="AW251" i="1"/>
  <c r="AT252" i="1"/>
  <c r="AU252" i="1"/>
  <c r="AV252" i="1"/>
  <c r="AW252" i="1"/>
  <c r="AT253" i="1"/>
  <c r="AU253" i="1"/>
  <c r="AV253" i="1"/>
  <c r="AW253" i="1"/>
  <c r="AT254" i="1"/>
  <c r="AU254" i="1"/>
  <c r="AV254" i="1"/>
  <c r="AW254" i="1"/>
  <c r="AT255" i="1"/>
  <c r="AU255" i="1"/>
  <c r="AV255" i="1"/>
  <c r="AW255" i="1"/>
  <c r="AT256" i="1"/>
  <c r="AU256" i="1"/>
  <c r="AV256" i="1"/>
  <c r="AW256" i="1"/>
  <c r="AT257" i="1"/>
  <c r="AU257" i="1"/>
  <c r="AV257" i="1"/>
  <c r="AW257" i="1"/>
  <c r="AT258" i="1"/>
  <c r="AU258" i="1"/>
  <c r="AV258" i="1"/>
  <c r="AW258" i="1"/>
  <c r="AT259" i="1"/>
  <c r="AU259" i="1"/>
  <c r="AV259" i="1"/>
  <c r="AW259" i="1"/>
  <c r="AT260" i="1"/>
  <c r="AU260" i="1"/>
  <c r="AV260" i="1"/>
  <c r="AW260" i="1"/>
  <c r="AT261" i="1"/>
  <c r="AU261" i="1"/>
  <c r="AV261" i="1"/>
  <c r="AW261" i="1"/>
  <c r="AT262" i="1"/>
  <c r="AU262" i="1"/>
  <c r="AV262" i="1"/>
  <c r="AW262" i="1"/>
  <c r="AT263" i="1"/>
  <c r="AU263" i="1"/>
  <c r="AV263" i="1"/>
  <c r="AW263" i="1"/>
  <c r="AT264" i="1"/>
  <c r="AU264" i="1"/>
  <c r="AV264" i="1"/>
  <c r="AW264" i="1"/>
  <c r="AT265" i="1"/>
  <c r="AU265" i="1"/>
  <c r="AV265" i="1"/>
  <c r="AW265" i="1"/>
  <c r="AT266" i="1"/>
  <c r="AU266" i="1"/>
  <c r="AV266" i="1"/>
  <c r="AW266" i="1"/>
  <c r="AT267" i="1"/>
  <c r="AU267" i="1"/>
  <c r="AV267" i="1"/>
  <c r="AW267" i="1"/>
  <c r="AT268" i="1"/>
  <c r="AU268" i="1"/>
  <c r="AV268" i="1"/>
  <c r="AW268" i="1"/>
  <c r="AT269" i="1"/>
  <c r="AU269" i="1"/>
  <c r="AV269" i="1"/>
  <c r="AW269" i="1"/>
  <c r="AT270" i="1"/>
  <c r="AU270" i="1"/>
  <c r="AV270" i="1"/>
  <c r="AW270" i="1"/>
  <c r="AT271" i="1"/>
  <c r="AU271" i="1"/>
  <c r="AV271" i="1"/>
  <c r="AW271" i="1"/>
  <c r="AT272" i="1"/>
  <c r="AU272" i="1"/>
  <c r="AV272" i="1"/>
  <c r="AW272" i="1"/>
  <c r="AT273" i="1"/>
  <c r="AU273" i="1"/>
  <c r="AV273" i="1"/>
  <c r="AW273" i="1"/>
  <c r="AT274" i="1"/>
  <c r="AU274" i="1"/>
  <c r="AV274" i="1"/>
  <c r="AW274" i="1"/>
  <c r="AT275" i="1"/>
  <c r="AU275" i="1"/>
  <c r="AV275" i="1"/>
  <c r="AW275" i="1"/>
  <c r="AT276" i="1"/>
  <c r="AU276" i="1"/>
  <c r="AV276" i="1"/>
  <c r="AW276" i="1"/>
  <c r="AT277" i="1"/>
  <c r="AU277" i="1"/>
  <c r="AV277" i="1"/>
  <c r="AW277" i="1"/>
  <c r="AT278" i="1"/>
  <c r="AU278" i="1"/>
  <c r="AV278" i="1"/>
  <c r="AW278" i="1"/>
  <c r="AT279" i="1"/>
  <c r="AU279" i="1"/>
  <c r="AV279" i="1"/>
  <c r="AW279" i="1"/>
  <c r="AT280" i="1"/>
  <c r="AU280" i="1"/>
  <c r="AV280" i="1"/>
  <c r="AW280" i="1"/>
  <c r="AT281" i="1"/>
  <c r="AU281" i="1"/>
  <c r="AV281" i="1"/>
  <c r="AW281" i="1"/>
  <c r="AT282" i="1"/>
  <c r="AU282" i="1"/>
  <c r="AV282" i="1"/>
  <c r="AW282" i="1"/>
  <c r="AT283" i="1"/>
  <c r="AU283" i="1"/>
  <c r="AV283" i="1"/>
  <c r="AW283" i="1"/>
  <c r="AT284" i="1"/>
  <c r="AU284" i="1"/>
  <c r="AV284" i="1"/>
  <c r="AW284" i="1"/>
  <c r="AT285" i="1"/>
  <c r="AU285" i="1"/>
  <c r="AV285" i="1"/>
  <c r="AW285" i="1"/>
  <c r="AT286" i="1"/>
  <c r="AU286" i="1"/>
  <c r="AV286" i="1"/>
  <c r="AW286" i="1"/>
  <c r="AT287" i="1"/>
  <c r="AU287" i="1"/>
  <c r="AV287" i="1"/>
  <c r="AW287" i="1"/>
  <c r="AT288" i="1"/>
  <c r="AU288" i="1"/>
  <c r="AV288" i="1"/>
  <c r="AW288" i="1"/>
  <c r="AT289" i="1"/>
  <c r="AU289" i="1"/>
  <c r="AV289" i="1"/>
  <c r="AW289" i="1"/>
  <c r="AT290" i="1"/>
  <c r="AU290" i="1"/>
  <c r="AV290" i="1"/>
  <c r="AW290" i="1"/>
  <c r="AT291" i="1"/>
  <c r="AU291" i="1"/>
  <c r="AV291" i="1"/>
  <c r="AW291" i="1"/>
  <c r="AT292" i="1"/>
  <c r="AU292" i="1"/>
  <c r="AV292" i="1"/>
  <c r="AW292" i="1"/>
  <c r="AT293" i="1"/>
  <c r="AU293" i="1"/>
  <c r="AV293" i="1"/>
  <c r="AW293" i="1"/>
  <c r="AT294" i="1"/>
  <c r="AU294" i="1"/>
  <c r="AV294" i="1"/>
  <c r="AW294" i="1"/>
  <c r="AT295" i="1"/>
  <c r="AU295" i="1"/>
  <c r="AV295" i="1"/>
  <c r="AW295" i="1"/>
  <c r="AT296" i="1"/>
  <c r="AU296" i="1"/>
  <c r="AV296" i="1"/>
  <c r="AW296" i="1"/>
  <c r="AT297" i="1"/>
  <c r="AU297" i="1"/>
  <c r="AV297" i="1"/>
  <c r="AW297" i="1"/>
  <c r="AT298" i="1"/>
  <c r="AU298" i="1"/>
  <c r="AV298" i="1"/>
  <c r="AW298" i="1"/>
  <c r="AT299" i="1"/>
  <c r="AU299" i="1"/>
  <c r="AV299" i="1"/>
  <c r="AW299" i="1"/>
  <c r="AT300" i="1"/>
  <c r="AU300" i="1"/>
  <c r="AV300" i="1"/>
  <c r="AW300" i="1"/>
  <c r="AT301" i="1"/>
  <c r="AU301" i="1"/>
  <c r="AV301" i="1"/>
  <c r="AW301" i="1"/>
  <c r="AT302" i="1"/>
  <c r="AU302" i="1"/>
  <c r="AV302" i="1"/>
  <c r="AW302" i="1"/>
  <c r="AT303" i="1"/>
  <c r="AU303" i="1"/>
  <c r="AV303" i="1"/>
  <c r="AW303" i="1"/>
  <c r="AT304" i="1"/>
  <c r="AU304" i="1"/>
  <c r="AV304" i="1"/>
  <c r="AW304" i="1"/>
  <c r="AT305" i="1"/>
  <c r="AU305" i="1"/>
  <c r="AV305" i="1"/>
  <c r="AW305" i="1"/>
  <c r="AT306" i="1"/>
  <c r="AU306" i="1"/>
  <c r="AV306" i="1"/>
  <c r="AW306" i="1"/>
  <c r="AT307" i="1"/>
  <c r="AU307" i="1"/>
  <c r="AV307" i="1"/>
  <c r="AW307" i="1"/>
  <c r="AT308" i="1"/>
  <c r="AU308" i="1"/>
  <c r="AV308" i="1"/>
  <c r="AW308" i="1"/>
  <c r="AT309" i="1"/>
  <c r="AU309" i="1"/>
  <c r="AV309" i="1"/>
  <c r="AW309" i="1"/>
  <c r="AT310" i="1"/>
  <c r="AU310" i="1"/>
  <c r="AV310" i="1"/>
  <c r="AW310" i="1"/>
  <c r="AT311" i="1"/>
  <c r="AU311" i="1"/>
  <c r="AV311" i="1"/>
  <c r="AW311" i="1"/>
  <c r="AT312" i="1"/>
  <c r="AU312" i="1"/>
  <c r="AV312" i="1"/>
  <c r="AW312" i="1"/>
  <c r="AT313" i="1"/>
  <c r="AU313" i="1"/>
  <c r="AV313" i="1"/>
  <c r="AW313" i="1"/>
  <c r="AT314" i="1"/>
  <c r="AU314" i="1"/>
  <c r="AV314" i="1"/>
  <c r="AW314" i="1"/>
  <c r="AT315" i="1"/>
  <c r="AU315" i="1"/>
  <c r="AV315" i="1"/>
  <c r="AW315" i="1"/>
  <c r="AT316" i="1"/>
  <c r="AU316" i="1"/>
  <c r="AV316" i="1"/>
  <c r="AW316" i="1"/>
  <c r="AT317" i="1"/>
  <c r="AU317" i="1"/>
  <c r="AV317" i="1"/>
  <c r="AW317" i="1"/>
  <c r="AT318" i="1"/>
  <c r="AU318" i="1"/>
  <c r="AV318" i="1"/>
  <c r="AW318" i="1"/>
  <c r="AT319" i="1"/>
  <c r="AU319" i="1"/>
  <c r="AV319" i="1"/>
  <c r="AW319" i="1"/>
  <c r="AT320" i="1"/>
  <c r="AU320" i="1"/>
  <c r="AV320" i="1"/>
  <c r="AW320" i="1"/>
  <c r="AT321" i="1"/>
  <c r="AU321" i="1"/>
  <c r="AV321" i="1"/>
  <c r="AW321" i="1"/>
  <c r="AT322" i="1"/>
  <c r="AU322" i="1"/>
  <c r="AV322" i="1"/>
  <c r="AW322" i="1"/>
  <c r="AT323" i="1"/>
  <c r="AU323" i="1"/>
  <c r="AV323" i="1"/>
  <c r="AW323" i="1"/>
  <c r="AT324" i="1"/>
  <c r="AU324" i="1"/>
  <c r="AV324" i="1"/>
  <c r="AW324" i="1"/>
  <c r="AT325" i="1"/>
  <c r="AU325" i="1"/>
  <c r="AV325" i="1"/>
  <c r="AW325" i="1"/>
  <c r="AT326" i="1"/>
  <c r="AU326" i="1"/>
  <c r="AV326" i="1"/>
  <c r="AW326" i="1"/>
  <c r="AT327" i="1"/>
  <c r="AU327" i="1"/>
  <c r="AV327" i="1"/>
  <c r="AW327" i="1"/>
  <c r="AT328" i="1"/>
  <c r="AU328" i="1"/>
  <c r="AV328" i="1"/>
  <c r="AW328" i="1"/>
  <c r="AT329" i="1"/>
  <c r="AU329" i="1"/>
  <c r="AV329" i="1"/>
  <c r="AW329" i="1"/>
  <c r="AT330" i="1"/>
  <c r="AU330" i="1"/>
  <c r="AV330" i="1"/>
  <c r="AW330" i="1"/>
  <c r="AT331" i="1"/>
  <c r="AU331" i="1"/>
  <c r="AV331" i="1"/>
  <c r="AW331" i="1"/>
  <c r="AT332" i="1"/>
  <c r="AU332" i="1"/>
  <c r="AV332" i="1"/>
  <c r="AW332" i="1"/>
  <c r="AT333" i="1"/>
  <c r="AU333" i="1"/>
  <c r="AV333" i="1"/>
  <c r="AW333" i="1"/>
  <c r="AT334" i="1"/>
  <c r="AU334" i="1"/>
  <c r="AV334" i="1"/>
  <c r="AW334" i="1"/>
  <c r="AT335" i="1"/>
  <c r="AU335" i="1"/>
  <c r="AV335" i="1"/>
  <c r="AW335" i="1"/>
  <c r="AT336" i="1"/>
  <c r="AU336" i="1"/>
  <c r="AV336" i="1"/>
  <c r="AW336" i="1"/>
  <c r="AT337" i="1"/>
  <c r="AU337" i="1"/>
  <c r="AV337" i="1"/>
  <c r="AW337" i="1"/>
  <c r="AT338" i="1"/>
  <c r="AU338" i="1"/>
  <c r="AV338" i="1"/>
  <c r="AW338" i="1"/>
  <c r="AT339" i="1"/>
  <c r="AU339" i="1"/>
  <c r="AV339" i="1"/>
  <c r="AW339" i="1"/>
  <c r="AT340" i="1"/>
  <c r="AU340" i="1"/>
  <c r="AV340" i="1"/>
  <c r="AW340" i="1"/>
  <c r="AT341" i="1"/>
  <c r="AU341" i="1"/>
  <c r="AV341" i="1"/>
  <c r="AW341" i="1"/>
  <c r="AT342" i="1"/>
  <c r="AU342" i="1"/>
  <c r="AV342" i="1"/>
  <c r="AW342" i="1"/>
  <c r="AT343" i="1"/>
  <c r="AU343" i="1"/>
  <c r="AV343" i="1"/>
  <c r="AW343" i="1"/>
  <c r="AT344" i="1"/>
  <c r="AU344" i="1"/>
  <c r="AV344" i="1"/>
  <c r="AW344" i="1"/>
  <c r="AT345" i="1"/>
  <c r="AU345" i="1"/>
  <c r="AV345" i="1"/>
  <c r="AW345" i="1"/>
  <c r="AT346" i="1"/>
  <c r="AU346" i="1"/>
  <c r="AV346" i="1"/>
  <c r="AW346" i="1"/>
  <c r="AT347" i="1"/>
  <c r="AU347" i="1"/>
  <c r="AV347" i="1"/>
  <c r="AW347" i="1"/>
  <c r="AT348" i="1"/>
  <c r="AU348" i="1"/>
  <c r="AV348" i="1"/>
  <c r="AW348" i="1"/>
  <c r="AT349" i="1"/>
  <c r="AU349" i="1"/>
  <c r="AV349" i="1"/>
  <c r="AW349" i="1"/>
  <c r="AT350" i="1"/>
  <c r="AU350" i="1"/>
  <c r="AV350" i="1"/>
  <c r="AW350" i="1"/>
  <c r="AT351" i="1"/>
  <c r="AU351" i="1"/>
  <c r="AV351" i="1"/>
  <c r="AW351" i="1"/>
  <c r="AT352" i="1"/>
  <c r="AU352" i="1"/>
  <c r="AV352" i="1"/>
  <c r="AW352" i="1"/>
  <c r="AT353" i="1"/>
  <c r="AU353" i="1"/>
  <c r="AV353" i="1"/>
  <c r="AW353" i="1"/>
  <c r="AT354" i="1"/>
  <c r="AU354" i="1"/>
  <c r="AV354" i="1"/>
  <c r="AW354" i="1"/>
  <c r="AT355" i="1"/>
  <c r="AU355" i="1"/>
  <c r="AV355" i="1"/>
  <c r="AW355" i="1"/>
  <c r="AT356" i="1"/>
  <c r="AU356" i="1"/>
  <c r="AV356" i="1"/>
  <c r="AW356" i="1"/>
  <c r="AT357" i="1"/>
  <c r="AU357" i="1"/>
  <c r="AV357" i="1"/>
  <c r="AW357" i="1"/>
  <c r="AT358" i="1"/>
  <c r="AU358" i="1"/>
  <c r="AV358" i="1"/>
  <c r="AW358" i="1"/>
  <c r="AT359" i="1"/>
  <c r="AU359" i="1"/>
  <c r="AV359" i="1"/>
  <c r="AW359" i="1"/>
  <c r="AT360" i="1"/>
  <c r="AU360" i="1"/>
  <c r="AV360" i="1"/>
  <c r="AW360" i="1"/>
  <c r="AT361" i="1"/>
  <c r="AU361" i="1"/>
  <c r="AV361" i="1"/>
  <c r="AW361" i="1"/>
  <c r="AT362" i="1"/>
  <c r="AU362" i="1"/>
  <c r="AV362" i="1"/>
  <c r="AW362" i="1"/>
  <c r="AT363" i="1"/>
  <c r="AU363" i="1"/>
  <c r="AV363" i="1"/>
  <c r="AW363" i="1"/>
  <c r="AT364" i="1"/>
  <c r="AU364" i="1"/>
  <c r="AV364" i="1"/>
  <c r="AW364" i="1"/>
  <c r="AT365" i="1"/>
  <c r="AU365" i="1"/>
  <c r="AV365" i="1"/>
  <c r="AW365" i="1"/>
  <c r="AT366" i="1"/>
  <c r="AU366" i="1"/>
  <c r="AV366" i="1"/>
  <c r="AW366" i="1"/>
  <c r="AT367" i="1"/>
  <c r="AU367" i="1"/>
  <c r="AV367" i="1"/>
  <c r="AW367" i="1"/>
  <c r="AT368" i="1"/>
  <c r="AU368" i="1"/>
  <c r="AV368" i="1"/>
  <c r="AW368" i="1"/>
  <c r="AT369" i="1"/>
  <c r="AU369" i="1"/>
  <c r="AV369" i="1"/>
  <c r="AW369" i="1"/>
  <c r="AT370" i="1"/>
  <c r="AU370" i="1"/>
  <c r="AV370" i="1"/>
  <c r="AW370" i="1"/>
  <c r="AT371" i="1"/>
  <c r="AU371" i="1"/>
  <c r="AV371" i="1"/>
  <c r="AW371" i="1"/>
  <c r="AT372" i="1"/>
  <c r="AU372" i="1"/>
  <c r="AV372" i="1"/>
  <c r="AW372" i="1"/>
  <c r="AT373" i="1"/>
  <c r="AU373" i="1"/>
  <c r="AV373" i="1"/>
  <c r="AW373" i="1"/>
  <c r="AT374" i="1"/>
  <c r="AU374" i="1"/>
  <c r="AV374" i="1"/>
  <c r="AW374" i="1"/>
  <c r="AT375" i="1"/>
  <c r="AU375" i="1"/>
  <c r="AV375" i="1"/>
  <c r="AW375" i="1"/>
  <c r="AT376" i="1"/>
  <c r="AU376" i="1"/>
  <c r="AV376" i="1"/>
  <c r="AW376" i="1"/>
  <c r="AT377" i="1"/>
  <c r="AU377" i="1"/>
  <c r="AV377" i="1"/>
  <c r="AW377" i="1"/>
  <c r="AT378" i="1"/>
  <c r="AU378" i="1"/>
  <c r="AV378" i="1"/>
  <c r="AW378" i="1"/>
  <c r="AT379" i="1"/>
  <c r="AU379" i="1"/>
  <c r="AV379" i="1"/>
  <c r="AW379" i="1"/>
  <c r="AT380" i="1"/>
  <c r="AU380" i="1"/>
  <c r="AV380" i="1"/>
  <c r="AW380" i="1"/>
  <c r="AT381" i="1"/>
  <c r="AU381" i="1"/>
  <c r="AV381" i="1"/>
  <c r="AW381" i="1"/>
  <c r="AT382" i="1"/>
  <c r="AU382" i="1"/>
  <c r="AV382" i="1"/>
  <c r="AW382" i="1"/>
  <c r="AT383" i="1"/>
  <c r="AU383" i="1"/>
  <c r="AV383" i="1"/>
  <c r="AW383" i="1"/>
  <c r="AT384" i="1"/>
  <c r="AU384" i="1"/>
  <c r="AV384" i="1"/>
  <c r="AW384" i="1"/>
  <c r="AT385" i="1"/>
  <c r="AU385" i="1"/>
  <c r="AV385" i="1"/>
  <c r="AW385" i="1"/>
  <c r="AT386" i="1"/>
  <c r="AU386" i="1"/>
  <c r="AV386" i="1"/>
  <c r="AW386" i="1"/>
  <c r="AT387" i="1"/>
  <c r="AU387" i="1"/>
  <c r="AV387" i="1"/>
  <c r="AW387" i="1"/>
  <c r="AT388" i="1"/>
  <c r="AU388" i="1"/>
  <c r="AV388" i="1"/>
  <c r="AW388" i="1"/>
  <c r="AT389" i="1"/>
  <c r="AU389" i="1"/>
  <c r="AV389" i="1"/>
  <c r="AW389" i="1"/>
  <c r="AT390" i="1"/>
  <c r="AU390" i="1"/>
  <c r="AV390" i="1"/>
  <c r="AW390" i="1"/>
  <c r="AT391" i="1"/>
  <c r="AU391" i="1"/>
  <c r="AV391" i="1"/>
  <c r="AW391" i="1"/>
  <c r="AT392" i="1"/>
  <c r="AU392" i="1"/>
  <c r="AV392" i="1"/>
  <c r="AW392" i="1"/>
  <c r="AT393" i="1"/>
  <c r="AU393" i="1"/>
  <c r="AV393" i="1"/>
  <c r="AW393" i="1"/>
  <c r="AT394" i="1"/>
  <c r="AU394" i="1"/>
  <c r="AV394" i="1"/>
  <c r="AW394" i="1"/>
  <c r="AT395" i="1"/>
  <c r="AU395" i="1"/>
  <c r="AV395" i="1"/>
  <c r="AW395" i="1"/>
  <c r="AT396" i="1"/>
  <c r="AU396" i="1"/>
  <c r="AV396" i="1"/>
  <c r="AW396" i="1"/>
  <c r="AT397" i="1"/>
  <c r="AU397" i="1"/>
  <c r="AV397" i="1"/>
  <c r="AW397" i="1"/>
  <c r="AT398" i="1"/>
  <c r="AU398" i="1"/>
  <c r="AV398" i="1"/>
  <c r="AW398" i="1"/>
  <c r="AT399" i="1"/>
  <c r="AU399" i="1"/>
  <c r="AV399" i="1"/>
  <c r="AW399" i="1"/>
  <c r="AT400" i="1"/>
  <c r="AU400" i="1"/>
  <c r="AV400" i="1"/>
  <c r="AW400" i="1"/>
  <c r="AT401" i="1"/>
  <c r="AU401" i="1"/>
  <c r="AV401" i="1"/>
  <c r="AW401" i="1"/>
  <c r="AT402" i="1"/>
  <c r="AU402" i="1"/>
  <c r="AV402" i="1"/>
  <c r="AW402" i="1"/>
  <c r="AT403" i="1"/>
  <c r="AU403" i="1"/>
  <c r="AV403" i="1"/>
  <c r="AW403" i="1"/>
  <c r="AT404" i="1"/>
  <c r="AU404" i="1"/>
  <c r="AV404" i="1"/>
  <c r="AW404" i="1"/>
  <c r="AT405" i="1"/>
  <c r="AU405" i="1"/>
  <c r="AV405" i="1"/>
  <c r="AW405" i="1"/>
  <c r="AT406" i="1"/>
  <c r="AU406" i="1"/>
  <c r="AV406" i="1"/>
  <c r="AW406" i="1"/>
  <c r="AT407" i="1"/>
  <c r="AU407" i="1"/>
  <c r="AV407" i="1"/>
  <c r="AW407" i="1"/>
  <c r="AT408" i="1"/>
  <c r="AU408" i="1"/>
  <c r="AV408" i="1"/>
  <c r="AW408" i="1"/>
  <c r="AT409" i="1"/>
  <c r="AU409" i="1"/>
  <c r="AV409" i="1"/>
  <c r="AW409" i="1"/>
  <c r="AT410" i="1"/>
  <c r="AU410" i="1"/>
  <c r="AV410" i="1"/>
  <c r="AW410" i="1"/>
  <c r="AT411" i="1"/>
  <c r="AU411" i="1"/>
  <c r="AV411" i="1"/>
  <c r="AW411" i="1"/>
  <c r="AT412" i="1"/>
  <c r="AU412" i="1"/>
  <c r="AV412" i="1"/>
  <c r="AW412" i="1"/>
  <c r="AT413" i="1"/>
  <c r="AU413" i="1"/>
  <c r="AV413" i="1"/>
  <c r="AW413" i="1"/>
  <c r="AT414" i="1"/>
  <c r="AU414" i="1"/>
  <c r="AV414" i="1"/>
  <c r="AW414" i="1"/>
  <c r="AT415" i="1"/>
  <c r="AU415" i="1"/>
  <c r="AV415" i="1"/>
  <c r="AW415" i="1"/>
  <c r="AT416" i="1"/>
  <c r="AU416" i="1"/>
  <c r="AV416" i="1"/>
  <c r="AW416" i="1"/>
  <c r="AT417" i="1"/>
  <c r="AU417" i="1"/>
  <c r="AV417" i="1"/>
  <c r="AW417" i="1"/>
  <c r="AT418" i="1"/>
  <c r="AU418" i="1"/>
  <c r="AV418" i="1"/>
  <c r="AW418" i="1"/>
  <c r="AT419" i="1"/>
  <c r="AU419" i="1"/>
  <c r="AV419" i="1"/>
  <c r="AW419" i="1"/>
  <c r="AT420" i="1"/>
  <c r="AU420" i="1"/>
  <c r="AV420" i="1"/>
  <c r="AW420" i="1"/>
  <c r="AT421" i="1"/>
  <c r="AU421" i="1"/>
  <c r="AV421" i="1"/>
  <c r="AW421" i="1"/>
  <c r="AT422" i="1"/>
  <c r="AU422" i="1"/>
  <c r="AV422" i="1"/>
  <c r="AW422" i="1"/>
  <c r="AT423" i="1"/>
  <c r="AU423" i="1"/>
  <c r="AV423" i="1"/>
  <c r="AW423" i="1"/>
  <c r="AT424" i="1"/>
  <c r="AU424" i="1"/>
  <c r="AV424" i="1"/>
  <c r="AW424" i="1"/>
  <c r="AT425" i="1"/>
  <c r="AU425" i="1"/>
  <c r="AV425" i="1"/>
  <c r="AW425" i="1"/>
  <c r="AT426" i="1"/>
  <c r="AU426" i="1"/>
  <c r="AV426" i="1"/>
  <c r="AW426" i="1"/>
  <c r="AT427" i="1"/>
  <c r="AU427" i="1"/>
  <c r="AV427" i="1"/>
  <c r="AW427" i="1"/>
  <c r="AT428" i="1"/>
  <c r="AU428" i="1"/>
  <c r="AV428" i="1"/>
  <c r="AW428" i="1"/>
  <c r="AT429" i="1"/>
  <c r="AU429" i="1"/>
  <c r="AV429" i="1"/>
  <c r="AW429" i="1"/>
  <c r="AT430" i="1"/>
  <c r="AU430" i="1"/>
  <c r="AV430" i="1"/>
  <c r="AW430" i="1"/>
  <c r="AT431" i="1"/>
  <c r="AU431" i="1"/>
  <c r="AV431" i="1"/>
  <c r="AW431" i="1"/>
  <c r="AT432" i="1"/>
  <c r="AU432" i="1"/>
  <c r="AV432" i="1"/>
  <c r="AW432" i="1"/>
  <c r="AT433" i="1"/>
  <c r="AU433" i="1"/>
  <c r="AV433" i="1"/>
  <c r="AW433" i="1"/>
  <c r="AT434" i="1"/>
  <c r="AU434" i="1"/>
  <c r="AV434" i="1"/>
  <c r="AW434" i="1"/>
  <c r="AT435" i="1"/>
  <c r="AU435" i="1"/>
  <c r="AV435" i="1"/>
  <c r="AW435" i="1"/>
  <c r="AT436" i="1"/>
  <c r="AU436" i="1"/>
  <c r="AV436" i="1"/>
  <c r="AW436" i="1"/>
  <c r="AT437" i="1"/>
  <c r="AU437" i="1"/>
  <c r="AV437" i="1"/>
  <c r="AW437" i="1"/>
  <c r="AT438" i="1"/>
  <c r="AU438" i="1"/>
  <c r="AV438" i="1"/>
  <c r="AW438" i="1"/>
  <c r="AT439" i="1"/>
  <c r="AU439" i="1"/>
  <c r="AV439" i="1"/>
  <c r="AW439" i="1"/>
  <c r="AT440" i="1"/>
  <c r="AU440" i="1"/>
  <c r="AV440" i="1"/>
  <c r="AW440" i="1"/>
  <c r="AT441" i="1"/>
  <c r="AU441" i="1"/>
  <c r="AV441" i="1"/>
  <c r="AW441" i="1"/>
  <c r="AT442" i="1"/>
  <c r="AU442" i="1"/>
  <c r="AV442" i="1"/>
  <c r="AW442" i="1"/>
  <c r="AT443" i="1"/>
  <c r="AU443" i="1"/>
  <c r="AV443" i="1"/>
  <c r="AW443" i="1"/>
  <c r="AT444" i="1"/>
  <c r="AU444" i="1"/>
  <c r="AV444" i="1"/>
  <c r="AW444" i="1"/>
  <c r="AT445" i="1"/>
  <c r="AU445" i="1"/>
  <c r="AV445" i="1"/>
  <c r="AW445" i="1"/>
  <c r="AT446" i="1"/>
  <c r="AU446" i="1"/>
  <c r="AV446" i="1"/>
  <c r="AW446" i="1"/>
  <c r="AT447" i="1"/>
  <c r="AU447" i="1"/>
  <c r="AV447" i="1"/>
  <c r="AW447" i="1"/>
  <c r="AT448" i="1"/>
  <c r="AU448" i="1"/>
  <c r="AV448" i="1"/>
  <c r="AW448" i="1"/>
  <c r="AT449" i="1"/>
  <c r="AU449" i="1"/>
  <c r="AV449" i="1"/>
  <c r="AW449" i="1"/>
  <c r="AT450" i="1"/>
  <c r="AU450" i="1"/>
  <c r="AV450" i="1"/>
  <c r="AW450" i="1"/>
  <c r="AT451" i="1"/>
  <c r="AU451" i="1"/>
  <c r="AV451" i="1"/>
  <c r="AW451" i="1"/>
  <c r="AT452" i="1"/>
  <c r="AU452" i="1"/>
  <c r="AV452" i="1"/>
  <c r="AW452" i="1"/>
  <c r="AT453" i="1"/>
  <c r="AU453" i="1"/>
  <c r="AV453" i="1"/>
  <c r="AW453" i="1"/>
  <c r="AT454" i="1"/>
  <c r="AU454" i="1"/>
  <c r="AV454" i="1"/>
  <c r="AW454" i="1"/>
  <c r="AT455" i="1"/>
  <c r="AU455" i="1"/>
  <c r="AV455" i="1"/>
  <c r="AW455" i="1"/>
  <c r="AT456" i="1"/>
  <c r="AU456" i="1"/>
  <c r="AV456" i="1"/>
  <c r="AW456" i="1"/>
  <c r="AT457" i="1"/>
  <c r="AU457" i="1"/>
  <c r="AV457" i="1"/>
  <c r="AW457" i="1"/>
  <c r="AT458" i="1"/>
  <c r="AU458" i="1"/>
  <c r="AV458" i="1"/>
  <c r="AW458" i="1"/>
  <c r="AT459" i="1"/>
  <c r="AU459" i="1"/>
  <c r="AV459" i="1"/>
  <c r="AW459" i="1"/>
  <c r="AT460" i="1"/>
  <c r="AU460" i="1"/>
  <c r="AV460" i="1"/>
  <c r="AW460" i="1"/>
  <c r="AT461" i="1"/>
  <c r="AU461" i="1"/>
  <c r="AV461" i="1"/>
  <c r="AW461" i="1"/>
  <c r="AT462" i="1"/>
  <c r="AU462" i="1"/>
  <c r="AV462" i="1"/>
  <c r="AW462" i="1"/>
  <c r="AT463" i="1"/>
  <c r="AU463" i="1"/>
  <c r="AV463" i="1"/>
  <c r="AW463" i="1"/>
  <c r="AT464" i="1"/>
  <c r="AU464" i="1"/>
  <c r="AV464" i="1"/>
  <c r="AW464" i="1"/>
  <c r="AT465" i="1"/>
  <c r="AU465" i="1"/>
  <c r="AV465" i="1"/>
  <c r="AW465" i="1"/>
  <c r="AT466" i="1"/>
  <c r="AU466" i="1"/>
  <c r="AV466" i="1"/>
  <c r="AW466" i="1"/>
  <c r="AT467" i="1"/>
  <c r="AU467" i="1"/>
  <c r="AV467" i="1"/>
  <c r="AW467" i="1"/>
  <c r="AT468" i="1"/>
  <c r="AU468" i="1"/>
  <c r="AV468" i="1"/>
  <c r="AW468" i="1"/>
  <c r="AT469" i="1"/>
  <c r="AU469" i="1"/>
  <c r="AV469" i="1"/>
  <c r="AW469" i="1"/>
  <c r="AT470" i="1"/>
  <c r="AU470" i="1"/>
  <c r="AV470" i="1"/>
  <c r="AW470" i="1"/>
  <c r="AT471" i="1"/>
  <c r="AU471" i="1"/>
  <c r="AV471" i="1"/>
  <c r="AW471" i="1"/>
  <c r="AT472" i="1"/>
  <c r="AU472" i="1"/>
  <c r="AV472" i="1"/>
  <c r="AW472" i="1"/>
  <c r="AT473" i="1"/>
  <c r="AU473" i="1"/>
  <c r="AV473" i="1"/>
  <c r="AW473" i="1"/>
  <c r="AT474" i="1"/>
  <c r="AU474" i="1"/>
  <c r="AV474" i="1"/>
  <c r="AW474" i="1"/>
  <c r="AT475" i="1"/>
  <c r="AU475" i="1"/>
  <c r="AV475" i="1"/>
  <c r="AW475" i="1"/>
  <c r="AT476" i="1"/>
  <c r="AU476" i="1"/>
  <c r="AV476" i="1"/>
  <c r="AW476" i="1"/>
  <c r="AT477" i="1"/>
  <c r="AU477" i="1"/>
  <c r="AV477" i="1"/>
  <c r="AW477" i="1"/>
  <c r="AT478" i="1"/>
  <c r="AU478" i="1"/>
  <c r="AV478" i="1"/>
  <c r="AW478" i="1"/>
  <c r="AT479" i="1"/>
  <c r="AU479" i="1"/>
  <c r="AV479" i="1"/>
  <c r="AW479" i="1"/>
  <c r="AT480" i="1"/>
  <c r="AU480" i="1"/>
  <c r="AV480" i="1"/>
  <c r="AW480" i="1"/>
  <c r="AT481" i="1"/>
  <c r="AU481" i="1"/>
  <c r="AV481" i="1"/>
  <c r="AW481" i="1"/>
  <c r="AT482" i="1"/>
  <c r="AU482" i="1"/>
  <c r="AV482" i="1"/>
  <c r="AW482" i="1"/>
  <c r="AT483" i="1"/>
  <c r="AU483" i="1"/>
  <c r="AV483" i="1"/>
  <c r="AW483" i="1"/>
  <c r="AT484" i="1"/>
  <c r="AU484" i="1"/>
  <c r="AV484" i="1"/>
  <c r="AW484" i="1"/>
  <c r="AT485" i="1"/>
  <c r="AU485" i="1"/>
  <c r="AV485" i="1"/>
  <c r="AW485" i="1"/>
  <c r="AT486" i="1"/>
  <c r="AU486" i="1"/>
  <c r="AV486" i="1"/>
  <c r="AW486" i="1"/>
  <c r="AT487" i="1"/>
  <c r="AU487" i="1"/>
  <c r="AV487" i="1"/>
  <c r="AW487" i="1"/>
  <c r="AT488" i="1"/>
  <c r="AU488" i="1"/>
  <c r="AV488" i="1"/>
  <c r="AW488" i="1"/>
  <c r="AT489" i="1"/>
  <c r="AU489" i="1"/>
  <c r="AV489" i="1"/>
  <c r="AW489" i="1"/>
  <c r="AT490" i="1"/>
  <c r="AU490" i="1"/>
  <c r="AV490" i="1"/>
  <c r="AW490" i="1"/>
  <c r="AT491" i="1"/>
  <c r="AU491" i="1"/>
  <c r="AV491" i="1"/>
  <c r="AW491" i="1"/>
  <c r="AT492" i="1"/>
  <c r="AU492" i="1"/>
  <c r="AV492" i="1"/>
  <c r="AW492" i="1"/>
  <c r="AT493" i="1"/>
  <c r="AU493" i="1"/>
  <c r="AV493" i="1"/>
  <c r="AW493" i="1"/>
  <c r="AT494" i="1"/>
  <c r="AU494" i="1"/>
  <c r="AV494" i="1"/>
  <c r="AW494" i="1"/>
  <c r="AT495" i="1"/>
  <c r="AU495" i="1"/>
  <c r="AV495" i="1"/>
  <c r="AW495" i="1"/>
  <c r="AT496" i="1"/>
  <c r="AU496" i="1"/>
  <c r="AV496" i="1"/>
  <c r="AW496" i="1"/>
  <c r="AT497" i="1"/>
  <c r="AU497" i="1"/>
  <c r="AV497" i="1"/>
  <c r="AW497" i="1"/>
  <c r="AT498" i="1"/>
  <c r="AU498" i="1"/>
  <c r="AV498" i="1"/>
  <c r="AW498" i="1"/>
  <c r="AT499" i="1"/>
  <c r="AU499" i="1"/>
  <c r="AV499" i="1"/>
  <c r="AW499" i="1"/>
  <c r="AT500" i="1"/>
  <c r="AU500" i="1"/>
  <c r="AV500" i="1"/>
  <c r="AW500" i="1"/>
  <c r="AT501" i="1"/>
  <c r="AU501" i="1"/>
  <c r="AV501" i="1"/>
  <c r="AW501" i="1"/>
  <c r="AT502" i="1"/>
  <c r="AU502" i="1"/>
  <c r="AV502" i="1"/>
  <c r="AW502" i="1"/>
  <c r="AT503" i="1"/>
  <c r="AU503" i="1"/>
  <c r="AV503" i="1"/>
  <c r="AW503" i="1"/>
  <c r="AT504" i="1"/>
  <c r="AU504" i="1"/>
  <c r="AV504" i="1"/>
  <c r="AW504" i="1"/>
  <c r="AT505" i="1"/>
  <c r="AU505" i="1"/>
  <c r="AV505" i="1"/>
  <c r="AW505" i="1"/>
  <c r="AT506" i="1"/>
  <c r="AU506" i="1"/>
  <c r="AV506" i="1"/>
  <c r="AW506" i="1"/>
  <c r="AT507" i="1"/>
  <c r="AU507" i="1"/>
  <c r="AV507" i="1"/>
  <c r="AW507" i="1"/>
  <c r="AT508" i="1"/>
  <c r="AU508" i="1"/>
  <c r="AV508" i="1"/>
  <c r="AW508" i="1"/>
  <c r="AT509" i="1"/>
  <c r="AU509" i="1"/>
  <c r="AV509" i="1"/>
  <c r="AW509" i="1"/>
  <c r="AT510" i="1"/>
  <c r="AU510" i="1"/>
  <c r="AV510" i="1"/>
  <c r="AW510" i="1"/>
  <c r="AT511" i="1"/>
  <c r="AU511" i="1"/>
  <c r="AV511" i="1"/>
  <c r="AW511" i="1"/>
  <c r="AT512" i="1"/>
  <c r="AU512" i="1"/>
  <c r="AV512" i="1"/>
  <c r="AW512" i="1"/>
  <c r="AT513" i="1"/>
  <c r="AU513" i="1"/>
  <c r="AV513" i="1"/>
  <c r="AW513" i="1"/>
  <c r="AT514" i="1"/>
  <c r="AU514" i="1"/>
  <c r="AV514" i="1"/>
  <c r="AW514" i="1"/>
  <c r="AT515" i="1"/>
  <c r="AU515" i="1"/>
  <c r="AV515" i="1"/>
  <c r="AW515" i="1"/>
  <c r="AT516" i="1"/>
  <c r="AU516" i="1"/>
  <c r="AV516" i="1"/>
  <c r="AW516" i="1"/>
  <c r="AT517" i="1"/>
  <c r="AU517" i="1"/>
  <c r="AV517" i="1"/>
  <c r="AW517" i="1"/>
  <c r="AT518" i="1"/>
  <c r="AU518" i="1"/>
  <c r="AV518" i="1"/>
  <c r="AW518" i="1"/>
  <c r="AT519" i="1"/>
  <c r="AU519" i="1"/>
  <c r="AV519" i="1"/>
  <c r="AW519" i="1"/>
  <c r="AT520" i="1"/>
  <c r="AU520" i="1"/>
  <c r="AV520" i="1"/>
  <c r="AW520" i="1"/>
  <c r="AT521" i="1"/>
  <c r="AU521" i="1"/>
  <c r="AV521" i="1"/>
  <c r="AW521" i="1"/>
  <c r="AT522" i="1"/>
  <c r="AU522" i="1"/>
  <c r="AV522" i="1"/>
  <c r="AW522" i="1"/>
  <c r="AT523" i="1"/>
  <c r="AU523" i="1"/>
  <c r="AV523" i="1"/>
  <c r="AW523" i="1"/>
  <c r="AT524" i="1"/>
  <c r="AU524" i="1"/>
  <c r="AV524" i="1"/>
  <c r="AW524" i="1"/>
  <c r="AT525" i="1"/>
  <c r="AU525" i="1"/>
  <c r="AV525" i="1"/>
  <c r="AW525" i="1"/>
  <c r="AT526" i="1"/>
  <c r="AU526" i="1"/>
  <c r="AV526" i="1"/>
  <c r="AW526" i="1"/>
  <c r="AT527" i="1"/>
  <c r="AU527" i="1"/>
  <c r="AV527" i="1"/>
  <c r="AW527" i="1"/>
  <c r="AT528" i="1"/>
  <c r="AU528" i="1"/>
  <c r="AV528" i="1"/>
  <c r="AW528" i="1"/>
  <c r="AT529" i="1"/>
  <c r="AU529" i="1"/>
  <c r="AV529" i="1"/>
  <c r="AW529" i="1"/>
  <c r="AT530" i="1"/>
  <c r="AU530" i="1"/>
  <c r="AV530" i="1"/>
  <c r="AW530" i="1"/>
  <c r="AT531" i="1"/>
  <c r="AU531" i="1"/>
  <c r="AV531" i="1"/>
  <c r="AW531" i="1"/>
  <c r="AT532" i="1"/>
  <c r="AU532" i="1"/>
  <c r="AV532" i="1"/>
  <c r="AW532" i="1"/>
  <c r="AT533" i="1"/>
  <c r="AU533" i="1"/>
  <c r="AV533" i="1"/>
  <c r="AW533" i="1"/>
  <c r="AT534" i="1"/>
  <c r="AU534" i="1"/>
  <c r="AV534" i="1"/>
  <c r="AW534" i="1"/>
  <c r="AT535" i="1"/>
  <c r="AU535" i="1"/>
  <c r="AV535" i="1"/>
  <c r="AW535" i="1"/>
  <c r="AT536" i="1"/>
  <c r="AU536" i="1"/>
  <c r="AV536" i="1"/>
  <c r="AW536" i="1"/>
  <c r="AT537" i="1"/>
  <c r="AU537" i="1"/>
  <c r="AV537" i="1"/>
  <c r="AW537" i="1"/>
  <c r="AT538" i="1"/>
  <c r="AU538" i="1"/>
  <c r="AV538" i="1"/>
  <c r="AW538" i="1"/>
  <c r="AT539" i="1"/>
  <c r="AU539" i="1"/>
  <c r="AV539" i="1"/>
  <c r="AW539" i="1"/>
  <c r="AT540" i="1"/>
  <c r="AU540" i="1"/>
  <c r="AV540" i="1"/>
  <c r="AW540" i="1"/>
  <c r="AT541" i="1"/>
  <c r="AU541" i="1"/>
  <c r="AV541" i="1"/>
  <c r="AW541" i="1"/>
  <c r="AT542" i="1"/>
  <c r="AU542" i="1"/>
  <c r="AV542" i="1"/>
  <c r="AW542" i="1"/>
  <c r="AT543" i="1"/>
  <c r="AU543" i="1"/>
  <c r="AV543" i="1"/>
  <c r="AW543" i="1"/>
  <c r="AT544" i="1"/>
  <c r="AU544" i="1"/>
  <c r="AV544" i="1"/>
  <c r="AW544" i="1"/>
  <c r="AT545" i="1"/>
  <c r="AU545" i="1"/>
  <c r="AV545" i="1"/>
  <c r="AW545" i="1"/>
  <c r="AT546" i="1"/>
  <c r="AU546" i="1"/>
  <c r="AV546" i="1"/>
  <c r="AW546" i="1"/>
  <c r="AT547" i="1"/>
  <c r="AU547" i="1"/>
  <c r="AV547" i="1"/>
  <c r="AW547" i="1"/>
  <c r="AT548" i="1"/>
  <c r="AU548" i="1"/>
  <c r="AV548" i="1"/>
  <c r="AW548" i="1"/>
  <c r="AT549" i="1"/>
  <c r="AU549" i="1"/>
  <c r="AV549" i="1"/>
  <c r="AW549" i="1"/>
  <c r="AT550" i="1"/>
  <c r="AU550" i="1"/>
  <c r="AV550" i="1"/>
  <c r="AW550" i="1"/>
  <c r="AT551" i="1"/>
  <c r="AU551" i="1"/>
  <c r="AV551" i="1"/>
  <c r="AW551" i="1"/>
  <c r="AT552" i="1"/>
  <c r="AU552" i="1"/>
  <c r="AV552" i="1"/>
  <c r="AW552" i="1"/>
  <c r="AT553" i="1"/>
  <c r="AU553" i="1"/>
  <c r="AV553" i="1"/>
  <c r="AW553" i="1"/>
  <c r="AT554" i="1"/>
  <c r="AU554" i="1"/>
  <c r="AV554" i="1"/>
  <c r="AW554" i="1"/>
  <c r="AT555" i="1"/>
  <c r="AU555" i="1"/>
  <c r="AV555" i="1"/>
  <c r="AW555" i="1"/>
  <c r="AT556" i="1"/>
  <c r="AU556" i="1"/>
  <c r="AV556" i="1"/>
  <c r="AW556" i="1"/>
  <c r="AT557" i="1"/>
  <c r="AU557" i="1"/>
  <c r="AV557" i="1"/>
  <c r="AW557" i="1"/>
  <c r="AT558" i="1"/>
  <c r="AU558" i="1"/>
  <c r="AV558" i="1"/>
  <c r="AW558" i="1"/>
  <c r="AT559" i="1"/>
  <c r="AU559" i="1"/>
  <c r="AV559" i="1"/>
  <c r="AW559" i="1"/>
  <c r="AT560" i="1"/>
  <c r="AU560" i="1"/>
  <c r="AV560" i="1"/>
  <c r="AW560" i="1"/>
  <c r="AT561" i="1"/>
  <c r="AU561" i="1"/>
  <c r="AV561" i="1"/>
  <c r="AW561" i="1"/>
  <c r="AT562" i="1"/>
  <c r="AU562" i="1"/>
  <c r="AV562" i="1"/>
  <c r="AW562" i="1"/>
  <c r="AT563" i="1"/>
  <c r="AU563" i="1"/>
  <c r="AV563" i="1"/>
  <c r="AW563" i="1"/>
  <c r="AT564" i="1"/>
  <c r="AU564" i="1"/>
  <c r="AV564" i="1"/>
  <c r="AW564" i="1"/>
  <c r="AT565" i="1"/>
  <c r="AU565" i="1"/>
  <c r="AV565" i="1"/>
  <c r="AW565" i="1"/>
  <c r="AT566" i="1"/>
  <c r="AU566" i="1"/>
  <c r="AV566" i="1"/>
  <c r="AW566" i="1"/>
  <c r="AT567" i="1"/>
  <c r="AU567" i="1"/>
  <c r="AV567" i="1"/>
  <c r="AW567" i="1"/>
  <c r="AT568" i="1"/>
  <c r="AU568" i="1"/>
  <c r="AV568" i="1"/>
  <c r="AW568" i="1"/>
  <c r="AT569" i="1"/>
  <c r="AU569" i="1"/>
  <c r="AV569" i="1"/>
  <c r="AW569" i="1"/>
  <c r="AT570" i="1"/>
  <c r="AU570" i="1"/>
  <c r="AV570" i="1"/>
  <c r="AW570" i="1"/>
  <c r="AT571" i="1"/>
  <c r="AU571" i="1"/>
  <c r="AV571" i="1"/>
  <c r="AW571" i="1"/>
  <c r="AT3" i="1"/>
  <c r="AU3" i="1"/>
  <c r="AV3" i="1"/>
  <c r="AW3" i="1"/>
  <c r="AZ4" i="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3" i="1"/>
  <c r="AY4" i="1"/>
  <c r="BH5" i="5"/>
  <c r="AY5" i="1" s="1"/>
  <c r="BH6" i="5"/>
  <c r="AY6" i="1" s="1"/>
  <c r="BH7" i="5"/>
  <c r="AY7" i="1" s="1"/>
  <c r="BH8" i="5"/>
  <c r="AY8" i="1" s="1"/>
  <c r="BH9" i="5"/>
  <c r="AY9" i="1" s="1"/>
  <c r="BH10" i="5"/>
  <c r="AY10" i="1" s="1"/>
  <c r="BH11" i="5"/>
  <c r="AY11" i="1" s="1"/>
  <c r="BH12" i="5"/>
  <c r="AY12" i="1" s="1"/>
  <c r="BH13" i="5"/>
  <c r="AY13" i="1" s="1"/>
  <c r="BH14" i="5"/>
  <c r="AY14" i="1" s="1"/>
  <c r="BH15" i="5"/>
  <c r="AY15" i="1" s="1"/>
  <c r="BH16" i="5"/>
  <c r="AY16" i="1" s="1"/>
  <c r="AY17" i="1"/>
  <c r="BH18" i="5"/>
  <c r="AY18" i="1"/>
  <c r="BH19" i="5"/>
  <c r="AY19" i="1"/>
  <c r="AY20" i="1"/>
  <c r="AY21" i="1"/>
  <c r="AY22" i="1"/>
  <c r="BH23" i="5"/>
  <c r="AY23" i="1" s="1"/>
  <c r="BH24" i="5"/>
  <c r="AY24" i="1" s="1"/>
  <c r="BH25" i="5"/>
  <c r="AY25" i="1" s="1"/>
  <c r="BH26" i="5"/>
  <c r="AY26" i="1" s="1"/>
  <c r="BH27" i="5"/>
  <c r="AY27" i="1" s="1"/>
  <c r="BH28" i="5"/>
  <c r="AY28" i="1" s="1"/>
  <c r="BH29" i="5"/>
  <c r="AY29" i="1" s="1"/>
  <c r="BH30" i="5"/>
  <c r="AY30" i="1" s="1"/>
  <c r="BH31" i="5"/>
  <c r="AY31" i="1" s="1"/>
  <c r="BH32" i="5"/>
  <c r="AY32" i="1" s="1"/>
  <c r="BH33" i="5"/>
  <c r="AY33" i="1" s="1"/>
  <c r="AY34" i="1"/>
  <c r="AY35" i="1"/>
  <c r="AY36" i="1"/>
  <c r="BH37" i="5"/>
  <c r="AY37" i="1"/>
  <c r="BH38" i="5"/>
  <c r="AY38" i="1"/>
  <c r="BH39" i="5"/>
  <c r="AY39" i="1"/>
  <c r="BH40" i="5"/>
  <c r="AY40" i="1"/>
  <c r="AY41" i="1"/>
  <c r="BH42" i="5"/>
  <c r="AY42" i="1" s="1"/>
  <c r="BH43" i="5"/>
  <c r="AY43" i="1" s="1"/>
  <c r="BH44" i="5"/>
  <c r="AY44" i="1" s="1"/>
  <c r="BH45" i="5"/>
  <c r="AY45" i="1" s="1"/>
  <c r="BH46" i="5"/>
  <c r="AY46" i="1" s="1"/>
  <c r="BH47" i="5"/>
  <c r="AY47" i="1" s="1"/>
  <c r="BH48" i="5"/>
  <c r="AY48" i="1" s="1"/>
  <c r="BH49" i="5"/>
  <c r="AY49" i="1" s="1"/>
  <c r="BH50" i="5"/>
  <c r="AY50" i="1" s="1"/>
  <c r="BH51" i="5"/>
  <c r="AY51" i="1" s="1"/>
  <c r="BH52" i="5"/>
  <c r="AY52" i="1" s="1"/>
  <c r="BH53" i="5"/>
  <c r="AY53" i="1" s="1"/>
  <c r="BH54" i="5"/>
  <c r="AY54" i="1" s="1"/>
  <c r="BH55" i="5"/>
  <c r="AY55" i="1" s="1"/>
  <c r="BH56" i="5"/>
  <c r="AY56" i="1" s="1"/>
  <c r="BH57" i="5"/>
  <c r="AY57" i="1" s="1"/>
  <c r="BH58" i="5"/>
  <c r="AY58" i="1" s="1"/>
  <c r="BH59" i="5"/>
  <c r="AY59" i="1" s="1"/>
  <c r="BH60" i="5"/>
  <c r="AY60" i="1" s="1"/>
  <c r="BH61" i="5"/>
  <c r="AY61" i="1" s="1"/>
  <c r="BH62" i="5"/>
  <c r="AY62" i="1" s="1"/>
  <c r="BH63" i="5"/>
  <c r="AY63" i="1" s="1"/>
  <c r="BH64" i="5"/>
  <c r="AY64" i="1" s="1"/>
  <c r="BH65" i="5"/>
  <c r="AY65" i="1" s="1"/>
  <c r="BH66" i="5"/>
  <c r="AY66" i="1" s="1"/>
  <c r="BH67" i="5"/>
  <c r="AY67" i="1" s="1"/>
  <c r="BH68" i="5"/>
  <c r="AY68" i="1" s="1"/>
  <c r="AY69" i="1"/>
  <c r="BH70" i="5"/>
  <c r="AY70" i="1"/>
  <c r="BH71" i="5"/>
  <c r="AY71" i="1"/>
  <c r="BH72" i="5"/>
  <c r="AY72" i="1"/>
  <c r="BH73" i="5"/>
  <c r="AY73" i="1"/>
  <c r="AY74" i="1"/>
  <c r="BH75" i="5"/>
  <c r="AY75" i="1" s="1"/>
  <c r="BH76" i="5"/>
  <c r="AY76" i="1" s="1"/>
  <c r="BH77" i="5"/>
  <c r="AY77" i="1" s="1"/>
  <c r="BH78" i="5"/>
  <c r="AY78" i="1" s="1"/>
  <c r="BH79" i="5"/>
  <c r="AY79" i="1" s="1"/>
  <c r="BH80" i="5"/>
  <c r="AY80" i="1" s="1"/>
  <c r="BH81" i="5"/>
  <c r="AY81" i="1" s="1"/>
  <c r="BH82" i="5"/>
  <c r="AY82" i="1" s="1"/>
  <c r="AY83" i="1"/>
  <c r="BH84" i="5"/>
  <c r="AY84" i="1"/>
  <c r="BH85" i="5"/>
  <c r="AY85" i="1"/>
  <c r="BH86" i="5"/>
  <c r="AY86" i="1"/>
  <c r="BH87" i="5"/>
  <c r="AY87" i="1"/>
  <c r="BH88" i="5"/>
  <c r="AY88" i="1"/>
  <c r="BH89" i="5"/>
  <c r="AY89" i="1"/>
  <c r="BH90" i="5"/>
  <c r="AY90" i="1"/>
  <c r="BH91" i="5"/>
  <c r="AY91" i="1"/>
  <c r="BH92" i="5"/>
  <c r="AY92" i="1"/>
  <c r="BH93" i="5"/>
  <c r="AY93" i="1"/>
  <c r="BH94" i="5"/>
  <c r="AY94" i="1"/>
  <c r="AY95" i="1"/>
  <c r="AY96" i="1"/>
  <c r="BH97" i="5"/>
  <c r="AY97" i="1"/>
  <c r="AY98" i="1"/>
  <c r="AY99" i="1"/>
  <c r="BH100" i="5"/>
  <c r="AY100" i="1"/>
  <c r="AY101" i="1"/>
  <c r="BH102" i="5"/>
  <c r="AY102" i="1" s="1"/>
  <c r="BH103" i="5"/>
  <c r="AY103" i="1" s="1"/>
  <c r="BH104" i="5"/>
  <c r="AY104" i="1" s="1"/>
  <c r="BH105" i="5"/>
  <c r="AY105" i="1" s="1"/>
  <c r="AY106" i="1"/>
  <c r="BH107" i="5"/>
  <c r="AY107" i="1"/>
  <c r="BH108" i="5"/>
  <c r="AY108" i="1"/>
  <c r="BH109" i="5"/>
  <c r="AY109" i="1"/>
  <c r="BH110" i="5"/>
  <c r="AY110" i="1"/>
  <c r="BH111" i="5"/>
  <c r="AY111" i="1"/>
  <c r="BH112" i="5"/>
  <c r="AY112" i="1"/>
  <c r="AY113" i="1"/>
  <c r="BH114" i="5"/>
  <c r="AY114" i="1" s="1"/>
  <c r="BH115" i="5"/>
  <c r="AY115" i="1" s="1"/>
  <c r="AY116" i="1"/>
  <c r="BH117" i="5"/>
  <c r="AY117" i="1"/>
  <c r="BH118" i="5"/>
  <c r="AY118" i="1"/>
  <c r="BH119" i="5"/>
  <c r="AY119" i="1"/>
  <c r="AY120" i="1"/>
  <c r="BH121" i="5"/>
  <c r="AY121" i="1" s="1"/>
  <c r="BH122" i="5"/>
  <c r="AY122" i="1" s="1"/>
  <c r="BH123" i="5"/>
  <c r="AY123" i="1" s="1"/>
  <c r="BH124" i="5"/>
  <c r="AY124" i="1" s="1"/>
  <c r="BH125" i="5"/>
  <c r="AY125" i="1" s="1"/>
  <c r="BH126" i="5"/>
  <c r="AY126" i="1" s="1"/>
  <c r="AY127" i="1"/>
  <c r="AY128" i="1"/>
  <c r="AY129" i="1"/>
  <c r="BH130" i="5"/>
  <c r="AY130" i="1"/>
  <c r="AY131" i="1"/>
  <c r="AY132" i="1"/>
  <c r="AY133" i="1"/>
  <c r="BH134" i="5"/>
  <c r="AY134" i="1" s="1"/>
  <c r="BH135" i="5"/>
  <c r="AY135" i="1" s="1"/>
  <c r="BH136" i="5"/>
  <c r="AY136" i="1" s="1"/>
  <c r="BH137" i="5"/>
  <c r="AY137" i="1" s="1"/>
  <c r="BH138" i="5"/>
  <c r="AY138" i="1" s="1"/>
  <c r="BH139" i="5"/>
  <c r="AY139" i="1" s="1"/>
  <c r="BH140" i="5"/>
  <c r="AY140" i="1" s="1"/>
  <c r="BH141" i="5"/>
  <c r="AY141" i="1" s="1"/>
  <c r="BH142" i="5"/>
  <c r="AY142" i="1" s="1"/>
  <c r="BH143" i="5"/>
  <c r="AY143" i="1" s="1"/>
  <c r="BH144" i="5"/>
  <c r="AY144" i="1" s="1"/>
  <c r="AY145" i="1"/>
  <c r="AY146" i="1"/>
  <c r="AY147" i="1"/>
  <c r="BH148" i="5"/>
  <c r="AY148" i="1"/>
  <c r="BH149" i="5"/>
  <c r="AY149" i="1"/>
  <c r="BH150" i="5"/>
  <c r="AY150" i="1"/>
  <c r="AY151" i="1"/>
  <c r="AY152" i="1"/>
  <c r="BH153" i="5"/>
  <c r="AY153" i="1"/>
  <c r="BH154" i="5"/>
  <c r="AY154" i="1"/>
  <c r="BH155" i="5"/>
  <c r="AY155" i="1"/>
  <c r="BH156" i="5"/>
  <c r="AY156" i="1"/>
  <c r="BH157" i="5"/>
  <c r="AY157" i="1"/>
  <c r="BH158" i="5"/>
  <c r="AY158" i="1"/>
  <c r="BH159" i="5"/>
  <c r="AY159" i="1"/>
  <c r="BH160" i="5"/>
  <c r="AY160" i="1"/>
  <c r="BH161" i="5"/>
  <c r="AY161" i="1"/>
  <c r="BH162" i="5"/>
  <c r="AY162" i="1"/>
  <c r="BH163" i="5"/>
  <c r="AY163" i="1"/>
  <c r="AY164" i="1"/>
  <c r="BH165" i="5"/>
  <c r="AY165" i="1" s="1"/>
  <c r="BH166" i="5"/>
  <c r="AY166" i="1" s="1"/>
  <c r="AY167" i="1"/>
  <c r="AY168" i="1"/>
  <c r="BH169" i="5"/>
  <c r="AY169" i="1" s="1"/>
  <c r="BH170" i="5"/>
  <c r="AY170" i="1" s="1"/>
  <c r="BH171" i="5"/>
  <c r="AY171" i="1" s="1"/>
  <c r="BH172" i="5"/>
  <c r="AY172" i="1" s="1"/>
  <c r="BH173" i="5"/>
  <c r="AY173" i="1" s="1"/>
  <c r="BH174" i="5"/>
  <c r="AY174" i="1" s="1"/>
  <c r="BH175" i="5"/>
  <c r="AY175" i="1" s="1"/>
  <c r="BH176" i="5"/>
  <c r="AY176" i="1" s="1"/>
  <c r="BH177" i="5"/>
  <c r="AY177" i="1" s="1"/>
  <c r="BH178" i="5"/>
  <c r="AY178" i="1" s="1"/>
  <c r="AY179" i="1"/>
  <c r="BH180" i="5"/>
  <c r="AY180" i="1"/>
  <c r="BH181" i="5"/>
  <c r="AY181" i="1"/>
  <c r="BH182" i="5"/>
  <c r="AY182" i="1"/>
  <c r="BH183" i="5"/>
  <c r="AY183" i="1"/>
  <c r="BH184" i="5"/>
  <c r="AY184" i="1"/>
  <c r="BH185" i="5"/>
  <c r="AY185" i="1"/>
  <c r="BH186" i="5"/>
  <c r="AY186" i="1"/>
  <c r="BH187" i="5"/>
  <c r="AY187" i="1"/>
  <c r="BH188" i="5"/>
  <c r="AY188" i="1"/>
  <c r="BH189" i="5"/>
  <c r="AY189" i="1"/>
  <c r="BH190" i="5"/>
  <c r="AY190" i="1"/>
  <c r="BH191" i="5"/>
  <c r="AY191" i="1"/>
  <c r="AY192" i="1"/>
  <c r="AY193" i="1"/>
  <c r="BH194" i="5"/>
  <c r="AY194" i="1"/>
  <c r="BH195" i="5"/>
  <c r="AY195" i="1"/>
  <c r="BH196" i="5"/>
  <c r="AY196" i="1"/>
  <c r="AY197" i="1"/>
  <c r="BH198" i="5"/>
  <c r="AY198" i="1" s="1"/>
  <c r="BH199" i="5"/>
  <c r="AY199" i="1" s="1"/>
  <c r="BH200" i="5"/>
  <c r="AY200" i="1" s="1"/>
  <c r="BH201" i="5"/>
  <c r="AY201" i="1" s="1"/>
  <c r="BH202" i="5"/>
  <c r="AY202" i="1" s="1"/>
  <c r="BH203" i="5"/>
  <c r="AY203" i="1" s="1"/>
  <c r="AY204" i="1"/>
  <c r="AY205" i="1"/>
  <c r="BH206" i="5"/>
  <c r="AY206" i="1" s="1"/>
  <c r="BH207" i="5"/>
  <c r="AY207" i="1" s="1"/>
  <c r="BH208" i="5"/>
  <c r="AY208" i="1" s="1"/>
  <c r="AY209" i="1"/>
  <c r="BH210" i="5"/>
  <c r="AY210" i="1"/>
  <c r="BH211" i="5"/>
  <c r="AY211" i="1"/>
  <c r="BH212" i="5"/>
  <c r="AY212" i="1"/>
  <c r="BH213" i="5"/>
  <c r="AY213" i="1"/>
  <c r="BH214" i="5"/>
  <c r="AY214" i="1"/>
  <c r="BH215" i="5"/>
  <c r="AY215" i="1"/>
  <c r="BH216" i="5"/>
  <c r="AY216" i="1"/>
  <c r="BH217" i="5"/>
  <c r="AY217" i="1"/>
  <c r="AY218" i="1"/>
  <c r="AY219" i="1"/>
  <c r="AY220" i="1"/>
  <c r="BH221" i="5"/>
  <c r="AY221" i="1" s="1"/>
  <c r="AY222" i="1"/>
  <c r="BH223" i="5"/>
  <c r="AY223" i="1"/>
  <c r="BH224" i="5"/>
  <c r="AY224" i="1"/>
  <c r="BH225" i="5"/>
  <c r="AY225" i="1"/>
  <c r="BH226" i="5"/>
  <c r="AY226" i="1"/>
  <c r="BH227" i="5"/>
  <c r="AY227" i="1"/>
  <c r="BH228" i="5"/>
  <c r="AY228" i="1"/>
  <c r="BH229" i="5"/>
  <c r="AY229" i="1"/>
  <c r="AY230" i="1"/>
  <c r="AY231" i="1"/>
  <c r="AY232" i="1"/>
  <c r="AY233" i="1"/>
  <c r="AY234" i="1"/>
  <c r="BH235" i="5"/>
  <c r="AY235" i="1" s="1"/>
  <c r="BH236" i="5"/>
  <c r="AY236" i="1" s="1"/>
  <c r="BH237" i="5"/>
  <c r="AY237" i="1" s="1"/>
  <c r="BH238" i="5"/>
  <c r="AY238" i="1" s="1"/>
  <c r="BH239" i="5"/>
  <c r="AY239" i="1" s="1"/>
  <c r="BH240" i="5"/>
  <c r="AY240" i="1" s="1"/>
  <c r="BH241" i="5"/>
  <c r="AY241" i="1" s="1"/>
  <c r="BH242" i="5"/>
  <c r="AY242" i="1" s="1"/>
  <c r="BH243" i="5"/>
  <c r="AY243" i="1" s="1"/>
  <c r="BH244" i="5"/>
  <c r="AY244" i="1" s="1"/>
  <c r="BH245" i="5"/>
  <c r="AY245" i="1" s="1"/>
  <c r="BH246" i="5"/>
  <c r="AY246" i="1" s="1"/>
  <c r="BH247" i="5"/>
  <c r="AY247" i="1" s="1"/>
  <c r="BH248" i="5"/>
  <c r="AY248" i="1" s="1"/>
  <c r="BH249" i="5"/>
  <c r="AY249" i="1" s="1"/>
  <c r="BH250" i="5"/>
  <c r="AY250" i="1" s="1"/>
  <c r="BH251" i="5"/>
  <c r="AY251" i="1" s="1"/>
  <c r="BH252" i="5"/>
  <c r="AY252" i="1" s="1"/>
  <c r="BH253" i="5"/>
  <c r="AY253" i="1" s="1"/>
  <c r="BH254" i="5"/>
  <c r="AY254" i="1" s="1"/>
  <c r="BH255" i="5"/>
  <c r="AY255" i="1" s="1"/>
  <c r="AY256" i="1"/>
  <c r="AY257" i="1"/>
  <c r="BH258" i="5"/>
  <c r="AY258" i="1" s="1"/>
  <c r="BH259" i="5"/>
  <c r="AY259" i="1" s="1"/>
  <c r="BH260" i="5"/>
  <c r="AY260" i="1" s="1"/>
  <c r="AY261" i="1"/>
  <c r="AY262" i="1"/>
  <c r="AY263" i="1"/>
  <c r="AY264" i="1"/>
  <c r="BH265" i="5"/>
  <c r="AY265" i="1" s="1"/>
  <c r="BH266" i="5"/>
  <c r="AY266" i="1" s="1"/>
  <c r="AY267" i="1"/>
  <c r="BH268" i="5"/>
  <c r="AY268" i="1"/>
  <c r="BH269" i="5"/>
  <c r="AY269" i="1"/>
  <c r="BH270" i="5"/>
  <c r="AY270" i="1"/>
  <c r="BH271" i="5"/>
  <c r="AY271" i="1"/>
  <c r="BH272" i="5"/>
  <c r="AY272" i="1"/>
  <c r="BH273" i="5"/>
  <c r="AY273" i="1"/>
  <c r="BH274" i="5"/>
  <c r="AY274" i="1"/>
  <c r="BH275" i="5"/>
  <c r="AY275" i="1"/>
  <c r="BH276" i="5"/>
  <c r="AY276" i="1"/>
  <c r="AY277" i="1"/>
  <c r="AY278" i="1"/>
  <c r="AY279" i="1"/>
  <c r="AY280" i="1"/>
  <c r="BH281" i="5"/>
  <c r="AY281" i="1"/>
  <c r="BH282" i="5"/>
  <c r="AY282" i="1"/>
  <c r="BH283" i="5"/>
  <c r="AY283" i="1"/>
  <c r="BH284" i="5"/>
  <c r="AY284" i="1"/>
  <c r="BH285" i="5"/>
  <c r="AY285" i="1"/>
  <c r="BH286" i="5"/>
  <c r="AY286" i="1"/>
  <c r="BH287" i="5"/>
  <c r="AY287" i="1"/>
  <c r="BH288" i="5"/>
  <c r="AY288" i="1"/>
  <c r="BH289" i="5"/>
  <c r="AY289" i="1"/>
  <c r="BH290" i="5"/>
  <c r="AY290" i="1"/>
  <c r="BH291" i="5"/>
  <c r="AY291" i="1"/>
  <c r="BH292" i="5"/>
  <c r="AY292" i="1"/>
  <c r="BH293" i="5"/>
  <c r="AY293" i="1"/>
  <c r="BH294" i="5"/>
  <c r="AY294" i="1"/>
  <c r="BH295" i="5"/>
  <c r="AY295" i="1"/>
  <c r="BH296" i="5"/>
  <c r="AY296" i="1"/>
  <c r="AY297" i="1"/>
  <c r="BH298" i="5"/>
  <c r="AY298" i="1" s="1"/>
  <c r="BH299" i="5"/>
  <c r="AY299" i="1" s="1"/>
  <c r="BH300" i="5"/>
  <c r="AY300" i="1" s="1"/>
  <c r="BH301" i="5"/>
  <c r="AY301" i="1" s="1"/>
  <c r="BH302" i="5"/>
  <c r="AY302" i="1" s="1"/>
  <c r="BH303" i="5"/>
  <c r="AY303" i="1" s="1"/>
  <c r="BH304" i="5"/>
  <c r="AY304" i="1" s="1"/>
  <c r="AY305" i="1"/>
  <c r="AY306" i="1"/>
  <c r="BH307" i="5"/>
  <c r="AY307" i="1" s="1"/>
  <c r="AY308" i="1"/>
  <c r="BH309" i="5"/>
  <c r="AY309" i="1"/>
  <c r="BH310" i="5"/>
  <c r="AY310" i="1"/>
  <c r="BH311" i="5"/>
  <c r="AY311" i="1"/>
  <c r="BH312" i="5"/>
  <c r="AY312" i="1"/>
  <c r="BH313" i="5"/>
  <c r="AY313" i="1"/>
  <c r="BH314" i="5"/>
  <c r="AY314" i="1"/>
  <c r="BH315" i="5"/>
  <c r="AY315" i="1"/>
  <c r="AY316" i="1"/>
  <c r="AY317" i="1"/>
  <c r="BH318" i="5"/>
  <c r="AY318" i="1"/>
  <c r="BH319" i="5"/>
  <c r="AY319" i="1"/>
  <c r="AY320" i="1"/>
  <c r="BH321" i="5"/>
  <c r="AY321" i="1" s="1"/>
  <c r="BH322" i="5"/>
  <c r="AY322" i="1" s="1"/>
  <c r="AY323" i="1"/>
  <c r="BH324" i="5"/>
  <c r="AY324" i="1"/>
  <c r="BH325" i="5"/>
  <c r="AY325" i="1"/>
  <c r="BH326" i="5"/>
  <c r="AY326" i="1"/>
  <c r="AY327" i="1"/>
  <c r="BH328" i="5"/>
  <c r="AY328" i="1" s="1"/>
  <c r="BH329" i="5"/>
  <c r="AY329" i="1" s="1"/>
  <c r="BH330" i="5"/>
  <c r="AY330" i="1" s="1"/>
  <c r="BH331" i="5"/>
  <c r="AY331" i="1" s="1"/>
  <c r="BH332" i="5"/>
  <c r="AY332" i="1" s="1"/>
  <c r="BH333" i="5"/>
  <c r="AY333" i="1" s="1"/>
  <c r="BH334" i="5"/>
  <c r="AY334" i="1" s="1"/>
  <c r="AY335" i="1"/>
  <c r="BH336" i="5"/>
  <c r="AY336" i="1"/>
  <c r="BH337" i="5"/>
  <c r="AY337" i="1"/>
  <c r="BH338" i="5"/>
  <c r="AY338" i="1"/>
  <c r="BH339" i="5"/>
  <c r="AY339" i="1"/>
  <c r="BH340" i="5"/>
  <c r="AY340" i="1"/>
  <c r="BH341" i="5"/>
  <c r="AY341" i="1"/>
  <c r="BH342" i="5"/>
  <c r="AY342" i="1"/>
  <c r="BH343" i="5"/>
  <c r="AY343" i="1"/>
  <c r="AY344" i="1"/>
  <c r="BH345" i="5"/>
  <c r="AY345" i="1" s="1"/>
  <c r="BH346" i="5"/>
  <c r="AY346" i="1" s="1"/>
  <c r="BH347" i="5"/>
  <c r="AY347" i="1" s="1"/>
  <c r="BH348" i="5"/>
  <c r="AY348" i="1" s="1"/>
  <c r="BH349" i="5"/>
  <c r="AY349" i="1" s="1"/>
  <c r="BH350" i="5"/>
  <c r="AY350" i="1" s="1"/>
  <c r="BH351" i="5"/>
  <c r="AY351" i="1" s="1"/>
  <c r="BH352" i="5"/>
  <c r="AY352" i="1" s="1"/>
  <c r="BH353" i="5"/>
  <c r="AY353" i="1" s="1"/>
  <c r="BH354" i="5"/>
  <c r="AY354" i="1" s="1"/>
  <c r="BH355" i="5"/>
  <c r="AY355" i="1" s="1"/>
  <c r="BH356" i="5"/>
  <c r="AY356" i="1" s="1"/>
  <c r="BH357" i="5"/>
  <c r="AY357" i="1" s="1"/>
  <c r="BH358" i="5"/>
  <c r="AY358" i="1" s="1"/>
  <c r="BH359" i="5"/>
  <c r="AY359" i="1" s="1"/>
  <c r="BH360" i="5"/>
  <c r="AY360" i="1" s="1"/>
  <c r="AY361" i="1"/>
  <c r="BH362" i="5"/>
  <c r="AY362" i="1"/>
  <c r="BH363" i="5"/>
  <c r="AY363" i="1"/>
  <c r="BH364" i="5"/>
  <c r="AY364" i="1"/>
  <c r="BH365" i="5"/>
  <c r="AY365" i="1"/>
  <c r="BH366" i="5"/>
  <c r="AY366" i="1"/>
  <c r="BH367" i="5"/>
  <c r="AY367" i="1"/>
  <c r="BH368" i="5"/>
  <c r="AY368" i="1"/>
  <c r="BH369" i="5"/>
  <c r="AY369" i="1"/>
  <c r="BH370" i="5"/>
  <c r="AY370" i="1"/>
  <c r="BH371" i="5"/>
  <c r="AY371" i="1"/>
  <c r="AY372" i="1"/>
  <c r="BH373" i="5"/>
  <c r="AY373" i="1" s="1"/>
  <c r="BH374" i="5"/>
  <c r="AY374" i="1" s="1"/>
  <c r="BH375" i="5"/>
  <c r="AY375" i="1" s="1"/>
  <c r="BH376" i="5"/>
  <c r="AY376" i="1" s="1"/>
  <c r="BH377" i="5"/>
  <c r="AY377" i="1" s="1"/>
  <c r="AY378" i="1"/>
  <c r="AY379" i="1"/>
  <c r="BH380" i="5"/>
  <c r="AY380" i="1" s="1"/>
  <c r="BH381" i="5"/>
  <c r="AY381" i="1" s="1"/>
  <c r="AY382" i="1"/>
  <c r="AY383" i="1"/>
  <c r="BH384" i="5"/>
  <c r="AY384" i="1"/>
  <c r="BH385" i="5"/>
  <c r="AY385" i="1" s="1"/>
  <c r="BH386" i="5"/>
  <c r="AY386" i="1"/>
  <c r="AY387" i="1"/>
  <c r="AY388" i="1"/>
  <c r="BH389" i="5"/>
  <c r="AY389" i="1"/>
  <c r="BH390" i="5"/>
  <c r="AY390" i="1" s="1"/>
  <c r="BH391" i="5"/>
  <c r="AY391" i="1"/>
  <c r="BH392" i="5"/>
  <c r="AY392" i="1" s="1"/>
  <c r="BH393" i="5"/>
  <c r="AY393" i="1"/>
  <c r="BH394" i="5"/>
  <c r="AY394" i="1" s="1"/>
  <c r="BH395" i="5"/>
  <c r="AY395" i="1"/>
  <c r="AY396" i="1"/>
  <c r="BH397" i="5"/>
  <c r="AY397" i="1" s="1"/>
  <c r="AY398" i="1"/>
  <c r="BH399" i="5"/>
  <c r="AY399" i="1" s="1"/>
  <c r="BH400" i="5"/>
  <c r="AY400" i="1"/>
  <c r="BH401" i="5"/>
  <c r="AY401" i="1" s="1"/>
  <c r="AY402" i="1"/>
  <c r="AY403" i="1"/>
  <c r="AY404" i="1"/>
  <c r="AY405" i="1"/>
  <c r="AY406" i="1"/>
  <c r="AY407" i="1"/>
  <c r="AY408" i="1"/>
  <c r="BH409" i="5"/>
  <c r="AY409" i="1" s="1"/>
  <c r="BH410" i="5"/>
  <c r="AY410" i="1"/>
  <c r="BH411" i="5"/>
  <c r="AY411" i="1" s="1"/>
  <c r="BH412" i="5"/>
  <c r="AY412" i="1"/>
  <c r="BH413" i="5"/>
  <c r="AY413" i="1" s="1"/>
  <c r="BH414" i="5"/>
  <c r="AY414" i="1"/>
  <c r="BH415" i="5"/>
  <c r="AY415" i="1" s="1"/>
  <c r="BH416" i="5"/>
  <c r="AY416" i="1"/>
  <c r="BH417" i="5"/>
  <c r="AY417" i="1" s="1"/>
  <c r="BH418" i="5"/>
  <c r="AY418" i="1"/>
  <c r="AY419" i="1"/>
  <c r="AY420" i="1"/>
  <c r="BH421" i="5"/>
  <c r="AY421" i="1"/>
  <c r="BH422" i="5"/>
  <c r="AY422" i="1"/>
  <c r="BH423" i="5"/>
  <c r="AY423" i="1"/>
  <c r="BH424" i="5"/>
  <c r="AY424" i="1"/>
  <c r="AY425" i="1"/>
  <c r="AY426" i="1"/>
  <c r="AY427" i="1"/>
  <c r="AY428" i="1"/>
  <c r="AY429" i="1"/>
  <c r="BH430" i="5"/>
  <c r="AY430" i="1" s="1"/>
  <c r="BH431" i="5"/>
  <c r="AY431" i="1"/>
  <c r="BH432" i="5"/>
  <c r="AY432" i="1" s="1"/>
  <c r="BH433" i="5"/>
  <c r="AY433" i="1"/>
  <c r="BH434" i="5"/>
  <c r="AY434" i="1" s="1"/>
  <c r="BH435" i="5"/>
  <c r="AY435" i="1"/>
  <c r="BH436" i="5"/>
  <c r="AY436" i="1" s="1"/>
  <c r="BH437" i="5"/>
  <c r="AY437" i="1"/>
  <c r="AY438" i="1"/>
  <c r="BH439" i="5"/>
  <c r="AY439" i="1"/>
  <c r="BH440" i="5"/>
  <c r="AY440" i="1"/>
  <c r="BH441" i="5"/>
  <c r="AY441" i="1"/>
  <c r="BH442" i="5"/>
  <c r="AY442" i="1"/>
  <c r="BH443" i="5"/>
  <c r="AY443" i="1"/>
  <c r="AY444" i="1"/>
  <c r="AY445" i="1"/>
  <c r="BH446" i="5"/>
  <c r="AY446" i="1"/>
  <c r="AY447" i="1"/>
  <c r="AY448" i="1"/>
  <c r="BH449" i="5"/>
  <c r="AY449" i="1"/>
  <c r="BH450" i="5"/>
  <c r="AY450" i="1"/>
  <c r="BH451" i="5"/>
  <c r="AY451" i="1"/>
  <c r="BH452" i="5"/>
  <c r="AY452" i="1"/>
  <c r="BH453" i="5"/>
  <c r="AY453" i="1"/>
  <c r="BH454" i="5"/>
  <c r="AY454" i="1"/>
  <c r="BH455" i="5"/>
  <c r="AY455" i="1"/>
  <c r="BH456" i="5"/>
  <c r="AY456" i="1"/>
  <c r="BH457" i="5"/>
  <c r="AY457" i="1"/>
  <c r="BH458" i="5"/>
  <c r="AY458" i="1"/>
  <c r="BH459" i="5"/>
  <c r="AY459" i="1"/>
  <c r="BH460" i="5"/>
  <c r="AY460" i="1"/>
  <c r="AY461" i="1"/>
  <c r="AY462" i="1"/>
  <c r="BH463" i="5"/>
  <c r="AY463" i="1"/>
  <c r="BH464" i="5"/>
  <c r="AY464" i="1"/>
  <c r="BH465" i="5"/>
  <c r="AY465" i="1"/>
  <c r="BH466" i="5"/>
  <c r="AY466" i="1"/>
  <c r="AY467" i="1"/>
  <c r="AY468" i="1"/>
  <c r="AY469" i="1"/>
  <c r="BH470" i="5"/>
  <c r="AY470" i="1"/>
  <c r="BH471" i="5"/>
  <c r="AY471" i="1" s="1"/>
  <c r="BH472" i="5"/>
  <c r="AY472" i="1"/>
  <c r="AY473" i="1"/>
  <c r="AY474" i="1"/>
  <c r="BH475" i="5"/>
  <c r="AY475" i="1"/>
  <c r="BH476" i="5"/>
  <c r="AY476" i="1" s="1"/>
  <c r="BH477" i="5"/>
  <c r="AY477" i="1"/>
  <c r="BH478" i="5"/>
  <c r="AY478" i="1" s="1"/>
  <c r="BH479" i="5"/>
  <c r="AY479" i="1"/>
  <c r="BH480" i="5"/>
  <c r="AY480" i="1" s="1"/>
  <c r="AY481" i="1"/>
  <c r="AY482" i="1"/>
  <c r="AY483" i="1"/>
  <c r="BH484" i="5"/>
  <c r="AY484" i="1"/>
  <c r="BH485" i="5"/>
  <c r="AY485" i="1"/>
  <c r="BH486" i="5"/>
  <c r="AY486" i="1"/>
  <c r="AY487" i="1"/>
  <c r="BH488" i="5"/>
  <c r="AY488" i="1" s="1"/>
  <c r="BH489" i="5"/>
  <c r="AY489" i="1"/>
  <c r="AY490" i="1"/>
  <c r="BH491" i="5"/>
  <c r="AY491" i="1"/>
  <c r="BH492" i="5"/>
  <c r="AY492" i="1"/>
  <c r="BH493" i="5"/>
  <c r="AY493" i="1"/>
  <c r="AY494" i="1"/>
  <c r="AY495" i="1"/>
  <c r="BH496" i="5"/>
  <c r="AY496" i="1"/>
  <c r="BH497" i="5"/>
  <c r="AY497" i="1"/>
  <c r="BH498" i="5"/>
  <c r="AY498" i="1"/>
  <c r="BH499" i="5"/>
  <c r="AY499" i="1"/>
  <c r="AY500" i="1"/>
  <c r="BH501" i="5"/>
  <c r="AY501" i="1"/>
  <c r="AY502" i="1"/>
  <c r="BH503" i="5"/>
  <c r="AY503" i="1"/>
  <c r="AY504" i="1"/>
  <c r="BH505" i="5"/>
  <c r="AY505" i="1" s="1"/>
  <c r="AY506" i="1"/>
  <c r="BH507" i="5"/>
  <c r="AY507" i="1"/>
  <c r="BH508" i="5"/>
  <c r="AY508" i="1"/>
  <c r="BH509" i="5"/>
  <c r="AY509" i="1"/>
  <c r="BH510" i="5"/>
  <c r="AY510" i="1"/>
  <c r="BH511" i="5"/>
  <c r="AY511" i="1"/>
  <c r="BH512" i="5"/>
  <c r="AY512" i="1"/>
  <c r="BH513" i="5"/>
  <c r="AY513" i="1"/>
  <c r="BH514" i="5"/>
  <c r="AY514" i="1"/>
  <c r="AY515" i="1"/>
  <c r="BH516" i="5"/>
  <c r="AY516" i="1" s="1"/>
  <c r="AY517" i="1"/>
  <c r="BH518" i="5"/>
  <c r="AY518" i="1"/>
  <c r="AY519" i="1"/>
  <c r="BH520" i="5"/>
  <c r="AY520" i="1"/>
  <c r="AY521" i="1"/>
  <c r="BH522" i="5"/>
  <c r="AY522" i="1"/>
  <c r="AY523" i="1"/>
  <c r="AY524" i="1"/>
  <c r="AY525" i="1"/>
  <c r="AY526" i="1"/>
  <c r="BH527" i="5"/>
  <c r="AY527" i="1"/>
  <c r="BH528" i="5"/>
  <c r="AY528" i="1"/>
  <c r="BH529" i="5"/>
  <c r="AY529" i="1"/>
  <c r="AY530" i="1"/>
  <c r="AY531" i="1"/>
  <c r="BH532" i="5"/>
  <c r="AY532" i="1"/>
  <c r="AY533" i="1"/>
  <c r="BH534" i="5"/>
  <c r="AY534" i="1"/>
  <c r="AY535" i="1"/>
  <c r="BH536" i="5"/>
  <c r="AY536" i="1"/>
  <c r="BH537" i="5"/>
  <c r="AY537" i="1"/>
  <c r="BH538" i="5"/>
  <c r="AY538" i="1"/>
  <c r="AY539" i="1"/>
  <c r="AY540" i="1"/>
  <c r="AY541" i="1"/>
  <c r="BH542" i="5"/>
  <c r="AY542" i="1"/>
  <c r="BH543" i="5"/>
  <c r="AY543" i="1" s="1"/>
  <c r="BH544" i="5"/>
  <c r="AY544" i="1"/>
  <c r="BH545" i="5"/>
  <c r="AY545" i="1" s="1"/>
  <c r="BH546" i="5"/>
  <c r="AY546" i="1"/>
  <c r="BH547" i="5"/>
  <c r="AY547" i="1" s="1"/>
  <c r="BH548" i="5"/>
  <c r="AY548" i="1"/>
  <c r="BH549" i="5"/>
  <c r="AY549" i="1" s="1"/>
  <c r="BH550" i="5"/>
  <c r="AY550" i="1"/>
  <c r="AY551" i="1"/>
  <c r="BH552" i="5"/>
  <c r="AY552" i="1"/>
  <c r="BH553" i="5"/>
  <c r="AY553" i="1"/>
  <c r="BH554" i="5"/>
  <c r="AY554" i="1"/>
  <c r="BH555" i="5"/>
  <c r="AY555" i="1"/>
  <c r="BH556" i="5"/>
  <c r="AY556" i="1"/>
  <c r="AY557" i="1"/>
  <c r="AY558" i="1"/>
  <c r="AY559" i="1"/>
  <c r="AY560" i="1"/>
  <c r="BH561" i="5"/>
  <c r="AY561" i="1"/>
  <c r="BH562" i="5"/>
  <c r="AY562" i="1"/>
  <c r="BH563" i="5"/>
  <c r="AY563" i="1"/>
  <c r="BH564" i="5"/>
  <c r="AY564" i="1"/>
  <c r="AY565" i="1"/>
  <c r="AY566" i="1"/>
  <c r="BH567" i="5"/>
  <c r="AY567" i="1"/>
  <c r="AY568" i="1"/>
  <c r="BH569" i="5"/>
  <c r="AY569" i="1" s="1"/>
  <c r="BH570" i="5"/>
  <c r="AY570" i="1"/>
  <c r="BH571" i="5"/>
  <c r="AY571" i="1" s="1"/>
  <c r="AY3" i="1"/>
  <c r="AX3" i="1"/>
  <c r="AX4" i="1"/>
  <c r="AX5" i="1"/>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45" i="1"/>
  <c r="AX46" i="1"/>
  <c r="AX47" i="1"/>
  <c r="AX48" i="1"/>
  <c r="AX49" i="1"/>
  <c r="AX50" i="1"/>
  <c r="AX51" i="1"/>
  <c r="AX52" i="1"/>
  <c r="AX53" i="1"/>
  <c r="AX54" i="1"/>
  <c r="AX55" i="1"/>
  <c r="AX56"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3" i="1"/>
  <c r="AX184" i="1"/>
  <c r="AX185" i="1"/>
  <c r="AX186" i="1"/>
  <c r="AX187" i="1"/>
  <c r="AX188" i="1"/>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X218" i="1"/>
  <c r="AX219" i="1"/>
  <c r="AX220" i="1"/>
  <c r="AX221" i="1"/>
  <c r="AX222" i="1"/>
  <c r="AX223"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X279" i="1"/>
  <c r="AX280" i="1"/>
  <c r="AX281" i="1"/>
  <c r="AX282" i="1"/>
  <c r="AX283" i="1"/>
  <c r="AX284" i="1"/>
  <c r="AX285" i="1"/>
  <c r="AX286" i="1"/>
  <c r="AX287" i="1"/>
  <c r="AX288" i="1"/>
  <c r="AX289" i="1"/>
  <c r="AX290" i="1"/>
  <c r="AX291" i="1"/>
  <c r="AX292" i="1"/>
  <c r="AX293"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X319"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5" i="1"/>
  <c r="AX346" i="1"/>
  <c r="AX347" i="1"/>
  <c r="AX348" i="1"/>
  <c r="AX349" i="1"/>
  <c r="AX350" i="1"/>
  <c r="AX351" i="1"/>
  <c r="AX352" i="1"/>
  <c r="AX353" i="1"/>
  <c r="AX354" i="1"/>
  <c r="AX355" i="1"/>
  <c r="AX356" i="1"/>
  <c r="AX357" i="1"/>
  <c r="AX358" i="1"/>
  <c r="AX359" i="1"/>
  <c r="AX360" i="1"/>
  <c r="AX361" i="1"/>
  <c r="AX362" i="1"/>
  <c r="AX363" i="1"/>
  <c r="AX364" i="1"/>
  <c r="AX365" i="1"/>
  <c r="AX366" i="1"/>
  <c r="AX367" i="1"/>
  <c r="AX368" i="1"/>
  <c r="AX369" i="1"/>
  <c r="AX370" i="1"/>
  <c r="AX371" i="1"/>
  <c r="AX372" i="1"/>
  <c r="AX373" i="1"/>
  <c r="AX374" i="1"/>
  <c r="AX375" i="1"/>
  <c r="AX376" i="1"/>
  <c r="AX377" i="1"/>
  <c r="AX378" i="1"/>
  <c r="AX379" i="1"/>
  <c r="AX380" i="1"/>
  <c r="AX381" i="1"/>
  <c r="AX382" i="1"/>
  <c r="AX383" i="1"/>
  <c r="AX384" i="1"/>
  <c r="AX385" i="1"/>
  <c r="AX386" i="1"/>
  <c r="AX387" i="1"/>
  <c r="AX388" i="1"/>
  <c r="AX389" i="1"/>
  <c r="AX390" i="1"/>
  <c r="AX391" i="1"/>
  <c r="AX392" i="1"/>
  <c r="AX393" i="1"/>
  <c r="AX394" i="1"/>
  <c r="AX395" i="1"/>
  <c r="AX396" i="1"/>
  <c r="AX397" i="1"/>
  <c r="AX398" i="1"/>
  <c r="AX399" i="1"/>
  <c r="AX400" i="1"/>
  <c r="AX401" i="1"/>
  <c r="AX402" i="1"/>
  <c r="AX403" i="1"/>
  <c r="AX404" i="1"/>
  <c r="AX405" i="1"/>
  <c r="AX406" i="1"/>
  <c r="AX407" i="1"/>
  <c r="AX408" i="1"/>
  <c r="AX409" i="1"/>
  <c r="AX410" i="1"/>
  <c r="AX411" i="1"/>
  <c r="AX412" i="1"/>
  <c r="AX413" i="1"/>
  <c r="AX414" i="1"/>
  <c r="AX415" i="1"/>
  <c r="AX416" i="1"/>
  <c r="AX417" i="1"/>
  <c r="AX418" i="1"/>
  <c r="AX419" i="1"/>
  <c r="AX420" i="1"/>
  <c r="AX421" i="1"/>
  <c r="AX422" i="1"/>
  <c r="AX423" i="1"/>
  <c r="AX424" i="1"/>
  <c r="AX425" i="1"/>
  <c r="AX426" i="1"/>
  <c r="AX427" i="1"/>
  <c r="AX428" i="1"/>
  <c r="AX429" i="1"/>
  <c r="AX430" i="1"/>
  <c r="AX431" i="1"/>
  <c r="AX432" i="1"/>
  <c r="AX433" i="1"/>
  <c r="AX434" i="1"/>
  <c r="AX435" i="1"/>
  <c r="AX436"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481" i="1"/>
  <c r="AX482" i="1"/>
  <c r="AX483" i="1"/>
  <c r="AX484" i="1"/>
  <c r="AX485" i="1"/>
  <c r="AX486" i="1"/>
  <c r="AX487" i="1"/>
  <c r="AX488" i="1"/>
  <c r="AX489" i="1"/>
  <c r="AX490" i="1"/>
  <c r="AX491" i="1"/>
  <c r="AX492" i="1"/>
  <c r="AX493" i="1"/>
  <c r="AX494" i="1"/>
  <c r="AX495" i="1"/>
  <c r="AX496" i="1"/>
  <c r="AX497" i="1"/>
  <c r="AX498" i="1"/>
  <c r="AX499" i="1"/>
  <c r="AX500" i="1"/>
  <c r="AX501" i="1"/>
  <c r="AX502" i="1"/>
  <c r="AX503" i="1"/>
  <c r="AX504" i="1"/>
  <c r="AX505" i="1"/>
  <c r="AX506" i="1"/>
  <c r="AX507" i="1"/>
  <c r="AX508" i="1"/>
  <c r="AX509" i="1"/>
  <c r="AX510" i="1"/>
  <c r="AX511" i="1"/>
  <c r="AX512" i="1"/>
  <c r="AX513" i="1"/>
  <c r="AX514" i="1"/>
  <c r="AX515" i="1"/>
  <c r="AX516" i="1"/>
  <c r="AX517" i="1"/>
  <c r="AX518" i="1"/>
  <c r="AX519" i="1"/>
  <c r="AX520" i="1"/>
  <c r="AX521" i="1"/>
  <c r="AX522" i="1"/>
  <c r="AX523" i="1"/>
  <c r="AX524" i="1"/>
  <c r="AX525" i="1"/>
  <c r="AX526" i="1"/>
  <c r="AX527" i="1"/>
  <c r="AX528" i="1"/>
  <c r="AX529" i="1"/>
  <c r="AX530" i="1"/>
  <c r="AX531" i="1"/>
  <c r="AX532" i="1"/>
  <c r="AX533" i="1"/>
  <c r="AX534" i="1"/>
  <c r="AX535" i="1"/>
  <c r="AX536" i="1"/>
  <c r="AX537" i="1"/>
  <c r="AX538" i="1"/>
  <c r="AX539" i="1"/>
  <c r="AX540" i="1"/>
  <c r="AX541" i="1"/>
  <c r="AX542" i="1"/>
  <c r="AX543" i="1"/>
  <c r="AX544" i="1"/>
  <c r="AX545" i="1"/>
  <c r="AX546" i="1"/>
  <c r="AX547" i="1"/>
  <c r="AX548" i="1"/>
  <c r="AX549" i="1"/>
  <c r="AX550" i="1"/>
  <c r="AX551" i="1"/>
  <c r="AX552" i="1"/>
  <c r="AX553" i="1"/>
  <c r="AX554" i="1"/>
  <c r="AX555" i="1"/>
  <c r="AX556" i="1"/>
  <c r="AX557" i="1"/>
  <c r="AX558" i="1"/>
  <c r="AX559" i="1"/>
  <c r="AX560" i="1"/>
  <c r="AX561" i="1"/>
  <c r="AX562" i="1"/>
  <c r="AX563" i="1"/>
  <c r="AX564" i="1"/>
  <c r="AX565" i="1"/>
  <c r="AX566" i="1"/>
  <c r="AX567" i="1"/>
  <c r="AX568" i="1"/>
  <c r="AX569" i="1"/>
  <c r="AX570" i="1"/>
  <c r="AX571" i="1"/>
  <c r="AS4" i="1"/>
  <c r="AS5" i="1"/>
  <c r="AS6" i="1"/>
  <c r="AS7" i="1"/>
  <c r="AS8" i="1"/>
  <c r="AS9" i="1"/>
  <c r="AS10" i="1"/>
  <c r="AS11" i="1"/>
  <c r="AS12" i="1"/>
  <c r="AS13" i="1"/>
  <c r="AS14" i="1"/>
  <c r="AS15" i="1"/>
  <c r="AS16" i="1"/>
  <c r="AS17" i="1"/>
  <c r="AS18" i="1"/>
  <c r="AS19" i="1"/>
  <c r="AS20" i="1"/>
  <c r="AS21" i="1"/>
  <c r="AS22" i="1"/>
  <c r="AS23" i="1"/>
  <c r="AS24" i="1"/>
  <c r="AS25" i="1"/>
  <c r="AS26" i="1"/>
  <c r="AS27" i="1"/>
  <c r="AS28" i="1"/>
  <c r="AS29" i="1"/>
  <c r="AS30" i="1"/>
  <c r="AS31" i="1"/>
  <c r="AS32" i="1"/>
  <c r="AS33" i="1"/>
  <c r="AS34" i="1"/>
  <c r="AS35" i="1"/>
  <c r="AS36" i="1"/>
  <c r="AS37" i="1"/>
  <c r="AS38" i="1"/>
  <c r="AS39" i="1"/>
  <c r="AS40" i="1"/>
  <c r="AS41" i="1"/>
  <c r="AS42" i="1"/>
  <c r="AS43" i="1"/>
  <c r="AS44" i="1"/>
  <c r="AS45" i="1"/>
  <c r="AS46" i="1"/>
  <c r="AS47" i="1"/>
  <c r="AS48" i="1"/>
  <c r="AS49" i="1"/>
  <c r="AS50" i="1"/>
  <c r="AS51" i="1"/>
  <c r="AS52" i="1"/>
  <c r="AS53" i="1"/>
  <c r="AS54" i="1"/>
  <c r="AS55" i="1"/>
  <c r="AS56" i="1"/>
  <c r="AS57" i="1"/>
  <c r="AS58" i="1"/>
  <c r="AS59" i="1"/>
  <c r="AS60" i="1"/>
  <c r="AS61" i="1"/>
  <c r="AS62" i="1"/>
  <c r="AS63" i="1"/>
  <c r="AS64" i="1"/>
  <c r="AS65" i="1"/>
  <c r="AS66" i="1"/>
  <c r="AS67" i="1"/>
  <c r="AS68" i="1"/>
  <c r="AS69" i="1"/>
  <c r="AS70" i="1"/>
  <c r="AS71" i="1"/>
  <c r="AS72" i="1"/>
  <c r="AS73" i="1"/>
  <c r="AS74" i="1"/>
  <c r="AS75" i="1"/>
  <c r="AS76" i="1"/>
  <c r="AS77" i="1"/>
  <c r="AS78" i="1"/>
  <c r="AS79" i="1"/>
  <c r="AS80" i="1"/>
  <c r="AS81" i="1"/>
  <c r="AS82" i="1"/>
  <c r="AS83" i="1"/>
  <c r="AS84" i="1"/>
  <c r="AS85" i="1"/>
  <c r="AS86" i="1"/>
  <c r="AS87" i="1"/>
  <c r="AS88" i="1"/>
  <c r="AS89" i="1"/>
  <c r="AS90" i="1"/>
  <c r="AS91" i="1"/>
  <c r="AS92" i="1"/>
  <c r="AS93" i="1"/>
  <c r="AS94" i="1"/>
  <c r="AS95" i="1"/>
  <c r="AS96" i="1"/>
  <c r="AS97" i="1"/>
  <c r="AS98" i="1"/>
  <c r="AS99" i="1"/>
  <c r="AS100" i="1"/>
  <c r="AS101" i="1"/>
  <c r="AS102" i="1"/>
  <c r="AS103" i="1"/>
  <c r="AS104" i="1"/>
  <c r="AS105" i="1"/>
  <c r="AS106" i="1"/>
  <c r="AS107" i="1"/>
  <c r="AS108" i="1"/>
  <c r="AS109" i="1"/>
  <c r="AS110" i="1"/>
  <c r="AS111" i="1"/>
  <c r="AS112" i="1"/>
  <c r="AS113" i="1"/>
  <c r="AS114" i="1"/>
  <c r="AS115" i="1"/>
  <c r="AS116" i="1"/>
  <c r="AS117" i="1"/>
  <c r="AS118" i="1"/>
  <c r="AS119" i="1"/>
  <c r="AS120" i="1"/>
  <c r="AS121" i="1"/>
  <c r="AS122" i="1"/>
  <c r="AS123" i="1"/>
  <c r="AS124" i="1"/>
  <c r="AS125" i="1"/>
  <c r="AS126" i="1"/>
  <c r="AS127" i="1"/>
  <c r="AS128" i="1"/>
  <c r="AS129" i="1"/>
  <c r="AS130" i="1"/>
  <c r="AS131" i="1"/>
  <c r="AS132" i="1"/>
  <c r="AS133" i="1"/>
  <c r="AS134" i="1"/>
  <c r="AS135" i="1"/>
  <c r="AS136" i="1"/>
  <c r="AS137" i="1"/>
  <c r="AS138" i="1"/>
  <c r="AS139" i="1"/>
  <c r="AS140" i="1"/>
  <c r="AS141" i="1"/>
  <c r="AS142" i="1"/>
  <c r="AS143" i="1"/>
  <c r="AS144" i="1"/>
  <c r="AS145" i="1"/>
  <c r="AS146" i="1"/>
  <c r="AS147" i="1"/>
  <c r="AS148" i="1"/>
  <c r="AS149" i="1"/>
  <c r="AS150" i="1"/>
  <c r="AS151" i="1"/>
  <c r="AS152" i="1"/>
  <c r="AS153" i="1"/>
  <c r="AS154" i="1"/>
  <c r="AS155" i="1"/>
  <c r="AS156" i="1"/>
  <c r="AS157" i="1"/>
  <c r="AS158" i="1"/>
  <c r="AS159" i="1"/>
  <c r="AS160" i="1"/>
  <c r="AS161" i="1"/>
  <c r="AS162" i="1"/>
  <c r="AS163" i="1"/>
  <c r="AS164" i="1"/>
  <c r="AS165" i="1"/>
  <c r="AS166" i="1"/>
  <c r="AS167" i="1"/>
  <c r="AS168" i="1"/>
  <c r="AS169" i="1"/>
  <c r="AS170" i="1"/>
  <c r="AS171" i="1"/>
  <c r="AS172" i="1"/>
  <c r="AS173" i="1"/>
  <c r="AS174" i="1"/>
  <c r="AS175" i="1"/>
  <c r="AS176" i="1"/>
  <c r="AS177" i="1"/>
  <c r="AS178" i="1"/>
  <c r="AS179" i="1"/>
  <c r="AS180" i="1"/>
  <c r="AS181" i="1"/>
  <c r="AS182" i="1"/>
  <c r="AS183" i="1"/>
  <c r="AS184" i="1"/>
  <c r="AS185" i="1"/>
  <c r="AS186" i="1"/>
  <c r="AS187" i="1"/>
  <c r="AS188" i="1"/>
  <c r="AS189" i="1"/>
  <c r="AS190" i="1"/>
  <c r="AS191" i="1"/>
  <c r="AS192" i="1"/>
  <c r="AS193" i="1"/>
  <c r="AS194" i="1"/>
  <c r="AS195" i="1"/>
  <c r="AS196" i="1"/>
  <c r="AS197" i="1"/>
  <c r="AS198" i="1"/>
  <c r="AS199" i="1"/>
  <c r="AS200" i="1"/>
  <c r="AS201" i="1"/>
  <c r="AS202" i="1"/>
  <c r="AS203" i="1"/>
  <c r="AS204" i="1"/>
  <c r="AS205" i="1"/>
  <c r="AS206" i="1"/>
  <c r="AS207" i="1"/>
  <c r="AS208" i="1"/>
  <c r="AS209" i="1"/>
  <c r="AS210" i="1"/>
  <c r="AS211" i="1"/>
  <c r="AS212" i="1"/>
  <c r="AS213" i="1"/>
  <c r="AS214" i="1"/>
  <c r="AS215" i="1"/>
  <c r="AS216" i="1"/>
  <c r="AS217" i="1"/>
  <c r="AS218" i="1"/>
  <c r="AS219" i="1"/>
  <c r="AS220" i="1"/>
  <c r="AS221" i="1"/>
  <c r="AS222" i="1"/>
  <c r="AS223" i="1"/>
  <c r="AS224" i="1"/>
  <c r="AS225" i="1"/>
  <c r="AS226" i="1"/>
  <c r="AS227" i="1"/>
  <c r="AS228" i="1"/>
  <c r="AS229" i="1"/>
  <c r="AS230" i="1"/>
  <c r="AS231" i="1"/>
  <c r="AS232" i="1"/>
  <c r="AS233" i="1"/>
  <c r="AS234" i="1"/>
  <c r="AS235" i="1"/>
  <c r="AS236" i="1"/>
  <c r="AS237" i="1"/>
  <c r="AS238" i="1"/>
  <c r="AS239" i="1"/>
  <c r="AS240" i="1"/>
  <c r="AS241" i="1"/>
  <c r="AS242" i="1"/>
  <c r="AS243" i="1"/>
  <c r="AS244" i="1"/>
  <c r="AS245" i="1"/>
  <c r="AS246" i="1"/>
  <c r="AS247" i="1"/>
  <c r="AS248" i="1"/>
  <c r="AS249" i="1"/>
  <c r="AS250" i="1"/>
  <c r="AS251" i="1"/>
  <c r="AS252" i="1"/>
  <c r="AS253" i="1"/>
  <c r="AS254" i="1"/>
  <c r="AS255" i="1"/>
  <c r="AS256" i="1"/>
  <c r="AS257" i="1"/>
  <c r="AS258" i="1"/>
  <c r="AS259" i="1"/>
  <c r="AS260" i="1"/>
  <c r="AS261" i="1"/>
  <c r="AS262" i="1"/>
  <c r="AS263" i="1"/>
  <c r="AS264" i="1"/>
  <c r="AS265" i="1"/>
  <c r="AS266" i="1"/>
  <c r="AS267" i="1"/>
  <c r="AS268" i="1"/>
  <c r="AS269" i="1"/>
  <c r="AS270" i="1"/>
  <c r="AS271" i="1"/>
  <c r="AS272" i="1"/>
  <c r="AS273" i="1"/>
  <c r="AS274" i="1"/>
  <c r="AS275" i="1"/>
  <c r="AS276" i="1"/>
  <c r="AS277" i="1"/>
  <c r="AS278" i="1"/>
  <c r="AS279" i="1"/>
  <c r="AS280" i="1"/>
  <c r="AS281" i="1"/>
  <c r="AS282" i="1"/>
  <c r="AS283" i="1"/>
  <c r="AS284" i="1"/>
  <c r="AS285" i="1"/>
  <c r="AS286" i="1"/>
  <c r="AS287" i="1"/>
  <c r="AS288" i="1"/>
  <c r="AS289" i="1"/>
  <c r="AS290" i="1"/>
  <c r="AS291" i="1"/>
  <c r="AS292" i="1"/>
  <c r="AS293" i="1"/>
  <c r="AS294" i="1"/>
  <c r="AS295" i="1"/>
  <c r="AS296" i="1"/>
  <c r="AS297" i="1"/>
  <c r="AS298" i="1"/>
  <c r="AS299" i="1"/>
  <c r="AS300" i="1"/>
  <c r="AS301" i="1"/>
  <c r="AS302" i="1"/>
  <c r="AS303" i="1"/>
  <c r="AS304" i="1"/>
  <c r="AS305" i="1"/>
  <c r="AS306" i="1"/>
  <c r="AS307" i="1"/>
  <c r="AS308" i="1"/>
  <c r="AS309" i="1"/>
  <c r="AS310" i="1"/>
  <c r="AS311" i="1"/>
  <c r="AS312" i="1"/>
  <c r="AS313" i="1"/>
  <c r="AS314" i="1"/>
  <c r="AS315" i="1"/>
  <c r="AS316" i="1"/>
  <c r="AS317" i="1"/>
  <c r="AS318" i="1"/>
  <c r="AS319" i="1"/>
  <c r="AS320" i="1"/>
  <c r="AS321" i="1"/>
  <c r="AS322" i="1"/>
  <c r="AS323" i="1"/>
  <c r="AS324" i="1"/>
  <c r="AS325" i="1"/>
  <c r="AS326" i="1"/>
  <c r="AS327" i="1"/>
  <c r="AS328" i="1"/>
  <c r="AS329" i="1"/>
  <c r="AS330" i="1"/>
  <c r="AS331" i="1"/>
  <c r="AS332" i="1"/>
  <c r="AS333" i="1"/>
  <c r="AS334" i="1"/>
  <c r="AS335" i="1"/>
  <c r="AS336" i="1"/>
  <c r="AS337" i="1"/>
  <c r="AS338" i="1"/>
  <c r="AS339" i="1"/>
  <c r="AS340" i="1"/>
  <c r="AS341" i="1"/>
  <c r="AS342" i="1"/>
  <c r="AS343" i="1"/>
  <c r="AS344" i="1"/>
  <c r="AS345" i="1"/>
  <c r="AS346" i="1"/>
  <c r="AS347" i="1"/>
  <c r="AS348" i="1"/>
  <c r="AS349" i="1"/>
  <c r="AS350" i="1"/>
  <c r="AS351" i="1"/>
  <c r="AS352" i="1"/>
  <c r="AS353" i="1"/>
  <c r="AS354" i="1"/>
  <c r="AS355" i="1"/>
  <c r="AS356" i="1"/>
  <c r="AS357" i="1"/>
  <c r="AS358" i="1"/>
  <c r="AS359" i="1"/>
  <c r="AS360" i="1"/>
  <c r="AS361" i="1"/>
  <c r="AS362" i="1"/>
  <c r="AS363" i="1"/>
  <c r="AS364" i="1"/>
  <c r="AS365" i="1"/>
  <c r="AS366" i="1"/>
  <c r="AS367" i="1"/>
  <c r="AS368" i="1"/>
  <c r="AS369" i="1"/>
  <c r="AS370" i="1"/>
  <c r="AS371" i="1"/>
  <c r="AS372" i="1"/>
  <c r="AS373" i="1"/>
  <c r="AS374" i="1"/>
  <c r="AS375" i="1"/>
  <c r="AS376" i="1"/>
  <c r="AS377" i="1"/>
  <c r="AS378" i="1"/>
  <c r="AS379" i="1"/>
  <c r="AS380" i="1"/>
  <c r="AS381" i="1"/>
  <c r="AS382" i="1"/>
  <c r="AS383" i="1"/>
  <c r="AS384" i="1"/>
  <c r="AS385" i="1"/>
  <c r="AS386" i="1"/>
  <c r="AS387" i="1"/>
  <c r="AS388" i="1"/>
  <c r="AS389" i="1"/>
  <c r="AS390" i="1"/>
  <c r="AS391" i="1"/>
  <c r="AS392" i="1"/>
  <c r="AS393" i="1"/>
  <c r="AS394" i="1"/>
  <c r="AS395" i="1"/>
  <c r="AS396" i="1"/>
  <c r="AS397" i="1"/>
  <c r="AS398" i="1"/>
  <c r="AS399" i="1"/>
  <c r="AS400" i="1"/>
  <c r="AS401" i="1"/>
  <c r="AS402" i="1"/>
  <c r="AS403" i="1"/>
  <c r="AS404" i="1"/>
  <c r="AS405" i="1"/>
  <c r="AS406" i="1"/>
  <c r="AS407" i="1"/>
  <c r="AS408" i="1"/>
  <c r="AS409" i="1"/>
  <c r="AS410" i="1"/>
  <c r="AS411" i="1"/>
  <c r="AS412" i="1"/>
  <c r="AS413" i="1"/>
  <c r="AS414" i="1"/>
  <c r="AS415" i="1"/>
  <c r="AS416" i="1"/>
  <c r="AS417" i="1"/>
  <c r="AS418" i="1"/>
  <c r="AS419" i="1"/>
  <c r="AS420" i="1"/>
  <c r="AS421" i="1"/>
  <c r="AS422" i="1"/>
  <c r="AS423" i="1"/>
  <c r="AS424" i="1"/>
  <c r="AS425" i="1"/>
  <c r="AS426" i="1"/>
  <c r="AS427" i="1"/>
  <c r="AS428" i="1"/>
  <c r="AS429" i="1"/>
  <c r="AS430" i="1"/>
  <c r="AS431" i="1"/>
  <c r="AS432" i="1"/>
  <c r="AS433" i="1"/>
  <c r="AS434" i="1"/>
  <c r="AS435" i="1"/>
  <c r="AS436" i="1"/>
  <c r="AS437" i="1"/>
  <c r="AS438" i="1"/>
  <c r="AS439" i="1"/>
  <c r="AS440" i="1"/>
  <c r="AS441" i="1"/>
  <c r="AS442" i="1"/>
  <c r="AS443" i="1"/>
  <c r="AS444" i="1"/>
  <c r="AS445" i="1"/>
  <c r="AS446" i="1"/>
  <c r="AS447" i="1"/>
  <c r="AS448" i="1"/>
  <c r="AS449" i="1"/>
  <c r="AS450" i="1"/>
  <c r="AS451" i="1"/>
  <c r="AS452" i="1"/>
  <c r="AS453" i="1"/>
  <c r="AS454" i="1"/>
  <c r="AS455" i="1"/>
  <c r="AS456" i="1"/>
  <c r="AS457" i="1"/>
  <c r="AS458" i="1"/>
  <c r="AS459" i="1"/>
  <c r="AS460" i="1"/>
  <c r="AS461" i="1"/>
  <c r="AS462" i="1"/>
  <c r="AS463" i="1"/>
  <c r="AS464" i="1"/>
  <c r="AS465" i="1"/>
  <c r="AS466" i="1"/>
  <c r="AS467" i="1"/>
  <c r="AS468" i="1"/>
  <c r="AS469" i="1"/>
  <c r="AS470" i="1"/>
  <c r="AS471" i="1"/>
  <c r="AS472" i="1"/>
  <c r="AS473" i="1"/>
  <c r="AS474" i="1"/>
  <c r="AS475" i="1"/>
  <c r="AS476" i="1"/>
  <c r="AS477" i="1"/>
  <c r="AS478" i="1"/>
  <c r="AS479" i="1"/>
  <c r="AS480" i="1"/>
  <c r="AS481" i="1"/>
  <c r="AS482" i="1"/>
  <c r="AS483" i="1"/>
  <c r="AS484" i="1"/>
  <c r="AS485" i="1"/>
  <c r="AS486" i="1"/>
  <c r="AS487" i="1"/>
  <c r="AS488" i="1"/>
  <c r="AS489" i="1"/>
  <c r="AS490" i="1"/>
  <c r="AS491" i="1"/>
  <c r="AS492" i="1"/>
  <c r="AS493" i="1"/>
  <c r="AS494" i="1"/>
  <c r="AS495" i="1"/>
  <c r="AS496" i="1"/>
  <c r="AS497" i="1"/>
  <c r="AS498" i="1"/>
  <c r="AS499" i="1"/>
  <c r="AS500" i="1"/>
  <c r="AS501" i="1"/>
  <c r="AS502" i="1"/>
  <c r="AS503" i="1"/>
  <c r="AS504" i="1"/>
  <c r="AS505" i="1"/>
  <c r="AS506" i="1"/>
  <c r="AS507" i="1"/>
  <c r="AS508" i="1"/>
  <c r="AS509" i="1"/>
  <c r="AS510" i="1"/>
  <c r="AS511" i="1"/>
  <c r="AS512" i="1"/>
  <c r="AS513" i="1"/>
  <c r="AS514" i="1"/>
  <c r="AS515" i="1"/>
  <c r="AS516" i="1"/>
  <c r="AS517" i="1"/>
  <c r="AS518" i="1"/>
  <c r="AS519" i="1"/>
  <c r="AS520" i="1"/>
  <c r="AS521" i="1"/>
  <c r="AS522" i="1"/>
  <c r="AS523" i="1"/>
  <c r="AS524" i="1"/>
  <c r="AS525" i="1"/>
  <c r="AS526" i="1"/>
  <c r="AS527" i="1"/>
  <c r="AS528" i="1"/>
  <c r="AS529" i="1"/>
  <c r="AS530" i="1"/>
  <c r="AS531" i="1"/>
  <c r="AS532" i="1"/>
  <c r="AS533" i="1"/>
  <c r="AS534" i="1"/>
  <c r="AS535" i="1"/>
  <c r="AS536" i="1"/>
  <c r="AS537" i="1"/>
  <c r="AS538" i="1"/>
  <c r="AS539" i="1"/>
  <c r="AS540" i="1"/>
  <c r="AS541" i="1"/>
  <c r="AS542" i="1"/>
  <c r="AS543" i="1"/>
  <c r="AS544" i="1"/>
  <c r="AS545" i="1"/>
  <c r="AS546" i="1"/>
  <c r="AS547" i="1"/>
  <c r="AS548" i="1"/>
  <c r="AS549" i="1"/>
  <c r="AS550" i="1"/>
  <c r="AS551" i="1"/>
  <c r="AS552" i="1"/>
  <c r="AS553" i="1"/>
  <c r="AS554" i="1"/>
  <c r="AS555" i="1"/>
  <c r="AS556" i="1"/>
  <c r="AS557" i="1"/>
  <c r="AS558" i="1"/>
  <c r="AS559" i="1"/>
  <c r="AS560" i="1"/>
  <c r="AS561" i="1"/>
  <c r="AS562" i="1"/>
  <c r="AS563" i="1"/>
  <c r="AS564" i="1"/>
  <c r="AS565" i="1"/>
  <c r="AS566" i="1"/>
  <c r="AS567" i="1"/>
  <c r="AS568" i="1"/>
  <c r="AS569" i="1"/>
  <c r="AS570" i="1"/>
  <c r="AS571" i="1"/>
  <c r="AS3" i="1"/>
  <c r="AQ4" i="1"/>
  <c r="AQ5" i="1"/>
  <c r="AQ6" i="1"/>
  <c r="AQ7" i="1"/>
  <c r="AQ8" i="1"/>
  <c r="AQ9" i="1"/>
  <c r="AQ10" i="1"/>
  <c r="AQ11" i="1"/>
  <c r="AQ12" i="1"/>
  <c r="AQ13" i="1"/>
  <c r="AQ14" i="1"/>
  <c r="AQ15" i="1"/>
  <c r="AQ16" i="1"/>
  <c r="AQ17" i="1"/>
  <c r="AQ18" i="1"/>
  <c r="AQ19" i="1"/>
  <c r="AQ20" i="1"/>
  <c r="AQ21" i="1"/>
  <c r="AQ22" i="1"/>
  <c r="AQ23" i="1"/>
  <c r="AQ24" i="1"/>
  <c r="AQ25" i="1"/>
  <c r="AQ26" i="1"/>
  <c r="AQ27" i="1"/>
  <c r="AQ28" i="1"/>
  <c r="AQ29" i="1"/>
  <c r="AQ30" i="1"/>
  <c r="AQ31" i="1"/>
  <c r="AQ32" i="1"/>
  <c r="AQ33" i="1"/>
  <c r="AQ34" i="1"/>
  <c r="AQ35" i="1"/>
  <c r="AQ36" i="1"/>
  <c r="AQ37" i="1"/>
  <c r="AQ38" i="1"/>
  <c r="AQ39" i="1"/>
  <c r="AQ40" i="1"/>
  <c r="AQ41" i="1"/>
  <c r="AQ42" i="1"/>
  <c r="AQ43" i="1"/>
  <c r="AQ44" i="1"/>
  <c r="AQ45" i="1"/>
  <c r="AQ46" i="1"/>
  <c r="AQ47" i="1"/>
  <c r="AQ48" i="1"/>
  <c r="AQ49" i="1"/>
  <c r="AQ50" i="1"/>
  <c r="AQ51" i="1"/>
  <c r="AQ52" i="1"/>
  <c r="AQ53" i="1"/>
  <c r="AQ54" i="1"/>
  <c r="AQ55" i="1"/>
  <c r="AQ56" i="1"/>
  <c r="AQ57" i="1"/>
  <c r="AQ58" i="1"/>
  <c r="AQ59" i="1"/>
  <c r="AQ60" i="1"/>
  <c r="AQ61" i="1"/>
  <c r="AQ62" i="1"/>
  <c r="AQ63" i="1"/>
  <c r="AQ64" i="1"/>
  <c r="AQ65" i="1"/>
  <c r="AQ66" i="1"/>
  <c r="AQ67" i="1"/>
  <c r="AQ68" i="1"/>
  <c r="AQ69" i="1"/>
  <c r="AQ70" i="1"/>
  <c r="AQ71" i="1"/>
  <c r="AQ72" i="1"/>
  <c r="AQ73" i="1"/>
  <c r="AQ74" i="1"/>
  <c r="AQ75" i="1"/>
  <c r="AQ76" i="1"/>
  <c r="AQ77" i="1"/>
  <c r="AQ78" i="1"/>
  <c r="AQ79" i="1"/>
  <c r="AQ80" i="1"/>
  <c r="AQ81" i="1"/>
  <c r="AQ82" i="1"/>
  <c r="AQ83" i="1"/>
  <c r="AQ84" i="1"/>
  <c r="AQ85" i="1"/>
  <c r="AQ86" i="1"/>
  <c r="AQ87" i="1"/>
  <c r="AQ88" i="1"/>
  <c r="AQ89" i="1"/>
  <c r="AQ90" i="1"/>
  <c r="AQ91" i="1"/>
  <c r="AQ92" i="1"/>
  <c r="AQ93" i="1"/>
  <c r="AQ94" i="1"/>
  <c r="AQ95" i="1"/>
  <c r="AQ96" i="1"/>
  <c r="AQ97" i="1"/>
  <c r="AQ98" i="1"/>
  <c r="AQ99" i="1"/>
  <c r="AQ100" i="1"/>
  <c r="AQ101" i="1"/>
  <c r="AQ102" i="1"/>
  <c r="AQ103" i="1"/>
  <c r="AQ104" i="1"/>
  <c r="AQ105" i="1"/>
  <c r="AQ106" i="1"/>
  <c r="AQ107" i="1"/>
  <c r="AQ108" i="1"/>
  <c r="AQ109" i="1"/>
  <c r="AQ110" i="1"/>
  <c r="AQ111" i="1"/>
  <c r="AQ112" i="1"/>
  <c r="AQ113" i="1"/>
  <c r="AQ114" i="1"/>
  <c r="AQ115" i="1"/>
  <c r="AQ116" i="1"/>
  <c r="AQ117" i="1"/>
  <c r="AQ118" i="1"/>
  <c r="AQ119" i="1"/>
  <c r="AQ120" i="1"/>
  <c r="AQ121" i="1"/>
  <c r="AQ122" i="1"/>
  <c r="AQ123" i="1"/>
  <c r="AQ124" i="1"/>
  <c r="AQ125" i="1"/>
  <c r="AQ126" i="1"/>
  <c r="AQ127" i="1"/>
  <c r="AQ128" i="1"/>
  <c r="AQ129" i="1"/>
  <c r="AQ130" i="1"/>
  <c r="AQ131" i="1"/>
  <c r="AQ132" i="1"/>
  <c r="AQ133" i="1"/>
  <c r="AQ134" i="1"/>
  <c r="AQ135" i="1"/>
  <c r="AQ136" i="1"/>
  <c r="AQ137" i="1"/>
  <c r="AQ138" i="1"/>
  <c r="AQ139" i="1"/>
  <c r="AQ140" i="1"/>
  <c r="AQ141" i="1"/>
  <c r="AQ142" i="1"/>
  <c r="AQ143" i="1"/>
  <c r="AQ144" i="1"/>
  <c r="AQ145" i="1"/>
  <c r="AQ146" i="1"/>
  <c r="AQ147" i="1"/>
  <c r="AQ148" i="1"/>
  <c r="AQ149" i="1"/>
  <c r="AQ150" i="1"/>
  <c r="AQ151" i="1"/>
  <c r="AQ152" i="1"/>
  <c r="AQ153" i="1"/>
  <c r="AQ154" i="1"/>
  <c r="AQ155" i="1"/>
  <c r="AQ156" i="1"/>
  <c r="AQ157" i="1"/>
  <c r="AQ158" i="1"/>
  <c r="AQ159" i="1"/>
  <c r="AQ160" i="1"/>
  <c r="AQ161" i="1"/>
  <c r="AQ162" i="1"/>
  <c r="AQ163" i="1"/>
  <c r="AQ164" i="1"/>
  <c r="AQ165" i="1"/>
  <c r="AQ166" i="1"/>
  <c r="AQ167" i="1"/>
  <c r="AQ168" i="1"/>
  <c r="AQ169" i="1"/>
  <c r="AQ170" i="1"/>
  <c r="AQ171" i="1"/>
  <c r="AQ172" i="1"/>
  <c r="AQ173" i="1"/>
  <c r="AQ174" i="1"/>
  <c r="AQ175" i="1"/>
  <c r="AQ176" i="1"/>
  <c r="AQ177" i="1"/>
  <c r="AQ178" i="1"/>
  <c r="AQ179" i="1"/>
  <c r="AQ180" i="1"/>
  <c r="AQ181" i="1"/>
  <c r="AQ182" i="1"/>
  <c r="AQ183" i="1"/>
  <c r="AQ184" i="1"/>
  <c r="AQ185" i="1"/>
  <c r="AQ186" i="1"/>
  <c r="AQ187" i="1"/>
  <c r="AQ188" i="1"/>
  <c r="AQ189" i="1"/>
  <c r="AQ190" i="1"/>
  <c r="AQ191" i="1"/>
  <c r="AQ192" i="1"/>
  <c r="AQ193" i="1"/>
  <c r="AQ194" i="1"/>
  <c r="AQ195" i="1"/>
  <c r="AQ196" i="1"/>
  <c r="AQ197" i="1"/>
  <c r="AQ198" i="1"/>
  <c r="AQ199" i="1"/>
  <c r="AQ200" i="1"/>
  <c r="AQ201" i="1"/>
  <c r="AQ202" i="1"/>
  <c r="AQ203" i="1"/>
  <c r="AQ204" i="1"/>
  <c r="AQ205" i="1"/>
  <c r="AQ206" i="1"/>
  <c r="AQ207" i="1"/>
  <c r="AQ208" i="1"/>
  <c r="AQ209" i="1"/>
  <c r="AQ210" i="1"/>
  <c r="AQ211" i="1"/>
  <c r="AQ212" i="1"/>
  <c r="AQ213" i="1"/>
  <c r="AQ214" i="1"/>
  <c r="AQ215" i="1"/>
  <c r="AQ216" i="1"/>
  <c r="AQ217" i="1"/>
  <c r="AQ218" i="1"/>
  <c r="AQ219" i="1"/>
  <c r="AQ220" i="1"/>
  <c r="AQ221" i="1"/>
  <c r="AQ222" i="1"/>
  <c r="AQ223" i="1"/>
  <c r="AQ224" i="1"/>
  <c r="AQ225" i="1"/>
  <c r="AQ226" i="1"/>
  <c r="AQ227" i="1"/>
  <c r="AQ228" i="1"/>
  <c r="AQ229" i="1"/>
  <c r="AQ230" i="1"/>
  <c r="AQ231" i="1"/>
  <c r="AQ232" i="1"/>
  <c r="AQ233" i="1"/>
  <c r="AQ234" i="1"/>
  <c r="AQ235" i="1"/>
  <c r="AQ236" i="1"/>
  <c r="AQ237" i="1"/>
  <c r="AQ238" i="1"/>
  <c r="AQ239" i="1"/>
  <c r="AQ240" i="1"/>
  <c r="AQ241" i="1"/>
  <c r="AQ242" i="1"/>
  <c r="AQ243" i="1"/>
  <c r="AQ244" i="1"/>
  <c r="AQ245" i="1"/>
  <c r="AQ246" i="1"/>
  <c r="AQ247" i="1"/>
  <c r="AQ248" i="1"/>
  <c r="AQ249" i="1"/>
  <c r="AQ250" i="1"/>
  <c r="AQ251" i="1"/>
  <c r="AQ252" i="1"/>
  <c r="AQ253" i="1"/>
  <c r="AQ254" i="1"/>
  <c r="AQ255" i="1"/>
  <c r="AQ256" i="1"/>
  <c r="AQ257" i="1"/>
  <c r="AQ258" i="1"/>
  <c r="AQ259" i="1"/>
  <c r="AQ260" i="1"/>
  <c r="AQ261" i="1"/>
  <c r="AQ262" i="1"/>
  <c r="AQ263" i="1"/>
  <c r="AQ264" i="1"/>
  <c r="AQ265" i="1"/>
  <c r="AQ266" i="1"/>
  <c r="AQ267" i="1"/>
  <c r="AQ268" i="1"/>
  <c r="AQ269" i="1"/>
  <c r="AQ270" i="1"/>
  <c r="AQ271" i="1"/>
  <c r="AQ272" i="1"/>
  <c r="AQ273" i="1"/>
  <c r="AQ274" i="1"/>
  <c r="AQ275" i="1"/>
  <c r="AQ276" i="1"/>
  <c r="AQ277" i="1"/>
  <c r="AQ278" i="1"/>
  <c r="AQ279" i="1"/>
  <c r="AQ280" i="1"/>
  <c r="AQ281" i="1"/>
  <c r="AQ282" i="1"/>
  <c r="AQ283" i="1"/>
  <c r="AQ284" i="1"/>
  <c r="AQ285" i="1"/>
  <c r="AQ286" i="1"/>
  <c r="AQ287" i="1"/>
  <c r="AQ288" i="1"/>
  <c r="AQ289" i="1"/>
  <c r="AQ290" i="1"/>
  <c r="AQ291" i="1"/>
  <c r="AQ292" i="1"/>
  <c r="AQ293" i="1"/>
  <c r="AQ294" i="1"/>
  <c r="AQ295" i="1"/>
  <c r="AQ296" i="1"/>
  <c r="AQ297" i="1"/>
  <c r="AQ298" i="1"/>
  <c r="AQ299" i="1"/>
  <c r="AQ300" i="1"/>
  <c r="AQ301" i="1"/>
  <c r="AQ302" i="1"/>
  <c r="AQ303" i="1"/>
  <c r="AQ304" i="1"/>
  <c r="AQ305" i="1"/>
  <c r="AQ306" i="1"/>
  <c r="AQ307" i="1"/>
  <c r="AQ308" i="1"/>
  <c r="AQ309" i="1"/>
  <c r="AQ310" i="1"/>
  <c r="AQ311" i="1"/>
  <c r="AQ312" i="1"/>
  <c r="AQ313" i="1"/>
  <c r="AQ314" i="1"/>
  <c r="AQ315" i="1"/>
  <c r="AQ316" i="1"/>
  <c r="AQ317" i="1"/>
  <c r="AQ318" i="1"/>
  <c r="AQ319" i="1"/>
  <c r="AQ320" i="1"/>
  <c r="AQ321" i="1"/>
  <c r="AQ322" i="1"/>
  <c r="AQ323" i="1"/>
  <c r="AQ324" i="1"/>
  <c r="AQ325" i="1"/>
  <c r="AQ326" i="1"/>
  <c r="AQ327" i="1"/>
  <c r="AQ328" i="1"/>
  <c r="AQ329" i="1"/>
  <c r="AQ330" i="1"/>
  <c r="AQ331" i="1"/>
  <c r="AQ332" i="1"/>
  <c r="AQ333" i="1"/>
  <c r="AQ334" i="1"/>
  <c r="AQ335" i="1"/>
  <c r="AQ336" i="1"/>
  <c r="AQ337" i="1"/>
  <c r="AQ338" i="1"/>
  <c r="AQ339" i="1"/>
  <c r="AQ340" i="1"/>
  <c r="AQ341" i="1"/>
  <c r="AQ342" i="1"/>
  <c r="AQ343" i="1"/>
  <c r="AQ344" i="1"/>
  <c r="AQ345" i="1"/>
  <c r="AQ346" i="1"/>
  <c r="AQ347" i="1"/>
  <c r="AQ348" i="1"/>
  <c r="AQ349" i="1"/>
  <c r="AQ350" i="1"/>
  <c r="AQ351" i="1"/>
  <c r="AQ352" i="1"/>
  <c r="AQ353" i="1"/>
  <c r="AQ354" i="1"/>
  <c r="AQ355" i="1"/>
  <c r="AQ356" i="1"/>
  <c r="AQ357" i="1"/>
  <c r="AQ358" i="1"/>
  <c r="AQ359" i="1"/>
  <c r="AQ360" i="1"/>
  <c r="AQ361" i="1"/>
  <c r="AQ362" i="1"/>
  <c r="AQ363" i="1"/>
  <c r="AQ364" i="1"/>
  <c r="AQ365" i="1"/>
  <c r="AQ366" i="1"/>
  <c r="AQ367" i="1"/>
  <c r="AQ368" i="1"/>
  <c r="AQ369" i="1"/>
  <c r="AQ370" i="1"/>
  <c r="AQ371" i="1"/>
  <c r="AQ372" i="1"/>
  <c r="AQ373" i="1"/>
  <c r="AQ374" i="1"/>
  <c r="AQ375" i="1"/>
  <c r="AQ376" i="1"/>
  <c r="AQ377" i="1"/>
  <c r="AQ378" i="1"/>
  <c r="AQ379" i="1"/>
  <c r="AQ380" i="1"/>
  <c r="AQ381" i="1"/>
  <c r="AQ382" i="1"/>
  <c r="AQ383" i="1"/>
  <c r="AQ384" i="1"/>
  <c r="AQ385" i="1"/>
  <c r="AQ386" i="1"/>
  <c r="AQ387" i="1"/>
  <c r="AQ388" i="1"/>
  <c r="AQ389" i="1"/>
  <c r="AQ390" i="1"/>
  <c r="AQ391" i="1"/>
  <c r="AQ392" i="1"/>
  <c r="AQ393" i="1"/>
  <c r="AQ394" i="1"/>
  <c r="AQ395" i="1"/>
  <c r="AQ396" i="1"/>
  <c r="AQ397" i="1"/>
  <c r="AQ398" i="1"/>
  <c r="AQ399" i="1"/>
  <c r="AQ400" i="1"/>
  <c r="AQ401" i="1"/>
  <c r="AQ402" i="1"/>
  <c r="AQ403" i="1"/>
  <c r="AQ404" i="1"/>
  <c r="AQ405" i="1"/>
  <c r="AQ406" i="1"/>
  <c r="AQ407" i="1"/>
  <c r="AQ408" i="1"/>
  <c r="AQ409" i="1"/>
  <c r="AQ410" i="1"/>
  <c r="AQ411" i="1"/>
  <c r="AQ412" i="1"/>
  <c r="AQ413" i="1"/>
  <c r="AQ414" i="1"/>
  <c r="AQ415" i="1"/>
  <c r="AQ416" i="1"/>
  <c r="AQ417" i="1"/>
  <c r="AQ418" i="1"/>
  <c r="AQ419" i="1"/>
  <c r="AQ420" i="1"/>
  <c r="AQ421" i="1"/>
  <c r="AQ422" i="1"/>
  <c r="AQ423" i="1"/>
  <c r="AQ424" i="1"/>
  <c r="AQ425" i="1"/>
  <c r="AQ426" i="1"/>
  <c r="AQ427" i="1"/>
  <c r="AQ428" i="1"/>
  <c r="AQ429" i="1"/>
  <c r="AQ430" i="1"/>
  <c r="AQ431" i="1"/>
  <c r="AQ432" i="1"/>
  <c r="AQ433" i="1"/>
  <c r="AQ434" i="1"/>
  <c r="AQ435" i="1"/>
  <c r="AQ436" i="1"/>
  <c r="AQ437" i="1"/>
  <c r="AQ438" i="1"/>
  <c r="AQ439" i="1"/>
  <c r="AQ440" i="1"/>
  <c r="AQ441" i="1"/>
  <c r="AQ442" i="1"/>
  <c r="AQ443" i="1"/>
  <c r="AQ444" i="1"/>
  <c r="AQ445" i="1"/>
  <c r="AQ446" i="1"/>
  <c r="AQ447" i="1"/>
  <c r="AQ448" i="1"/>
  <c r="AQ449" i="1"/>
  <c r="AQ450" i="1"/>
  <c r="AQ451" i="1"/>
  <c r="AQ452" i="1"/>
  <c r="AQ453" i="1"/>
  <c r="AQ454" i="1"/>
  <c r="AQ455" i="1"/>
  <c r="AQ456" i="1"/>
  <c r="AQ457" i="1"/>
  <c r="AQ458" i="1"/>
  <c r="AQ459" i="1"/>
  <c r="AQ460" i="1"/>
  <c r="AQ461" i="1"/>
  <c r="AQ462" i="1"/>
  <c r="AQ463" i="1"/>
  <c r="AQ464" i="1"/>
  <c r="AQ465" i="1"/>
  <c r="AQ466" i="1"/>
  <c r="AQ467" i="1"/>
  <c r="AQ468" i="1"/>
  <c r="AQ469" i="1"/>
  <c r="AQ470" i="1"/>
  <c r="AQ471" i="1"/>
  <c r="AQ472" i="1"/>
  <c r="AQ473" i="1"/>
  <c r="AQ474" i="1"/>
  <c r="AQ475" i="1"/>
  <c r="AQ476" i="1"/>
  <c r="AQ477" i="1"/>
  <c r="AQ478" i="1"/>
  <c r="AQ479" i="1"/>
  <c r="AQ480" i="1"/>
  <c r="AQ481" i="1"/>
  <c r="AQ482" i="1"/>
  <c r="AQ483" i="1"/>
  <c r="AQ484" i="1"/>
  <c r="AQ485" i="1"/>
  <c r="AQ486" i="1"/>
  <c r="AQ487" i="1"/>
  <c r="AQ488" i="1"/>
  <c r="AQ489" i="1"/>
  <c r="AQ490" i="1"/>
  <c r="AQ491" i="1"/>
  <c r="AQ492" i="1"/>
  <c r="AQ493" i="1"/>
  <c r="AQ494" i="1"/>
  <c r="AQ495" i="1"/>
  <c r="AQ496" i="1"/>
  <c r="AQ497" i="1"/>
  <c r="AQ498" i="1"/>
  <c r="AQ499" i="1"/>
  <c r="AQ500" i="1"/>
  <c r="AQ501" i="1"/>
  <c r="AQ502" i="1"/>
  <c r="AQ503" i="1"/>
  <c r="AQ504" i="1"/>
  <c r="AQ505" i="1"/>
  <c r="AQ506" i="1"/>
  <c r="AQ507" i="1"/>
  <c r="AQ508" i="1"/>
  <c r="AQ509" i="1"/>
  <c r="AQ510" i="1"/>
  <c r="AQ511" i="1"/>
  <c r="AQ512" i="1"/>
  <c r="AQ513" i="1"/>
  <c r="AQ514" i="1"/>
  <c r="AQ515" i="1"/>
  <c r="AQ516" i="1"/>
  <c r="AQ517" i="1"/>
  <c r="AQ518" i="1"/>
  <c r="AQ519" i="1"/>
  <c r="AQ520" i="1"/>
  <c r="AQ521" i="1"/>
  <c r="AQ522" i="1"/>
  <c r="AQ523" i="1"/>
  <c r="AQ524" i="1"/>
  <c r="AQ525" i="1"/>
  <c r="AQ526" i="1"/>
  <c r="AQ527" i="1"/>
  <c r="AQ528" i="1"/>
  <c r="AQ529" i="1"/>
  <c r="AQ530" i="1"/>
  <c r="AQ531" i="1"/>
  <c r="AQ532" i="1"/>
  <c r="AQ533" i="1"/>
  <c r="AQ534" i="1"/>
  <c r="AQ535" i="1"/>
  <c r="AQ536" i="1"/>
  <c r="AQ537" i="1"/>
  <c r="AQ538" i="1"/>
  <c r="AQ539" i="1"/>
  <c r="AQ540" i="1"/>
  <c r="AQ541" i="1"/>
  <c r="AQ542" i="1"/>
  <c r="AQ543" i="1"/>
  <c r="AQ544" i="1"/>
  <c r="AQ545" i="1"/>
  <c r="AQ546" i="1"/>
  <c r="AQ547" i="1"/>
  <c r="AQ548" i="1"/>
  <c r="AQ549" i="1"/>
  <c r="AQ550" i="1"/>
  <c r="AQ551" i="1"/>
  <c r="AQ552" i="1"/>
  <c r="AQ553" i="1"/>
  <c r="AQ554" i="1"/>
  <c r="AQ555" i="1"/>
  <c r="AQ556" i="1"/>
  <c r="AQ557" i="1"/>
  <c r="AQ558" i="1"/>
  <c r="AQ559" i="1"/>
  <c r="AQ560" i="1"/>
  <c r="AQ561" i="1"/>
  <c r="AQ562" i="1"/>
  <c r="AQ563" i="1"/>
  <c r="AQ564" i="1"/>
  <c r="AQ565" i="1"/>
  <c r="AQ566" i="1"/>
  <c r="AQ567" i="1"/>
  <c r="AQ568" i="1"/>
  <c r="AQ569" i="1"/>
  <c r="AQ570" i="1"/>
  <c r="AQ571" i="1"/>
  <c r="AQ3" i="1"/>
  <c r="AP4" i="1"/>
  <c r="AP5" i="1"/>
  <c r="AP6" i="1"/>
  <c r="AP7" i="1"/>
  <c r="AP8" i="1"/>
  <c r="AP9" i="1"/>
  <c r="AP10" i="1"/>
  <c r="AP11" i="1"/>
  <c r="AP12" i="1"/>
  <c r="AP13" i="1"/>
  <c r="AP14" i="1"/>
  <c r="AP15" i="1"/>
  <c r="AP16" i="1"/>
  <c r="AP17" i="1"/>
  <c r="AP18" i="1"/>
  <c r="AP19" i="1"/>
  <c r="AP20" i="1"/>
  <c r="AP21" i="1"/>
  <c r="AP22" i="1"/>
  <c r="AP23" i="1"/>
  <c r="AP24" i="1"/>
  <c r="AP25" i="1"/>
  <c r="AP26" i="1"/>
  <c r="AP27" i="1"/>
  <c r="AP28" i="1"/>
  <c r="AP29" i="1"/>
  <c r="AP30" i="1"/>
  <c r="AP31" i="1"/>
  <c r="AP32" i="1"/>
  <c r="AP33" i="1"/>
  <c r="AP34" i="1"/>
  <c r="AP35" i="1"/>
  <c r="AP36" i="1"/>
  <c r="AP37" i="1"/>
  <c r="AP38" i="1"/>
  <c r="AP39" i="1"/>
  <c r="AP40" i="1"/>
  <c r="AP41" i="1"/>
  <c r="AP42" i="1"/>
  <c r="AP43" i="1"/>
  <c r="AP44" i="1"/>
  <c r="AP45" i="1"/>
  <c r="AP46" i="1"/>
  <c r="AP47" i="1"/>
  <c r="AP48" i="1"/>
  <c r="AP49" i="1"/>
  <c r="AP50" i="1"/>
  <c r="AP51" i="1"/>
  <c r="AP52" i="1"/>
  <c r="AP53" i="1"/>
  <c r="AP54" i="1"/>
  <c r="AP55" i="1"/>
  <c r="AP56" i="1"/>
  <c r="AP57" i="1"/>
  <c r="AP58" i="1"/>
  <c r="AP59" i="1"/>
  <c r="AP60" i="1"/>
  <c r="AP61" i="1"/>
  <c r="AP62" i="1"/>
  <c r="AP63" i="1"/>
  <c r="AP64" i="1"/>
  <c r="AP65" i="1"/>
  <c r="AP66" i="1"/>
  <c r="AP67" i="1"/>
  <c r="AP68" i="1"/>
  <c r="AP69" i="1"/>
  <c r="AP70" i="1"/>
  <c r="AP71" i="1"/>
  <c r="AP72" i="1"/>
  <c r="AP73" i="1"/>
  <c r="AP74" i="1"/>
  <c r="AP75" i="1"/>
  <c r="AP76" i="1"/>
  <c r="AP77" i="1"/>
  <c r="AP78" i="1"/>
  <c r="AP79" i="1"/>
  <c r="AP80" i="1"/>
  <c r="AP81" i="1"/>
  <c r="AP82" i="1"/>
  <c r="AP83" i="1"/>
  <c r="AP84" i="1"/>
  <c r="AP85" i="1"/>
  <c r="AP86" i="1"/>
  <c r="AP87" i="1"/>
  <c r="AP88" i="1"/>
  <c r="AP89" i="1"/>
  <c r="AP90" i="1"/>
  <c r="AP91" i="1"/>
  <c r="AP92" i="1"/>
  <c r="AP93" i="1"/>
  <c r="AP94" i="1"/>
  <c r="AP95" i="1"/>
  <c r="AP96" i="1"/>
  <c r="AP97" i="1"/>
  <c r="AP98" i="1"/>
  <c r="AP99" i="1"/>
  <c r="AP100" i="1"/>
  <c r="AP101" i="1"/>
  <c r="AP102" i="1"/>
  <c r="AP103" i="1"/>
  <c r="AP104" i="1"/>
  <c r="AP105" i="1"/>
  <c r="AP106" i="1"/>
  <c r="AP107" i="1"/>
  <c r="AP108" i="1"/>
  <c r="AP109" i="1"/>
  <c r="AP110" i="1"/>
  <c r="AP111" i="1"/>
  <c r="AP112" i="1"/>
  <c r="AP113" i="1"/>
  <c r="AP114" i="1"/>
  <c r="AP115" i="1"/>
  <c r="AP116" i="1"/>
  <c r="AP117" i="1"/>
  <c r="AP118" i="1"/>
  <c r="AP119" i="1"/>
  <c r="AP120" i="1"/>
  <c r="AP121" i="1"/>
  <c r="AP122" i="1"/>
  <c r="AP123" i="1"/>
  <c r="AP124" i="1"/>
  <c r="AP125" i="1"/>
  <c r="AP126" i="1"/>
  <c r="AP127" i="1"/>
  <c r="AP128" i="1"/>
  <c r="AP129" i="1"/>
  <c r="AP130" i="1"/>
  <c r="AP131" i="1"/>
  <c r="AP132" i="1"/>
  <c r="AP133" i="1"/>
  <c r="AP134" i="1"/>
  <c r="AP135" i="1"/>
  <c r="AP136" i="1"/>
  <c r="AP137" i="1"/>
  <c r="AP138" i="1"/>
  <c r="AP139" i="1"/>
  <c r="AP140" i="1"/>
  <c r="AP141" i="1"/>
  <c r="AP142" i="1"/>
  <c r="AP143" i="1"/>
  <c r="AP144" i="1"/>
  <c r="AP145" i="1"/>
  <c r="AP146" i="1"/>
  <c r="AP147" i="1"/>
  <c r="AP148" i="1"/>
  <c r="AP149" i="1"/>
  <c r="AP150" i="1"/>
  <c r="AP151" i="1"/>
  <c r="AP152" i="1"/>
  <c r="AP153" i="1"/>
  <c r="AP154" i="1"/>
  <c r="AP155" i="1"/>
  <c r="AP156" i="1"/>
  <c r="AP157" i="1"/>
  <c r="AP158" i="1"/>
  <c r="AP159" i="1"/>
  <c r="AP160" i="1"/>
  <c r="AP161" i="1"/>
  <c r="AP162" i="1"/>
  <c r="AP163" i="1"/>
  <c r="AP164" i="1"/>
  <c r="AP165" i="1"/>
  <c r="AP166" i="1"/>
  <c r="AP167" i="1"/>
  <c r="AP168" i="1"/>
  <c r="AP169" i="1"/>
  <c r="AP170" i="1"/>
  <c r="AP171" i="1"/>
  <c r="AP172" i="1"/>
  <c r="AP173" i="1"/>
  <c r="AP174" i="1"/>
  <c r="AP175" i="1"/>
  <c r="AP176" i="1"/>
  <c r="AP177" i="1"/>
  <c r="AP178" i="1"/>
  <c r="AP179" i="1"/>
  <c r="AP180" i="1"/>
  <c r="AP181" i="1"/>
  <c r="AP182" i="1"/>
  <c r="AP183" i="1"/>
  <c r="AP184" i="1"/>
  <c r="AP185" i="1"/>
  <c r="AP186" i="1"/>
  <c r="AP187" i="1"/>
  <c r="AP188" i="1"/>
  <c r="AP189" i="1"/>
  <c r="AP190" i="1"/>
  <c r="AP191" i="1"/>
  <c r="AP192" i="1"/>
  <c r="AP193" i="1"/>
  <c r="AP194" i="1"/>
  <c r="AP195" i="1"/>
  <c r="AP196" i="1"/>
  <c r="AP197" i="1"/>
  <c r="AP198" i="1"/>
  <c r="AP199" i="1"/>
  <c r="AP200" i="1"/>
  <c r="AP201" i="1"/>
  <c r="AP202" i="1"/>
  <c r="AP203" i="1"/>
  <c r="AP204" i="1"/>
  <c r="AP205" i="1"/>
  <c r="AP206" i="1"/>
  <c r="AP207" i="1"/>
  <c r="AP208" i="1"/>
  <c r="AP209" i="1"/>
  <c r="AP210" i="1"/>
  <c r="AP211" i="1"/>
  <c r="AP212" i="1"/>
  <c r="AP213" i="1"/>
  <c r="AP214" i="1"/>
  <c r="AP215" i="1"/>
  <c r="AP216" i="1"/>
  <c r="AP217" i="1"/>
  <c r="AP218" i="1"/>
  <c r="AP219" i="1"/>
  <c r="AP220" i="1"/>
  <c r="AP221" i="1"/>
  <c r="AP222" i="1"/>
  <c r="AP223" i="1"/>
  <c r="AP224" i="1"/>
  <c r="AP225" i="1"/>
  <c r="AP226" i="1"/>
  <c r="AP227" i="1"/>
  <c r="AP228" i="1"/>
  <c r="AP229" i="1"/>
  <c r="AP230" i="1"/>
  <c r="AP231" i="1"/>
  <c r="AP232" i="1"/>
  <c r="AP233" i="1"/>
  <c r="AP234" i="1"/>
  <c r="AP235" i="1"/>
  <c r="AP236" i="1"/>
  <c r="AP237" i="1"/>
  <c r="AP238" i="1"/>
  <c r="AP239" i="1"/>
  <c r="AP240" i="1"/>
  <c r="AP241" i="1"/>
  <c r="AP242" i="1"/>
  <c r="AP243" i="1"/>
  <c r="AP244" i="1"/>
  <c r="AP245" i="1"/>
  <c r="AP246" i="1"/>
  <c r="AP247" i="1"/>
  <c r="AP248" i="1"/>
  <c r="AP249" i="1"/>
  <c r="AP250" i="1"/>
  <c r="AP251" i="1"/>
  <c r="AP252" i="1"/>
  <c r="AP253" i="1"/>
  <c r="AP254" i="1"/>
  <c r="AP255" i="1"/>
  <c r="AP256" i="1"/>
  <c r="AP257" i="1"/>
  <c r="AP258" i="1"/>
  <c r="AP259" i="1"/>
  <c r="AP260" i="1"/>
  <c r="AP261" i="1"/>
  <c r="AP262" i="1"/>
  <c r="AP263" i="1"/>
  <c r="AP264" i="1"/>
  <c r="AP265" i="1"/>
  <c r="AP266" i="1"/>
  <c r="AP267" i="1"/>
  <c r="AP268" i="1"/>
  <c r="AP269" i="1"/>
  <c r="AP270" i="1"/>
  <c r="AP271" i="1"/>
  <c r="AP272" i="1"/>
  <c r="AP273" i="1"/>
  <c r="AP274" i="1"/>
  <c r="AP275" i="1"/>
  <c r="AP276" i="1"/>
  <c r="AP277" i="1"/>
  <c r="AP278" i="1"/>
  <c r="AP279" i="1"/>
  <c r="AP280" i="1"/>
  <c r="AP281" i="1"/>
  <c r="AP282" i="1"/>
  <c r="AP283" i="1"/>
  <c r="AP284" i="1"/>
  <c r="AP285" i="1"/>
  <c r="AP286" i="1"/>
  <c r="AP287" i="1"/>
  <c r="AP288" i="1"/>
  <c r="AP289" i="1"/>
  <c r="AP290" i="1"/>
  <c r="AP291" i="1"/>
  <c r="AP292" i="1"/>
  <c r="AP293" i="1"/>
  <c r="AP294" i="1"/>
  <c r="AP295" i="1"/>
  <c r="AP296" i="1"/>
  <c r="AP297" i="1"/>
  <c r="AP298" i="1"/>
  <c r="AP299" i="1"/>
  <c r="AP300" i="1"/>
  <c r="AP301" i="1"/>
  <c r="AP302" i="1"/>
  <c r="AP303" i="1"/>
  <c r="AP304" i="1"/>
  <c r="AP305" i="1"/>
  <c r="AP306" i="1"/>
  <c r="AP307" i="1"/>
  <c r="AP308" i="1"/>
  <c r="AP309" i="1"/>
  <c r="AP310" i="1"/>
  <c r="AP311" i="1"/>
  <c r="AP312" i="1"/>
  <c r="AP313" i="1"/>
  <c r="AP314" i="1"/>
  <c r="AP315" i="1"/>
  <c r="AP316" i="1"/>
  <c r="AP317" i="1"/>
  <c r="AP318" i="1"/>
  <c r="AP319" i="1"/>
  <c r="AP320" i="1"/>
  <c r="AP321" i="1"/>
  <c r="AP322" i="1"/>
  <c r="AP323" i="1"/>
  <c r="AP324" i="1"/>
  <c r="AP325" i="1"/>
  <c r="AP326" i="1"/>
  <c r="AP327" i="1"/>
  <c r="AP328" i="1"/>
  <c r="AP329" i="1"/>
  <c r="AP330" i="1"/>
  <c r="AP331" i="1"/>
  <c r="AP332" i="1"/>
  <c r="AP333" i="1"/>
  <c r="AP334" i="1"/>
  <c r="AP335" i="1"/>
  <c r="AP336" i="1"/>
  <c r="AP337" i="1"/>
  <c r="AP338" i="1"/>
  <c r="AP339" i="1"/>
  <c r="AP340" i="1"/>
  <c r="AP341" i="1"/>
  <c r="AP342" i="1"/>
  <c r="AP343" i="1"/>
  <c r="AP344" i="1"/>
  <c r="AP345" i="1"/>
  <c r="AP346" i="1"/>
  <c r="AP347" i="1"/>
  <c r="AP348" i="1"/>
  <c r="AP349" i="1"/>
  <c r="AP350" i="1"/>
  <c r="AP351" i="1"/>
  <c r="AP352" i="1"/>
  <c r="AP353" i="1"/>
  <c r="AP354" i="1"/>
  <c r="AP355" i="1"/>
  <c r="AP356" i="1"/>
  <c r="AP357" i="1"/>
  <c r="AP358" i="1"/>
  <c r="AP359" i="1"/>
  <c r="AP360" i="1"/>
  <c r="AP361" i="1"/>
  <c r="AP362" i="1"/>
  <c r="AP363" i="1"/>
  <c r="AP364" i="1"/>
  <c r="AP365" i="1"/>
  <c r="AP366" i="1"/>
  <c r="AP367" i="1"/>
  <c r="AP368" i="1"/>
  <c r="AP369" i="1"/>
  <c r="AP370" i="1"/>
  <c r="AP371" i="1"/>
  <c r="AP372" i="1"/>
  <c r="AP373" i="1"/>
  <c r="AP374" i="1"/>
  <c r="AP375" i="1"/>
  <c r="AP376" i="1"/>
  <c r="AP377" i="1"/>
  <c r="AP378" i="1"/>
  <c r="AP379" i="1"/>
  <c r="AP380" i="1"/>
  <c r="AP381" i="1"/>
  <c r="AP382" i="1"/>
  <c r="AP383" i="1"/>
  <c r="AP384" i="1"/>
  <c r="AP385" i="1"/>
  <c r="AP386" i="1"/>
  <c r="AP387" i="1"/>
  <c r="AP388" i="1"/>
  <c r="AP389" i="1"/>
  <c r="AP390" i="1"/>
  <c r="AP391" i="1"/>
  <c r="AP392" i="1"/>
  <c r="AP393" i="1"/>
  <c r="AP394" i="1"/>
  <c r="AP395" i="1"/>
  <c r="AP396" i="1"/>
  <c r="AP397" i="1"/>
  <c r="AP398" i="1"/>
  <c r="AP399" i="1"/>
  <c r="AP400" i="1"/>
  <c r="AP401" i="1"/>
  <c r="AP402" i="1"/>
  <c r="AP403" i="1"/>
  <c r="AP404" i="1"/>
  <c r="AP405" i="1"/>
  <c r="AP406" i="1"/>
  <c r="AP407" i="1"/>
  <c r="AP408" i="1"/>
  <c r="AP409" i="1"/>
  <c r="AP410" i="1"/>
  <c r="AP411" i="1"/>
  <c r="AP412" i="1"/>
  <c r="AP413" i="1"/>
  <c r="AP414" i="1"/>
  <c r="AP415" i="1"/>
  <c r="AP416" i="1"/>
  <c r="AP417" i="1"/>
  <c r="AP418" i="1"/>
  <c r="AP419" i="1"/>
  <c r="AP420" i="1"/>
  <c r="AP421" i="1"/>
  <c r="AP422" i="1"/>
  <c r="AP423" i="1"/>
  <c r="AP424" i="1"/>
  <c r="AP425" i="1"/>
  <c r="AP426" i="1"/>
  <c r="AP427" i="1"/>
  <c r="AP428" i="1"/>
  <c r="AP429" i="1"/>
  <c r="AP430" i="1"/>
  <c r="AP431" i="1"/>
  <c r="AP432" i="1"/>
  <c r="AP433" i="1"/>
  <c r="AP434" i="1"/>
  <c r="AP435" i="1"/>
  <c r="AP436" i="1"/>
  <c r="AP437" i="1"/>
  <c r="AP438" i="1"/>
  <c r="AP439" i="1"/>
  <c r="AP440" i="1"/>
  <c r="AP441" i="1"/>
  <c r="AP442" i="1"/>
  <c r="AP443" i="1"/>
  <c r="AP444" i="1"/>
  <c r="AP445" i="1"/>
  <c r="AP446" i="1"/>
  <c r="AP447" i="1"/>
  <c r="AP448" i="1"/>
  <c r="AP449" i="1"/>
  <c r="AP450" i="1"/>
  <c r="AP451" i="1"/>
  <c r="AP452" i="1"/>
  <c r="AP453" i="1"/>
  <c r="AP454" i="1"/>
  <c r="AP455" i="1"/>
  <c r="AP456" i="1"/>
  <c r="AP457" i="1"/>
  <c r="AP458" i="1"/>
  <c r="AP459" i="1"/>
  <c r="AP460" i="1"/>
  <c r="AP461" i="1"/>
  <c r="AP462" i="1"/>
  <c r="AP463" i="1"/>
  <c r="AP464" i="1"/>
  <c r="AP465" i="1"/>
  <c r="AP466" i="1"/>
  <c r="AP467" i="1"/>
  <c r="AP468" i="1"/>
  <c r="AP469" i="1"/>
  <c r="AP470" i="1"/>
  <c r="AP471" i="1"/>
  <c r="AP472" i="1"/>
  <c r="AP473" i="1"/>
  <c r="AP474" i="1"/>
  <c r="AP475" i="1"/>
  <c r="AP476" i="1"/>
  <c r="AP477" i="1"/>
  <c r="AP478" i="1"/>
  <c r="AP479" i="1"/>
  <c r="AP480" i="1"/>
  <c r="AP481" i="1"/>
  <c r="AP482" i="1"/>
  <c r="AP483" i="1"/>
  <c r="AP484" i="1"/>
  <c r="AP485" i="1"/>
  <c r="AP486" i="1"/>
  <c r="AP487" i="1"/>
  <c r="AP488" i="1"/>
  <c r="AP489" i="1"/>
  <c r="AP490" i="1"/>
  <c r="AP491" i="1"/>
  <c r="AP492" i="1"/>
  <c r="AP493" i="1"/>
  <c r="AP494" i="1"/>
  <c r="AP495" i="1"/>
  <c r="AP496" i="1"/>
  <c r="AP497" i="1"/>
  <c r="AP498" i="1"/>
  <c r="AP499" i="1"/>
  <c r="AP500" i="1"/>
  <c r="AP501" i="1"/>
  <c r="AP502" i="1"/>
  <c r="AP503" i="1"/>
  <c r="AP504" i="1"/>
  <c r="AP505" i="1"/>
  <c r="AP506" i="1"/>
  <c r="AP507" i="1"/>
  <c r="AP508" i="1"/>
  <c r="AP509" i="1"/>
  <c r="AP510" i="1"/>
  <c r="AP511" i="1"/>
  <c r="AP512" i="1"/>
  <c r="AP513" i="1"/>
  <c r="AP514" i="1"/>
  <c r="AP515" i="1"/>
  <c r="AP516" i="1"/>
  <c r="AP517" i="1"/>
  <c r="AP518" i="1"/>
  <c r="AP519" i="1"/>
  <c r="AP520" i="1"/>
  <c r="AP521" i="1"/>
  <c r="AP522" i="1"/>
  <c r="AP523" i="1"/>
  <c r="AP524" i="1"/>
  <c r="AP525" i="1"/>
  <c r="AP526" i="1"/>
  <c r="AP527" i="1"/>
  <c r="AP528" i="1"/>
  <c r="AP529" i="1"/>
  <c r="AP530" i="1"/>
  <c r="AP531" i="1"/>
  <c r="AP532" i="1"/>
  <c r="AP533" i="1"/>
  <c r="AP534" i="1"/>
  <c r="AP535" i="1"/>
  <c r="AP536" i="1"/>
  <c r="AP537" i="1"/>
  <c r="AP538" i="1"/>
  <c r="AP539" i="1"/>
  <c r="AP540" i="1"/>
  <c r="AP541" i="1"/>
  <c r="AP542" i="1"/>
  <c r="AP543" i="1"/>
  <c r="AP544" i="1"/>
  <c r="AP545" i="1"/>
  <c r="AP546" i="1"/>
  <c r="AP547" i="1"/>
  <c r="AP548" i="1"/>
  <c r="AP549" i="1"/>
  <c r="AP550" i="1"/>
  <c r="AP551" i="1"/>
  <c r="AP552" i="1"/>
  <c r="AP553" i="1"/>
  <c r="AP554" i="1"/>
  <c r="AP555" i="1"/>
  <c r="AP556" i="1"/>
  <c r="AP557" i="1"/>
  <c r="AP558" i="1"/>
  <c r="AP559" i="1"/>
  <c r="AP560" i="1"/>
  <c r="AP561" i="1"/>
  <c r="AP562" i="1"/>
  <c r="AP563" i="1"/>
  <c r="AP564" i="1"/>
  <c r="AP565" i="1"/>
  <c r="AP566" i="1"/>
  <c r="AP567" i="1"/>
  <c r="AP568" i="1"/>
  <c r="AP569" i="1"/>
  <c r="AP570" i="1"/>
  <c r="AP571" i="1"/>
  <c r="AP3" i="1"/>
  <c r="AZ571" i="5"/>
  <c r="AY571" i="5"/>
  <c r="AZ570" i="5"/>
  <c r="AY570" i="5"/>
  <c r="AZ569" i="5"/>
  <c r="AY569" i="5"/>
  <c r="AZ568" i="5"/>
  <c r="AY568" i="5"/>
  <c r="AZ567" i="5"/>
  <c r="AY567" i="5"/>
  <c r="AZ566" i="5"/>
  <c r="AY566" i="5"/>
  <c r="AZ565" i="5"/>
  <c r="AY565" i="5"/>
  <c r="AZ564" i="5"/>
  <c r="AY564" i="5"/>
  <c r="AZ563" i="5"/>
  <c r="AY563" i="5"/>
  <c r="AZ562" i="5"/>
  <c r="AY562" i="5"/>
  <c r="AZ561" i="5"/>
  <c r="AY561" i="5"/>
  <c r="AZ560" i="5"/>
  <c r="AY560" i="5"/>
  <c r="AZ559" i="5"/>
  <c r="AY559" i="5"/>
  <c r="AZ558" i="5"/>
  <c r="AY558" i="5"/>
  <c r="AZ557" i="5"/>
  <c r="AY557" i="5"/>
  <c r="AZ556" i="5"/>
  <c r="AY556" i="5"/>
  <c r="AZ555" i="5"/>
  <c r="AY555" i="5"/>
  <c r="AZ554" i="5"/>
  <c r="AY554" i="5"/>
  <c r="AZ553" i="5"/>
  <c r="AY553" i="5"/>
  <c r="AZ552" i="5"/>
  <c r="AY552" i="5"/>
  <c r="AZ551" i="5"/>
  <c r="AY551" i="5"/>
  <c r="AZ550" i="5"/>
  <c r="AY550" i="5"/>
  <c r="AZ549" i="5"/>
  <c r="AY549" i="5"/>
  <c r="AZ548" i="5"/>
  <c r="AY548" i="5"/>
  <c r="AZ547" i="5"/>
  <c r="AY547" i="5"/>
  <c r="AZ546" i="5"/>
  <c r="AY546" i="5"/>
  <c r="AZ545" i="5"/>
  <c r="AY545" i="5"/>
  <c r="AZ544" i="5"/>
  <c r="AY544" i="5"/>
  <c r="AZ543" i="5"/>
  <c r="AY543" i="5"/>
  <c r="AZ542" i="5"/>
  <c r="AY542" i="5"/>
  <c r="AZ541" i="5"/>
  <c r="AY541" i="5"/>
  <c r="AZ540" i="5"/>
  <c r="AY540" i="5"/>
  <c r="AZ539" i="5"/>
  <c r="AY539" i="5"/>
  <c r="AZ538" i="5"/>
  <c r="AY538" i="5"/>
  <c r="AZ537" i="5"/>
  <c r="AY537" i="5"/>
  <c r="AZ536" i="5"/>
  <c r="AY536" i="5"/>
  <c r="AZ535" i="5"/>
  <c r="AY535" i="5"/>
  <c r="AZ534" i="5"/>
  <c r="AY534" i="5"/>
  <c r="AZ533" i="5"/>
  <c r="AY533" i="5"/>
  <c r="AZ532" i="5"/>
  <c r="AY532" i="5"/>
  <c r="AZ531" i="5"/>
  <c r="AY531" i="5"/>
  <c r="AZ530" i="5"/>
  <c r="AY530" i="5"/>
  <c r="AZ529" i="5"/>
  <c r="AY529" i="5"/>
  <c r="AZ528" i="5"/>
  <c r="AY528" i="5"/>
  <c r="AZ527" i="5"/>
  <c r="AY527" i="5"/>
  <c r="AZ526" i="5"/>
  <c r="AY526" i="5"/>
  <c r="AZ525" i="5"/>
  <c r="AY525" i="5"/>
  <c r="AZ524" i="5"/>
  <c r="AY524" i="5"/>
  <c r="AZ523" i="5"/>
  <c r="AY523" i="5"/>
  <c r="AZ522" i="5"/>
  <c r="AY522" i="5"/>
  <c r="AZ521" i="5"/>
  <c r="AY521" i="5"/>
  <c r="AZ520" i="5"/>
  <c r="AY520" i="5"/>
  <c r="AZ519" i="5"/>
  <c r="AY519" i="5"/>
  <c r="AZ518" i="5"/>
  <c r="AY518" i="5"/>
  <c r="AZ517" i="5"/>
  <c r="AY517" i="5"/>
  <c r="AZ516" i="5"/>
  <c r="AY516" i="5"/>
  <c r="AZ515" i="5"/>
  <c r="AY515" i="5"/>
  <c r="AZ514" i="5"/>
  <c r="AY514" i="5"/>
  <c r="AZ513" i="5"/>
  <c r="AY513" i="5"/>
  <c r="AZ512" i="5"/>
  <c r="AY512" i="5"/>
  <c r="AZ511" i="5"/>
  <c r="AY511" i="5"/>
  <c r="AZ510" i="5"/>
  <c r="AY510" i="5"/>
  <c r="AZ509" i="5"/>
  <c r="AY509" i="5"/>
  <c r="AZ508" i="5"/>
  <c r="AY508" i="5"/>
  <c r="AZ507" i="5"/>
  <c r="AY507" i="5"/>
  <c r="AZ506" i="5"/>
  <c r="AY506" i="5"/>
  <c r="AZ505" i="5"/>
  <c r="AY505" i="5"/>
  <c r="AZ504" i="5"/>
  <c r="AY504" i="5"/>
  <c r="AZ503" i="5"/>
  <c r="AY503" i="5"/>
  <c r="AZ502" i="5"/>
  <c r="AY502" i="5"/>
  <c r="AZ501" i="5"/>
  <c r="AY501" i="5"/>
  <c r="AZ500" i="5"/>
  <c r="AY500" i="5"/>
  <c r="AZ499" i="5"/>
  <c r="AY499" i="5"/>
  <c r="AZ498" i="5"/>
  <c r="AY498" i="5"/>
  <c r="AZ497" i="5"/>
  <c r="AY497" i="5"/>
  <c r="AZ496" i="5"/>
  <c r="AY496" i="5"/>
  <c r="AZ495" i="5"/>
  <c r="AY495" i="5"/>
  <c r="AZ494" i="5"/>
  <c r="AY494" i="5"/>
  <c r="AZ493" i="5"/>
  <c r="AY493" i="5"/>
  <c r="AZ492" i="5"/>
  <c r="AY492" i="5"/>
  <c r="AZ491" i="5"/>
  <c r="AY491" i="5"/>
  <c r="AZ490" i="5"/>
  <c r="AY490" i="5"/>
  <c r="AZ489" i="5"/>
  <c r="AY489" i="5"/>
  <c r="AZ488" i="5"/>
  <c r="AY488" i="5"/>
  <c r="AZ487" i="5"/>
  <c r="AY487" i="5"/>
  <c r="AZ486" i="5"/>
  <c r="AY486" i="5"/>
  <c r="AZ485" i="5"/>
  <c r="AY485" i="5"/>
  <c r="AZ484" i="5"/>
  <c r="AY484" i="5"/>
  <c r="AZ483" i="5"/>
  <c r="AY483" i="5"/>
  <c r="AZ482" i="5"/>
  <c r="AY482" i="5"/>
  <c r="AZ481" i="5"/>
  <c r="AY481" i="5"/>
  <c r="AZ480" i="5"/>
  <c r="AY480" i="5"/>
  <c r="AZ479" i="5"/>
  <c r="AY479" i="5"/>
  <c r="AZ478" i="5"/>
  <c r="AY478" i="5"/>
  <c r="AZ477" i="5"/>
  <c r="AY477" i="5"/>
  <c r="AZ476" i="5"/>
  <c r="AY476" i="5"/>
  <c r="AZ475" i="5"/>
  <c r="AY475" i="5"/>
  <c r="AZ474" i="5"/>
  <c r="AY474" i="5"/>
  <c r="AZ473" i="5"/>
  <c r="AY473" i="5"/>
  <c r="AZ472" i="5"/>
  <c r="AY472" i="5"/>
  <c r="AZ471" i="5"/>
  <c r="AY471" i="5"/>
  <c r="AZ470" i="5"/>
  <c r="AY470" i="5"/>
  <c r="AZ469" i="5"/>
  <c r="AY469" i="5"/>
  <c r="AZ468" i="5"/>
  <c r="AY468" i="5"/>
  <c r="AZ467" i="5"/>
  <c r="AY467" i="5"/>
  <c r="AZ466" i="5"/>
  <c r="AY466" i="5"/>
  <c r="AZ465" i="5"/>
  <c r="AY465" i="5"/>
  <c r="AZ464" i="5"/>
  <c r="AY464" i="5"/>
  <c r="AZ463" i="5"/>
  <c r="AY463" i="5"/>
  <c r="AZ462" i="5"/>
  <c r="AY462" i="5"/>
  <c r="AZ461" i="5"/>
  <c r="AY461" i="5"/>
  <c r="AZ460" i="5"/>
  <c r="AY460" i="5"/>
  <c r="AZ459" i="5"/>
  <c r="AY459" i="5"/>
  <c r="AZ458" i="5"/>
  <c r="AY458" i="5"/>
  <c r="AZ457" i="5"/>
  <c r="AY457" i="5"/>
  <c r="AZ456" i="5"/>
  <c r="AY456" i="5"/>
  <c r="AZ455" i="5"/>
  <c r="AY455" i="5"/>
  <c r="AZ454" i="5"/>
  <c r="AY454" i="5"/>
  <c r="AZ453" i="5"/>
  <c r="AY453" i="5"/>
  <c r="AZ452" i="5"/>
  <c r="AY452" i="5"/>
  <c r="AZ451" i="5"/>
  <c r="AY451" i="5"/>
  <c r="AZ450" i="5"/>
  <c r="AY450" i="5"/>
  <c r="AZ449" i="5"/>
  <c r="AY449" i="5"/>
  <c r="AZ448" i="5"/>
  <c r="AY448" i="5"/>
  <c r="AZ447" i="5"/>
  <c r="AY447" i="5"/>
  <c r="AZ446" i="5"/>
  <c r="AY446" i="5"/>
  <c r="AZ445" i="5"/>
  <c r="AY445" i="5"/>
  <c r="AZ444" i="5"/>
  <c r="AY444" i="5"/>
  <c r="AZ443" i="5"/>
  <c r="AY443" i="5"/>
  <c r="AZ442" i="5"/>
  <c r="AY442" i="5"/>
  <c r="AZ441" i="5"/>
  <c r="AY441" i="5"/>
  <c r="AZ440" i="5"/>
  <c r="AY440" i="5"/>
  <c r="AZ439" i="5"/>
  <c r="AY439" i="5"/>
  <c r="AZ438" i="5"/>
  <c r="AY438" i="5"/>
  <c r="AZ437" i="5"/>
  <c r="AY437" i="5"/>
  <c r="AZ436" i="5"/>
  <c r="AY436" i="5"/>
  <c r="AZ435" i="5"/>
  <c r="AY435" i="5"/>
  <c r="AZ434" i="5"/>
  <c r="AY434" i="5"/>
  <c r="AZ433" i="5"/>
  <c r="AY433" i="5"/>
  <c r="AZ432" i="5"/>
  <c r="AY432" i="5"/>
  <c r="AZ431" i="5"/>
  <c r="AY431" i="5"/>
  <c r="AZ430" i="5"/>
  <c r="AY430" i="5"/>
  <c r="AZ429" i="5"/>
  <c r="AY429" i="5"/>
  <c r="AZ428" i="5"/>
  <c r="AY428" i="5"/>
  <c r="AZ427" i="5"/>
  <c r="AY427" i="5"/>
  <c r="AZ426" i="5"/>
  <c r="AY426" i="5"/>
  <c r="AZ425" i="5"/>
  <c r="AY425" i="5"/>
  <c r="AZ424" i="5"/>
  <c r="AY424" i="5"/>
  <c r="AZ423" i="5"/>
  <c r="AY423" i="5"/>
  <c r="AZ422" i="5"/>
  <c r="AY422" i="5"/>
  <c r="AZ421" i="5"/>
  <c r="AY421" i="5"/>
  <c r="AZ420" i="5"/>
  <c r="AY420" i="5"/>
  <c r="AZ419" i="5"/>
  <c r="AY419" i="5"/>
  <c r="AZ418" i="5"/>
  <c r="AY418" i="5"/>
  <c r="AZ417" i="5"/>
  <c r="AY417" i="5"/>
  <c r="AZ416" i="5"/>
  <c r="AY416" i="5"/>
  <c r="AZ415" i="5"/>
  <c r="AY415" i="5"/>
  <c r="AZ414" i="5"/>
  <c r="AY414" i="5"/>
  <c r="AZ413" i="5"/>
  <c r="AY413" i="5"/>
  <c r="AZ412" i="5"/>
  <c r="AY412" i="5"/>
  <c r="AZ411" i="5"/>
  <c r="AY411" i="5"/>
  <c r="AZ410" i="5"/>
  <c r="AY410" i="5"/>
  <c r="AZ409" i="5"/>
  <c r="AY409" i="5"/>
  <c r="AZ408" i="5"/>
  <c r="AY408" i="5"/>
  <c r="AZ407" i="5"/>
  <c r="AY407" i="5"/>
  <c r="AZ406" i="5"/>
  <c r="AY406" i="5"/>
  <c r="AZ405" i="5"/>
  <c r="AY405" i="5"/>
  <c r="AZ404" i="5"/>
  <c r="AY404" i="5"/>
  <c r="AZ403" i="5"/>
  <c r="AY403" i="5"/>
  <c r="AZ402" i="5"/>
  <c r="AY402" i="5"/>
  <c r="AZ401" i="5"/>
  <c r="AY401" i="5"/>
  <c r="AZ400" i="5"/>
  <c r="AY400" i="5"/>
  <c r="AZ399" i="5"/>
  <c r="AY399" i="5"/>
  <c r="AZ398" i="5"/>
  <c r="AY398" i="5"/>
  <c r="AZ397" i="5"/>
  <c r="AY397" i="5"/>
  <c r="AZ396" i="5"/>
  <c r="AY396" i="5"/>
  <c r="AZ395" i="5"/>
  <c r="AY395" i="5"/>
  <c r="AZ394" i="5"/>
  <c r="AY394" i="5"/>
  <c r="AZ393" i="5"/>
  <c r="AY393" i="5"/>
  <c r="AZ392" i="5"/>
  <c r="AY392" i="5"/>
  <c r="AZ391" i="5"/>
  <c r="AY391" i="5"/>
  <c r="AZ390" i="5"/>
  <c r="AY390" i="5"/>
  <c r="AZ389" i="5"/>
  <c r="AY389" i="5"/>
  <c r="AZ388" i="5"/>
  <c r="AY388" i="5"/>
  <c r="AZ387" i="5"/>
  <c r="AY387" i="5"/>
  <c r="AZ386" i="5"/>
  <c r="AY386" i="5"/>
  <c r="AZ385" i="5"/>
  <c r="AY385" i="5"/>
  <c r="AZ384" i="5"/>
  <c r="AY384" i="5"/>
  <c r="AZ383" i="5"/>
  <c r="AY383" i="5"/>
  <c r="AZ382" i="5"/>
  <c r="AY382" i="5"/>
  <c r="AZ381" i="5"/>
  <c r="AY381" i="5"/>
  <c r="AZ380" i="5"/>
  <c r="AY380" i="5"/>
  <c r="AZ379" i="5"/>
  <c r="AY379" i="5"/>
  <c r="AZ378" i="5"/>
  <c r="AY378" i="5"/>
  <c r="AZ377" i="5"/>
  <c r="AY377" i="5"/>
  <c r="AZ376" i="5"/>
  <c r="AY376" i="5"/>
  <c r="AZ375" i="5"/>
  <c r="AY375" i="5"/>
  <c r="AZ374" i="5"/>
  <c r="AY374" i="5"/>
  <c r="AZ373" i="5"/>
  <c r="AY373" i="5"/>
  <c r="AZ372" i="5"/>
  <c r="AY372" i="5"/>
  <c r="AZ371" i="5"/>
  <c r="AY371" i="5"/>
  <c r="AZ370" i="5"/>
  <c r="AY370" i="5"/>
  <c r="AZ369" i="5"/>
  <c r="AY369" i="5"/>
  <c r="AZ368" i="5"/>
  <c r="AY368" i="5"/>
  <c r="AZ367" i="5"/>
  <c r="AY367" i="5"/>
  <c r="AZ366" i="5"/>
  <c r="AY366" i="5"/>
  <c r="AZ365" i="5"/>
  <c r="AY365" i="5"/>
  <c r="AZ364" i="5"/>
  <c r="AY364" i="5"/>
  <c r="AZ363" i="5"/>
  <c r="AY363" i="5"/>
  <c r="AZ362" i="5"/>
  <c r="AY362" i="5"/>
  <c r="AZ361" i="5"/>
  <c r="AY361" i="5"/>
  <c r="AZ360" i="5"/>
  <c r="AY360" i="5"/>
  <c r="AZ359" i="5"/>
  <c r="AY359" i="5"/>
  <c r="AZ358" i="5"/>
  <c r="AY358" i="5"/>
  <c r="AZ357" i="5"/>
  <c r="AY357" i="5"/>
  <c r="AZ356" i="5"/>
  <c r="AY356" i="5"/>
  <c r="AZ355" i="5"/>
  <c r="AY355" i="5"/>
  <c r="AZ354" i="5"/>
  <c r="AY354" i="5"/>
  <c r="AZ353" i="5"/>
  <c r="AY353" i="5"/>
  <c r="AZ352" i="5"/>
  <c r="AY352" i="5"/>
  <c r="AZ351" i="5"/>
  <c r="AY351" i="5"/>
  <c r="AZ350" i="5"/>
  <c r="AY350" i="5"/>
  <c r="AZ349" i="5"/>
  <c r="AY349" i="5"/>
  <c r="AZ348" i="5"/>
  <c r="AY348" i="5"/>
  <c r="AZ347" i="5"/>
  <c r="AY347" i="5"/>
  <c r="AZ346" i="5"/>
  <c r="AY346" i="5"/>
  <c r="AZ345" i="5"/>
  <c r="AY345" i="5"/>
  <c r="AZ344" i="5"/>
  <c r="AY344" i="5"/>
  <c r="AZ343" i="5"/>
  <c r="AY343" i="5"/>
  <c r="AZ342" i="5"/>
  <c r="AY342" i="5"/>
  <c r="AZ341" i="5"/>
  <c r="AY341" i="5"/>
  <c r="AZ340" i="5"/>
  <c r="AY340" i="5"/>
  <c r="AZ339" i="5"/>
  <c r="AY339" i="5"/>
  <c r="AZ338" i="5"/>
  <c r="AY338" i="5"/>
  <c r="AZ337" i="5"/>
  <c r="AY337" i="5"/>
  <c r="AZ336" i="5"/>
  <c r="AY336" i="5"/>
  <c r="AZ335" i="5"/>
  <c r="AY335" i="5"/>
  <c r="AZ334" i="5"/>
  <c r="AY334" i="5"/>
  <c r="AZ333" i="5"/>
  <c r="AY333" i="5"/>
  <c r="AZ332" i="5"/>
  <c r="AY332" i="5"/>
  <c r="AZ331" i="5"/>
  <c r="AY331" i="5"/>
  <c r="AZ330" i="5"/>
  <c r="AY330" i="5"/>
  <c r="AZ329" i="5"/>
  <c r="AY329" i="5"/>
  <c r="AZ328" i="5"/>
  <c r="AY328" i="5"/>
  <c r="AZ327" i="5"/>
  <c r="AY327" i="5"/>
  <c r="AZ326" i="5"/>
  <c r="AY326" i="5"/>
  <c r="AZ325" i="5"/>
  <c r="AY325" i="5"/>
  <c r="AZ324" i="5"/>
  <c r="AY324" i="5"/>
  <c r="AZ323" i="5"/>
  <c r="AY323" i="5"/>
  <c r="AZ322" i="5"/>
  <c r="AY322" i="5"/>
  <c r="AZ321" i="5"/>
  <c r="AY321" i="5"/>
  <c r="AZ320" i="5"/>
  <c r="AY320" i="5"/>
  <c r="AZ319" i="5"/>
  <c r="AY319" i="5"/>
  <c r="AZ318" i="5"/>
  <c r="AY318" i="5"/>
  <c r="AZ317" i="5"/>
  <c r="AY317" i="5"/>
  <c r="AZ316" i="5"/>
  <c r="AY316" i="5"/>
  <c r="AZ315" i="5"/>
  <c r="AY315" i="5"/>
  <c r="AZ314" i="5"/>
  <c r="AY314" i="5"/>
  <c r="AZ313" i="5"/>
  <c r="AY313" i="5"/>
  <c r="AZ312" i="5"/>
  <c r="AY312" i="5"/>
  <c r="AZ311" i="5"/>
  <c r="AY311" i="5"/>
  <c r="AZ310" i="5"/>
  <c r="AY310" i="5"/>
  <c r="AZ309" i="5"/>
  <c r="AY309" i="5"/>
  <c r="AZ308" i="5"/>
  <c r="AY308" i="5"/>
  <c r="AZ307" i="5"/>
  <c r="AY307" i="5"/>
  <c r="AZ306" i="5"/>
  <c r="AY306" i="5"/>
  <c r="AZ305" i="5"/>
  <c r="AY305" i="5"/>
  <c r="AZ304" i="5"/>
  <c r="AY304" i="5"/>
  <c r="AZ303" i="5"/>
  <c r="AY303" i="5"/>
  <c r="AZ302" i="5"/>
  <c r="AY302" i="5"/>
  <c r="AZ301" i="5"/>
  <c r="AY301" i="5"/>
  <c r="AZ300" i="5"/>
  <c r="AY300" i="5"/>
  <c r="AZ299" i="5"/>
  <c r="AY299" i="5"/>
  <c r="AZ298" i="5"/>
  <c r="AY298" i="5"/>
  <c r="AZ297" i="5"/>
  <c r="AY297" i="5"/>
  <c r="AZ296" i="5"/>
  <c r="AY296" i="5"/>
  <c r="AZ295" i="5"/>
  <c r="AY295" i="5"/>
  <c r="AZ294" i="5"/>
  <c r="AY294" i="5"/>
  <c r="AZ293" i="5"/>
  <c r="AY293" i="5"/>
  <c r="AZ292" i="5"/>
  <c r="AY292" i="5"/>
  <c r="AZ291" i="5"/>
  <c r="AY291" i="5"/>
  <c r="AZ290" i="5"/>
  <c r="AY290" i="5"/>
  <c r="AZ289" i="5"/>
  <c r="AY289" i="5"/>
  <c r="AZ288" i="5"/>
  <c r="AY288" i="5"/>
  <c r="AZ287" i="5"/>
  <c r="AY287" i="5"/>
  <c r="AZ286" i="5"/>
  <c r="AY286" i="5"/>
  <c r="AZ285" i="5"/>
  <c r="AY285" i="5"/>
  <c r="AZ284" i="5"/>
  <c r="AY284" i="5"/>
  <c r="AZ283" i="5"/>
  <c r="AY283" i="5"/>
  <c r="AZ282" i="5"/>
  <c r="AY282" i="5"/>
  <c r="AZ281" i="5"/>
  <c r="AY281" i="5"/>
  <c r="AZ280" i="5"/>
  <c r="AY280" i="5"/>
  <c r="AZ279" i="5"/>
  <c r="AY279" i="5"/>
  <c r="AZ278" i="5"/>
  <c r="AY278" i="5"/>
  <c r="AZ277" i="5"/>
  <c r="AY277" i="5"/>
  <c r="AZ276" i="5"/>
  <c r="AY276" i="5"/>
  <c r="AZ275" i="5"/>
  <c r="AY275" i="5"/>
  <c r="AZ274" i="5"/>
  <c r="AY274" i="5"/>
  <c r="AZ273" i="5"/>
  <c r="AY273" i="5"/>
  <c r="AZ272" i="5"/>
  <c r="AY272" i="5"/>
  <c r="AZ271" i="5"/>
  <c r="AY271" i="5"/>
  <c r="AZ270" i="5"/>
  <c r="AY270" i="5"/>
  <c r="AZ269" i="5"/>
  <c r="AY269" i="5"/>
  <c r="AZ268" i="5"/>
  <c r="AY268" i="5"/>
  <c r="AZ267" i="5"/>
  <c r="AY267" i="5"/>
  <c r="AZ266" i="5"/>
  <c r="AY266" i="5"/>
  <c r="AZ265" i="5"/>
  <c r="AY265" i="5"/>
  <c r="AZ264" i="5"/>
  <c r="AY264" i="5"/>
  <c r="AZ263" i="5"/>
  <c r="AY263" i="5"/>
  <c r="AZ262" i="5"/>
  <c r="AY262" i="5"/>
  <c r="AZ261" i="5"/>
  <c r="AY261" i="5"/>
  <c r="AZ260" i="5"/>
  <c r="AY260" i="5"/>
  <c r="AZ259" i="5"/>
  <c r="AY259" i="5"/>
  <c r="AZ258" i="5"/>
  <c r="AY258" i="5"/>
  <c r="AZ257" i="5"/>
  <c r="AY257" i="5"/>
  <c r="AZ256" i="5"/>
  <c r="AY256" i="5"/>
  <c r="AZ255" i="5"/>
  <c r="AY255" i="5"/>
  <c r="AZ254" i="5"/>
  <c r="AY254" i="5"/>
  <c r="AZ253" i="5"/>
  <c r="AY253" i="5"/>
  <c r="AZ252" i="5"/>
  <c r="AY252" i="5"/>
  <c r="AZ251" i="5"/>
  <c r="AY251" i="5"/>
  <c r="AZ250" i="5"/>
  <c r="AY250" i="5"/>
  <c r="AZ249" i="5"/>
  <c r="AY249" i="5"/>
  <c r="AZ248" i="5"/>
  <c r="AY248" i="5"/>
  <c r="AZ247" i="5"/>
  <c r="AY247" i="5"/>
  <c r="AZ246" i="5"/>
  <c r="AY246" i="5"/>
  <c r="AZ245" i="5"/>
  <c r="AY245" i="5"/>
  <c r="AZ244" i="5"/>
  <c r="AY244" i="5"/>
  <c r="AZ243" i="5"/>
  <c r="AY243" i="5"/>
  <c r="AZ242" i="5"/>
  <c r="AY242" i="5"/>
  <c r="AZ241" i="5"/>
  <c r="AY241" i="5"/>
  <c r="AZ240" i="5"/>
  <c r="AY240" i="5"/>
  <c r="AZ239" i="5"/>
  <c r="AY239" i="5"/>
  <c r="AZ238" i="5"/>
  <c r="AY238" i="5"/>
  <c r="AZ237" i="5"/>
  <c r="AY237" i="5"/>
  <c r="AZ236" i="5"/>
  <c r="AY236" i="5"/>
  <c r="AZ235" i="5"/>
  <c r="AY235" i="5"/>
  <c r="AZ234" i="5"/>
  <c r="AY234" i="5"/>
  <c r="AZ233" i="5"/>
  <c r="AY233" i="5"/>
  <c r="AZ232" i="5"/>
  <c r="AY232" i="5"/>
  <c r="AZ231" i="5"/>
  <c r="AY231" i="5"/>
  <c r="AZ230" i="5"/>
  <c r="AY230" i="5"/>
  <c r="AZ229" i="5"/>
  <c r="AY229" i="5"/>
  <c r="AZ228" i="5"/>
  <c r="AY228" i="5"/>
  <c r="AZ227" i="5"/>
  <c r="AY227" i="5"/>
  <c r="AZ226" i="5"/>
  <c r="AY226" i="5"/>
  <c r="AZ225" i="5"/>
  <c r="AY225" i="5"/>
  <c r="AZ224" i="5"/>
  <c r="AY224" i="5"/>
  <c r="AZ223" i="5"/>
  <c r="AY223" i="5"/>
  <c r="AZ222" i="5"/>
  <c r="AY222" i="5"/>
  <c r="AZ221" i="5"/>
  <c r="AY221" i="5"/>
  <c r="AZ220" i="5"/>
  <c r="AY220" i="5"/>
  <c r="AZ219" i="5"/>
  <c r="AY219" i="5"/>
  <c r="AZ218" i="5"/>
  <c r="AY218" i="5"/>
  <c r="AZ217" i="5"/>
  <c r="AY217" i="5"/>
  <c r="AZ216" i="5"/>
  <c r="AY216" i="5"/>
  <c r="AZ215" i="5"/>
  <c r="AY215" i="5"/>
  <c r="AZ214" i="5"/>
  <c r="AY214" i="5"/>
  <c r="AZ213" i="5"/>
  <c r="AY213" i="5"/>
  <c r="AZ212" i="5"/>
  <c r="AY212" i="5"/>
  <c r="AZ211" i="5"/>
  <c r="AY211" i="5"/>
  <c r="AZ210" i="5"/>
  <c r="AY210" i="5"/>
  <c r="AZ209" i="5"/>
  <c r="AY209" i="5"/>
  <c r="AZ208" i="5"/>
  <c r="AY208" i="5"/>
  <c r="AZ207" i="5"/>
  <c r="AY207" i="5"/>
  <c r="AZ206" i="5"/>
  <c r="AY206" i="5"/>
  <c r="AZ205" i="5"/>
  <c r="AY205" i="5"/>
  <c r="AZ204" i="5"/>
  <c r="AY204" i="5"/>
  <c r="AZ203" i="5"/>
  <c r="AY203" i="5"/>
  <c r="AZ202" i="5"/>
  <c r="AY202" i="5"/>
  <c r="AZ201" i="5"/>
  <c r="AY201" i="5"/>
  <c r="AZ200" i="5"/>
  <c r="AY200" i="5"/>
  <c r="AZ199" i="5"/>
  <c r="AY199" i="5"/>
  <c r="AZ198" i="5"/>
  <c r="AY198" i="5"/>
  <c r="AZ197" i="5"/>
  <c r="AY197" i="5"/>
  <c r="AZ196" i="5"/>
  <c r="AY196" i="5"/>
  <c r="AZ195" i="5"/>
  <c r="AY195" i="5"/>
  <c r="AZ194" i="5"/>
  <c r="AY194" i="5"/>
  <c r="AZ193" i="5"/>
  <c r="AY193" i="5"/>
  <c r="AZ192" i="5"/>
  <c r="AY192" i="5"/>
  <c r="AZ191" i="5"/>
  <c r="AY191" i="5"/>
  <c r="AZ190" i="5"/>
  <c r="AY190" i="5"/>
  <c r="AZ189" i="5"/>
  <c r="AY189" i="5"/>
  <c r="AZ188" i="5"/>
  <c r="AY188" i="5"/>
  <c r="AZ187" i="5"/>
  <c r="AY187" i="5"/>
  <c r="AZ186" i="5"/>
  <c r="AY186" i="5"/>
  <c r="AZ185" i="5"/>
  <c r="AY185" i="5"/>
  <c r="AZ184" i="5"/>
  <c r="AY184" i="5"/>
  <c r="AZ183" i="5"/>
  <c r="AY183" i="5"/>
  <c r="AZ182" i="5"/>
  <c r="AY182" i="5"/>
  <c r="AZ181" i="5"/>
  <c r="AY181" i="5"/>
  <c r="AZ180" i="5"/>
  <c r="AY180" i="5"/>
  <c r="AZ179" i="5"/>
  <c r="AY179" i="5"/>
  <c r="AZ178" i="5"/>
  <c r="AY178" i="5"/>
  <c r="AZ177" i="5"/>
  <c r="AY177" i="5"/>
  <c r="AZ176" i="5"/>
  <c r="AY176" i="5"/>
  <c r="AZ175" i="5"/>
  <c r="AY175" i="5"/>
  <c r="AZ174" i="5"/>
  <c r="AY174" i="5"/>
  <c r="AZ173" i="5"/>
  <c r="AY173" i="5"/>
  <c r="AZ172" i="5"/>
  <c r="AY172" i="5"/>
  <c r="AZ171" i="5"/>
  <c r="AY171" i="5"/>
  <c r="AZ170" i="5"/>
  <c r="AY170" i="5"/>
  <c r="AZ169" i="5"/>
  <c r="AY169" i="5"/>
  <c r="AZ168" i="5"/>
  <c r="AY168" i="5"/>
  <c r="AZ167" i="5"/>
  <c r="AY167" i="5"/>
  <c r="AZ166" i="5"/>
  <c r="AY166" i="5"/>
  <c r="AZ165" i="5"/>
  <c r="AY165" i="5"/>
  <c r="AZ164" i="5"/>
  <c r="AY164" i="5"/>
  <c r="AZ163" i="5"/>
  <c r="AY163" i="5"/>
  <c r="AZ162" i="5"/>
  <c r="AY162" i="5"/>
  <c r="AZ161" i="5"/>
  <c r="AY161" i="5"/>
  <c r="AZ160" i="5"/>
  <c r="AY160" i="5"/>
  <c r="AZ159" i="5"/>
  <c r="AY159" i="5"/>
  <c r="AZ158" i="5"/>
  <c r="AY158" i="5"/>
  <c r="AZ157" i="5"/>
  <c r="AY157" i="5"/>
  <c r="AZ156" i="5"/>
  <c r="AY156" i="5"/>
  <c r="AZ155" i="5"/>
  <c r="AY155" i="5"/>
  <c r="AZ154" i="5"/>
  <c r="AY154" i="5"/>
  <c r="AZ153" i="5"/>
  <c r="AY153" i="5"/>
  <c r="AZ152" i="5"/>
  <c r="AY152" i="5"/>
  <c r="AZ151" i="5"/>
  <c r="AY151" i="5"/>
  <c r="AZ150" i="5"/>
  <c r="AY150" i="5"/>
  <c r="AZ149" i="5"/>
  <c r="AY149" i="5"/>
  <c r="AZ148" i="5"/>
  <c r="AY148" i="5"/>
  <c r="AZ147" i="5"/>
  <c r="AY147" i="5"/>
  <c r="AZ146" i="5"/>
  <c r="AY146" i="5"/>
  <c r="AZ145" i="5"/>
  <c r="AY145" i="5"/>
  <c r="AZ144" i="5"/>
  <c r="AY144" i="5"/>
  <c r="AZ143" i="5"/>
  <c r="AY143" i="5"/>
  <c r="AZ142" i="5"/>
  <c r="AY142" i="5"/>
  <c r="AZ141" i="5"/>
  <c r="AY141" i="5"/>
  <c r="AZ140" i="5"/>
  <c r="AY140" i="5"/>
  <c r="AZ139" i="5"/>
  <c r="AY139" i="5"/>
  <c r="AZ138" i="5"/>
  <c r="AY138" i="5"/>
  <c r="AZ137" i="5"/>
  <c r="AY137" i="5"/>
  <c r="AZ136" i="5"/>
  <c r="AY136" i="5"/>
  <c r="AZ135" i="5"/>
  <c r="AY135" i="5"/>
  <c r="AZ134" i="5"/>
  <c r="AY134" i="5"/>
  <c r="AZ133" i="5"/>
  <c r="AY133" i="5"/>
  <c r="AZ132" i="5"/>
  <c r="AY132" i="5"/>
  <c r="AZ131" i="5"/>
  <c r="AY131" i="5"/>
  <c r="AZ130" i="5"/>
  <c r="AY130" i="5"/>
  <c r="AZ129" i="5"/>
  <c r="AY129" i="5"/>
  <c r="AZ128" i="5"/>
  <c r="AY128" i="5"/>
  <c r="AZ127" i="5"/>
  <c r="AY127" i="5"/>
  <c r="AZ126" i="5"/>
  <c r="AY126" i="5"/>
  <c r="AZ125" i="5"/>
  <c r="AY125" i="5"/>
  <c r="AZ124" i="5"/>
  <c r="AY124" i="5"/>
  <c r="AZ123" i="5"/>
  <c r="AY123" i="5"/>
  <c r="AZ122" i="5"/>
  <c r="AY122" i="5"/>
  <c r="AZ121" i="5"/>
  <c r="AY121" i="5"/>
  <c r="AZ120" i="5"/>
  <c r="AY120" i="5"/>
  <c r="AZ119" i="5"/>
  <c r="AY119" i="5"/>
  <c r="AZ118" i="5"/>
  <c r="AY118" i="5"/>
  <c r="AZ117" i="5"/>
  <c r="AY117" i="5"/>
  <c r="AZ116" i="5"/>
  <c r="AY116" i="5"/>
  <c r="AZ115" i="5"/>
  <c r="AY115" i="5"/>
  <c r="AZ114" i="5"/>
  <c r="AY114" i="5"/>
  <c r="AZ113" i="5"/>
  <c r="AY113" i="5"/>
  <c r="AZ112" i="5"/>
  <c r="AY112" i="5"/>
  <c r="AZ111" i="5"/>
  <c r="AY111" i="5"/>
  <c r="AZ110" i="5"/>
  <c r="AY110" i="5"/>
  <c r="AZ109" i="5"/>
  <c r="AY109" i="5"/>
  <c r="AZ108" i="5"/>
  <c r="AY108" i="5"/>
  <c r="AZ107" i="5"/>
  <c r="AY107" i="5"/>
  <c r="AZ106" i="5"/>
  <c r="AY106" i="5"/>
  <c r="AZ105" i="5"/>
  <c r="AY105" i="5"/>
  <c r="AZ104" i="5"/>
  <c r="AY104" i="5"/>
  <c r="AZ103" i="5"/>
  <c r="AY103" i="5"/>
  <c r="AZ102" i="5"/>
  <c r="AY102" i="5"/>
  <c r="AZ101" i="5"/>
  <c r="AY101" i="5"/>
  <c r="AZ100" i="5"/>
  <c r="AY100" i="5"/>
  <c r="AZ99" i="5"/>
  <c r="AY99" i="5"/>
  <c r="AZ98" i="5"/>
  <c r="AY98" i="5"/>
  <c r="AZ97" i="5"/>
  <c r="AY97" i="5"/>
  <c r="AZ96" i="5"/>
  <c r="AY96" i="5"/>
  <c r="AZ95" i="5"/>
  <c r="AY95" i="5"/>
  <c r="AZ94" i="5"/>
  <c r="AY94" i="5"/>
  <c r="AZ93" i="5"/>
  <c r="AY93" i="5"/>
  <c r="AZ92" i="5"/>
  <c r="AY92" i="5"/>
  <c r="AZ91" i="5"/>
  <c r="AY91" i="5"/>
  <c r="AZ90" i="5"/>
  <c r="AY90" i="5"/>
  <c r="AZ89" i="5"/>
  <c r="AY89" i="5"/>
  <c r="AZ88" i="5"/>
  <c r="AY88" i="5"/>
  <c r="AZ87" i="5"/>
  <c r="AY87" i="5"/>
  <c r="AZ86" i="5"/>
  <c r="AY86" i="5"/>
  <c r="AZ85" i="5"/>
  <c r="AY85" i="5"/>
  <c r="AZ84" i="5"/>
  <c r="AY84" i="5"/>
  <c r="AZ83" i="5"/>
  <c r="AY83" i="5"/>
  <c r="AZ82" i="5"/>
  <c r="AY82" i="5"/>
  <c r="AZ81" i="5"/>
  <c r="AY81" i="5"/>
  <c r="AZ80" i="5"/>
  <c r="AY80" i="5"/>
  <c r="AZ79" i="5"/>
  <c r="AY79" i="5"/>
  <c r="AZ78" i="5"/>
  <c r="AY78" i="5"/>
  <c r="AZ77" i="5"/>
  <c r="AY77" i="5"/>
  <c r="AZ76" i="5"/>
  <c r="AY76" i="5"/>
  <c r="AZ75" i="5"/>
  <c r="AY75" i="5"/>
  <c r="AZ74" i="5"/>
  <c r="AY74" i="5"/>
  <c r="AZ73" i="5"/>
  <c r="AY73" i="5"/>
  <c r="AZ72" i="5"/>
  <c r="AY72" i="5"/>
  <c r="AZ71" i="5"/>
  <c r="AY71" i="5"/>
  <c r="AZ70" i="5"/>
  <c r="AY70" i="5"/>
  <c r="AZ69" i="5"/>
  <c r="AY69" i="5"/>
  <c r="AZ68" i="5"/>
  <c r="AY68" i="5"/>
  <c r="AZ67" i="5"/>
  <c r="AY67" i="5"/>
  <c r="AZ66" i="5"/>
  <c r="AY66" i="5"/>
  <c r="AZ65" i="5"/>
  <c r="AY65" i="5"/>
  <c r="AZ64" i="5"/>
  <c r="AY64" i="5"/>
  <c r="AZ63" i="5"/>
  <c r="AY63" i="5"/>
  <c r="AZ62" i="5"/>
  <c r="AY62" i="5"/>
  <c r="AZ61" i="5"/>
  <c r="AY61" i="5"/>
  <c r="AZ60" i="5"/>
  <c r="AY60" i="5"/>
  <c r="AZ59" i="5"/>
  <c r="AY59" i="5"/>
  <c r="AZ58" i="5"/>
  <c r="AY58" i="5"/>
  <c r="AZ57" i="5"/>
  <c r="AY57" i="5"/>
  <c r="AZ56" i="5"/>
  <c r="AY56" i="5"/>
  <c r="AZ55" i="5"/>
  <c r="AY55" i="5"/>
  <c r="AZ54" i="5"/>
  <c r="AY54" i="5"/>
  <c r="AZ53" i="5"/>
  <c r="AY53" i="5"/>
  <c r="AZ52" i="5"/>
  <c r="AY52" i="5"/>
  <c r="AZ51" i="5"/>
  <c r="AY51" i="5"/>
  <c r="AZ50" i="5"/>
  <c r="AY50" i="5"/>
  <c r="AZ49" i="5"/>
  <c r="AY49" i="5"/>
  <c r="AZ48" i="5"/>
  <c r="AY48" i="5"/>
  <c r="AZ47" i="5"/>
  <c r="AY47" i="5"/>
  <c r="AZ46" i="5"/>
  <c r="AY46" i="5"/>
  <c r="AZ45" i="5"/>
  <c r="AY45" i="5"/>
  <c r="AZ44" i="5"/>
  <c r="AY44" i="5"/>
  <c r="AZ43" i="5"/>
  <c r="AY43" i="5"/>
  <c r="AZ42" i="5"/>
  <c r="AY42" i="5"/>
  <c r="AZ41" i="5"/>
  <c r="AY41" i="5"/>
  <c r="AZ40" i="5"/>
  <c r="AY40" i="5"/>
  <c r="AZ39" i="5"/>
  <c r="AY39" i="5"/>
  <c r="AZ38" i="5"/>
  <c r="AY38" i="5"/>
  <c r="AZ37" i="5"/>
  <c r="AY37" i="5"/>
  <c r="AZ36" i="5"/>
  <c r="AY36" i="5"/>
  <c r="AZ35" i="5"/>
  <c r="AY35" i="5"/>
  <c r="AZ34" i="5"/>
  <c r="AY34" i="5"/>
  <c r="AZ33" i="5"/>
  <c r="AY33" i="5"/>
  <c r="AZ32" i="5"/>
  <c r="AY32" i="5"/>
  <c r="AZ31" i="5"/>
  <c r="AY31" i="5"/>
  <c r="AZ30" i="5"/>
  <c r="AY30" i="5"/>
  <c r="AZ29" i="5"/>
  <c r="AY29" i="5"/>
  <c r="AZ28" i="5"/>
  <c r="AY28" i="5"/>
  <c r="AZ27" i="5"/>
  <c r="AY27" i="5"/>
  <c r="AZ26" i="5"/>
  <c r="AY26" i="5"/>
  <c r="AZ25" i="5"/>
  <c r="AY25" i="5"/>
  <c r="AZ24" i="5"/>
  <c r="AY24" i="5"/>
  <c r="AZ23" i="5"/>
  <c r="AY23" i="5"/>
  <c r="AZ22" i="5"/>
  <c r="AY22" i="5"/>
  <c r="AZ21" i="5"/>
  <c r="AY21" i="5"/>
  <c r="AZ20" i="5"/>
  <c r="AY20" i="5"/>
  <c r="AZ19" i="5"/>
  <c r="AY19" i="5"/>
  <c r="AZ18" i="5"/>
  <c r="AY18" i="5"/>
  <c r="AZ17" i="5"/>
  <c r="AY17" i="5"/>
  <c r="AZ16" i="5"/>
  <c r="AY16" i="5"/>
  <c r="AZ15" i="5"/>
  <c r="AY15" i="5"/>
  <c r="AZ14" i="5"/>
  <c r="AY14" i="5"/>
  <c r="AZ13" i="5"/>
  <c r="AY13" i="5"/>
  <c r="AZ12" i="5"/>
  <c r="AY12" i="5"/>
  <c r="AZ11" i="5"/>
  <c r="AY11" i="5"/>
  <c r="AZ10" i="5"/>
  <c r="AY10" i="5"/>
  <c r="AZ9" i="5"/>
  <c r="AY9" i="5"/>
  <c r="AZ8" i="5"/>
  <c r="AY8" i="5"/>
  <c r="AZ7" i="5"/>
  <c r="AY7" i="5"/>
  <c r="AZ6" i="5"/>
  <c r="AY6" i="5"/>
  <c r="AZ5" i="5"/>
  <c r="AY5" i="5"/>
  <c r="AZ4" i="5"/>
  <c r="AY4" i="5"/>
  <c r="AZ3" i="5"/>
  <c r="AY3" i="5"/>
</calcChain>
</file>

<file path=xl/sharedStrings.xml><?xml version="1.0" encoding="utf-8"?>
<sst xmlns="http://schemas.openxmlformats.org/spreadsheetml/2006/main" count="41755" uniqueCount="2431">
  <si>
    <t>IDENTIFIERS</t>
  </si>
  <si>
    <t>PUBLIC FILE DOCUMENTATION</t>
  </si>
  <si>
    <t>DQ Issue ID</t>
  </si>
  <si>
    <t>System of Implementation</t>
  </si>
  <si>
    <t>Program Office</t>
  </si>
  <si>
    <t>School Year</t>
  </si>
  <si>
    <t>State</t>
  </si>
  <si>
    <t>State Abbr</t>
  </si>
  <si>
    <t>DQ Rule ID</t>
  </si>
  <si>
    <t>File Spec</t>
  </si>
  <si>
    <t>Data Group</t>
  </si>
  <si>
    <t>Level</t>
  </si>
  <si>
    <t>Issue Type</t>
  </si>
  <si>
    <t>Metadata Error Type</t>
  </si>
  <si>
    <t>MTH</t>
  </si>
  <si>
    <t>RLA</t>
  </si>
  <si>
    <t>SCI</t>
  </si>
  <si>
    <t>Subgroup</t>
  </si>
  <si>
    <t>Grade</t>
  </si>
  <si>
    <t>Assessment Type(s)</t>
  </si>
  <si>
    <t>All Students Roll-up</t>
  </si>
  <si>
    <t>Initial Close Comment</t>
  </si>
  <si>
    <t>OESE Close 1 Program Office Comments to State</t>
  </si>
  <si>
    <t>Close 1 Comment Sent to State</t>
  </si>
  <si>
    <t>Close 1 State Response to ED</t>
  </si>
  <si>
    <t>Close 1 EDFacts Notes</t>
  </si>
  <si>
    <t>Close 1 Program Office: Remove Comment?</t>
  </si>
  <si>
    <t>Close 1 Program Office Notes</t>
  </si>
  <si>
    <t>Close 2 Data Resubmission Status</t>
  </si>
  <si>
    <t>Close 2 Issue Status</t>
  </si>
  <si>
    <t>Close 1 Comment Resolves Issue</t>
  </si>
  <si>
    <t>Close 2 Program Office Comments to State</t>
  </si>
  <si>
    <t>OESE Close 2 Program Office Comments to State</t>
  </si>
  <si>
    <t>Close 2 EDFacts Notes</t>
  </si>
  <si>
    <t>Close 2 Program Office: Remove Comment?</t>
  </si>
  <si>
    <t>Close 2 Program Office Notes</t>
  </si>
  <si>
    <t>EDFacts Notes</t>
  </si>
  <si>
    <t>Include State Response in Public File Data Notes</t>
  </si>
  <si>
    <t>State-affirmed data were correct in response</t>
  </si>
  <si>
    <t>Suggested Data Note to Include in Public File Documentation</t>
  </si>
  <si>
    <t>Suggested State Response to Include in Public File Documentation</t>
  </si>
  <si>
    <t>Program Office Notes</t>
  </si>
  <si>
    <t>Final Data Note to Include in Public File Documentation</t>
  </si>
  <si>
    <t>Final State Response to Include in Public File Documentation</t>
  </si>
  <si>
    <t>DQR-Assess-001_AL_1_001</t>
  </si>
  <si>
    <t xml:space="preserve">Assessment CDQR </t>
  </si>
  <si>
    <t>OESE, OSEP</t>
  </si>
  <si>
    <t>2017-18</t>
  </si>
  <si>
    <t>ALABAMA</t>
  </si>
  <si>
    <t>AL</t>
  </si>
  <si>
    <t>DQR-Assess-001</t>
  </si>
  <si>
    <t>SEA, LEA, SCH</t>
  </si>
  <si>
    <t>MISSING DATA</t>
  </si>
  <si>
    <t>NA</t>
  </si>
  <si>
    <t>X</t>
  </si>
  <si>
    <t>All subgroups</t>
  </si>
  <si>
    <t>All grades</t>
  </si>
  <si>
    <t>ALTALTACH, REGWACC, REGWOACC</t>
  </si>
  <si>
    <t>No</t>
  </si>
  <si>
    <t>Missing Data (FS 189): Participation data were not reported in any of the expected grades at the SEA, LEA, and School levels. Please submit data.</t>
  </si>
  <si>
    <t>Submitted after the due date</t>
  </si>
  <si>
    <t>Data resubmitted</t>
  </si>
  <si>
    <t>Resolved</t>
  </si>
  <si>
    <t>Exclude</t>
  </si>
  <si>
    <t/>
  </si>
  <si>
    <t>DQR-Assess-001_AL_1_002</t>
  </si>
  <si>
    <t>185, 188, 189</t>
  </si>
  <si>
    <t>588, 589, 590</t>
  </si>
  <si>
    <t>All assessment types</t>
  </si>
  <si>
    <t>Yes</t>
  </si>
  <si>
    <t>Missing Data (FS 185/188/189): Participation data were not reported at the SEA, LEA, and School levels. Please submit data.</t>
  </si>
  <si>
    <t>DQR-Assess-002_AL_2_001</t>
  </si>
  <si>
    <t>DQR-Assess-002</t>
  </si>
  <si>
    <t>SEA</t>
  </si>
  <si>
    <t>METADATA ERROR</t>
  </si>
  <si>
    <t>ZEROS SUBMITTED</t>
  </si>
  <si>
    <t>HS</t>
  </si>
  <si>
    <t>REGWACC</t>
  </si>
  <si>
    <t>New</t>
  </si>
  <si>
    <t>Missing Data (FS 179): Achievement data were not reported for REGASSWACC [PERF LEVEL 1, 4] for GRADE HS. Zeroes were reported for this combination.</t>
  </si>
  <si>
    <t>Include</t>
  </si>
  <si>
    <t>Metadata issue</t>
  </si>
  <si>
    <t>No state response</t>
  </si>
  <si>
    <t>DQR-Assess-002_AL_2_002</t>
  </si>
  <si>
    <t>175, 178</t>
  </si>
  <si>
    <t>583, 584</t>
  </si>
  <si>
    <t>Missing Data (FS 175/178): Achievement data were not reported for REGASSWACC [PERF LEVEL 1, 4] for GRADE HS. Zeroes were reported for this combination.</t>
  </si>
  <si>
    <t>DQR-Assess-003_AL_2_001</t>
  </si>
  <si>
    <t>DQR-Assess-003</t>
  </si>
  <si>
    <t>Missing Data (FS 189): Participation data were not reported for REGPARTWACC for GRADE HS. Zeroes were reported for this combination.</t>
  </si>
  <si>
    <t>DQR-Assess-003_AL_2_002</t>
  </si>
  <si>
    <t>185, 188</t>
  </si>
  <si>
    <t>588, 589</t>
  </si>
  <si>
    <t>Missing Data (FS 185/188): Participation data were not reported for REGPARTWACC for GRADE HS. Zeroes were reported for this combination.</t>
  </si>
  <si>
    <t>DQR-Assess-004_AL_1_001</t>
  </si>
  <si>
    <t>DQR-Assess-004</t>
  </si>
  <si>
    <t>175, 178, 179</t>
  </si>
  <si>
    <t>583, 584, 585</t>
  </si>
  <si>
    <t>PARTIAL DATA</t>
  </si>
  <si>
    <t>Missing Data (175/178/179): Achievement data for students in all subgroups for a(n) REGASSWACC Assessment Type was not reported in GRADE HS at the SEA, LEA, and School levels. Please submit data.</t>
  </si>
  <si>
    <t xml:space="preserve">The decision was made to administer Scantron for two years until Alabama could build new assessments for Grades 3-8.  We are unable to capture students who were administered an accommodation on the state assessment.
The decision was also made to use ACT as the high school accountability assessment.  At the time of 2018 administration, there was no way to capture if students were administered an accommodation.  This has been remedied for 2019.            </t>
  </si>
  <si>
    <t>Did not resolve</t>
  </si>
  <si>
    <t xml:space="preserve">The decision was made to administer Scantron for two years until Alabama could build new assessments for Grades 3-8.  [The SEA is] unable to capture students who were administered an accommodation on the state assessment. The decision was also made to use ACT as the high school accountability assessment.  At the time of [the] 2018 administration, there was no way to capture if students were administered an accommodation.  This has been remedied for 2019.            </t>
  </si>
  <si>
    <t>DQR-Assess-009_AL_1_001</t>
  </si>
  <si>
    <t>DQR-Assess-009</t>
  </si>
  <si>
    <t>175, 178, 179, 189</t>
  </si>
  <si>
    <t>583, 584, 585, 590</t>
  </si>
  <si>
    <t>ACCURACY - YEAR TO YEAR COUNT</t>
  </si>
  <si>
    <t>See CDQR Y2Y report</t>
  </si>
  <si>
    <t>A year to year change of more than 200 (count difference) and 10% was identified for at least one subgroup, assessment type, or grade. Please review the CDQR Year to Year Report. Please resubmit SY 2017-18 data or submit a data note to explain why these data are accurate.</t>
  </si>
  <si>
    <t xml:space="preserve">ECODIS rules changed: CEP students included all kids whereas now, based on identified criteria.
All students: again there was no way to capture with accommodations.
LEP:  increase due to </t>
  </si>
  <si>
    <t>A year to year change of more than 200 (count difference) and 10% was identified for at least one subgroup, assessment type, or grade. Please review the CDQR Year to Year tab. Please resubmit SY 2017-18 data or submit a data note to explain why these data are accurate.</t>
  </si>
  <si>
    <t>Y2Y explained</t>
  </si>
  <si>
    <t>Include, edited</t>
  </si>
  <si>
    <t>ECODIS rules changed: [In prior years,] CEP students included all kids whereas now, [the category is] based on identified criteria.
All students: […] there was no way to capture with accommodations.</t>
  </si>
  <si>
    <t>DQR-Assess-009_AL_2_001</t>
  </si>
  <si>
    <t>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t>
  </si>
  <si>
    <t>DQR-Assess-010_AL_1_001</t>
  </si>
  <si>
    <t>DQR-Assess-010</t>
  </si>
  <si>
    <t>175, 179</t>
  </si>
  <si>
    <t>583, 585</t>
  </si>
  <si>
    <t>ACCURACY - YEAR TO YEAR RATE</t>
  </si>
  <si>
    <t>A year to year proficiency rate change of more than 15% was identified for at least one subgroup, assessment type, or grade. Please review the CDQR Year to Year Report. Please resubmit SY 2017-18 data or submit a data note to explain why these data are accurate.</t>
  </si>
  <si>
    <t>Coding issue within the student management system has been corrected and this would account for the increase.</t>
  </si>
  <si>
    <t>A year to year proficiency rate change of more than 15% was identified for at least one subgroup, assessment type, or grade. Please review the CDQR Year to Year tab. Please resubmit SY 2017-18 data or submit a data note to explain why these data are accurate.</t>
  </si>
  <si>
    <t>Not relevant</t>
  </si>
  <si>
    <t>DQR-Assess-012_AL_2_001</t>
  </si>
  <si>
    <t>DQR-Assess-012</t>
  </si>
  <si>
    <t>178, 188</t>
  </si>
  <si>
    <t>584, 589</t>
  </si>
  <si>
    <t>ACROSS FILE COMPARISON</t>
  </si>
  <si>
    <t>LEP</t>
  </si>
  <si>
    <t>6, 7, 8</t>
  </si>
  <si>
    <t>ALL</t>
  </si>
  <si>
    <t>Across file comparison: The SEA number of students in the LEP subgroup who took an assessment and received a valid score for GRADES 6, 7, 8 and ALL assessment type does not equal the number of students who participated in the assessment. 
SEA discrepancies by grade:
Grade 6: 66 students (-5.71%)
Grade 7: 72 students (-6.64%)
Grade 8: 64 students (-6.07%)
Similar discrepancies exist at the LEA and School levels. Please revise data and resubmit or explain in a data note why these data are accurate.</t>
  </si>
  <si>
    <t>DQR-Assess-018_AL_2_001</t>
  </si>
  <si>
    <t>DQR-Assess-018</t>
  </si>
  <si>
    <t>1% ALTALT</t>
  </si>
  <si>
    <t>No change</t>
  </si>
  <si>
    <t>CWD</t>
  </si>
  <si>
    <t>ALTALTACH</t>
  </si>
  <si>
    <t>Y</t>
  </si>
  <si>
    <t>1% CWD Alternate Assessment Participation: Students with Disabilities (IDEA) (CWD) taking the alternate assessment based on alternate achievement standards (ALTPARTALTACH) make up 1.2%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</si>
  <si>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 TBD</t>
  </si>
  <si>
    <t>DQR-Assess-018_AL_2_002</t>
  </si>
  <si>
    <t>1% CWD Alternate Assessment Participation: Students with Disabilities (IDEA) (CWD) taking the alternate assessment based on alternate achievement standards (ALTPARTALTACH) make up 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</si>
  <si>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DQR-Assess-018_AL_2_003</t>
  </si>
  <si>
    <t>1% CWD Alternate Assessment Participation: Students with Disabilities (IDEA) (CWD) taking the alternate assessment based on alternate achievement standards (ALTPARTALTACH) make up 1.3%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</si>
  <si>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DQR-Assess-007_AK_1_001</t>
  </si>
  <si>
    <t>ALASKA</t>
  </si>
  <si>
    <t>AK</t>
  </si>
  <si>
    <t>DQR-Assess-007</t>
  </si>
  <si>
    <t>SEA, LEA</t>
  </si>
  <si>
    <t>LEVEL COMPARISON</t>
  </si>
  <si>
    <t>Participation SEA to LEA comparison - [READING/LANGUAGE ARTS]: The SEA FS 188 number of students in the LEP subgroup who participated in an assessment reported at the SEA level in reading/language arts for ALL, ALTASSALTACH, REGASSWACC, REGASSWOACC assessment is 63723 students, or 86% different than the sum of the LEA level counts of students in LEP subgroup who participated in an assessment.
SEA to LEA discrepancies by Assessment Type: 
-ALTASSALTACH: 534 students, 87%
-REGASSWACC: 9314 students, 63%
-REGASSWOACC: 53753 students, 91%
Please revise data and resubmit or explain in a data note why these data are accurate.</t>
  </si>
  <si>
    <t xml:space="preserve">C188 was resubmitted on 3/5/19. Found error in original submission with the LEP counts. </t>
  </si>
  <si>
    <t>DQR-Assess-009_AK_1_001</t>
  </si>
  <si>
    <t>175, 178, 179, 185, 188, 189</t>
  </si>
  <si>
    <t>583, 584, 585, 588, 589, 590</t>
  </si>
  <si>
    <t>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t>
  </si>
  <si>
    <t>The Y2Y counts are going to be significantly different between years (16-17 and 17-18) because there were no 10th graders assessed in ELA or MATH in 17-18. 10th graders now only participate in the Science assessment.</t>
  </si>
  <si>
    <t>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t>
  </si>
  <si>
    <t>...there were no 10th graders assessed in ELA or MATH in SY 2017-18. 10th graders now only participate in the Science assessment.</t>
  </si>
  <si>
    <t>DQR-Assess-010_AK_1_001</t>
  </si>
  <si>
    <t>A year to year participation rate change of more than 4% was identified for at least one subgroup, assessment type, or grade. Please review the CDQR Year to Year Report. Please resubmit SY 2017-18 data or submit a data note to explain why these data are accurate.</t>
  </si>
  <si>
    <t xml:space="preserve">The Y2Y rate is correct. There was an increase in 10th grade participation in science during the 17-18 year. </t>
  </si>
  <si>
    <t>A year to year participation rate change of more than 4% was identified for at least one subgroup, assessment type, or grade. Please review the CDQR Year to Year tab. Please resubmit SY 2017-18 data or submit a data note to explain why these data are accurate.</t>
  </si>
  <si>
    <t>DQR-Assess-012_AK_1_001</t>
  </si>
  <si>
    <t>ALL, 3, 4, 5, 6, 7, 8, 9</t>
  </si>
  <si>
    <t>ALL, ALTASSALTACH, REGASSWACC, REGASSWOACC</t>
  </si>
  <si>
    <t>Across file comparison: The SEA GRAND TOTAL number of students in the LEP subgroup who took an assessment and received a valid score (8526 students) (FS 178) does not equal the number of students in the LEP subgroup who participated in the assessment (63723 students) (FS 188). This is a discrepancy of -55197 students, or -87%. 
A similar discrepancy exists at the LEA and School levels. Please revise data and resubmit or explain in a data note why these data are accurate.</t>
  </si>
  <si>
    <t>DQR-Assess-013_AK_1_001</t>
  </si>
  <si>
    <t>DQR-Assess-013</t>
  </si>
  <si>
    <t>SUBJECT COUNT COMPARISON - MTH TO RLA</t>
  </si>
  <si>
    <t>3 TO 8</t>
  </si>
  <si>
    <t>Subject Count Comparison - MTH to RLA (FS185, 188): The count of LEP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52359 students, or 665.6%, is larger than expected. Please revise data and resubmit or explain in a data note why these data are accurate.</t>
  </si>
  <si>
    <t>DQR-Assess-013_AK_1_002</t>
  </si>
  <si>
    <t>Subject Count Comparison - MTH to RLA (FS185, 188): The count of LEP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8333 students, or 781.0%, is larger than expected. Please revise data and resubmit or explain in a data note why these data are accurate.</t>
  </si>
  <si>
    <t>DQR-Assess-014_AK_1_001</t>
  </si>
  <si>
    <t>DQR-Assess-014</t>
  </si>
  <si>
    <t>LOW PARTICIPATION RATE</t>
  </si>
  <si>
    <t>ALL, CWD, ECODIS, F, HOM, M, MAN, MB, MHL, MILCNCTD, MM, MW</t>
  </si>
  <si>
    <t xml:space="preserve">Low Participation Rate (FS 185): The participation rates for all subgroups (except FCS, LEP, MA, MIG, and MNP) range from 91.2 to 94.9%. The participation rate for the ALL STUDENTS subgroup is 91.3%. The ESEA, as amended, requires that States annually measure the achievement of not less than 95 percent of all students, and 95 percent of all students in each subgroup of students. Please revise data and resubmit and/or provide an explanatory data note. </t>
  </si>
  <si>
    <t xml:space="preserve">This is correct. 17-18 participation rates are lower this year compared to 16-17. There has been an increase in parent refusals from year to year. </t>
  </si>
  <si>
    <t>ALL STUDENTS, MW, MM, MILCNCTD, MHL, MB, MAN, M, HOM, F, ECODIS, CWD</t>
  </si>
  <si>
    <t>No resubmission</t>
  </si>
  <si>
    <t>Low Participation Rate (FS185): The participation rate for ALL STUDENTS, MW, MM, MILCNCTD, MHL, MB, MAN, M, HOM, F, ECODIS, CWD students range from 87.16 to 94.99%. The ESEA, as amended, requires that States annually measure the achievement of not less than 95 percent of all students, and 95 percent of all students in each subgroup of students. Please revise data and resubmit and/or provide an explanatory data note.</t>
  </si>
  <si>
    <t>PO review</t>
  </si>
  <si>
    <t xml:space="preserve">SY 2017-18 participation rates are lower this year compared to SY 2016-17, [as] there has been an increase in parent refusals from year to year. </t>
  </si>
  <si>
    <t>DQR-Assess-014_AK_1_002</t>
  </si>
  <si>
    <t>ALL, CWD, ECODIS, F, HOM, LEP, M, MB, MHL, MILCNCTD, MM, MW</t>
  </si>
  <si>
    <t xml:space="preserve">Low Participation Rate (FS 188): The participation rates for all subgroups (except FCS, MA, MAN, MIG, and MNP) range from 87.5 to 94.8%. The participation rate for the ALL STUDENTS subgroup is 91.5%. The ESEA, as amended, requires that States annually measure the achievement of not less than 95 percent of all students, and 95 percent of all students in each subgroup of students. Please revise data and resubmit and/or provide an explanatory data note. </t>
  </si>
  <si>
    <t xml:space="preserve">This is correct. 17-18 participation rates are lower this year compared to 16-17. HK 3/6/19 There has been an increase in parent refusals from year to year. </t>
  </si>
  <si>
    <t>ALL STUDENTS, MW, MM, MILCNCTD, MHL, MB, M, HOM, F, ECODIS, CWD</t>
  </si>
  <si>
    <t>Low Participation Rate (FS188): The participation rate for ALL STUDENTS, MW, MM, MILCNCTD, MHL, MB, M, HOM, F, ECODIS, CWD students range from 87.50 to 94.78%. The ESEA, as amended, requires that States annually measure the achievement of not less than 95 percent of all students, and 95 percent of all students in each subgroup of students. Please revise data and resubmit and/or provide an explanatory data note.</t>
  </si>
  <si>
    <t>DQR-Assess-004_AS_1_001</t>
  </si>
  <si>
    <t>AMERICAN SAMOA</t>
  </si>
  <si>
    <t>AS</t>
  </si>
  <si>
    <t>175, 178, 185, 188</t>
  </si>
  <si>
    <t>583, 584, 588, 589</t>
  </si>
  <si>
    <t>3,5,7,HS</t>
  </si>
  <si>
    <t>REGWOACC</t>
  </si>
  <si>
    <t>Missing Data (175/178/185/188): Achievement and Participation data for students in all subgroups for a(n) REGASSWOACC Assessment Type was not reported at the SEA, LEA, and School levels except for GRADE 7 in FS 178. Please submit data.</t>
  </si>
  <si>
    <t>We identify the error on the submission and resubmitted the file 175, 185, 178,188 on March 27,2019.</t>
  </si>
  <si>
    <t>ALL, 3, 5, 7, HS</t>
  </si>
  <si>
    <t>Missing Data (175/178/185/188): Achievement and Participation data for students in all subgroups for a(n) REGASSWOACC Assessment Type was not reported in GRADES ALL, 3, 5, 7, HS at the SEA, LEA, and School levels. Please submit data.</t>
  </si>
  <si>
    <t>DQR-Assess-009_AS_2_001</t>
  </si>
  <si>
    <t>DQR-Assess-009_AS_1_001</t>
  </si>
  <si>
    <t>A year to year change of more than 50 (count difference) and 5% was identified for at least one grand total. Please review the CDQR Year to Year Report.  If data are not accurate as submitted, please resubmit.  Please resubmit SY 2017-18 data or submit a data note to explain why these data are accurate.</t>
  </si>
  <si>
    <t>We work with small number of students from year to year. The large depletion of data from year to year because small we work with small number of students.</t>
  </si>
  <si>
    <t>We work with small number of students from year to year. The large depletion of data from year to year [is] because we work with [a] small number of students.</t>
  </si>
  <si>
    <t>DQR-Assess-010_AS_1_001</t>
  </si>
  <si>
    <t>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t>
  </si>
  <si>
    <t>Data has been revised and resubmitted.</t>
  </si>
  <si>
    <t>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t>
  </si>
  <si>
    <t>DQR-Assess-013_AS_1_001</t>
  </si>
  <si>
    <t>ALL, CWD</t>
  </si>
  <si>
    <t>Subject Count Comparison - MTH to RLA (FS185, 188): The count of ALL and CWD students in High School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16 students, or 44.4%, is larger than expected. Please revise data and resubmit or explain in a data note why these data are accurate.</t>
  </si>
  <si>
    <t>We identify the error on the submission and resubmitted the file 178,188 on March 27,2019.</t>
  </si>
  <si>
    <t>Subject Count Comparison - MTH to RLA (FS185, 188): The count of students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14 students, or 38.89%, is larger than expected. Please revise data and resubmit or explain in a data note why these data are accurate.</t>
  </si>
  <si>
    <t>DQR-Assess-014_AS_1_001</t>
  </si>
  <si>
    <t xml:space="preserve">Low Participation Rate (FS 185): The participation rates for the ALL STUDENTS and the CWD subgroups are 92.9%. The ESEA, as amended, requires that States annually measure the achievement of not less than 95 percent of all students, and 95 percent of all students in each subgroup of students. Please revise data and resubmit and/or provide an explanatory data note. </t>
  </si>
  <si>
    <t>We identify the error and resubmitted the file 175,185 on March 27,2019.</t>
  </si>
  <si>
    <t>?; not sure this is required for non-states</t>
  </si>
  <si>
    <t>ALL STUDENTS, CWD</t>
  </si>
  <si>
    <t>Low Participation Rate (FS185): The participation rate for ALL STUDENTS, CWD students is 92.35%. The ESEA, as amended, requires that States annually measure the achievement of not less than 95 percent of all students, and 95 percent of all students in each subgroup of students. Please revise data and resubmit and/or provide an explanatory data note.</t>
  </si>
  <si>
    <t>DQR-Assess-014_AS_1_002</t>
  </si>
  <si>
    <t xml:space="preserve">Low Participation Rate (FS 188): The participation rates for the ALL STUDENTS and the CWD subgroups are 88.9%. The ESEA, as amended, requires that States annually measure the achievement of not less than 95 percent of all students, and 95 percent of all students in each subgroup of students. Please revise data and resubmit and/or provide an explanatory data note. </t>
  </si>
  <si>
    <t>Low Participation Rate (FS188): The participation rate for ALL STUDENTS and CWD students is 87.24%. The ESEA, as amended, requires that States annually measure the achievement of not less than 95 percent of all students, and 95 percent of all students in each subgroup of students. Please revise data and resubmit and/or provide an explanatory data note.</t>
  </si>
  <si>
    <t>DQR-Assess-009_AZ_1_001</t>
  </si>
  <si>
    <t>ARIZONA</t>
  </si>
  <si>
    <t>AZ</t>
  </si>
  <si>
    <t>Two things may have impacted the number and performance of students with accommodations. ADE improved and increased trainings for schools and districts to better document the use of accommodations at the school and district level. So part of the difference may reflect not a true difference but a more accurate reporting of accommodations. Secondly, beginning in FY18 a number of modifications to testing that were previously labeled accommodations and were only limited to a small number of students were reclassified as tools and became available to all students in Arizona. This included Color Contrast, Mouse Pointer Size and Color, Print Size, and Text-to-Speech (for all sessions except Reading). These tools were still labeled accommodations in our EDFacts filing and should not have been. Once these tools are removed from the accommodations list Arizona’s numbers should decrease.</t>
  </si>
  <si>
    <t>Two things may have impacted the number and performance of students with accommodations. 
1) ADE improved and increased trainings for schools and districts to better document the use of accommodations at the school and district level...
2) Beginning in FY18, a number of modifications to testing that were previously labeled accommodations and were only limited to a small number of students were reclassified as tools and became available to all students in Arizona. This included Color Contrast, Mouse Pointer Size and Color, Print Size, and Text-to-Speech (for all sessions except Reading). These tools were still labeled accommodations in our EDFacts filing and should not have been. Once these tools are removed from the accommodations list Arizona’s numbers should decrease.</t>
  </si>
  <si>
    <t>DQR-Assess-010_AZ_1_001</t>
  </si>
  <si>
    <t>Two things may have impacted the number and performance of students with accommodations. 
1) ADE improved and increased trainings for schools and districts to better document the use of accommodations at the school and district level... 
2) Beginning in FY18, a number of modifications to testing that were previously labeled accommodations and were only limited to a small number of students were reclassified as tools and became available to all students in Arizona. This included Color Contrast, Mouse Pointer Size and Color, Print Size, and Text-to-Speech (for all sessions except Reading). These tools were still labeled accommodations in our EDFacts filing and should not have been. Once these tools are removed from the accommodations list Arizona’s numbers should decrease.</t>
  </si>
  <si>
    <t>DQR-Assess-013_AZ_1_001</t>
  </si>
  <si>
    <t>CWD, LEP, MA</t>
  </si>
  <si>
    <t>Subject Count Comparison - MTH to RLA (FS185, 188): The count of CWD, LEP, and MA students in High School who were enrolled at the time of the assessment in a Mathematics assessment (FS185) does not align with the count of students who were enrolled at the time of the assessment in a Reading/Language Arts assessment (FS188). While some variation is expected, the CWD discrepancy of 294 students, or 5.12%, the LEP discrepancy of 169 students, or -8.1%, and the MA discrepancy of 291 students, or 12.7%, is larger than expected. Please revise data and resubmit or explain in a data note why these data are accurate.</t>
  </si>
  <si>
    <t>This is due to the general movement of students between schools within the testing window and schools’ individual testing policies during the state window.</t>
  </si>
  <si>
    <t>DQR-Assess-014_AZ_1_001</t>
  </si>
  <si>
    <t>ALL, CWD, F, FCS, HOM, M, MA, MAN, MB, MILCNCTD, MM, MNP, MW</t>
  </si>
  <si>
    <t xml:space="preserve">Low Participation Rate (FS 185): The participation rates for all subgroups (except ECODIS, LEP, MHL, and MIG) range from 87.9 to 94.8%. The participation rate for the ALL STUDENTS subgroup is 94.5%. The ESEA, as amended, requires that States annually measure the achievement of not less than 95 percent of all students, and 95 percent of all students in each subgroup of students. Please revise data and resubmit and/or provide an explanatory data note. </t>
  </si>
  <si>
    <t>This is a behavioral change in response to a change in the state model of A-F Letter Grades. Not meeting a 95% tested number at the school level no longer has as big of an impact on the school’s letter grade, so they have less incentive to ensure 95% of their students are tested.</t>
  </si>
  <si>
    <t>DQR-Assess-014_AZ_1_002</t>
  </si>
  <si>
    <t xml:space="preserve">Low Participation Rate (FS 188): The participation rates for all subgroups (except ECODIS, LEP, MHL, and MIG) range from 87.8 to 94.8%. The participation rate for the ALL STUDENTS subgroup is 94.5%. The ESEA, as amended, requires that States annually measure the achievement of not less than 95 percent of all students, and 95 percent of all students in each subgroup of students. Please revise data and resubmit and/or provide an explanatory data note. </t>
  </si>
  <si>
    <t>DQR-Assess-009_AR_1_001</t>
  </si>
  <si>
    <t>ARKANSAS</t>
  </si>
  <si>
    <t>AR</t>
  </si>
  <si>
    <t>ALTERNATE ASSESSMENT:The ones that are flagged in the Y2Y count is due to the shifting in high school of what grade levels where assessed as as well as  the state established a clearer definition for who is elilgible to take the alternate assessment. HOM: Change in the data collections can be attributed to the increase count in homeless.  MNP: Partly can be attributed to growing population of Marshallese students in Northwest Arkansas</t>
  </si>
  <si>
    <t>ALTERNATE ASSESSMENT: The ones that are flagged in the Y2Y count is due to the shifting in high school of what grade levels were assessed, as well as the state establishing a clearer definition of who is eligible to take the alternate assessment. 
HOM: Change in the data collections can be attributed to the increased count in homeless.  
MNP: Partly can be attributed to growing population of Marshallese students in Northwest Arkansas</t>
  </si>
  <si>
    <t>DQR-Assess-010_AR_1_001</t>
  </si>
  <si>
    <t>Row 2 in AR_Dec DQ Review 1 Report Report_1718-AR_Assessment change is due to new proficiency cut scores were established for RLA.</t>
  </si>
  <si>
    <t>...due to new proficiency cut scores were established for RLA.</t>
  </si>
  <si>
    <t>DQR-Assess-018_AR_1_001</t>
  </si>
  <si>
    <t>1% CWD Alternate Assessment Participation [MATHEMATICS]: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</si>
  <si>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t>
  </si>
  <si>
    <t>NO COMMENT REQUESTED</t>
  </si>
  <si>
    <t xml:space="preserve">Revise; ED notes that AR's science alternate assessment participation rate appears to be disproportionately lower than RLA and math.  </t>
  </si>
  <si>
    <t>DQR-Assess-018_AR_1_002</t>
  </si>
  <si>
    <t>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</si>
  <si>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t>
  </si>
  <si>
    <t>DQR-Assess-001_BIE_1_001</t>
  </si>
  <si>
    <t>BUREAU OF INDIAN EDUCATION</t>
  </si>
  <si>
    <t>BIE</t>
  </si>
  <si>
    <t>Missing Data (FS 175/178/179/185/188/189): Achievement and Participation data were not reported at the SEA, LEA, and School levels. Please submit data.</t>
  </si>
  <si>
    <t>Achievement data will be submitted by March 29, 2019. Participation data will be submitted by April 30, 2019.</t>
  </si>
  <si>
    <t>DQR-Assess-001_BIE_2_001</t>
  </si>
  <si>
    <t>DQR-Assess-002_BIE_2_001</t>
  </si>
  <si>
    <t>IN METADATA, NOT DATA</t>
  </si>
  <si>
    <t>3, 4, 5, 6, 7, 8, 9, 10, 11</t>
  </si>
  <si>
    <t>Data were expected at four levels for these grades. If there are no students to report in these grade/assessment types combinations, zeroes are required to be submitted at the state level.</t>
  </si>
  <si>
    <t>DQR-Assess-002_BIE_2_002</t>
  </si>
  <si>
    <t>DQR-Assess-004_BIE_2_001</t>
  </si>
  <si>
    <t>MIG</t>
  </si>
  <si>
    <t>Missing Data (175/178/179): Achievement data for students in the MIG subgroup for a(n) ALL, ALTASSALTACH, REGASSWACC, REGASSWOACC Assessment Type was not reported at the SEA, LEA (except for FS 175), and School (except for FS 175) levels. Mathematics (FS175) data at the LEA and School level for the MIG subgroup appears to be submitted in errors, as the counts are equal to that of the ALL STUDENTS count. Please submit data and provide an explanation.</t>
  </si>
  <si>
    <t>State reported 19307 MIG students at the LEA and School levels, which is the same as the ALL STUDENTS count.</t>
  </si>
  <si>
    <t>DQR-Assess-004_BIE_2_002</t>
  </si>
  <si>
    <t>ALL, CWD, ECODIS, F, M, MAN</t>
  </si>
  <si>
    <t>Missing Data (175/178): Achievement data for students in the ALL, CWD, ECODIS, F, M, MAN subgroups for a(n) ALTASSALTACH Assessment Type was not reported in GRADE 9 at the SEA, LEA, and School levels. Please submit data.</t>
  </si>
  <si>
    <t>DQR-Assess-004_BIE_2_003</t>
  </si>
  <si>
    <t>FCS</t>
  </si>
  <si>
    <t>Missing Data (179): Achievement data for students in the FCS subgroup for a(n) ALL, ALTASSALTACH, REGASSWACC, REGASSWOACC Assessment Type was not reported at the SEA, LEA, and School levels. Please submit data.</t>
  </si>
  <si>
    <t>DQR-Assess-009_BIE_2_001</t>
  </si>
  <si>
    <t>DQR-Assess-010_BIE_2_001</t>
  </si>
  <si>
    <t>DQR-Assess-011_BIE_2_001</t>
  </si>
  <si>
    <t>DQR-Assess-011</t>
  </si>
  <si>
    <t>YEAR TO YEAR COMPARISON - CWD</t>
  </si>
  <si>
    <t>Year to Year comparison - CWD (FS175): The number of CWD students who took an ALTASSALTACH assessment and received a valid score in SY 2017-18 is 987.50% different from SY 2016-17. The approximate discrepancy is 79 students. Please submit a data note explaining the discrepancy if the data are correct or resubmit the data.</t>
  </si>
  <si>
    <t>DQR-Assess-011_BIE_2_002</t>
  </si>
  <si>
    <t>Year to Year comparison - CWD (FS178): The number of CWD students who took an ALTASSALTACH assessment and received a valid score in SY 2017-18 is 3433.33% different from SY 2016-17. The approximate discrepancy is 103 students. Please submit a data note explaining the discrepancy if the data are correct or resubmit the data.</t>
  </si>
  <si>
    <t>DQR-Assess-002_CA_1_001</t>
  </si>
  <si>
    <t>CALIFORNIA</t>
  </si>
  <si>
    <t>CA</t>
  </si>
  <si>
    <t>8,HS</t>
  </si>
  <si>
    <t>Achievement metadata - [SCIENCE]: No achievement data (FS 179) submitted for REGASSWACC [PERF LEVEL 3] for GRADES 8, HS; however, EMAPS assessment metadata indicated GRADES 8, HS/REGASSWACC/PERF LEVEL 3 would be submitted. Please resubmit metadata and/or data to ensure consistency.</t>
  </si>
  <si>
    <t>File was resubmitted on 2/1/2019 to include performance level 3 for Grades 8 and HS.</t>
  </si>
  <si>
    <t>8, HS</t>
  </si>
  <si>
    <t>DQR-Assess-005_CA_1_001</t>
  </si>
  <si>
    <t>DQR-Assess-005</t>
  </si>
  <si>
    <t>ALL, ECODIS, F, FCS, HOM, M, MHL</t>
  </si>
  <si>
    <t>REGASSWACC</t>
  </si>
  <si>
    <t>Achievement SEA to LEA comparison - [SCIENCE]: The SEA FS 179 number of students in the ALL, ECODIS, F, FCS, HOM, M, and MHL subgroups who took a REGASSWACC assessment and received a valid score in GRADE HS is different from the sum of the LEA level counts of students who took an assessment and received a valid score. 
The GRAND TOTAL number of students in GRADE HS who took a REGASSWACC and received a valid score is 482 students (42%) different from the LEA number. Please revise data and resubmit or explain in a data note why these data are accurate.</t>
  </si>
  <si>
    <t>The data has been revised and resubmitted as of 03/04/2019.</t>
  </si>
  <si>
    <t>DQR-Assess-005_CA_1_002</t>
  </si>
  <si>
    <t>MAN, MM</t>
  </si>
  <si>
    <t>ALL, REGASSWOACC</t>
  </si>
  <si>
    <t>Achievement SEA to LEA comparison - [SCIENCE]: The SEA FS 179 number of students in the MAN and MM subgroups who took an ALL, REGASSWOACC assessment and received a valid score in GRADES 8, HS is different from the sum of the LEA level counts of students who took an assessment and received a valid score. 
The SEA number of students in the MAN subgroup in GRADE HS who took an ALL assessment and received a valid score is 234 students (11%) different from the LEA number. The SEA number of students in the MM subgroup in GRADE HS who took an ALL assessment and received a valid score is 1198 students (10%) different from the LEA number. Please revise data and resubmit or explain in a data note why these data are accurate.</t>
  </si>
  <si>
    <t>Achievement SEA to LEA comparison - [SCIENCE]: The SEA FS 179 number of students in the MAN and MM subgroups who took an ALL, REGASSWOACC assessment and received a valid score in GRADE HS is different from the sum of the LEA level counts of students who took an assessment and received a valid score. 
The SEA number of students in the MAN subgroup in GRADE HS who took an ALL assessment and received a valid score is 234 students (-10.85%) different from the LEA number. The SEA number of students in the MM subgroup in GRADE HS who took an ALL assessment and received a valid score is 1198 students (-10.43%) different from the LEA number. Please revise data and resubmit or explain in a data note why these data are accurate.</t>
  </si>
  <si>
    <t>DQR-Assess-005_CA_1_003</t>
  </si>
  <si>
    <t>MB</t>
  </si>
  <si>
    <t>All, 8, HS</t>
  </si>
  <si>
    <t>Achievement SEA to LEA comparison - [SCIENCE]: The SEA FS 179 number of students in the MB subgroup who took an ALL, REGASSWOACC assessment and received a valid score in GRADES ALL, 8, HS is different from the sum of the LEA level counts of students who took an assessment and received a valid score. 
The SEA number of students in the MB subgroup who took an ALL assessment and received a valid score is 7926 students (11%) different from the LEA number. Please revise data and resubmit or explain in a data note why these data are accurate.</t>
  </si>
  <si>
    <t>Achievement SEA to LEA comparison - [SCIENCE]: The SEA FS 179 number of students in the MB subgroup who took an ALL, REGASSWOACC assessment and received a valid score in GRADES ALL, 8, HS is different from the sum of the LEA level counts of students who took an assessment and received a valid score. 
The SEA number of students in the MB subgroup who took an ALL assessment and received a valid score is 7926 students (10.90%) different from the LEA number. Please revise data and resubmit or explain in a data note why these data are accurate.</t>
  </si>
  <si>
    <t>DQR-Assess-005_CA_2_001</t>
  </si>
  <si>
    <t>HOM</t>
  </si>
  <si>
    <t>All, 5, 8</t>
  </si>
  <si>
    <t>Achievement SEA to LEA comparison - [SCIENCE]: The SEA FS 179 number of students in the HOM subgroup who took an REGASSWACC assessment and received a valid score in GRADES ALL, 8 is different from the sum of the LEA level counts of students who took an assessment and received a valid score. 
The SEA number of students in the HOM subgroup who took an ALL assessment and received a valid score is 1799 students (-215.71%) different from the LEA number. Please revise data and resubmit or explain in a data note why these data are accurate.</t>
  </si>
  <si>
    <t>DQR-Assess-005_CA_2_002</t>
  </si>
  <si>
    <t>MM</t>
  </si>
  <si>
    <t>Achievement SEA to LEA comparison - [SCIENCE]: The SEA FS 179 number of students in the MM subgroup who took an REGASSWOACC assessment and received a valid score in GRADE 8 is different from the sum of the LEA level counts of students who took an assessment and received a valid score by 1538 students (-10.14%). Please revise data and resubmit or explain in a data note why these data are accurate.</t>
  </si>
  <si>
    <t>DQR-Assess-005_CA_1_004</t>
  </si>
  <si>
    <t>ALL, CWD, ECODIS, F, M, MHL, MILCNCTD, MW</t>
  </si>
  <si>
    <t>Achievement SEA to LEA comparison - [MATHEMATICS and READING/LANGUAGE ARTS]: The SEA FS 175/178 number of students in the ALL, CWD, ECODIS, F, M, MHL, MILCNCTD, and MW subgroups who took a REGASSWACC assessment and received a valid score in GRADE 11 is different from the sum of the LEA level counts of students who took an assessment and received a valid score. 
The GRAND TOTAL  number of students who took a REGASSWACC for MATHEMATICS and received a valid score is 1014 students (11%) different from the LEA number. The GRAND TOTAL number of students who took a REGASSWACC for READING/LANGUAGE ARTS and received a valid score is 934 students (11%) different from the LEA number. Please revise data and resubmit or explain in a data note why these data are accurate.</t>
  </si>
  <si>
    <t>We review the data and the data reported is accurate. The direct funded charters are not included in the LEA counts. Therefore, the LEA-level counts will not match the SEA-level counts.</t>
  </si>
  <si>
    <t>Achievement SEA to LEA comparison - [MATHEMATICS and READING/LANGUAGE ARTS]: The SEA FS 175/178 number of students in the ALL, CWD, ECODIS, F, M (FS178 only), MHL (FS178 only), MILCNCTD, and MW subgroups who took a REGASSWACC assessment and received a valid score in GRADE 11 is different from the sum of the LEA level counts of students who took an assessment and received a valid score. 
The GRAND TOTAL  number of students who took a REGASSWACC for MATHEMATICS and received a valid score is 1014 students (-10.57%) different from the LEA number. The GRAND TOTAL number of students who took a REGASSWACC for READING/LANGUAGE ARTS and received a valid score is 934 students (-11.29%) different from the LEA number. Please revise data and resubmit or explain in a data note why these data are accurate.</t>
  </si>
  <si>
    <t>The direct funded charters are not included in the LEA counts. Therefore, the LEA-level counts will not match the SEA-level counts.</t>
  </si>
  <si>
    <t>DQR-Assess-005_CA_1_005</t>
  </si>
  <si>
    <t>7, 8, 11</t>
  </si>
  <si>
    <t>Achievement SEA to LEA comparison - [MATHEMATICS and READING/LANGUAGE ARTS]: The SEA FS 175/178 number of students in the MAN and MM subgroups who took an ALL, REGASSWOACC assessment and received a valid score in GRADES 7, 8, 11 is different from the sum of the LEA level counts of students who took an assessment and received a valid score.
SEA to LEA discrepancies by Grade/Assessment Type/Subgroup [MATHEMATICS]: 
-GRADE 7/ALL/MAN: 248 students, 10%
-GRADE 8/ALL/MAN: 266 students, 11%
-GRADE 11/ALL/MAN: 522 students, 19%
-GRADE 8/ALL/MM: 1568 students, 10%
-GRADE 11/ALL/MM: 1581 students, 12%
Similar SEA to LEA discrepancies exist for the FS 178 number of students who took an assessment and received a valid score. Please revise data and resubmit or explain in a data note why these data are accurate.</t>
  </si>
  <si>
    <t>Achievement SEA to LEA comparison - [MATHEMATICS and READING/LANGUAGE ARTS]: The SEA FS 175/178 number of students in the MAN and MM subgroups who took an ALL, REGASSWOACC assessment and received a valid score in GRADES 7, 8, 11 is different from the sum of the LEA level counts of students who took an assessment and received a valid score.
SEA to LEA discrepancies by Grade/Assessment Type/Subgroup [MATHEMATICS]: 
-GRADE 7/ALL/MAN: 248 students, -10.09%
-GRADE 8/ALL/MAN: 266 students, -10.78%
-GRADE 11/ALL/MAN: 522 students, -19.46%
-GRADE 8/ALL/MM: 1568 students, -10.06%
-GRADE 11/ALL/MM: 1581 students, -12.06%
Similar SEA to LEA discrepancies exist for the FS 178 number of students who took an assessment and received a valid score. Please revise data and resubmit or explain in a data note why these data are accurate.</t>
  </si>
  <si>
    <t>DQR-Assess-005_CA_1_006</t>
  </si>
  <si>
    <t>ALL, 6, 7, 8, 11</t>
  </si>
  <si>
    <t>ALL, REGASSWACC, REGASSWOACC</t>
  </si>
  <si>
    <t>Achievement SEA to LEA comparison - [MATHEMATICS and READING/LANGUAGE ARTS]: The SEA FS 175/178 number of students in the MB subgroup who took an ALL, REGASSWACC, REGASSWOACC assessment and received a valid score in GRADES ALL, 6-8, 11 is different from the sum of the LEA level counts of students who took an assessment and received a valid score. The SEA number of students in the MB subgroup who took an ALL assessment for MATHEMATICS and received a valid score is 19545 students (11%) different from the LEA number.
Similar SEA to LEA discrepancies exist for the FS 178 number of students who took an assessment and received a valid score. Please revise data and resubmit or explain in a data note why these data are accurate.</t>
  </si>
  <si>
    <t>ALL, REGWACC, REGWOACC</t>
  </si>
  <si>
    <t>Achievement SEA to LEA comparison - [MATHEMATICS and READING/LANGUAGE ARTS]: The SEA FS 175/178 number of students in the MB subgroup who took an ALL, REGASSWACC, REGASSWOACC assessment and received a valid score in GRADES ALL, 6-8, 11 is different from the sum of the LEA level counts of students who took an assessment and received a valid score. The SEA number of students in the MB subgroup who took an ALL assessment for MATHEMATICS and received a valid score is 19545 students (-11.24%) different from the LEA number.
Similar SEA to LEA discrepancies exist for the FS 178 number of students who took an assessment and received a valid score. Please revise data and resubmit or explain in a data note why these data are accurate.</t>
  </si>
  <si>
    <t>DQR-Assess-007_CA_1_001</t>
  </si>
  <si>
    <t>ALL, CWD, ECODIS, F, MILCNCTD, MW</t>
  </si>
  <si>
    <t>Participation SEA to LEA comparison - [MATHEMATICS]: The SEA FS 185 number of students in GRADE 11 in the ALL, CWD, ECODIS, F, MILCNCTD, and MW subgroups who participated in an assessment reported at the SEA level in mathematics for REGASSWACC assessment is different than the sum of the LEA level counts of students. 
The SEA number of students in GRADE 11 who participated in a REGASSWACC assessment is 1028 students (10%) different from the LEA number. Discrepancies in the other subgroups range from 246-1028 students. Please revise data and resubmit or explain in a data note why these data are accurate.</t>
  </si>
  <si>
    <t>DQR-Assess-007_CA_2_001</t>
  </si>
  <si>
    <t>MHL</t>
  </si>
  <si>
    <t>Participation SEA to LEA comparison: The SEA FS 185 number of students in the MHL subgroup who participated in an assessment reported at the SEA level in mathematics for REGASSWACC assessment is 564 students (-10.00%) different than the sum of the LEA level count of students. 
Similar SEA to LEA discrepancies exist for the FS 185 number of students who were enrolled at the time of the assessment. Please revise data and resubmit or explain in a data note why these data are accurate.</t>
  </si>
  <si>
    <t>DQR-Assess-007_CA_1_002</t>
  </si>
  <si>
    <t>ALL, CWD, ECODIS, F, M, MHL, MILCNCTD</t>
  </si>
  <si>
    <t>Participation SEA to LEA comparison - [READING/LANGUAGE ARTS]: The SEA FS 188 number of students in GRADE 11 in the ALL, CWD, ECODIS, F, M, MHL, and MILCNCTD subgroups who participated in an assessment reported at the SEA level in reading/language arts for REGASSWACC assessment is different than the sum of the LEA level counts of students. 
The SEA number of students in GRADE 11 who participated in a REGASSWACC assessment is 947 students (11%) different from the LEA number. Discrepancies in the other subgroups range from 348-947 students. Please revise data and resubmit or explain in a data note why these data are accurate.</t>
  </si>
  <si>
    <t>Participation SEA to LEA comparison - [READING/LANGUAGE ARTS]: The SEA FS 188 number of students in GRADE 11 in the ALL, CWD, ECODIS, F, M, MHL, and MILCNCTD subgroups who participated in an assessment reported at the SEA level in Reading/Language Arts for REGASSWACC assessment is different than the sum of the LEA level counts of students. 
The SEA number of students in GRADE 11 who participated in a REGASSWACC assessment is 947 students (-11.45%) different from the LEA number. Discrepancies in the other subgroups range from 348-947 students. Please revise data and resubmit or explain in a data note why these data are accurate.</t>
  </si>
  <si>
    <t>DQR-Assess-007_CA_1_003</t>
  </si>
  <si>
    <t>MW</t>
  </si>
  <si>
    <t>7, 11</t>
  </si>
  <si>
    <t>Participation SEA to LEA comparison: The SEA FS 188 number of students in the MW subgroup who participated in an assessment reported at the SEA level in mathematics for REGASSWACC assessment is different than the sum of the LEA level counts of students. 
The SEA number of students in GRADE 7 who participated in a REGASSWACC assessment is 452 students (10%) different from the LEA number and the SEA number of students in GRADE 11 is 204 students (12%) different. Please revise data and resubmit or explain in a data note why these data are accurate.</t>
  </si>
  <si>
    <t>Participation SEA to LEA comparison: The SEA FS 188 number of students in the MW subgroup who participated in an assessment reported at the SEA level in mathematics for REGASSWACC assessment is different than the sum of the LEA level counts of students. 
The SEA number of students in GRADE 7 who participated in a REGASSWACC assessment is 452 students (-10.04%) different from the LEA number and the SEA number of students in GRADE 11 is 204 students (-11.76%) different. Please revise data and resubmit or explain in a data note why these data are accurate.</t>
  </si>
  <si>
    <t>DQR-Assess-007_CA_1_004</t>
  </si>
  <si>
    <t>ALL, CWD, ECODIS, FCS, HOM, M, MHL, MILCNCTD</t>
  </si>
  <si>
    <t>Participation SEA to LEA comparison - [SCIENCE]: The SEA FS 189 number of students in GRADE 8 in the ALL, CWD, ECODIS, FCS, HOM, M, MHL, and MILCNCTD subgroups who participated in an assessment reported at the SEA level in mathematics for REGASSWACC assessment is different than the sum of the LEA level counts of students. 
The SEA number of students in GRADE 8 who participated in a REGASSWACC assessment is 631 students (10%) different from the LEA number. Discrepancies in the other subgroups range from 379-631 students. Please revise data and resubmit or explain in a data note why these data are accurate.</t>
  </si>
  <si>
    <t>ALL, CWD, ECODIS, FCS, M, MHL, MILCNCTD</t>
  </si>
  <si>
    <t>Participation SEA to LEA comparison - [SCIENCE]: The SEA FS 189 number of students in GRADE 8 in the ALL, CWD, ECODIS, FCS, HOM, M, MHL, and MILCNCTD subgroups who participated in an assessment reported at the SEA level in mathematics for REGASSWACC assessment is different than the sum of the LEA level counts of students. 
The SEA number of students in GRADE 8 who participated in a REGASSWACC assessment is 631 students (-10.53%) different from the LEA number. Discrepancies in the other subgroups range from 379-631 students. Similar discrepancies exist for the FS 189 number of students who were enrolled at the time of the assessment. Please revise data and resubmit or explain in a data note why these data are accurate.</t>
  </si>
  <si>
    <t>DQR-Assess-007_CA_1_005</t>
  </si>
  <si>
    <t>Participation SEA to LEA comparison - [MATHEMATICS]: The SEA FS 185 number of students in the MB subgroup who participated in an assessment reported at the SEA level in mathematics for ALL, REGASSWACC, REGASSWOACC assessment is different than the sum of the LEA level counts of students. 
The total SEA number of students in the MB subgroup who took an assessment for MATHEMATICS and received a valid score is 19873 students (11%) different from the LEA number. 
Similar SEA to LEA discrepancies exist for the FS 188/189 number of students who participated in an assessment. Please revise data and resubmit or explain in a data note why these data are accurate.</t>
  </si>
  <si>
    <t>Participation SEA to LEA comparison - [MATHEMATICS]: The SEA FS 185 number of students in the MB subgroup who participated in an assessment reported at the SEA level in mathematics for ALL, REGASSWACC, REGASSWOACC assessment is different than the sum of the LEA level counts of students. 
The GRAND TOTAL SEA number of students in the MB subgroup who participated in a Mathematics assessment is 19873 students, or -11.43%, different from the LEA number. 
Similar SEA to LEA discrepancies exist for the FS 188/189 number of students who participated in an assessment and for the FS 185/188/189 number of students who were enrolled at the time of the assessment. Please revise data and resubmit or explain in a data note why these data are accurate.</t>
  </si>
  <si>
    <t>DQR-Assess-007_CA_1_006</t>
  </si>
  <si>
    <t>MAN</t>
  </si>
  <si>
    <t>All, 7, 8, 11</t>
  </si>
  <si>
    <t>Participation SEA to LEA comparison - [MATHEMATICS]: The SEA FS 185 number of students in the MAN subgroup who participated in an assessment reported at the SEA level in mathematics for ALL, REGASSWOACC assessment is different than the sum of the LEA level counts of students. 
The SEA number of students in GRADE 7 who participated in an assessment is 251 students (10%) different from the LEA number, the SEA number of students in GRADE 8 is 270 students (10%) different, and the SEA number of students in GRADE 11 is 526 students (12%) different from the LEA number.
The SEA number of students who participated in a REGASSWOACC assessment is 1562 (10%) different from the LEA number.
Similar SEA to LEA discrepancies exist for the FS 188/189 number of students who participated in an assessment. Please revise data and resubmit or explain in a data note why these data are accurate.</t>
  </si>
  <si>
    <t>All, 7, 8, 11, HS</t>
  </si>
  <si>
    <t>Participation SEA to LEA comparison - [MATHEMATICS]: The SEA FS 185 number of students in the MAN subgroup who participated in an assessment reported at the SEA level in mathematics for ALL, REGASSWOACC assessment is different than the sum of the LEA level counts of students. 
The SEA number of students in GRADE 7 who participated in an assessment is 251 students (-10.21%) different from the LEA number, the SEA number of students in GRADE 8 is 270 students (-10.94%) different, and the SEA number of students in GRADE 11 is 526 students (-19.61%) different from the LEA number.
The SEA number of students who participated in a REGASSWOACC assessment is 1562 (-10.06%) different from the LEA number.
Similar SEA to LEA discrepancies exist for the FS 188/189 (Grades All, 8, and HS only) number of students who participated in an assessment, and for the FS 185/188/189 (Grades All, 8, and HS only) number of students who were enrolled at the time of the assessment. Please revise data and resubmit or explain in a data note why these data are accurate.</t>
  </si>
  <si>
    <t>DQR-Assess-007_CA_1_007</t>
  </si>
  <si>
    <t>Participation SEA to LEA comparison - [MATHEMATICS]: The SEA FS 185 number of students in the MM subgroup who participated in an assessment reported at the SEA level in mathematics for ALL, REGASSWOACC assessment is different than the sum of the LEA level counts of students. 
The SEA number of students in GRADE 7 who participated in an assessment is 1717 students (10%) different from the LEA number, the SEA number of students in GRADE 8 is 1594 students (10%) different, and the SEA number of students in GRADE 11 is 1602 students (12%) different from the LEA number.
Similar SEA to LEA discrepancies exist for the FS 188/189 number of students who participated in an assessment. Please revise data and resubmit or explain in a data note why these data are accurate.</t>
  </si>
  <si>
    <t>Participation SEA to LEA comparison - [MATHEMATICS]: The SEA FS 185 number of students in the MM subgroup who participated in an assessment reported at the SEA level in mathematics for ALL, REGASSWOACC assessment is different than the sum of the LEA level counts of students. 
The SEA number of students in GRADE 7 who participated in an assessment is 1717 students (-10.11%) different from the LEA number, the SEA number of students in GRADE 8 is 1594 students (-10.23%) different, and the SEA number of students in GRADE 11 is 1602 students (-12.22%) different from the LEA number.
Similar SEA to LEA discrepancies exist for the FS 188/189 (except for Grade 7) number of students who participated in an assessment and for the FS 185/188/189 (except for Grade 7) number of students who were enrolled at the time of the assessment. Please revise data and resubmit or explain in a data note why these data are accurate.</t>
  </si>
  <si>
    <t>DQR-Assess-007_CA_1_008</t>
  </si>
  <si>
    <t>Participation SEA to LEA comparison: The SEA FS 185 number of students in the MM subgroup who participated in an assessment reported at the SEA level in mathematics for ALL, REGASSWOACC assessment is different than the sum of the LEA level counts of students. 
The SEA number of students in GRADE 7 who participated in an assessment is 1717 students (10%) different from the LEA number, the SEA number of students in GRADE 8 is 1594 students (10%) different, and the SEA number of students in GRADE 11 is 1602 students (12%) different from the LEA number.
Similar SEA to LEA discrepancies exist for the FS 188/189 number of students who participated in an assessment. Please revise data and resubmit or explain in a data note why these data are accurate.</t>
  </si>
  <si>
    <t>DQR-Assess-009_CA_2_001</t>
  </si>
  <si>
    <t>DQR-Assess-009_CA_1_001</t>
  </si>
  <si>
    <t>DQR-Assess-010_CA_1_001</t>
  </si>
  <si>
    <t>DQR-Assess-011_CA_1_001</t>
  </si>
  <si>
    <t>All</t>
  </si>
  <si>
    <t>ALTASSALTACH</t>
  </si>
  <si>
    <t>Year to Year comparison (FS 189): The number of CWD students who were enrolled at the time of the assessment and who took an ALTASSALTACH assessment in SY 2017-18 is 27 percent different from that number in SY 2016-17. The approximate discrepancy is 3007 students. Please revise data and resubmit or explain in a data note why these data are accurate.</t>
  </si>
  <si>
    <t>Year to Year comparison - CWD (FS189): The number of CWD students who were enrolled at the time of the assessment and who took an ALTASSALTACH assessment in SY 2017-18 is 26.61% different from SY 2016-17. The approximate discrepancy is 3007 students. Please submit a data note explaining the discrepancy if the data are correct or resubmit the data.</t>
  </si>
  <si>
    <t>DQR-Assess-012_CA_1_001</t>
  </si>
  <si>
    <t>179, 189</t>
  </si>
  <si>
    <t>585, 590</t>
  </si>
  <si>
    <t>LEA</t>
  </si>
  <si>
    <t>ALL, CWD, ECODIS, F, FCS, HOM, LEP, M, MB, MHL, MILCNCTD, MM, MW</t>
  </si>
  <si>
    <t>ALL, 5, 8, HS</t>
  </si>
  <si>
    <t>Across file comparison: The LEA GRAND TOTAL number of students who took an assessment and received a valid score (15843 students) (FS 179) does not equal the number of students who participated in the assessment (14011 students) (FS 189). This is a discrepancy of 1832 students, or 13%. 
A similar discrepancy exists in the CWD, ECODIS, F, FCS, HOM, LEP, M, MB, MHL, MILCNCTD, MM, and MW subgroups. Please revise data and resubmit or explain in a data note why these data are accurate.</t>
  </si>
  <si>
    <t>DQR-Assess-014_CA_1_001</t>
  </si>
  <si>
    <t>CWD, FCS, MAN</t>
  </si>
  <si>
    <t xml:space="preserve">Low Participation Rate (FS 185): The participation rate for the CWD subgroup is 94.4%, the FCS subgroup is 91.7%, and the MAN subgroup is 94.3%. The ESEA, as amended, requires that States annually measure the achievement of not less than 95 percent of all students, and 95 percent of all students in each subgroup of students. Please revise data and resubmit and/or provide an explanatory data note. </t>
  </si>
  <si>
    <t>MAN, FCS, CWD</t>
  </si>
  <si>
    <t>Low Participation Rate (FS185): The participation rate for MAN, FCS, CWD students range from 91.80 to 94.41%. The ESEA, as amended, requires that States annually measure the achievement of not less than 95 percent of all students, and 95 percent of all students in each subgroup of students. Please revise data and resubmit and/or provide an explanatory data note.</t>
  </si>
  <si>
    <t>DQR-Assess-014_CA_1_002</t>
  </si>
  <si>
    <t>CWD, FCS, HOM, MAN</t>
  </si>
  <si>
    <t xml:space="preserve">Low Participation Rate (FS 188): The participation rate for the CWD subgroup is 94.7%, the FCS subgroup is 92.2%, the HOM subgroup is 94.9%, and the MAN subgroup is 94.4%. The ESEA, as amended, requires that States annually measure the achievement of not less than 95 percent of all students, and 95 percent of all students in each subgroup of students. Please revise data and resubmit and/or provide an explanatory data note. </t>
  </si>
  <si>
    <t>MAN, HOM, FCS, CWD</t>
  </si>
  <si>
    <t>Low Participation Rate (FS188): The participation rate for MAN, HOM, FCS, CWD students range from 92.28 to 94.73%. The ESEA, as amended, requires that States annually measure the achievement of not less than 95 percent of all students, and 95 percent of all students in each subgroup of students. Please revise data and resubmit and/or provide an explanatory data note.</t>
  </si>
  <si>
    <t>DQR-Assess-018_CA_1_001</t>
  </si>
  <si>
    <t>1% CWD Alternate Assessment Participation [MATHEMATICS]: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</si>
  <si>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t>
  </si>
  <si>
    <t>Revise; Per Email</t>
  </si>
  <si>
    <t>DQR-Assess-018_CA_1_002</t>
  </si>
  <si>
    <t>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</si>
  <si>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</si>
  <si>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DQR-Assess-018_CA_1_003</t>
  </si>
  <si>
    <t>1% CWD Alternate Assessment Participation [SCIENCE]: Students with Disabilities (IDEA) (CWD) taking the alternate assessment based on alternate achievement standards (ALTPARTALTACH) make up 1.07%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</si>
  <si>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[SCIENCE]: Students with Disabilities (IDEA) (CWD) taking the alternate assessment based on alternate achievement standards (ALTPARTALTACH) make up 1.07%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</si>
  <si>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 xml:space="preserve">1% CWD Alternate Assessment Participation [SCIENCE]: Students with Disabilities (IDEA) (CWD) taking the alternate assessment based on alternate achievement standards (ALTPARTALTACH) make up 1.07%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t>
  </si>
  <si>
    <t>DQR-Assess-002_CO_1_001</t>
  </si>
  <si>
    <t>COLORADO</t>
  </si>
  <si>
    <t>CO</t>
  </si>
  <si>
    <t>Missing Data (FS 175/178): Achievement data were not reported for ALTASSALTACH, REGASSWACC, REGASSWOACC [PERF LEVEL 1, 4] for GRADE HS at the SEA, LEA, and School levels. While this may be accurate, it's unusual. Please revise data and resubmit or explain in a data note why these data are accurate.</t>
  </si>
  <si>
    <t>This is accurate. There are three performance levels, but there are no students in the lowest level.</t>
  </si>
  <si>
    <t>DQR-Assess-009_CO_1_001</t>
  </si>
  <si>
    <t>1. The differences in valid scores for RLA and Math in HS are due to the change from reporting 9th grade CMAS to 11th grade SAT. The participation in 11th grade SAT was significantly higher so the number of valid scores increased.                                            2. The decrease in the number of students with accommodations was due to a change in coding that stopped counting some of our accessibility features that do not require an IEP as accommodations. Most impactful would be Text-To-Speech for Math and Sci.                                                 3. The change in Migrant data is due to a change in how that data is collected in the assessment data. Rather than having districts provide the information we are now using the data directly from our migrant education group at the state so it will be more accurate now.                                      4. The Multi-racial group has been increasing in CO for the last 3 years. This could be due to changing population or improvements to how this data is collected.</t>
  </si>
  <si>
    <t>1. The differences in valid scores for RLA and Math in HS are due to the change from reporting 9th grade CMAS to 11th grade SAT. The participation in 11th grade SAT was significantly higher so the number of valid scores increased.
2. The decrease in the number of students with accommodations was due to a change in coding that stopped counting some of our accessibility features that do not require an IEP as accommodations. Most impactful would be Text-To-Speech for Math and Sci.
3. The change in Migrant data is due to a change in how that data is collected in the assessment data. Rather than having districts provide the information we are now using the data directly from our migrant education group at the state so it will be more accurate now.
4. The Multi-racial group has been increasing in CO for the last 3 years. This could be due to changing population or improvements to how this data is collected.</t>
  </si>
  <si>
    <t>DQR-Assess-010_CO_1_001</t>
  </si>
  <si>
    <t xml:space="preserve">1. The differences in participation for RLA and Math in HS is due to the change from reporting 9th grade CMAS to 11th grade SAT. The participation in 11th grade SAT was significantly higher. The subgroups highlighted had proportionally lower participation than other subgroups in the 9th grade data so they had a higher increase in participation percentage.      </t>
  </si>
  <si>
    <t xml:space="preserve">The differences in participation for RLA and Math in HS is due to the change from reporting 9th grade CMAS to 11th grade SAT. The participation in 11th grade SAT was significantly higher. The subgroups highlighted had proportionally lower participation than other subgroups in the 9th grade data so they had a higher increase in participation percentage.      </t>
  </si>
  <si>
    <t>DQR-Assess-014_CO_1_001</t>
  </si>
  <si>
    <t>ALL, CWD, F, FCS, HOM, M, MAN, MB, MM, MNP, MW</t>
  </si>
  <si>
    <t xml:space="preserve">Low Participation Rate (FS 185): The participation rates for the CWD, F, FCS, HOM, M, MAN, MB, MM, MNP, and MW subgroups range from 87.3 to 94.9%. The participation rate for the ALL STUDENTS subgroup is 93.9%. The ESEA, as amended, requires that States annually measure the achievement of not less than 95 percent of all students, and 95 percent of all students in each subgroup of students. Please revise data and resubmit and/or provide an explanatory data note. </t>
  </si>
  <si>
    <t>Colorado state statute allows for parents to excuse students from state testing.</t>
  </si>
  <si>
    <t>DQR-Assess-014_CO_1_002</t>
  </si>
  <si>
    <t>ALL, CWD, F, FCS, HOM, M, MAN,  MM, MW</t>
  </si>
  <si>
    <t xml:space="preserve">Low Participation Rate (FS 188): The participation rates for the CWD, F, FCS, HOM, M, MAN,  MM, and MW subgroups range from 87.2 to 94.0%. The participation rate for the ALL STUDENTS subgroup is 94.0%. The ESEA, as amended, requires that States annually measure the achievement of not less than 95 percent of all students, and 95 percent of all students in each subgroup of students. Please revise data and resubmit and/or provide an explanatory data note. </t>
  </si>
  <si>
    <t>ALL STUDENTS, MW, MM, MAN, M, HOM, FCS, F, CWD</t>
  </si>
  <si>
    <t>Low Participation Rate (FS188): The participation rate for ALL STUDENTS, MW, MM, MAN, M, HOM, FCS, F, CWD students range from 87.26 to 94.01%. The ESEA, as amended, requires that States annually measure the achievement of not less than 95 percent of all students, and 95 percent of all students in each subgroup of students. Please revise data and resubmit and/or provide an explanatory data note.</t>
  </si>
  <si>
    <t>DQR-Assess-018_CO_1_001</t>
  </si>
  <si>
    <t>1% CWD Alternate Assessment Participation [SCIENCE]: Students with Disabilities (IDEA) (CWD) taking the alternate assessment based on alternate achievement standards (ALTPARTALTACH) make up 1.05%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</si>
  <si>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This is due to the low participation rates in HS science for the general population impacting the comparison to the Alternate population which has better participation rates.</t>
  </si>
  <si>
    <t>1% CWD Alternate Assessment Participation [SCIENCE]: Students with Disabilities (IDEA) (CWD) taking the alternate assessment based on alternate achievement standards (ALTPARTALTACH) make up 1.05%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</si>
  <si>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DQR-Assess-001_CT_1_001</t>
  </si>
  <si>
    <t>CONNECTICUT</t>
  </si>
  <si>
    <t>CT</t>
  </si>
  <si>
    <t>Missing Data (FS 179): Achievement data for Science were not reported at the SEA, LEA, and School levels. Please submit data.</t>
  </si>
  <si>
    <t>Missing Data (FS 179): Achievement data for Science were not reported at the SEA, LEA, and School levels. Under the terms of the science assessment waiver, the State is required to provide participation data but not achievement data.  Please submit data or provide an explanation.</t>
  </si>
  <si>
    <t>Waiver</t>
  </si>
  <si>
    <t>Revise; Waiver</t>
  </si>
  <si>
    <t>DQR-Assess-006_CT_1_001</t>
  </si>
  <si>
    <t>DQR-Assess-006</t>
  </si>
  <si>
    <t>SEA, SCH</t>
  </si>
  <si>
    <t>ALL, ECODIS, F, M, MB, MHL, MW</t>
  </si>
  <si>
    <t>ALL, 6, 7, 8</t>
  </si>
  <si>
    <t>Achievement SEA to SCH comparison - [MATHEMATICS and READING/LANGUAGE ARTS]: The SEA FS 175 number of students in the ALL, ECODIS, F, M, and MB subgroups who took an ALTASSALTACH assessment and received a valid score in GRADES ALL, 6, 7, 8 is different from the sum of the SCH level counts of students who took an assessment and received a valid score. The GRAND TOTAL SEA number of students in the subgroup who took an ALTASSALTACH assessment for MATHEMATICS and received a valid score is 1329 students (32%) different from the SCH number. Discrepancies in the subgroups range from 260-955 students. 
Similar SEA to SCH discrepancies exist for the FS 178 number of students who took an assessment and received a valid score. Please revise data and resubmit or explain in a data note why these data are accurate.</t>
  </si>
  <si>
    <t>programs</t>
  </si>
  <si>
    <t>DQR-Assess-006_CT_1_002</t>
  </si>
  <si>
    <t>Achievement SEA to SCH comparison: The FS 175 SEA number of students in CWD subgroup who took any assessment and received a valid score is different from the sum of the SCH level counts of students. 
SEA to SCH discrepancies by Grade/Assessment Type: 
-GRADE 8/ALL: 628 students, 10%
-GRADE HS/ALL: 862 students, 18%
-GRADE ALL/ALTASSALTACH: 1329 students, 32%
-GRADE 6/ALTASSALTACH: 228 students, 37%
-GRADE 7/ALTASSALTACH: 210 students, 35%
-GRADE 8/ALTASSALTACH: 220 students, 36%
-GRADE HS/REGASSWOACC: 533 students, 17%
Similar SEA to SCH discrepancies exist for the FS 178 number of students who took an assessment and received a valid score. Please revise data and resubmit or explain in a data note why these data are accurate.</t>
  </si>
  <si>
    <t>Programs</t>
  </si>
  <si>
    <t>DQR-Assess-006_CT_1_003</t>
  </si>
  <si>
    <t>ECODIS, M, MHL</t>
  </si>
  <si>
    <t>All, REGASSWOACC</t>
  </si>
  <si>
    <t>Achievement SEA to SCH comparison: The FS 175 SEA number of students in ECODIS, M, and MHL subgroups who took a(n) ALL, REGASSWOACC assessment and received a valid score reported for GRADE HS is different from the sum of the SCH level counts of students.
SEA to SCH discrepancies for ALL assessment by Subgroup: 
-ECODIS: 1561 students, 12%
-M: 1984 students, 10%
-MHL: 1162 students, 14%
Similar SEA to SCH discrepancies exist for the FS 178 number of students who took an assessment and received a valid score. Please revise data and resubmit or explain in a data note why these data are accurate.</t>
  </si>
  <si>
    <t>DQR-Assess-009_CT_1_001</t>
  </si>
  <si>
    <t>Data are accurate. Different cohorts of students. Inappropriate to compare across years.</t>
  </si>
  <si>
    <t>State explained that the two cohorts are not comparable and are different cohorts of students.</t>
  </si>
  <si>
    <t>DQR-Assess-012_CT_1_001</t>
  </si>
  <si>
    <t>HOM, LEP</t>
  </si>
  <si>
    <t>All, 3, 4, 5, 6, 7, 8, HS</t>
  </si>
  <si>
    <t>Across file comparison: The SEA numbere of students in the HOM and LEP subgroups who took an assessment and received a valid score for multiple grades across all assessment types (FS 178) is different from the number of students in these subgroups who participated in the assessment (FS 188).
For HOM Students: The SEA GRAND TOTAL number of students in the HOM subgroup who took an assessment and received a valid score (1974 students) (FS 178) does not equal the number of students in the HOM subgroup who participated in the assessment (2460 students) (FS 188). This is a discrepancy of -486 students, or -20%. 
For LEP Students: The SEA GRAND TOTAL number of students in the LEP subgroup who took an assessment and received a valid score (16865 students) (FS 178) does not equal the number of students in the LEP subgroup who participated in the assessment (20503 students) (FS 188). This is a discrepancy of -3638 students, or -18%.
A similar discrepancy exists at the LEA and School levels. Please revise data and resubmit or explain in a data note why these data are accurate.</t>
  </si>
  <si>
    <t>Across file comparison: The SEA number of students in the HOM and LEP subgroups who took an assessment and received a valid score for multiple grades across all assessment types (FS 178) is different from the number of students in these subgroups who participated in the assessment (FS 188).
For HOM Students: The SEA GRAND TOTAL number of students in the HOM subgroup who took an assessment and received a valid score (1974 students) (FS 178) does not equal the number of students in the HOM subgroup who participated in the assessment (2460 students) (FS 188). This is a discrepancy of -486 students, or -20%. 
For LEP Students: The SEA GRAND TOTAL number of students in the LEP subgroup who took an assessment and received a valid score (16865 students) (FS 178) does not equal the number of students in the LEP subgroup who participated in the assessment (20503 students) (FS 188). This is a discrepancy of -3638 students, or -18%.
A similar discrepancy exists at the LEA and School levels. Please revise data and resubmit or explain in a data note why these data are accurate.</t>
  </si>
  <si>
    <t>these are all Recently Arrived EL students who do not get reported out for performance per ESSA</t>
  </si>
  <si>
    <t>Revise; typo in "number"</t>
  </si>
  <si>
    <t>These are all Recently Arrived EL students who do not get reported out for performance, per ESSA</t>
  </si>
  <si>
    <t>DQR-Assess-018_CT_1_001</t>
  </si>
  <si>
    <t>1% CWD Alternate Assessment Participation [MATHEMATICS]: Students with Disabilities (IDEA) (CWD) taking the alternate assessment based on alternate achievement standards (ALTPARTALTACH) make up 1.51%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</si>
  <si>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t>
  </si>
  <si>
    <t>The State of Connecticut is aware of 1% rule. Multiple initiatives are in place for the 2018-19 school year to address concerns with the number of students assessed on the alternate assessment based on alternate achievement standards.</t>
  </si>
  <si>
    <t>DQR-Assess-018_CT_1_002</t>
  </si>
  <si>
    <t>1% CWD Alternate Assessment Participation [READING/LANGUAGE ARTS]: Students with Disabilities (IDEA) (CWD) taking the alternate assessment based on alternate achievement standards (ALTPARTALTACH) make up 1.50%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</si>
  <si>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1.50%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</si>
  <si>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DQR-Assess-018_CT_1_003</t>
  </si>
  <si>
    <t>1% CWD Alternate Assessment Participation [SCIENCE]: Students with Disabilities (IDEA) (CWD) taking the alternate assessment based on alternate achievement standards (ALTPARTALTACH) make up 1.51%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</si>
  <si>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[SCIENCE]: Students with Disabilities (IDEA) (CWD) taking the alternate assessment based on alternate achievement standards (ALTPARTALTACH) make up 1.51%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</si>
  <si>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 xml:space="preserve">1% CWD Alternate Assessment Participation [SCIENCE]: Students with Disabilities (IDEA) (CWD) taking the alternate assessment based on alternate achievement standards (ALTPARTALTACH) make up 1.51%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t>
  </si>
  <si>
    <t>DQR-Assess-002_DE_1_001</t>
  </si>
  <si>
    <t>DELAWARE</t>
  </si>
  <si>
    <t>DE</t>
  </si>
  <si>
    <t>5,8,10</t>
  </si>
  <si>
    <t>REGWACC, REGWOACC</t>
  </si>
  <si>
    <t>Achievement metadata - [SCIENCE]: Achievement data (FS 179) submitted for REGASSWACC, REGASSWOACC [PERF LEVELS 1-4] for GRADES 5, 8, 10; however, EMAPS assessment metadata does not include these GRADES 5, 8, 10/REGASSWACC, REGASSWOACC/LEVELS 1-4 combinations. Zeroes were submitted for these combinations. Please resubmit metadata and/or data to ensure consistency.</t>
  </si>
  <si>
    <t>Data Resubmitted</t>
  </si>
  <si>
    <t>DQR-Assess-002_DE_1_002</t>
  </si>
  <si>
    <t>HS GRADES MISALIGNED</t>
  </si>
  <si>
    <t>10,HS</t>
  </si>
  <si>
    <t>Achievement metadata - [SCIENCE]: Achievement data (FS 179) submitted for REGASSWACC, REGASSWOACC in GRADE 10; however, EMAPS assessment metadata indicated GRADE HS would be submitted. Please resubmit metadata and/or data to ensure consistency.</t>
  </si>
  <si>
    <t>DQR-Assess-002_DE_2_001</t>
  </si>
  <si>
    <t>5, 8, HS</t>
  </si>
  <si>
    <t>Achievement metadata - [SCIENCE]: Achievement data (FS 179) submitted for REGASSWACC, REGASSWOACC [PERF LEVELS 1-4] for GRADES 5, 8, HS; however, EMAPS assessment metadata does not include these GRADES 5, 8, HS/REGASSWACC, REGASSWOACC/LEVELS 1-4 combinations. Zeroes were submitted for these combinations. Please resubmit metadata and/or data to ensure consistency.</t>
  </si>
  <si>
    <t>DQR-Assess-002_DE_1_003</t>
  </si>
  <si>
    <t>11,HS</t>
  </si>
  <si>
    <t>Achievement metadata - [MATHEMATICS and READING/LANGUAGE ARTS]: Achievement data (FS 175/178) submitted for ALTASSALTACH in GRADE 11; however, EMAPS assessment metadata indicated GRADE HS would be submitted. Please resubmit metadata and/or data to ensure consistency.</t>
  </si>
  <si>
    <t>Metadata Resubmitted</t>
  </si>
  <si>
    <t>DQR-Assess-002_DE_1_004</t>
  </si>
  <si>
    <t>9,10,11,12</t>
  </si>
  <si>
    <t>Achievement metadata - [MATHEMATICS and READING/LANGUAGE ARTS]: Achievement data (FS 175/178) submitted for ALTASSALTACH, REGASSWACC, REGASSWOACC [PERF LEVELS 1-4] for GRADES 9, 10, 11, 12; however, EMAPS assessment metadata does not include these GRADES 9-12/ALTASSALTACH, REGASSWACC, REGASSWOACC/LEVELS 1-4 combinations, with the exception of GRADE 11/ALTASSALTACH/LEVELS 1-4, which had metadata. Zeroes were submitted for all other combinations. Please resubmit metadata and/or data to ensure consistency.</t>
  </si>
  <si>
    <t>DQR-Assess-003_DE_1_001</t>
  </si>
  <si>
    <t>5,8,HS</t>
  </si>
  <si>
    <t>Participation metadata - [SCIENCE]: No Participation data (FS 189) submitted for REGPARTWACC, REGPARTWOACC for GRADES 5, 8, HS; however, EMAPS assessment metadata indicated GRADES 5, 8, HS/REGPARTWACC, REGPARTWOACC/LEVELS 1-4 would be submitted. Please resubmit metadata and/or data to ensure consistency.</t>
  </si>
  <si>
    <t>REGWACC, REWOACC</t>
  </si>
  <si>
    <t>Participation metadata - [SCIENCE]: No Participation data (FS 189) submitted for REGPARTWACC, REGPARTWOACC for GRADES 5, 8, HS; however, EMAPS assessment metadata indicated GRADES 5, 8, HS/REGPARTWACC, REGPARTWOACC would be submitted. Please resubmit metadata and/or data to ensure consistency.</t>
  </si>
  <si>
    <t>DQR-Assess-003_DE_1_002</t>
  </si>
  <si>
    <t>Participation metadata - [MATHEMATICS and READING/LANGUAGE ARTS]: Participation data (FS 185/188) submitted for ALTPARTALTACH in GRADE HS; however, EMAPS assessment metadata indicated GRADE 11 would be submitted. Please resubmit metadata and/or data to ensure consistency.</t>
  </si>
  <si>
    <t>DQR-Assess-004_DE_2_001</t>
  </si>
  <si>
    <t>MILCNCTD</t>
  </si>
  <si>
    <t>Missing Data (175/178/179/185/188/189): Achievement and Participation data for students in the MILCNCTD subgroup for a(n) ALL, ALTASSALTACH, REGASSWACC, REGASSWOACC Assessment Type was not reported at the SEA, LEA, and School levels. Please submit data.</t>
  </si>
  <si>
    <t>DQR-Assess-009_DE_1_001</t>
  </si>
  <si>
    <t>DQR-Assess-010_DE_1_001</t>
  </si>
  <si>
    <t>DQR-Assess-011_DE_1_001</t>
  </si>
  <si>
    <t>Year to Year comparison (FS 189): The number of CWD students who were enrolled at the time of the assessment and who took an ALTASSALTACH assessment in SY 2017-18 is -100 percent different from that number in SY 2016-17. The approximate discrepancy is -466 students. Please revise data and resubmit or explain in a data note why these data are accurate.</t>
  </si>
  <si>
    <t>Year to Year comparison - CWD (FS189): The number of CWD students who were enrolled at the time of the assessment and who took an ALTASSALTACH assessment in SY 2017-18 is -100.00% different from SY 2016-17. The approximate discrepancy is 466 students. Please submit a data note explaining the discrepancy if the data are correct or resubmit the data.</t>
  </si>
  <si>
    <t>DQR-Assess-012_DE_1_001</t>
  </si>
  <si>
    <t>ALL, 3, 4, 5, 6, 7, 8, HS</t>
  </si>
  <si>
    <t>Across file comparison (MATHEMATICS): The SEA number of students in the FCS subgroup who took an ALL, REGASSWACC, REGASSWOACC assessment and received a valid score is different from the number of students who participated. Across all grades for all assessments, the Grand Total discrepancy is -1048 students, or -83%.
(READING/LANGUAGE ARTS) The SEA number of students in the FCS subgroup who took an ALL, REGASSWACC, REGASSWOACC assessment and received a valid score is different from the number of students who participated. Across all grades for all assessments, the Grand Total discrepancy is -1053 students, or -83%. 
Similar discrepancies exist at the LEA and School levels. Please revise data and resubmit or explain in a data note why these data are accurate.</t>
  </si>
  <si>
    <t>DQR-Assess-014_DE_2_001</t>
  </si>
  <si>
    <t>Low Participation Rate (FS185): The participation rate for FCS students is 92.69%. The ESEA, as amended, requires that States annually measure the achievement of not less than 95 percent of all students, and 95 percent of all students in each subgroup of students. Please revise data and resubmit and/or provide an explanatory data note.</t>
  </si>
  <si>
    <t>DQR-Assess-014_DE_2_002</t>
  </si>
  <si>
    <t>Low Participation Rate (FS188): The participation rate for FCS students is 93.55%. The ESEA, as amended, requires that States annually measure the achievement of not less than 95 percent of all students, and 95 percent of all students in each subgroup of students. Please revise data and resubmit and/or provide an explanatory data note.</t>
  </si>
  <si>
    <t>DQR-Assess-015_DE_1_001</t>
  </si>
  <si>
    <t>DQR-Assess-015</t>
  </si>
  <si>
    <t>100% PARTICIPATION RATE VERIFICATION</t>
  </si>
  <si>
    <t>100% Participation Rate (FS 185): The participation rate for the MIG subgroup is 100%. ED does not expect to see participation rates below 95%. While a participation rate of 100% is possible, please resubmit data if data are inaccurate.</t>
  </si>
  <si>
    <t>100% Participation Rate (FS 185): The participation rate for the MIG subgroup is 100%. While a participation rate of 100% is possible, please resubmit data if data are inaccurate.</t>
  </si>
  <si>
    <t>Revise; Error in Comment</t>
  </si>
  <si>
    <t>100% Participation Rate (FS185): The participation rate for MIG students is 100%. ED does not expect to see participation rates below 95%. While a participation rate of 100% is possible, please resubmit data if data are inaccurate.</t>
  </si>
  <si>
    <t>DQR-Assess-018_DE_1_001</t>
  </si>
  <si>
    <t>1% CWD Alternate Assessment Participation [MATHEMATICS]: Students with Disabilities (IDEA) (CWD) taking the alternate assessment based on alternate achievement standards (ALTPARTALTACH) make up 1.43%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</si>
  <si>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[MATHEMATICS]: Students with Disabilities (IDEA) (CWD) taking the alternate assessment based on alternate achievement standards (ALTPARTALTACH) make up 1.43%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</si>
  <si>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Data is accurate as submitted</t>
  </si>
  <si>
    <t>1% CWD Alternate Assessment Participation [MATHEMATICS]: Students with Disabilities (IDEA) (CWD) taking the alternate assessment based on alternate achievement standards (ALTPARTALTACH) make up 1.43%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</si>
  <si>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DQR-Assess-018_DE_1_002</t>
  </si>
  <si>
    <t>1% CWD Alternate Assessment Participation [READING/LANGUAGE ARTS]: Students with Disabilities (IDEA) (CWD) taking the alternate assessment based on alternate achievement standards (ALTPARTALTACH) make up 1.43%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</si>
  <si>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A similar discrepancy exists at the LEA and School levels. Please revise data and resubmit or explain in a data note why these data are accurate.</t>
  </si>
  <si>
    <t>1% CWD Alternate Assessment Participation [READING/LANGUAGE ARTS]: Students with Disabilities (IDEA) (CWD) taking the alternate assessment based on alternate achievement standards (ALTPARTALTACH) make up 1.43%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</si>
  <si>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DQR-Assess-001_DC_1_001</t>
  </si>
  <si>
    <t>DISTRICT OF COLUMBIA</t>
  </si>
  <si>
    <t>DC</t>
  </si>
  <si>
    <t>Missing Data (FS 179/189): Achievement and Participation data for Science were not reported at the SEA, LEA, and School levels. Please submit data.</t>
  </si>
  <si>
    <t xml:space="preserve">Missing Data (FS 179/189): Achievement and Participation data for Science were not reported at the SEA, LEA, and School levels. Please submit data. ED acknowledges that you are working internally with OSS on this data. </t>
  </si>
  <si>
    <t>DC did not administer a Science assessment during the 2017-18 school year.</t>
  </si>
  <si>
    <t>Revise; State Explanation</t>
  </si>
  <si>
    <t>DQR-Assess-002_DC_1_001</t>
  </si>
  <si>
    <t>3,4,5,6,7,8,HS</t>
  </si>
  <si>
    <t>Achievement metadata - [MATHEMATICS and READING/LANGUAGE ARTS]: Achievement data (FS 175/178) submitted for ALTASSALTACH [PERF LEVEL 5] for GRADES 3, 4, 5, 6, 7, 8, HS; however, EMAPS assessment metadata does not include these GRADE 3-HS/ALTASSALTACH/PERF LEVEL 5 combinations. Zeroes were submitted for these combinations. Please resubmit metadata and/or data to ensure consistency.</t>
  </si>
  <si>
    <t>The file has been resubmitted to remove zero counts for performance level 5 for MSAA</t>
  </si>
  <si>
    <t>DQR-Assess-009_DC_1_001</t>
  </si>
  <si>
    <t>The data are accurate. The number of fifth graders participating in the assessment increased.</t>
  </si>
  <si>
    <t>The number of fifth graders participating in the assessment increased.</t>
  </si>
  <si>
    <t>DQR-Assess-010_DC_1_001</t>
  </si>
  <si>
    <t>178, 185, 188</t>
  </si>
  <si>
    <t>584, 588, 589</t>
  </si>
  <si>
    <t>The data are accurate. Because DC is a small state, although there was an increase of more than 15%, this is reflective of the performace of a small number of children.  The participation files have been resubmitted; there were increases of more than 4% for a number of student groups in participation rate - likely to improved data quality and outreach concerning the use of assessment data in the statewide accountability system.</t>
  </si>
  <si>
    <t>Because DC is a small state, although there was an increase of more than 15%, this is reflective of the performance of a small number of children.  [...] there were increases of more than 4% for a number of student groups in participation rate - likely to improved data quality and outreach concerning the use of assessment data in the statewide accountability system.</t>
  </si>
  <si>
    <t>DQR-Assess-012_DC_1_001</t>
  </si>
  <si>
    <t>Across file comparison: The SEA GRAND TOTAL number of students in the LEP subgroup who took an assessment and received a valid score (4212 students) (FS 178) does not equal the number of students in the LEP subgroup who participated in the assessment (4443 students) (FS 188). This is a discrepancy of -231 students, or -5%. 
Similar discrepancies exist at the LEA and School levels. Please revise data and resubmit or explain in a data note why these data are accurate.</t>
  </si>
  <si>
    <t>In DC, students must be enrolled for the full academic year (FAY) for their scores to be counted for
performance calculations. Therefore, the discrepancy of 231 students observed is reflective of students who participated in the assessment but who were not enrolled for the full academic year.</t>
  </si>
  <si>
    <t>DQR-Assess-013_DC_1_001</t>
  </si>
  <si>
    <t>FCS, HOM, LEP, MA, MAN, MHL, MM, MNP, MW</t>
  </si>
  <si>
    <t>Subject Count Comparison - MTH to RLA (FS185, 188): The count of FCS, HOM, LEP, MA, MAN, MHL, MM, MNP,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98 students, or 11.2%, is in the MHL subgroup. Discrepancies in the other subgroups range from 1-52 students. Please revise data and resubmit or explain in a data note why these data are accurate.</t>
  </si>
  <si>
    <t>The U.S. Department of Education defines a “recently arrived” English learner (EL) as a student who has been enrolled in schools in the United States for less than 12 months. For districtwide assessments, recently arrived EL students are defined as EL students first enrolled in U.S. schools within 12 months from the first day of the previous year’s districtwide PARCC test window (April 9, 2017). In school year 2017-18, recently arrived EL students are required to participate in the ACCESS for ELLs 2.0 assessment and the PARCC mathematics assessment (if enrolled in a grade/course with a required test). These students are exempt for one year of taking the PARCC ELA assessment. Therefore, we would not expect the denominator fo the student universe for FS185 to align with FS188.</t>
  </si>
  <si>
    <t>FCS, HOM, LEP, MAN, MHL, MM, MNP, MW</t>
  </si>
  <si>
    <t>Subject Count Comparison - MTH to RLA (FS185, 188): The count of FCS, HOM, LEP, MAN, MHL,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96 students, or 11.25%, is in the MHL subgroup. Please revise data and resubmit or explain in a data note why these data are accurate.</t>
  </si>
  <si>
    <t>...In SY 2017-18, recently arrived EL students are required to participate in the ACCESS for ELLs 2.0 assessment and the PARCC mathematics assessment (if enrolled in a grade/course with a required test). These students are exempt for one year of taking the PARCC ELA assessment. Therefore, we would not expect the denominator for the student universe for FS185 to align with FS188.</t>
  </si>
  <si>
    <t>DQR-Assess-014_DC_1_001</t>
  </si>
  <si>
    <t>CWD, FCS, HOM, LEP, MA, MAN</t>
  </si>
  <si>
    <t xml:space="preserve">Low Participation Rate (FS 185): The participation rate for the CWD, FCS, HOM, LEP, MA, and MAN subgroups range from 86.8 to 94.5%. The ESEA, as amended, requires that States annually measure the achievement of not less than 95 percent of all students, and 95 percent of all students in each subgroup of students. Please revise data and resubmit and/or provide an explanatory data note. </t>
  </si>
  <si>
    <t>The data have been revised and resubmitted.</t>
  </si>
  <si>
    <t>MA, LEP, FCS</t>
  </si>
  <si>
    <t>Low Participation Rate (FS185): The participation rate for MA, LEP, FCS students range from 90.38 to 94.82%. The ESEA, as amended, requires that States annually measure the achievement of not less than 95 percent of all students, and 95 percent of all students in each subgroup of students. Please revise data and resubmit and/or provide an explanatory data note.</t>
  </si>
  <si>
    <t>DQR-Assess-014_DC_1_002</t>
  </si>
  <si>
    <t xml:space="preserve">Low Participation Rate (FS 188): The participation rate for the CWD, FCS, HOM, and MAN subgroups range from 88.4 to 94.3%. The ESEA, as amended, requires that States annually measure the achievement of not less than 95 percent of all students, and 95 percent of all students in each subgroup of students. Please revise data and resubmit and/or provide an explanatory data note. </t>
  </si>
  <si>
    <t>Low Participation Rate (FS188): The participation rate for FCS students is 91.81%. The ESEA, as amended, requires that States annually measure the achievement of not less than 95 percent of all students, and 95 percent of all students in each subgroup of students. Please revise data and resubmit and/or provide an explanatory data note.</t>
  </si>
  <si>
    <t>DQR-Assess-015_DC_1_001</t>
  </si>
  <si>
    <t>MNP</t>
  </si>
  <si>
    <t>The data are accurate.  Because DC is a small state, 100% particiaption is reflective of a small number of children.</t>
  </si>
  <si>
    <t>DQR-Assess-015_DC_2_001</t>
  </si>
  <si>
    <t>100% Participation Rate (FS188): The participation rate for MILCNCTD students is 100%. ED does not expect to see participation rates below 95%. While a participation rate of 100% is possible, please resubmit data if data are inaccurate.</t>
  </si>
  <si>
    <t>DQR-Assess-018_DC_1_001</t>
  </si>
  <si>
    <t xml:space="preserve">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t>
  </si>
  <si>
    <t>Based on data for the 2017-18 school year, OSSE has concluded that it needs to assess more than 1% of students using an AA-AAAS. ED has granted a waiver for the 2018-19 school year.</t>
  </si>
  <si>
    <t>DQR-Assess-018_DC_1_002</t>
  </si>
  <si>
    <t>1% CWD Alternate Assessment Participation [READING/LANGUAGE ARTS]: Students with Disabilities (IDEA) (CWD) taking the alternate assessment based on alternate achievement standards (ALTPARTALTACH) make up 1.18%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</si>
  <si>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1.18%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</si>
  <si>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DQR-Assess-004_FM_1_001</t>
  </si>
  <si>
    <t>FEDERATED STATES OF MICRONESIA</t>
  </si>
  <si>
    <t>FM</t>
  </si>
  <si>
    <t>Missing Data (178/188): Achievement and Participation data for students in all subgroups for a(n) ALL Assessment Type was reported as missing (-1) in GRADE 4 at the SEA, LEA, and School levels, but no metadata were reported for this grade. Please submit data.</t>
  </si>
  <si>
    <t>FSM reported missing for 4th grade in c178 because FSM does not test 4th grade students in its nationwide assessments on reading/language arts.</t>
  </si>
  <si>
    <t>…[Federated States of Micronesia] does not test 4th grade students in its nationwide assessments on reading/language arts.</t>
  </si>
  <si>
    <t>DQR-Assess-009_FM_1_001</t>
  </si>
  <si>
    <t>175, 185, 188</t>
  </si>
  <si>
    <t>583, 588</t>
  </si>
  <si>
    <t xml:space="preserve">FSM verified and reported that 50 of the 6th graders to take the FSM NMCT with accomodations were absent during the administration of the SY 2017-2018 test.  </t>
  </si>
  <si>
    <t xml:space="preserve">[Federated States of Micronesia] verified and reported that 50 of the 6th graders to take the FSM NMCT with accommodations were absent during the administration of the SY 2017-2018 test.  </t>
  </si>
  <si>
    <t>DQR-Assess-010_FM_1_001</t>
  </si>
  <si>
    <t xml:space="preserve">FSM verified and reported that increases in some of the assessment types and grade levels were due to increase in the enrollments and the hiring of more assessment staff to help with coordination and administation of the tests. </t>
  </si>
  <si>
    <t xml:space="preserve">Increases in some of the assessment types and grade levels were due to [an] increase in the enrollments and the hiring of more assessment staff to help with coordination and administration of the tests. </t>
  </si>
  <si>
    <t>DQR-Assess-013_FM_1_001</t>
  </si>
  <si>
    <t>Subject Count Comparison - MTH to RLA (FS185, 188): The count of ALL and CWD students in GRADES 3-8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150 students, or -32.3%, is larger than expected. Please revise data and resubmit or explain in a data note why these data are accurate.</t>
  </si>
  <si>
    <t xml:space="preserve">The count of ALL and CWD students in mathematics and Reading/Language Arts are not algined because the count for Reading/Language Arts does not include 4th graders. FSM's nationwide assessment does not test 4th students in Reading/Language Arts. </t>
  </si>
  <si>
    <t>DQR-Assess-014_FM_1_001</t>
  </si>
  <si>
    <t xml:space="preserve">Low Participation Rate (FS 185): The participation rate for the ALL STUDENTS and the CWD subgroups are 77.4%. The ESEA, as amended, requires that States annually measure the achievement of not less than 95 percent of all students, and 95 percent of all students in each subgroup of students. Please revise data and resubmit and/or provide an explanatory data note. </t>
  </si>
  <si>
    <t xml:space="preserve">FSM, a freely associate state which receives only IDEA Part B funds, set its particpation target for mathematics at 100%. Although FSM did not meet its target for FFY 2017, its participation rate increased from 59.40% in FFY 2016 to 77.7% in FFY 2017. Given FSM's unique geographic context, where 52% of all FSM's schools are on remote islands that can only be accessed by boats/ships, administration of the FSM nationwide assessments is always a challenge.    </t>
  </si>
  <si>
    <t>DQR-Assess-014_FM_1_002</t>
  </si>
  <si>
    <t xml:space="preserve">Low Participation Rate (FS 188): The participation rate for the ALL STUDENTS and the CWD subgroups are 78.9%. The ESEA, as amended, requires that States annually measure the achievement of not less than 95 percent of all students, and 95 percent of all students in each subgroup of students. Please revise data and resubmit and/or provide an explanatory data note. </t>
  </si>
  <si>
    <t xml:space="preserve">FSM, a freely associate state which receives only IDEA Part B funds, set its particpation target for reading/language arts at 100%. Although FSM doesn't meet its target for FFY 2017, its participation rate increased from 56.6% in FFY 2016 to 78.9% in FFY 2017. Given the FSM's unique geographic context, where 52% of all FSM's schools are on remote islands that can only be accessed by boats/ships, administration of the FSM nationwide assessments is always a challenge.    </t>
  </si>
  <si>
    <t>DQR-Assess-009_FL_1_001</t>
  </si>
  <si>
    <t>FLORIDA</t>
  </si>
  <si>
    <t>FL</t>
  </si>
  <si>
    <t>The data are correct as submitted.  Florida believes the data reflect:
(1) Secular decline in American Indian / Alaska Native students similar to the decline shown in EDFacts file 052 (Membership),
(2) Hurricanes Irma and Maria (Homeless and LEP changes),
(3) Elimination of Algebra II inclusion for FS185,
(4) Increases in requests for paper-based testing, and
(5) Efforts by the state and its districts and schools to adhere to ESSA's 1% requirement resulting a decline in the use of the alternative assessment in Science.</t>
  </si>
  <si>
    <t>Florida believes the data reflect:
1) Secular decline in American Indian / Alaska Native students similar to the decline shown in EDFacts file 052 (Membership),
2) Hurricanes Irma and Maria (Homeless and LEP changes),
3) Elimination of Algebra II inclusion for FS185,
4) Increases in requests for paper-based testing, and
5) Efforts by the state and its districts and schools to adhere to ESSA's 1% requirement resulting a decline in the use of the alternative assessment in Science.</t>
  </si>
  <si>
    <t>DQR-Assess-013_FL_1_001</t>
  </si>
  <si>
    <t>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is 121473 students, or 40.6%. Discrepancies in other subgroups range from 141 to 67019 students. Please revise data and resubmit or explain in a data note why these data are accurate.</t>
  </si>
  <si>
    <t>The data are correct as submitted.  Florida believes the discrepancy is derivative of Florida's reporting on assessments no longer including Algebra II beginning with SY 2017-18, hence the two populations being tested differ by a greater margin compared with the prior year.</t>
  </si>
  <si>
    <t>DQR-Assess-014_FL_1_001</t>
  </si>
  <si>
    <t xml:space="preserve">Low Participation Rate (FS 185): The participation rate for the FCS subgroup is 91.7%. The participation rate for the ALL STUDENTS subgroup is 90.4%. The ESEA, as amended, requires that States annually measure the achievement of not less than 95 percent of all students, and 95 percent of all students in each subgroup of students. Please revise data and resubmit and/or provide an explanatory data note. </t>
  </si>
  <si>
    <t>The data are correct as submitted.  
The Foster Care Status data are new, and we will be looking into the low partition rates but believe the data are accurate as submitted based on FLDOE assessment information and foster information that was provided to FLDOE by the state's Department of Children &amp; Families.
Florida's ALL STUDENTS subgroup participation rate in FS185 is 97.9% (1,557,366 participants of 1,590,921 enrollees), not 90.4%.  See included email from Partner Support.</t>
  </si>
  <si>
    <t>DQR-Assess-014_FL_1_002</t>
  </si>
  <si>
    <t>CWD, FCS, HOM</t>
  </si>
  <si>
    <t xml:space="preserve">Low Participation Rate (FS 188): The participation rate for the CWD subgroup is 94.9%, the FCS subgroup is 88.5%, and he HOM subgroup is 92.5%. The ESEA, as amended, requires that States annually measure the achievement of not less than 95 percent of all students, and 95 percent of all students in each subgroup of students. Please revise data and resubmit and/or provide an explanatory data note. </t>
  </si>
  <si>
    <t>The data are correct as submitted.
The Foster Care Status data are new and we will be looking into the low partition rates but believe the data are accurate as reported based on FLDOE assessment information and foster information that was provided to FLDOE by the state's Department of Children &amp; Families.
Florida believes the low participation rate among homeless students likely reflects disruptions relating to hurricanes Maria and Irma during the testing window but is working with its districts to ensure they meet the requirements of ESSA to test 95% of all subgroups.
Florida believes the data are correct as submitted and is working with its districts to ensure at least 95% of CWD are assessed each year.</t>
  </si>
  <si>
    <t>DQR-Assess-018_FL_1_001</t>
  </si>
  <si>
    <t>The data are correct as submitted.  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t>
  </si>
  <si>
    <t>DQR-Assess-018_FL_1_002</t>
  </si>
  <si>
    <t>1% CWD Alternate Assessment Participation [READING/LANGUAGE ARTS]: Students with Disabilities (IDEA) (CWD) taking the alternate assessment based on alternate achievement standards (ALTPARTALTACH) make up 1.40%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</si>
  <si>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1.40%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</si>
  <si>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DQR-Assess-018_FL_1_003</t>
  </si>
  <si>
    <t>1% CWD Alternate Assessment Participation [SCIENCE]: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</si>
  <si>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[SCIENCE]: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</si>
  <si>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 xml:space="preserve">1% CWD Alternate Assessment Participation [SCIENCE]: Students with Disabilities (IDEA) (CWD) taking the alternate assessment based on alternate achievement standards (ALTPARTALTACH) make up 1.44%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t>
  </si>
  <si>
    <t>DQR-Assess-002_GA_2_001</t>
  </si>
  <si>
    <t>GEORGIA</t>
  </si>
  <si>
    <t>GA</t>
  </si>
  <si>
    <t>9, 12</t>
  </si>
  <si>
    <t>Achievement metadata - [MATHEMATICS and READING/LANGUAGE ARTS]: No achievement data (FS 175/178) submitted for REGASSWACC, REGASSWOACC [PERF LEVEL 4] for GRADES 9, 12; however, EMAPS assessment metadata indicated GRADE 9/REGASSWOACC, REGASSWACC/PERF LEVEL 4 and GRADE 12/REGASSWOACC/PERF LEVEL 4 combinations would be submitted. Please resubmit metadata and/or data to ensure consistency.</t>
  </si>
  <si>
    <t>DQR-Assess-009_GA_1_001</t>
  </si>
  <si>
    <t>We have verified these numbers are correct.</t>
  </si>
  <si>
    <t>DQR-Assess-013_GA_1_001</t>
  </si>
  <si>
    <t>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is 111721 students, or -47.4%. Discrepancies in other subgroups range from 120 to 71128 students. Please revise data and resubmit or explain in a data note why these data are accurate.</t>
  </si>
  <si>
    <t xml:space="preserve"> In Georgia, there are 2  math courses that require high school state standardized assessment and there are 2 ELA courses for high school state standardized assessment.  When a student enters 9th grade, they are normally scheduled for a math and an ELA course the same year.  This is not the case for the remainder of their high school career. The student schedules vary as to when the remaining math and ELA course will occur and most likely, they will not occur the same year.  </t>
  </si>
  <si>
    <t>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111721 students, or -47.40%, is in the ALL STUDENTS subgroup. Please revise data and resubmit or explain in a data note why these data are accurate.</t>
  </si>
  <si>
    <t xml:space="preserve">In Georgia, there are 2 math courses that require high school state standardized assessment and there are 2 English Language Arts (ELA) courses for high school state standardized assessment.  When a student enters 9th grade, they are normally scheduled for a math and an ELA course the same year.  This is not the case for the remainder of their high school career. The student schedules vary as to when the remaining math and ELA course will occur and most likely, they will not occur the same year.  </t>
  </si>
  <si>
    <t>DQR-Assess-018_GA_1_001</t>
  </si>
  <si>
    <t>1% CWD Alternate Assessment Participation [MATHEMATICS]: Students with Disabilities (IDEA) (CWD) taking the alternate assessment based on alternate achievement standards (ALTPARTALTACH) make up 1.15%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</si>
  <si>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t>
  </si>
  <si>
    <t>It has been confirmed with the Special Education program office that Georgia does have a waiver for this subject area.</t>
  </si>
  <si>
    <t>DQR-Assess-018_GA_1_002</t>
  </si>
  <si>
    <t>1% CWD Alternate Assessment Participation [READING/LANGUAGE ARTS]: Students with Disabilities (IDEA) (CWD) taking the alternate assessment based on alternate achievement standards (ALTPARTALTACH) make up 1.29%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</si>
  <si>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[READING/LANGUAGE ARTS]: Students with Disabilities (IDEA) (CWD) taking the alternate assessment based on alternate achievement standards (ALTPARTALTACH) make up 1.29%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</si>
  <si>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DQR-Assess-018_GA_1_003</t>
  </si>
  <si>
    <t>1% CWD Alternate Assessment Participation [SCIENCE]: Students with Disabilities (IDEA) (CWD) taking the alternate assessment based on alternate achievement standards (ALTPARTALTACH) make up 1.30%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</si>
  <si>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[SCIENCE]: Students with Disabilities (IDEA) (CWD) taking the alternate assessment based on alternate achievement standards (ALTPARTALTACH) make up 1.30%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</si>
  <si>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1% CWD Alternate Assessment Participation [SCIENCE]: Students with Disabilities (IDEA) (CWD) taking the alternate assessment based on alternate achievement standards (ALTPARTALTACH) make up 1.30%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</si>
  <si>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DQR-Assess-009_GU_1_001</t>
  </si>
  <si>
    <t>GUAM</t>
  </si>
  <si>
    <t>GU</t>
  </si>
  <si>
    <t xml:space="preserve">Guam Part B did an analysis to determine the reasons that could be attributed to the decline in performance for its students with disabilities.  The analysis included:    
• procedures for the administration of required accommodations for participating in the district-wide assessment (ACT Aspire and MSAA); and
• proficiency results between children with disabilities and children without disabilities in the ACT Aspire. 
Upon review of the administration procedures, Guam Part B did not find any issues that would invalidate the assessment results.
Upon comparison of the performance results of students with and without disabilities in the ACT Aspire, performance shows that all GDOE students are not reaching benchmarks in either Reading or Math in the district-wide assessments.
</t>
  </si>
  <si>
    <t>DQR-Assess-010_GU_1_001</t>
  </si>
  <si>
    <t>DQR-Assess-014_GU_1_001</t>
  </si>
  <si>
    <t xml:space="preserve">Low Participation Rate (FS 188): The participation rate for the ALL STUDENTS and the CWD subgroups are 94.8%. The ESEA, as amended, requires that States annually measure the achievement of not less than 95 percent of all students, and 95 percent of all students in each subgroup of students. Please revise data and resubmit and/or provide an explanatory data note. </t>
  </si>
  <si>
    <t xml:space="preserve">Guam Part B did an analysis to determine the reasons that could be attributed to the slippage in the participation of its students with disabilities for each grade:
3rd Grade - 100% participation
4th Grade - 97.83% participation
5th Grade - 98.71% participation
6th Grade - 96.79% participation
7th Grade - 96.23% participation
8th Grade - 93.79% participation
HS Grade - 86.00% participation
Based on this data, it was the HS grade that had the lowest participation rate, with 28 of its students with disabilities who did not participate.  Drill down exercises were conducted to determine the reasons for non-participation.  It was discovered that student absenteeism is the contributing factor for non-participation.
</t>
  </si>
  <si>
    <t>DQR-Assess-001_HI_1_001</t>
  </si>
  <si>
    <t>HAWAII</t>
  </si>
  <si>
    <t>HI</t>
  </si>
  <si>
    <t>Missing Data (179/189): Achievement and Participation data for students in all subgroups for a(n) REGASSWACC and REGPARTWACC Assessment Type was not reported in any of the expected grades at the SEA, LEA, and School levels. Please submit data.</t>
  </si>
  <si>
    <t>Science accommodation flag was not set.  Flag corrected and file resubmitted.</t>
  </si>
  <si>
    <t>DQR-Assess-005_HI_1_001</t>
  </si>
  <si>
    <t>All, ALTASSALTACH, REGASSWACC, REGASSWOACC</t>
  </si>
  <si>
    <t>Achievement SEA to LEA comparison - [MATHEMATICS and READING/LANGUAGE ARTS]: The SEA FS175 number of students in the MILCNCTD subgroup who took an ALL, ALTASSALTACH, REGASSWACC, REGASSWOACC assessment and received a valid score in GRADES ALL, 3, 4, 5, 6, 7, 8, 11 is different from the sum of the LEA level counts of students who took an assessment and received a valid score. The GRAND TOTAL number of students who took an assessment for MATHEMATICS and received a valid score is 86976 students (1469%) different from the LEA number.
SEA to LEA discrepancies by Assessment Type for MATHEMATICS:
-GRADE ALL/ALTASSALTACH: 979 students, 943%
-GRADE ALL/REGASSWACC: 405 students, 5063%
-GRADE ALL/REGASSWOACC: 85592 students, 1457%
Similar SEA to LEA discrepancies exist for the FS 178 number of students who took an assessment and received a valid score. Please revise data and resubmit or explain in a data note why these data are accurate.</t>
  </si>
  <si>
    <t>Filter to count only Military Connected students was missing.  LEA files corrected and resubmitted.</t>
  </si>
  <si>
    <t>DQR-Assess-005_HI_2_001</t>
  </si>
  <si>
    <t>MHL, MM, MW</t>
  </si>
  <si>
    <t>ALL, HS</t>
  </si>
  <si>
    <t>ALL, REGWOACC</t>
  </si>
  <si>
    <t>Achievement SEA to LEA comparison - [SCIENCE]: The SEA FS 179 number of students in the MHL, MM, MW subgroups who took an ALL, REGASSWOACC assessment and received a valid score in GRADES ALL, HS is different from the sum of the LEA level counts of students who took an assessment and received a valid score. 
SEA to LEA discrepancies by Subgroup/Assessment Type for SCIENCE:
-MHL/GRADE ALL: 632 students, 34.67%
-MM/GRADE ALL: 419 students, 51.79%
-MW/GRADE HS: 559 students, -41.19%
Please revise data and resubmit or explain in a data note why these data are accurate.</t>
  </si>
  <si>
    <t>DQR-Assess-009_HI_1_001</t>
  </si>
  <si>
    <t>Grade 3:  Grade 3 counts are correct. The age requirement for kindergarten enrollment is a result of Act 183(2010) and Act 179(2012). On November 15, 2013, the Hawaii Department of Education changed the eligibility to enter kindergarten for school year 2014-15.  Since August 2014, a child must be 5 years of age on or before July 31 of the school year to enter kindergarten. At that time it was estimated that this change would reduce kindergarten enrollment by 5000 children for SY 2014-15.  This year to year change will keep appearing every year until this cohort graduates in SY 2026-27.
LEP:  The requirements for EL proficiency were increased resulting in less students exiting EL.
Race/Ethnicity: For Hawaii Strive HI (ESSA), the focus is on Pacific Islanders and Hawaiians. A potential problem in recoding the Race/Ethnicity subgroup in the source system for the science end of course assessment may be causing a discrepancy with this subgroup. The science files were resubmitted using the same rollup process as that used in SY 2016-17.</t>
  </si>
  <si>
    <t>Grade 3:  The age requirement for kindergarten enrollment is a result of Act 183 (2010) and Act 179 (2012). On November 15, 2013, the Hawaii Department of Education changed the eligibility to enter kindergarten for SY 2014-15.  Since August 2014, a child must be 5 years of age on or before July 31 of the school year to enter kindergarten. At that time it was estimated that this change would reduce kindergarten enrollment by 5000 children for SY 2014-15.  This year to year change will keep appearing every year until this cohort graduates in SY 2026-27.
LEP:  The requirements for EL proficiency were increased resulting in less students exiting EL.
Race/Ethnicity: For Hawaii Strive HI (ESSA), the focus is on Pacific Islanders and Hawaiians. A potential problem in recoding the Race/Ethnicity subgroup in the source system for the science end of course assessment may be causing a discrepancy with this subgroup. The science files were resubmitted using the same rollup process as that used in SY 2016-17.</t>
  </si>
  <si>
    <t>DQR-Assess-012_HI_1_001</t>
  </si>
  <si>
    <t>All, 3, 4, 5, 6, 7, 8, 11</t>
  </si>
  <si>
    <t>Across file comparison: The SEA number of students in the LEP subgroup who took an assessment and received a valid score in GRADES 3, 4, 5, 6, 7, 8, 11 does not equal the number of students in the LEP subgroup who participated in the assessment. Across all grades for all assessments, the Grand Total discrepancy is -764 students, or -11%. 
Similar discrepancies exist at the LEA and School levels. Please revise data and resubmit or explain in a data note why these data are accurate.</t>
  </si>
  <si>
    <t>Data is correct.  Although the 764 EL students took the assessment, they were not assigned a proficiency score.</t>
  </si>
  <si>
    <t>Across file comparison: The SEA number of students in the LEP subgroup who took an assessment and received a valid score in GRADES 3, 4, 5, 6, 7, 8, 11 does not equal the number of students in the LEP subgroup who participated in the assessment. Across all grades for all assessments, the Grand Total discrepancy is 764 students, or -11.34%. 
Similar discrepancies exist at the LEA and School levels. Please revise data and resubmit or explain in a data note why these data are accurate.</t>
  </si>
  <si>
    <t>DQR-Assess-012_HI_1_002</t>
  </si>
  <si>
    <t>5, 6</t>
  </si>
  <si>
    <t>Across file comparison: The SEA number of students in the MNP subgroup who took an assessment and received a valid score for GRADES 5 and 6 and ALL assessment types does not equal the number of students in the MNP subgroup who participated in the assessment. The discrepancy for GRADE 5 is -235 students, or -5%, and the discrepancy for GRADE 6 is -237 students, or -5%. 
Similar discrepancies exist at the LEA and School levels. Please revise data and resubmit or explain in a data note why these data are accurate.</t>
  </si>
  <si>
    <t>Counts are accurate. Hawaiian students taking the KAEO assessment (an assessment translated into the Hawaiian language) do not receive a proficiency score.  KAEO is administerd only to students in grades 5 and 6.</t>
  </si>
  <si>
    <t>DQR-Assess-013_HI_1_001</t>
  </si>
  <si>
    <t>Subject Count Comparison - MTH to RLA (FS185, 188): The count of FCS students in GRADES 3-8 and HIGH SCHOOL who were enrolled at the time of the assessment in a Mathematics assessment (FS185) does not align with the count of students who were enrolled at the time of the assessment in a Reading/Language Arts assessment (FS188). While some variation is expected, the GRADES 3-8 discrepancy of 345 students, or -100.0%, and the HIGH SCHOOL discrepancy of 27 students, or -100.0%, is larger than expected. Please revise data and resubmit or explain in a data note why these data are accurate.</t>
  </si>
  <si>
    <t>Counts disappeared due to a coding error.  Code corrected. File resubmitted.</t>
  </si>
  <si>
    <t>DQR-Assess-014_HI_1_001</t>
  </si>
  <si>
    <t xml:space="preserve">Low Participation Rate (FS 188): The participation rate for the HOM subgroup is 94.9%. The ESEA, as amended, requires that States annually measure the achievement of not less than 95 percent of all students, and 95 percent of all students in each subgroup of students. Please revise data and resubmit and/or provide an explanatory data note. </t>
  </si>
  <si>
    <t>The data is correct, however, the department will continue to work with the schools to increase this subgroup's participation.</t>
  </si>
  <si>
    <t>Low Participation Rate (FS188): The participation rate for HOM students is 94.93%. The ESEA, as amended, requires that States annually measure the achievement of not less than 95 percent of all students, and 95 percent of all students in each subgroup of students. Please revise data and resubmit and/or provide an explanatory data note.</t>
  </si>
  <si>
    <t>DQR-Assess-018_HI_1_001</t>
  </si>
  <si>
    <t xml:space="preserve">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t>
  </si>
  <si>
    <t>Waiver noted by ED</t>
  </si>
  <si>
    <t>DQR-Assess-018_HI_1_002</t>
  </si>
  <si>
    <t xml:space="preserve">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</si>
  <si>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DQR-Assess-018_HI_1_003</t>
  </si>
  <si>
    <t>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</si>
  <si>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</si>
  <si>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Strive HI waiver covers only Math and R/LA.  Hawaii will request that Science also be covered by a waiver.</t>
  </si>
  <si>
    <t xml:space="preserve">1% CWD Alternate Assessment Participation [SCIENCE]: Students with Disabilities (IDEA) (CWD) taking the alternate assessment based on alternate achievement standards (ALTPARTALTACH) make up 1.11%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t>
  </si>
  <si>
    <t>State responded that they will submit a waiver.</t>
  </si>
  <si>
    <t>DQR-Assess-009_ID_1_001</t>
  </si>
  <si>
    <t>IDAHO</t>
  </si>
  <si>
    <t>ID</t>
  </si>
  <si>
    <t>See line 5</t>
  </si>
  <si>
    <t xml:space="preserve">In SY 2016-17, the state identified the accommodation use at the test level based on the codes provided by our assessment vendor. In SY 2017-18, our vendor identified the accommodation use at the student and test subject level in coordination with the state department of education staff.  This was changed to properly differentiate between accommodations available only to students with disabilities and tools or supports that are available to all students.
In SY 2016-17 we were not able to differentiate whether a tool was meant to be an accommodation,  support, or universal tool. For example, text-to-speech passages in ELA and text-to-speech stimuli in mathematics both utilize the same code ‘TDS_TTS_Stim’ in our vendor supplied data file, although it is recognized as an accommodation on the ELA assessment and a designated support on the  mathematics assessment.
In SY 2016-17, the state failed to identify the difference and counted and reported the code as a test with an accommodation for both ELA and mathematics. As a result, the number of students tested on regular assessment with accommodation in mathematics in the SY 2016-17 was inflated.
Idaho’s overall population is growing, and with it, the number of students with disabilities is increasing year to year. The state is also working to address the over-identification of students for alternate assessment.
The state notes the use of accommodations in ELA and science increased due to the increasing number of students identified as eligible for special education services statewide and to address issues related to the 1% cap on alternate assessment participation.
The number of EL students has increased statewide due to the state's rigorous EL program exit criteria. For more information, refer to our response on the English Learners tab.
</t>
  </si>
  <si>
    <t>DQR-Assess-010_ID_1_001</t>
  </si>
  <si>
    <t xml:space="preserve">In the 2016-2017 school year, the state identified the accommodation use at the test level based on the codes provided by our assessment vendor. In the 2017-2018 school year, our vendor identified the accommodation use at the student and test subject level in coordination with the state department of education staff.  This was changed to properly differentiate between accommodations available only to students with disabilities and tools or supports that are available to all students.   In 2016-2017 we were not able to differentiate whether a tool was meant to be an accommodation,  support, or universal tool. For example, text-to-speech passages in ELA and text-to-speech stimuli in mathematics both utilize the same code ‘TDS_TTS_Stim’ in our vendor supplied data file, although it is recognized as an accommodation on the ELA assessment and a designated support on the  mathematics assessment.  In the 2016-2017 school year, the state failed to identify the difference and counted and reported the code as a test with an accommodation for both ELA and mathematics. As a result, the number of students tested on regular assessment with accommodation in mathematics in the school year 2016-2017 was inflated.
Idaho’s overall population is growing, and with it, the number of students with disabilities is increasing year to year. The state is also working to address the over-identification of students for alternate assessment.
The state notes the use of accommodations in ELA and science increased due to the increasing number of students identified as eligible for special education services statewide and to address issues related to the 1% cap on alternate assessment participation.
The number of EL students has increased statewide due to the state's rigorous EL program exit criteria. For more information, refer to our response on the English Learners tab.
</t>
  </si>
  <si>
    <t>DQR-Assess-012_ID_1_001</t>
  </si>
  <si>
    <t>Across file comparison: The SEA number of students in the LEP subgroup who took an assessment and received a valid score for GRADE HS and ALL assessment types (718 students) (FS 178) does not equal the number of students in the LEP subgroup who participated in the assessment (790 students) (FS 188). This is a discrepancy of -72 students, or -9%. Please revise data and resubmit or explain in a data note why these data are accurate.</t>
  </si>
  <si>
    <t>72 first-year LE students who tested on ELPA in lieu of ELA assessment are part of 188 but are not part of 178. File 178 does not include ELPA achievement results.</t>
  </si>
  <si>
    <t>72 first-year English Learner students who tested on [the] English Language Proficiency Assessment (ELPA) in lieu of [the] English Language Arts (ELA) assessment are part of [FS] 188 but are not part of [FS] 178. File 178 does not include ELPA achievement results.</t>
  </si>
  <si>
    <t>DQR-Assess-018_ID_1_001</t>
  </si>
  <si>
    <t>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t>
  </si>
  <si>
    <t>DQR-Assess-018_ID_1_002</t>
  </si>
  <si>
    <t>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</si>
  <si>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</si>
  <si>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DQR-Assess-018_ID_1_003</t>
  </si>
  <si>
    <t>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</si>
  <si>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State has a waiver of the 1% cap requirement in this subject area.</t>
  </si>
  <si>
    <t>1% CWD Alternate Assessment Participation [SCIENCE]: Students with Disabilities (IDEA) (CWD) taking the alternate assessment based on alternate achievement standards (ALTPARTALTACH) make up 1.11%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</si>
  <si>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DQR-Assess-002_IL_1_001</t>
  </si>
  <si>
    <t>ILLINOIS</t>
  </si>
  <si>
    <t>IL</t>
  </si>
  <si>
    <t>Achievement metadata - [SCIENCE]: No achievement data (FS 179) submitted for REGASSWACC [PERF LEVELS 1, 2] for GRADE 9; however, EMAPS assessment metadata indicated GRADE 9/REGASSWACC/LEVELS 1, 2 would be submitted. Please resubmit metadata and/or data to ensure consistency.</t>
  </si>
  <si>
    <t>The data are correct.  The accommodation data were not available and will be corrected in the future.  A footnote is addred to EMAPS.</t>
  </si>
  <si>
    <t>5, 8, 9, HS</t>
  </si>
  <si>
    <t>Achievement metadata - [SCIENCE]: No achievement data (FS 179) submitted for REGASSWACC [PERF LEVELS 1, 2] for GRADE 9 and zeroes were submitted for REGASSWACC [PERF LEVELS 1, 2) for GRADES 5, 8, HS; however, EMAPS assessment metadata indicated GRADES 5, 8, 9, HS/REGASSWACC/LEVELS 1, 2 would be submitted. Please resubmit metadata and/or data to ensure consistency.</t>
  </si>
  <si>
    <t>Include, edited; PO review</t>
  </si>
  <si>
    <t>DQR-Assess-002_IL_1_002</t>
  </si>
  <si>
    <t>3,4,5,6,7,8</t>
  </si>
  <si>
    <t xml:space="preserve">EMAPS report is accurate. The performance levels of alternate assessment are 1-4 only.  All the level 5 results are coded as zero to meet the format requirement.  To improve the data quality, the assessment data are re-submitted to remove all zero count receord on level 5 of the alternate assessment. </t>
  </si>
  <si>
    <t>DQR-Assess-003_IL_1_001</t>
  </si>
  <si>
    <t>Participation metadata - [SCIENCE]: No Participation data (FS 189) submitted for REGPARTWACC for GRADE 9; however, EMAPS assessment metadata indicated GRADE 9/REGPARTWACC would be submitted. Please resubmit metadata and/or data to ensure consistency.</t>
  </si>
  <si>
    <t>Accommodation data are not collected for the Illinois Science Assessment.  A footnote is added to EMAPS.</t>
  </si>
  <si>
    <t>DQR-Assess-003_IL_1_002</t>
  </si>
  <si>
    <t>Participation metadata - [SCIENCE]: Participation data (FS 189) submitted for REGPARTWACC for GRADES 5, 8, HS; however, EMAPS assessment metadata does not include this GRADES 5, 8, HS/REGPARTWACC combination. Zeroes were submitted for this combinations. Please resubmit metadata and/or data to ensure consistency.</t>
  </si>
  <si>
    <t>Accommodation data are not collected for the Illinois Science Assessment. A footnote is added to EMAPS.</t>
  </si>
  <si>
    <t>DQR-Assess-006_IL_1_001</t>
  </si>
  <si>
    <t>All, CWD</t>
  </si>
  <si>
    <t>8, 11</t>
  </si>
  <si>
    <t>Achievement SEA to SCH comparison: The SEA FS 175 number of students in the ALL subgroups who took an ALTASSALTACH assessment and received a valid score in GRADES 8, 11 is different from the sum of the SCH level counts of students who took an assessment and received a valid score. The SEA number of students in GRADE 8 in the ALL subgroup who took an ALTASSALTACH assessment and received a valid score is 351 students (11%) different from the SCH number, and the SEA number of students in GRADE 11 in the ALL subgroup who took an ALTASSALTACH assessment and received a valid score is 359 students (10%) different from the SCH number. 
Identical SEA to SCH discrepancies exist for the FS 175 number of students who took an assessment and received a valid score in the CWD subgroup. Please revise data and resubmit or explain in a data note why these data are accurate.</t>
  </si>
  <si>
    <t>Students who are  tuitioned out to the private school/program are not reported at the school level as instructed on FS052.   However, those students are included in the state data.</t>
  </si>
  <si>
    <t>DQR-Assess-006_IL_1_002</t>
  </si>
  <si>
    <t>M, MW</t>
  </si>
  <si>
    <t>All, 8, 11</t>
  </si>
  <si>
    <t>Achievement SEA to SCH comparison: The SEA FS 175 number of students in the M, MW subgroups who took an ALTASSALTACH assessment and received a valid score in GRADES ALL, 8, 11 is different from the sum of the SCH level counts of students who took an assessment and received a valid score. The SEA total number of students in the M subgroup who took an ALTASSALTACH assessment and received a valid score is 1181 students (11%) different from the SCH number, and the SEA number of students in GRADE 11 in the ALL subgroup who took an ALTASSALTACH assessment and received a valid score is 812 students (12%) different from the SCH number. 
Similar SEA to SCH discrepancies exist for the FS 178/179 number of students who took an assessment and received a valid score in the M, MW subgroups. Please revise data and resubmit or explain in a data note why these data are accurate.</t>
  </si>
  <si>
    <t>DQR-Assess-006_IL_2_001</t>
  </si>
  <si>
    <t>Achievement SEA to SCH comparison: The SEA FS 175 number of students in the M, MW subgroups who took an ALTASSALTACH assessment and received a valid score in GRADE ALL is different from the sum of the SCH level counts of students who took an assessment and received a valid score. The SEA total number of students in the M subgroup who took an ALTASSALTACH assessment and received a valid score is 829 students (11.03%) different from the SCH number, and the SEA total number of students in the MW subgroup who took an ALTASSALTACH assessment and received a valid score is 575 students (11.69%) different from the SCH number. 
Similar SEA to SCH discrepancies exist for the FS 178/179 number of students who took an assessment and received a valid score in the M, MW subgroups. Please revise data and resubmit or explain in a data note why these data are accurate.</t>
  </si>
  <si>
    <t>DQR-Assess-007_IL_1_001</t>
  </si>
  <si>
    <t>Participation SEA to LEA comparison - [MATHEMATICS]: The SEA FS 185 number of students in the M, MW subgroups who participated in an assessment reported at the SEA level in mathematics for an ALTASSALTACH assessment is different than the sum of the LEA level counts of students. 
The SEA number of students in the M subgroup who participated in an ALTASSALTACH assessment in MATHEMATICS is 766 students (10%) different from the LEA number and the SEA number of students in the MW subgroup is 516 students (10%) different from the LEA number.
Similar SEA to LEA discrepancies exist for the FS 188 number of students who participated in an ALTASSALTACH assessment. Please revise data and resubmit or explain in a data note why these data are accurate.</t>
  </si>
  <si>
    <t>Participation SEA to LEA comparison - [MATHEMATICS]: The SEA FS 185 number of students in the M, MW subgroups who participated in an assessment reported at the SEA level in mathematics for an ALTASSALTACH assessment is different than the sum of the LEA level counts of students. 
The SEA number of students in the M subgroup who participated in an ALTASSALTACH assessment in MATHEMATICS is 766 students (-10.19%) different from the LEA number and the SEA number of students in the MW subgroup is 516 students (-10.49%) different from the LEA number.
Similar SEA to LEA discrepancies exist for the FS 188 number of students who participated in an ALTASSALTACH assessment and for the FS 185/188 number of students who were enrolled at the time of the assessment. Please revise data and resubmit or explain in a data note why these data are accurate.</t>
  </si>
  <si>
    <t>Students who are tuitioned out to the private school/program are not reported at the school level as instructed on FS052. However, those students are included in the state data.</t>
  </si>
  <si>
    <t>DQR-Assess-008_IL_2_001</t>
  </si>
  <si>
    <t>DQR-Assess-008</t>
  </si>
  <si>
    <t>Participation SEA to SCH comparison: The SEA FS 189 number of students in the M, MW subgroups who participated in an assessment reported at the SEA level in SCIENCE for the ALTASSALTACH assessment in GRADES ALL is different than the sum of the SCH level count of students. The SEA number of students in the M subgroup who participated in an ALTASSALTACH assessment for SCIENCE is 237 students (-11.55%) different from the SCH number, and the SEA number of students in the MW subgroup who participated in an ALTASSALTACH assessment for SCIENCE is 352 students (-11.48%).
Similar SEA to SCH discrepancies exist for the FS 189 number of students who were enrolled at the time of the assessment. Please revise data and resubmit or explain in a data note why these data are accurate.</t>
  </si>
  <si>
    <t>DQR-Assess-008_IL_2_002</t>
  </si>
  <si>
    <t>Participation SEA to SCH comparison: The SEA FS 185/188 number of students in the FCS subgroup who participated in an ALTASSALTACH assessment reported at the SEA level in GRADE ALL is 252 students (-10.17%) different than the sum of the SCH level count of students. 
Similar SEA to SCH discrepancies exist for the FS 185/188 number of students in the FCS subgroup who were enrolled at the time of the assessment. Please revise data and resubmit or explain in a data note why these data are accurate.</t>
  </si>
  <si>
    <t>DQR-Assess-008_IL_2_003</t>
  </si>
  <si>
    <t>Participation SEA to SCH comparison: The SEA FS 185 number of students in the CWD subgroup who participated in an REGASSWOACC assessment reported at the SEA level in GRADE 8 is 386 students (-10.07%) different than the sum of the SCH level count of students. 
Similar SEA to SCH discrepancies exist for the FS 185 number of students in the CWD subgroup who were enrolled at the time of the assessment. Please revise data and resubmit or explain in a data note why these data are accurate.</t>
  </si>
  <si>
    <t>DQR-Assess-008_IL_2_004</t>
  </si>
  <si>
    <t>ALL, 3, 4, 5, 6, 7, 8, 11</t>
  </si>
  <si>
    <t>Participation SEA to SCH comparison: The SEA FS 185 number of students in ALL subgroups who participated in an assessment reported at the SEA level in mathematics for ALTASSALTACH assessment in GRADES ALL, 3, 4, 5, 6, 7, 8, 11 is different than the sum of the SCH level count of students. The total SEA number of students who participated in an ALTASSALTACH assessment for MATHEMATICS is 2115 students (-18.53%) different from the SCH number. Total discrepancies by subgroup range from 273-981 students.
Similar SEA to SCH discrepancies exist for the FS 188 number of students who participated in a Reading/Language assessment and for the FS 185/188 number of students who were enrolled at the time of the assessment. Please revise data and resubmit or explain in a data note why these data are accurate.</t>
  </si>
  <si>
    <t>DQR-Assess-009_IL_1_001</t>
  </si>
  <si>
    <t>The updated 175, 178, 185, and 188 files are submitted. The 179 and 189 data are correct.</t>
  </si>
  <si>
    <t>DQR-Assess-011_IL_2_001</t>
  </si>
  <si>
    <t>Year to Year comparison - CWD (FS175): The number of CWD students who took an ALTASSALTACH assessment and received a valid score in SY 2017-18 is -29.72% different from SY 2016-17. The approximate discrepancy is 4828 students. Please submit a data note explaining the discrepancy if the data are correct or resubmit the data.</t>
  </si>
  <si>
    <t>DQR-Assess-011_IL_1_001</t>
  </si>
  <si>
    <t>Year to Year comparison (FS 179): The number of CWD students who took an ALTASSALTACH assessment and received a valid score in SY 2017-18 is 393 percent different from that number in SY 2016-17. The approximate discrepancy is 3767 students. Please revise data and resubmit or explain in a data note why these data are accurate.</t>
  </si>
  <si>
    <t>In SY 2017-18, 4,726 CWD students  who took an ALTASSALTACH assessment and received a valid score.  In  SY 2016-17, 4,752 CWD students  who took an ALTASSALTACH assessment and received a valid score.  The difference is 26 students.</t>
  </si>
  <si>
    <t>Year to Year comparison - CWD (FS179): The number of CWD students who took an ALTASSALTACH assessment and received a valid score in SY 2017-18 is 392.81% different from SY 2016-17. The approximate discrepancy is 3767 students. Please submit a data note explaining the discrepancy if the data are correct or resubmit the data.</t>
  </si>
  <si>
    <t>DQR-Assess-011_IL_1_002</t>
  </si>
  <si>
    <t>Year to Year comparison (FS 185): The number of CWD students who were enrolled at the time of the assessment and who took an ALTASSALTACH assessment in SY 2017-18 is -30 percent different from that number in SY 2016-17. The approximate discrepancy is -4828 students. Please revise data and resubmit or explain in a data note why these data are accurate.</t>
  </si>
  <si>
    <t>The corrected data are submitted.  The number of students who took alternate assessment is decreased from the previous year. With small N size, the percentage tends to be unstable.</t>
  </si>
  <si>
    <t>Year to Year comparison - CWD (FS185): The number of CWD students who were enrolled at the time of the assessment and who took an ALTASSALTACH assessment in SY 2017-18 is -29.72% different from SY 2016-17. The approximate discrepancy is 4828 students. Please submit a data note explaining the discrepancy if the data are correct or resubmit the data.</t>
  </si>
  <si>
    <t>DQR-Assess-012_IL_1_001</t>
  </si>
  <si>
    <t>175, 185</t>
  </si>
  <si>
    <t>ALL, CWD, ECODIS, F, HOM, LEP, M, MA, MB, MHL, MHL, MM, MW</t>
  </si>
  <si>
    <t>ALL, 3, 4, 5, 6, 7</t>
  </si>
  <si>
    <t>ALL, ALTALTACH</t>
  </si>
  <si>
    <t>Across file comparison: The SEA number of students in the ALL, CWD, ECODIS, F, HOM, LEP, M, MA, MB, MHL, MHL, MM, MW subgroups in GRADES ALL, 3, 4, 5, 6, 7 who took an ALL, ALTASSALTACH assessment and received a valid score is different from the number of students who participated. Across all grades for all assessments, the Grand Total discrepancy is 4726 students, or 41%.
Similar discrepancies exist at the LEA and School levels. Please revise data and resubmit or explain in a data note why these data are accurate.</t>
  </si>
  <si>
    <t xml:space="preserve">Updated data are submitted. </t>
  </si>
  <si>
    <t>DQR-Assess-012_IL_2_001</t>
  </si>
  <si>
    <t>LEA, SCH</t>
  </si>
  <si>
    <t>ALL, CWD, ECODIS, F, LEP, M, MA, MB, MHL, MW</t>
  </si>
  <si>
    <t>DQR-Assess-013_IL_1_001</t>
  </si>
  <si>
    <t>Subject Count Comparison - MTH to RLA (FS185, 188): The count of MIG students in High School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-12.5%, is larger than expected. Please revise data and resubmit or explain in a data note why these data are accurate.</t>
  </si>
  <si>
    <t>The data are correct. The percentage of a small n size tend to have unstable results.</t>
  </si>
  <si>
    <t>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-12.50%, is larger than expected. Please revise data and resubmit or explain in a data note why these data are accurate.</t>
  </si>
  <si>
    <t>The percentage of a small n size tends to have unstable results.</t>
  </si>
  <si>
    <t>DQR-Assess-014_IL_1_001</t>
  </si>
  <si>
    <t xml:space="preserve">Low Participation Rate (FS 185): The participation rate for the FCS subgroup is 93.4%. The ESEA, as amended, requires that States annually measure the achievement of not less than 95 percent of all students, and 95 percent of all students in each subgroup of students. Please revise data and resubmit and/or provide an explanatory data note. </t>
  </si>
  <si>
    <t xml:space="preserve">The data are correct.   Illinis has a small amount of foster care students.  Therefore, the </t>
  </si>
  <si>
    <t>Low Participation Rate (FS185): The participation rate for FCS students is 93.44%. The ESEA, as amended, requires that States annually measure the achievement of not less than 95 percent of all students, and 95 percent of all students in each subgroup of students. Please revise data and resubmit and/or provide an explanatory data note.</t>
  </si>
  <si>
    <t>DQR-Assess-014_IL_1_002</t>
  </si>
  <si>
    <t xml:space="preserve">Low Participation Rate (FS 188): The participation rate for the FCS subgroup is 93.4%. The ESEA, as amended, requires that States annually measure the achievement of not less than 95 percent of all students, and 95 percent of all students in each subgroup of students. Please revise data and resubmit and/or provide an explanatory data note. </t>
  </si>
  <si>
    <t xml:space="preserve">The data are correct.  Illinois only have less than 3000 foster care students.  The reliability of percentage with small N size, tends to be small.   </t>
  </si>
  <si>
    <t>Low Participation Rate (FS188): The participation rate for FCS students is 93.42%. The ESEA, as amended, requires that States annually measure the achievement of not less than 95 percent of all students, and 95 percent of all students in each subgroup of students. Please revise data and resubmit and/or provide an explanatory data note.</t>
  </si>
  <si>
    <t>DQR-Assess-018_IL_1_001</t>
  </si>
  <si>
    <t>1% CWD Alternate Assessment Participation [MATHEMATICS]: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</si>
  <si>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t>
  </si>
  <si>
    <t xml:space="preserve">The data are accurate.  The waiver request was sent on 1/16/19.  </t>
  </si>
  <si>
    <t>State responded that they submitted a waiver.</t>
  </si>
  <si>
    <t>DQR-Assess-018_IL_1_002</t>
  </si>
  <si>
    <t>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</si>
  <si>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t>
  </si>
  <si>
    <t>DQR-Assess-018_IL_1_003</t>
  </si>
  <si>
    <t>1% CWD Alternate Assessment Participation [SCIENCE]: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</si>
  <si>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[SCIENCE]: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</si>
  <si>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 xml:space="preserve">1% CWD Alternate Assessment Participation [SCIENCE]: Students with Disabilities (IDEA) (CWD) taking the alternate assessment based on alternate achievement standards (ALTPARTALTACH) make up 1.09%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t>
  </si>
  <si>
    <t>DQR-Assess-009_IN_1_001</t>
  </si>
  <si>
    <t>INDIANA</t>
  </si>
  <si>
    <t>IN</t>
  </si>
  <si>
    <t>In accordance with our ESSA plan, for our 17-18 data reporting, Indiana included all English Learners that had been identified within the last 4 years (2015-2018) in the English learner subgroup.  This included students that had exited in past years.  This was a change in past practice where students were removed from the reporting group following proficiency.  “ii. If applicable, describe the statewide uniform procedures for: a. Former English learners consistent with §200.16(b)(1). For accountability calculations, Indiana uniformly includes the results of English learners previously identified as Limited-English Proficient that have been re-designated as Fluent English Proficient in the English learner student group for an additional four years after redesignation as Fluent-English Proficient.” Additionally, Indiana has continued to update guidance and educate the field on expectations of participation on the Science High School assessment, which can be taken during any year of high school and is calculated in a cohort fashion.  Increased clarity to the field has resulted in shifting participation figures for science based on previous confusion on high school testing requirements.</t>
  </si>
  <si>
    <t>DQR-Assess-010_IN_1_001</t>
  </si>
  <si>
    <t>DQR-Assess-018_IN_1_001</t>
  </si>
  <si>
    <t xml:space="preserve">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</si>
  <si>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Data is accurate.  Indiana has 1% waiver as noted.</t>
  </si>
  <si>
    <t>DQR-Assess-018_IN_1_002</t>
  </si>
  <si>
    <t>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Please resubmit data and/or provide an explanatory data note. ED notes that the State has a waiver of the 1% cap requirement in this subject area.</t>
  </si>
  <si>
    <t>DQR-Assess-018_IN_1_003</t>
  </si>
  <si>
    <t>1% CWD Alternate Assessment Participation [SCIENCE]: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</si>
  <si>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[SCIENCE]: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</si>
  <si>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 xml:space="preserve">1% CWD Alternate Assessment Participation [SCIENCE]: Students with Disabilities (IDEA) (CWD) taking the alternate assessment based on alternate achievement standards (ALTPARTALTACH) make up 1.23%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t>
  </si>
  <si>
    <t>DQR-Assess-014_IA_1_001</t>
  </si>
  <si>
    <t>IOWA</t>
  </si>
  <si>
    <t>IA</t>
  </si>
  <si>
    <t xml:space="preserve">Low Participation Rate (FS 185): The participation rate for the FCS subgroup is 79.4%. The ESEA, as amended, requires that States annually measure the achievement of not less than 95 percent of all students, and 95 percent of all students in each subgroup of students. Please revise data and resubmit and/or provide an explanatory data note. </t>
  </si>
  <si>
    <t>Data have been verified as correct. IDOE is working to put more checks in place to be able to accurately track the FCS subgroup to ensure the students are assessed.</t>
  </si>
  <si>
    <t>DQR-Assess-014_IA_1_002</t>
  </si>
  <si>
    <t xml:space="preserve">Low Participation Rate (FS 188): The participation rate for the FCS subgroup is 79.8%. The ESEA, as amended, requires that States annually measure the achievement of not less than 95 percent of all students, and 95 percent of all students in each subgroup of students. Please revise data and resubmit and/or provide an explanatory data note. </t>
  </si>
  <si>
    <t>DQR-Assess-009_KS_1_001</t>
  </si>
  <si>
    <t>KANSAS</t>
  </si>
  <si>
    <t>KS</t>
  </si>
  <si>
    <t xml:space="preserve">Due to working with a new Migrant Data system this year Kansas found an error in the Migrant data, it has been corrected and the data will be resubmitted. </t>
  </si>
  <si>
    <t>Include, recommend PO edit</t>
  </si>
  <si>
    <t>DQR-Assess-010_KS_1_001</t>
  </si>
  <si>
    <t>188, 189</t>
  </si>
  <si>
    <t>589, 590</t>
  </si>
  <si>
    <t>Kansas works with our LEA's each year to encourage the participation of all students in all subgroups. Data is correct as submitted.</t>
  </si>
  <si>
    <t>DQR-Assess-012_KS_2_001</t>
  </si>
  <si>
    <t>Across file comparison: The SEA number of students in the MIG subgroup who took an assessment and received a valid score for GRADE ALL and ALL assessment type does not equal the number of students who participated in the assessment. The Grand Total discrepancy is 80 students, or -5.20%. Similar discrepancies exist at the LEA and School levels. Please revise data and resubmit or explain in a data note why these data are accurate.</t>
  </si>
  <si>
    <t>DQR-Assess-014_KS_1_001</t>
  </si>
  <si>
    <t xml:space="preserve">Low Participation Rate (FS 188): The participation rate for the HOM subgroup is 94.4%. The ESEA, as amended, requires that States annually measure the achievement of not less than 95 percent of all students, and 95 percent of all students in each subgroup of students. Please revise data and resubmit and/or provide an explanatory data note. </t>
  </si>
  <si>
    <t>The Migrant data has been corrected for file 188 and has been resubmitted.</t>
  </si>
  <si>
    <t>DQR-Assess-018_KS_1_001</t>
  </si>
  <si>
    <t>1% CWD Alternate Assessment Participation [MATHEMATICS]: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</si>
  <si>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[MATHEMATICS]: Students with Disabilities (IDEA) (CWD) taking the alternate assessment based on alternate achievement standards (ALTPARTALTACH) make up 1.16%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t>
  </si>
  <si>
    <t xml:space="preserve">For the school year 2017-2018, the alternate assessment participation rate exceeded one percent for the State of Kansas. The staff at the Kansas State Department of Education has been encouraging school districts to use the State’s alternate assessment participation guidelines as well as using alternate assessment results as guidance for alternate assessment participation decisions moving forward. The Kansas State Department of Education has recently updated the guidance for alternate assessment participation including a flow chart for alternate assessment participation, clarification on learning characteristics and educational considerations for this population and a definition for significant cognitive disabilities. This guidance regarding alternate assessment participation from the Kansas State Department of Education has been provided to school districts in webinars, conferences, meetings, e-mails and phone calls. </t>
  </si>
  <si>
    <t xml:space="preserve">The staff at the Kansas State Department of Education has been encouraging school districts to use the State’s alternate assessment participation guidelines as well as using alternate assessment results as guidance for alternate assessment participation decisions moving forward. The Kansas State Department of Education has recently updated the guidance for alternate assessment participation including a flow chart for alternate assessment participation, clarification on learning characteristics and educational considerations for this population and a definition for significant cognitive disabilities. This guidance regarding alternate assessment participation from the Kansas State Department of Education has been provided to school districts in webinars, conferences, meetings, e-mails and phone calls. </t>
  </si>
  <si>
    <t>DQR-Assess-018_KS_1_002</t>
  </si>
  <si>
    <t xml:space="preserve">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</si>
  <si>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DQR-Assess-018_KS_2_001</t>
  </si>
  <si>
    <t>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</si>
  <si>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Remove</t>
  </si>
  <si>
    <t>Delete; &lt;1.05%</t>
  </si>
  <si>
    <t>Comment not sent</t>
  </si>
  <si>
    <t>Program office deleted comment for Close 1</t>
  </si>
  <si>
    <t>DQR-Assess-009_KY_1_001</t>
  </si>
  <si>
    <t>KENTUCKY</t>
  </si>
  <si>
    <t>KY</t>
  </si>
  <si>
    <t>Data is accurate</t>
  </si>
  <si>
    <t>DQR-Assess-010_KY_1_001</t>
  </si>
  <si>
    <t>Data is accurate. In 2016-17, Science was only submitted for alternative assessment (all grades) and End of Course (HS). In 2017-18, Science was a full field test and reported.</t>
  </si>
  <si>
    <t>In SY 2016-17, Science was only submitted for alternative assessment (all grades) and End of Course (HS). In SY 2017-18, Science was a full field test and reported.</t>
  </si>
  <si>
    <t>DQR-Assess-012_KY_1_001</t>
  </si>
  <si>
    <t>ALL, 5, 6, 7, 8</t>
  </si>
  <si>
    <t>Across file comparison: The SEA number of students in the LEP subgroup who took an assessment and received a valid score for GRADES ALL, 5, 6, 7, 8 and all assessment types does not equal the number of students in the LEP subgroup who participated in the assessment. The Grand Total discrepancy is -697 students, or -6%. 
Similar discrepancies exist at the LEA and School levels. Please revise data and resubmit or explain in a data note why these data are accurate.</t>
  </si>
  <si>
    <t>Data is accurate. Students can be directly accountable to a district or state based upon accountability rules.</t>
  </si>
  <si>
    <t>...Students can be directly accountable to a district or state based upon accountability rules.</t>
  </si>
  <si>
    <t>DQR-Assess-014_KY_1_001</t>
  </si>
  <si>
    <t xml:space="preserve">Low Participation Rate (FS 185): The participation rate for the FCS subgroup is 93.9%. The ESEA, as amended, requires that States annually measure the achievement of not less than 95 percent of all students, and 95 percent of all students in each subgroup of students. Please revise data and resubmit and/or provide an explanatory data note. </t>
  </si>
  <si>
    <t>Data is accurate. You are counting a 115 medically exempt students against our participation rate.</t>
  </si>
  <si>
    <t>DQR-Assess-014_KY_1_002</t>
  </si>
  <si>
    <t xml:space="preserve">Low Participation Rate (FS 188): The participation rate for the FCS subgroup is 93.9%. The ESEA, as amended, requires that States annually measure the achievement of not less than 95 percent of all students, and 95 percent of all students in each subgroup of students. Please revise data and resubmit and/or provide an explanatory data note. </t>
  </si>
  <si>
    <t>Data is accurate. You are counting a 114 medically exempt students against our participation rate.</t>
  </si>
  <si>
    <t>DQR-Assess-018_KY_1_001</t>
  </si>
  <si>
    <t xml:space="preserve">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</si>
  <si>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 xml:space="preserve">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t>
  </si>
  <si>
    <t>DQR-Assess-018_KY_1_002</t>
  </si>
  <si>
    <t>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</si>
  <si>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DQR-Assess-018_KY_1_003</t>
  </si>
  <si>
    <t>1% CWD Alternate Assessment Participation [SCIENCE]: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</si>
  <si>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[SCIENCE]: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</si>
  <si>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1% CWD Alternate Assessment Participation [SCIENCE]: Students with Disabilities (IDEA) (CWD) taking the alternate assessment based on alternate achievement standards (ALTPARTALTACH) make up 1.12%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</si>
  <si>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DQR-Assess-002_LA_1_001</t>
  </si>
  <si>
    <t>LOUISIANA</t>
  </si>
  <si>
    <t>LA</t>
  </si>
  <si>
    <t>IN DATA, NOT METADATA</t>
  </si>
  <si>
    <t>Achievement metadata - [READING/LANGUAGE ARTS]: Achievement data (FS 178) submitted for ALTASSALTACH [PERF LEVEL 4] for GRADES 3, 4, 5, 6, 7, 8; however, EMAPS assessment metadata does not include these GRADE 3-8/ALTASSALTACH/PERF LEVEL 4 combinations. Please resubmit metadata and/or data to ensure consistency.</t>
  </si>
  <si>
    <t>LEAP Connect ELA/math Grades 3-8 is a 4-level test.</t>
  </si>
  <si>
    <t>DQR-Assess-002_LA_1_002</t>
  </si>
  <si>
    <t>Achievement metadata - [SCIENCE]: Achievement data (FS 179) submitted for REGASSWACC, REGASSWOACC [PERF LEVEL 1-5] for GRADES 3, 4, 5, 6, 7, 8; however, EMAPS assessment metadata does not include these GRADES 3-8/REGASSWACC/PERF LEVEL 1-5 and GRADES 3-8/REGASSWOACC/PERF LEVEL 1-5 combinations. Please resubmit metadata and/or data to ensure consistency.</t>
  </si>
  <si>
    <t>LA original data show that it does not have REGASSWACC or REGASSWOACC for Grades 3-8.</t>
  </si>
  <si>
    <t>DQR-Assess-003_LA_1_001</t>
  </si>
  <si>
    <t>Participation metadata - [SCIENCE]: No Participation data (FS 189) submitted for REGPARTWACC, REGPARTWOACC for GRADES 3, 4, 5, 6, 7, 8; however, EMAPS assessment metadata indicated GRADES 3-8/REGPARTWACC, REGPARTWOACC would be submitted. Please resubmit metadata and/or data to ensure consistency.</t>
  </si>
  <si>
    <t>LA original data show that it does not have REGPARTWACC or REGPARTWOACC for Grades 3-8.</t>
  </si>
  <si>
    <t>3, 4, 5, 6, 7, 8</t>
  </si>
  <si>
    <t>DQR-Assess-009_LA_1_001</t>
  </si>
  <si>
    <t>1. Grades 3-8 Science regular assessment is field test for 2017-18. 2. Grades 3-8 ELA/math alternate assessment was changed from LAA1 3-level test to LEAP Connect 4-level test.</t>
  </si>
  <si>
    <t>1. Grades 3-8 Science regular assessment is field test for SY 2017-18. 
2. Grades 3-8 ELA/math alternate assessment was changed from LAA1 3-level test to LEAP Connect 4-level test.</t>
  </si>
  <si>
    <t>DQR-Assess-010_LA_2_001</t>
  </si>
  <si>
    <t>DQR-Assess-010_LA_1_001</t>
  </si>
  <si>
    <t>178, 179, 185, 188, 189</t>
  </si>
  <si>
    <t>584, 585, 588, 589, 590</t>
  </si>
  <si>
    <t>DQR-Assess-012_LA_1_001</t>
  </si>
  <si>
    <t>LEP, MA, MHL</t>
  </si>
  <si>
    <t>ALL, 3, 4, 5, 6, 7, 8, 10</t>
  </si>
  <si>
    <t>Across file comparison: The SEA number of students in the LEP, MA, MHL subgroups who took an assessment and received a valid score for GRADES ALL, 3-8, 10 and ALL assessment types (including REGASSWOACC for the MHL subgroup) does not equal the number of students who participated in the assessment. 
Total discrepancies by subgroup:
LEP: 15303 students (-56%)
MA: 1506 students (-21%)
MHL: 12196 students (-33%)
Similar discrepancies exist at the LEA and School levels. Please revise data and resubmit or explain in a data note why these data are accurate.</t>
  </si>
  <si>
    <t xml:space="preserve">MEDEXEMPT was not excluded in 178. PARTELP needs to be updated in 188. Resubmit 178 and 188. </t>
  </si>
  <si>
    <t>ALL, 10</t>
  </si>
  <si>
    <t>Across file comparison: The SEA number of students in the LEP, MA, MHL subgroups who took an assessment and received a valid score for GRADE ALL (except for the MA subgroup) and GRADE 10 and ALL assessment types does not equal the number of students who participated in the assessment. 
SEA total discrepancies by subgroup:
LEP: 3136 students (-20.37%)
MHL: 2566 students (-9.16%)
The SEA discrepancy for subgroup MA and GRADE 10 is 255 students, or -22.21%.
Similar discrepancies exist at the LEA and School levels. Please revise data and resubmit or explain in a data note why these data are accurate.</t>
  </si>
  <si>
    <t>DQR-Assess-012_LA_2_001</t>
  </si>
  <si>
    <t>Across file comparison: The SEA number of students in the MIG subgroup who took an assessment and received a valid score for GRADES ALL, 10 and ALL assessment types does not equal the number of students who participated in the assessment. The Grand Total discrepancy for the MIG subgroup is 91 students, or -14.61%, and the discrepancy for GRADE 10 in the MIG subgroup is 91 students, or -63.19%. 
Similar discrepancies exist at the LEA and School levels. Please revise data and resubmit or explain in a data note why these data are accurate.</t>
  </si>
  <si>
    <t>DQR-Assess-012_LA_2_002</t>
  </si>
  <si>
    <t>ALL, ECODIS, F, HOM, M</t>
  </si>
  <si>
    <t>Across file comparison: The SEA number of students in the ALL, ECODIS, F, HOM, M subgroups who took an assessment and received a valid score for GRADE 10 and ALL assessment types does not equal the number of students who participated in the assessment. The Grand Total discrepancy for GRADE 10 is 3108 students, or -6.43%. Discrepancies by subgroup range from 78 to 2925 students.
Similar discrepancies exist at the LEA and School levels. Please revise data and resubmit or explain in a data note why these data are accurate.</t>
  </si>
  <si>
    <t>DQR-Assess-012_LA_1_002</t>
  </si>
  <si>
    <t>Across file comparison: The SEA number of students in the CWD subgroup who took an assessment and received a valid score for GRADE 10 and REGASSWOACC assessment type (371 students) (FS 179) does not equal the number of students in the CWD subgroup who participated in the assessment (301 students) (FS 189). This is a discrepancy of 70 students, or 23%. 
Similar discrepancies exist at the LEA and School levels. Please revise data and resubmit or explain in a data note why these data are accurate.</t>
  </si>
  <si>
    <t xml:space="preserve">MEDEXEMPT was not excluded in 179. Resubmit 179 to match with 189. </t>
  </si>
  <si>
    <t>DQR-Assess-012_LA_1_003</t>
  </si>
  <si>
    <t>ECODIS, M, MIG, MNP</t>
  </si>
  <si>
    <t>ALL, 3, 4, 10</t>
  </si>
  <si>
    <t>Across file comparison: The SEA number of students in the ECODIS, M, MIG, MNP subgroups who took an assessment and received a valid score for GRADES ALL, 3, 4, 10 and ALL assessment types does not equal the number of students who participated in the assessment. 
Discrepancies by subgroup/grade:
- ECODIS/GRADE 3: 2565 students (-6%)
- ECODIS/GRADE 4: 2368 students (-6%)
- ECODIS/GRADE 10: 2532 students (-7%)
- M/GRADE 3: 1424 students (-5%)
- M/GRADE 10: 1332 students (-5%)
- MIG/GRADE ALL: 314 students (38%)
- MIG/GRADE 10: 105 students (63%)
- MNP/GRADE ALL: 54 students (16%)
Similar discrepancies exist at the LEA and School levels. Please revise data and resubmit or explain in a data note why these data are accurate.</t>
  </si>
  <si>
    <t>DQR-Assess-012_LA_1_004</t>
  </si>
  <si>
    <t>Across file comparison: The SEA number of students in the HOM subgroup who took an assessment and received a valid score for GRADE ALL and ALL assessment types (933 students) (FS 179) does not equal the number of students in the HOM subgroup who participated in the assessment (876 students) (FS 189). This is a discrepancy of 57 students, or 7%. 
Similar discrepancies exist at the LEA and School levels. Please revise data and resubmit or explain in a data note why these data are accurate.</t>
  </si>
  <si>
    <t>DQR-Assess-013_LA_1_001</t>
  </si>
  <si>
    <t>ALL, CWD, ECODIS, F, LEP, M, MA, MAN, MB, MHL, MIG, MNP</t>
  </si>
  <si>
    <t>Subject Count Comparison - MTH to RLA (FS185, 188): The count of ALL, CWD, ECODIS, F, LEP, M, MA, MAN, MB, MHL, MIG, and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6038 students, or 12.5%, is  in the ALL STUDENTS subgroup. Discrepancies in other subgroups range from 11 to 4886 students. Please revise data and resubmit or explain in a data note why these data are accurate.</t>
  </si>
  <si>
    <t>HS RLA is taking English 2, while MTH is taking Algebra I. Students can take the English 2/Algebra I at different grades. Also, LA allows grade 8 students to take Algebra I instead of math.</t>
  </si>
  <si>
    <t>CWD, FCS, HOM, LEP, MA, MAN, MHL, MIG, MILCNCTD, MNP</t>
  </si>
  <si>
    <t>Subject Count Comparison - MTH to RLA (FS185, 188): The count of CWD, FCS, HOM, LEP, MA, MAN, MHL, MIG, MILCNCTD,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2878 students, or 219.36%, is in the LEP subgroup. Please revise data and resubmit or explain in a data note why these data are accurate.</t>
  </si>
  <si>
    <t>HS RLA is taking English 2, while MTH is taking Algebra I. Students can take the English 2/Algebra I at different grades. Also, Louisiana allows grade 8 students to take Algebra I instead of math.</t>
  </si>
  <si>
    <t>DQR-Assess-013_LA_1_002</t>
  </si>
  <si>
    <t>LEP, MA, MHL, MIG, MNP</t>
  </si>
  <si>
    <t>Subject Count Comparison - MTH to RLA (FS185, 188): The count of LEP, MA, MHL, MIG, and MNP students in GRADES 3-8 who were enrolled at the time of the assessment in a Mathematics assessment (FS185) does not align with the count of students who were enrolled at the time of the assessment in a Reading/Language Arts assessment (FS188). While some variation is expected, the LEP discrepancy of 11280 students, or 106.1%, the MA discrepancy of 892 students, or 17.6%, the MHL discrepancy of 8703 students, or 39.3%, the MIG discrepancy of 206 students, or 44.6%, and the MNP discrepancy of 37 students, or 15.7%, is larger than expected. Please revise data and resubmit or explain in a data note why these data are accurate.</t>
  </si>
  <si>
    <t xml:space="preserve">Resubmitted 188 to update PARTELP </t>
  </si>
  <si>
    <t>DQR-Assess-014_LA_1_001</t>
  </si>
  <si>
    <t xml:space="preserve">Low Participation Rate (FS185/188): The participation rates for the CWD, FCS, HOM, and MA subgroups range from 93.1 ro 94.7%. The ESEA, as amended, requires that States annually measure the achievement of not less than 95 percent of all students, and 95 percent of all students in each subgroup of students. Please revise data and resubmit and/or provide an explanatory data note. </t>
  </si>
  <si>
    <t>Resubmitted 185/188</t>
  </si>
  <si>
    <t>MNP, MILCNCTD, LEP, HOM, FCS</t>
  </si>
  <si>
    <t>Low Participation Rate (FS185): The participation rate for MNP, MILCNCTD, LEP, HOM, FCS students range from 85.61 to 94.82%. The ESEA, as amended, requires that States annually measure the achievement of not less than 95 percent of all students, and 95 percent of all students in each subgroup of students. Please revise data and resubmit and/or provide an explanatory data note.</t>
  </si>
  <si>
    <t>DQR-Assess-014_LA_1_002</t>
  </si>
  <si>
    <t>FCS, HOM</t>
  </si>
  <si>
    <t xml:space="preserve">Low Participation Rate (FS 188): The participation rate for the FCS subgroup is 92.7% and the HOM subgroup is 94.6%. The ESEA, as amended, requires that States annually measure the achievement of not less than 95 percent of all students, and 95 percent of all students in each subgroup of students. Please revise data and resubmit and/or provide an explanatory data note. </t>
  </si>
  <si>
    <t>Resubmitted 188</t>
  </si>
  <si>
    <t>MNP, MM, MILCNCTD, HOM, FCS</t>
  </si>
  <si>
    <t>Low Participation Rate (FS188): The participation rate for MNP, MM, MILCNCTD, HOM, FCS students range from 85.45 to 94.94%. The ESEA, as amended, requires that States annually measure the achievement of not less than 95 percent of all students, and 95 percent of all students in each subgroup of students. Please revise data and resubmit and/or provide an explanatory data note.</t>
  </si>
  <si>
    <t>DQR-Assess-018_LA_1_001</t>
  </si>
  <si>
    <t>1% CWD Alternate Assessment Participation [MATHEMATICS]: Students with Disabilities (IDEA) (CWD) taking the alternate assessment based on alternate achievement standards (ALTPARTALTACH) make up 1.30%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</si>
  <si>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[MATHEMATICS]: Students with Disabilities (IDEA) (CWD) taking the alternate assessment based on alternate achievement standards (ALTPARTALTACH) make up 1.30%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t>
  </si>
  <si>
    <t>Resubmitted 185</t>
  </si>
  <si>
    <t>DQR-Assess-018_LA_1_002</t>
  </si>
  <si>
    <t>1% CWD Alternate Assessment Participation [READING/LANGUAGE ARTS]: Students with Disabilities (IDEA) (CWD) taking the alternate assessment based on alternate achievement standards (ALTPARTALTACH) make up 1.25%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</si>
  <si>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1.25%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</si>
  <si>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DQR-Assess-018_LA_1_003</t>
  </si>
  <si>
    <t>1% CWD Alternate Assessment Participation [SCIENCE]: Students with Disabilities (IDEA) (CWD) taking the alternate assessment based on alternate achievement standards (ALTPARTALTACH) make up 4.90%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</si>
  <si>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[SCIENCE]: Students with Disabilities (IDEA) (CWD) taking the alternate assessment based on alternate achievement standards (ALTPARTALTACH) make up 4.90%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</si>
  <si>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Resbumitted 189</t>
  </si>
  <si>
    <t xml:space="preserve">1% CWD Alternate Assessment Participation [SCIENCE]: Students with Disabilities (IDEA) (CWD) taking the alternate assessment based on alternate achievement standards (ALTPARTALTACH) make up 4.90%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t>
  </si>
  <si>
    <t>DQR-Assess-009_ME_1_001</t>
  </si>
  <si>
    <t>MAINE</t>
  </si>
  <si>
    <t>ME</t>
  </si>
  <si>
    <t>Maine DOE discovered that we were using the accountability date snapshot to determine the IDEA students and not the list of students during the time of the assessment period.
Files 175,178,179,185,188,189 have all been regenerated and resubmitted through the EDEN system</t>
  </si>
  <si>
    <t>DQR-Assess-010_ME_1_001</t>
  </si>
  <si>
    <t>DQR-Assess-011_ME_1_001</t>
  </si>
  <si>
    <t>Year to Year comparison (FS 179): The number of CWD students who took an ALTASSALTACH assessment and received a valid score in SY 2017-18 is -27 percent different from that number in SY 2016-17. The approximate discrepancy is -133 students. The same discrepancy exists for the FS 189 number of CWD students who took an ALTASSALTACH assessment and received a valid score. Please revise data and resubmit or explain in a data note why these data are accurate.</t>
  </si>
  <si>
    <t xml:space="preserve">Maine has provided additional technical assistance and guidance regarding the identification and testing of children with disbailities. As a result of this focused professional development and technical assistance, Maine has observed a steady decline in the number of students participating in the alternate assessment. Maine implemented the participation guidelines as a component of IEP guidance to inform alternate assesment determinations.  Maine has observed a drop related to students taking the alternate assesment from 1.40%  across all asessments in 2014/15 to 1.11%, 1.10% and 1.04% respectivley in ELA/Literacy, Math and science in 2017/18. On average, this equates to around 100 students no longer taking the alternate assesmsent each year. </t>
  </si>
  <si>
    <t>DQR-Assess-013_ME_1_001</t>
  </si>
  <si>
    <t>HOM, LEP, MB</t>
  </si>
  <si>
    <t>Subject Count Comparison - MTH to RLA (FS185, 188): The count of HOM, LEP, and MB students in GRADES 3 TO 8 who were enrolled at the time of the assessment in a Mathematics assessment (FS185) does not align with the count of students who were enrolled at the time of the assessment in a Reading/Language Arts assessment (FS188). While some variation is expected, the HOM discrepancy of 67 students, or -8.6%, the LEP discrepancy of 209 students, or -7.6%, and the MB discrepancy of 165 students, or -5.5%, is larger than expected. Please revise data and resubmit or explain in a data note why these data are accurate.</t>
  </si>
  <si>
    <t xml:space="preserve">Enrollment numbers are captured in Maine on October 1 each year. Eligibilty and accountability related information and data are captured on May 4 (depending on year) annuallty. There may be discrepancies between enrollment counts and assessments based based upon full academic year parameters, student mobility and acess to the assessment e.g. EL stdudent requiring a non-English assessment. Maine dues not currenlty provide assessments in a language other than Engish. </t>
  </si>
  <si>
    <t>DQR-Assess-014_ME_1_001</t>
  </si>
  <si>
    <t>FCS, HOM, MB</t>
  </si>
  <si>
    <t xml:space="preserve">Low Participation Rate (FS 185): The participation rate for the FCS subgroup is 94.2%, the HOM subgroup is 93.2%, and the MB subgroup is 94.0%. The ESEA, as amended, requires that States annually measure the achievement of not less than 95 percent of all students, and 95 percent of all students in each subgroup of students. Please revise data and resubmit and/or provide an explanatory data note. </t>
  </si>
  <si>
    <t xml:space="preserve">The ESEA team requires that all districts receiving Title I funds assures 95% participation in state assessments. For those districts achieving 75-94.9% participation, the district must share how they are educating parents regarding the importance of state assessments. For districts with participation rates below 75%, districts are required to share documentation provided to parents educating them of the importance of state assessments.  In addition, infographics have been developed to provide to Maine school districts to assist with parent understanding of state assessments. The Department continues to monitor school districts and provide technical assistance. </t>
  </si>
  <si>
    <t>DQR-Assess-014_ME_1_002</t>
  </si>
  <si>
    <t xml:space="preserve">Low Participation Rate (FS 188): The participation rate for the FCS subgroup is 94.2%, the HOM subgroup is 94.1%, and the MB subgroup is 94.3%. The ESEA, as amended, requires that States annually measure the achievement of not less than 95 percent of all students, and 95 percent of all students in each subgroup of students. Please revise data and resubmit and/or provide an explanatory data note. </t>
  </si>
  <si>
    <t>DQR-Assess-001_MD_1_001</t>
  </si>
  <si>
    <t>MARYLAND</t>
  </si>
  <si>
    <t>MD</t>
  </si>
  <si>
    <t>Missing Data (FS 175/178/179/185/188/189): Achievement and Participation data were not reported at the SEA, LEA, and School levels. Under the terms of the science assessment waiver, the State is required to provide participation data but not achievement data.  Please submit data or provide an explanation.</t>
  </si>
  <si>
    <t xml:space="preserve">Files FS175/178/179/185/188/ and 189 are still pending. </t>
  </si>
  <si>
    <t>DQR-Assess-001_MD_2_001</t>
  </si>
  <si>
    <t>179, 185, 188, 189</t>
  </si>
  <si>
    <t>585, 588, 589, 590</t>
  </si>
  <si>
    <t>Missing Data (FS 179/185/188/189): Achievement and Participation data were not reported at the SEA, LEA, and School levels. 
Under the terms of the Science assessment waiver, the State is required to provide participation data but not achievement data.  Please submit Participation data or provide an explanation.</t>
  </si>
  <si>
    <t>DQR-Assess-006_MD_2_001</t>
  </si>
  <si>
    <t>ALL, REGWACC</t>
  </si>
  <si>
    <t>Achievement SEA to SCH comparison: The SEA FS 175 number of students in the CWD subgroup who took an ALL, REGASSWACC assessment and received a valid score in GRADE HS is different from the sum of the SCH level counts of students who took an assessment and received a valid score. The total SEA number of students in the subgroup who took an ALL assessment for MATHEMATICS and received a valid score is 965 students (18.05%) different from the SCH number.
Similar SEA to SCH discrepancies exist for the FS 178 number of students who took an assessment and received a valid score. Please revise data and resubmit or explain in a data note why these data are accurate.</t>
  </si>
  <si>
    <t>DQR-Assess-006_MD_2_002</t>
  </si>
  <si>
    <t>M, MB</t>
  </si>
  <si>
    <t>ALTALTACH, REGWACC</t>
  </si>
  <si>
    <t>Achievement SEA to SCH comparison: The SEA FS 175 number of students in the M, MB subgroup who took an ALTASSALTACH, REGASSWACC assessment and received a valid score in GRADES ALL, HS is different from the sum of the SCH level counts of students who took an assessment and received a valid score. The total SEA number of students in the M subgroup who took an ALTASSALTACH assessment for MATHEMATICS and received a valid score is 352 students (10.53%) different from the SCH number and the total SEA number of students in the MB subgroup who took an REGASSWACC assessment for MATHEMATICS and received a valid score is 440 students (11.62%) different from the SCH number.
Similar SEA to SCH discrepancies exist for the FS 178 number of students who took an assessment and received a valid score. Please revise data and resubmit or explain in a data note why these data are accurate.</t>
  </si>
  <si>
    <t>DQR-Assess-009_MD_2_001</t>
  </si>
  <si>
    <t>DQR-Assess-010_MD_2_001</t>
  </si>
  <si>
    <t>DQR-Assess-006_MA_1_001</t>
  </si>
  <si>
    <t>MASSACHUSETTS</t>
  </si>
  <si>
    <t>MA</t>
  </si>
  <si>
    <t>All, 6, 7, 8, 10</t>
  </si>
  <si>
    <t>Achievement SEA to SCH comparison: The GRAND TOTAL SEA FS 175/178/179 number of students in the who took an ALTASSALTACH assessment and received a valid score is different from the sum of the SCH level counts of students who took an assessment and received a valid score.
SEA to LEA discrepancies by subject: 
-MATHEMATICS: 1458 students, 20%
-READING/LANGUAGE ARTS: 1468 students, 20%
-SCIENCE: 607 students, 23%
Similar SEA to SCH discrepancies exist for the FS 178, 179 number of students who took an assessment and received a valid score in the CWD subgroup. Please revise data and resubmit or explain in a data note why these data are accurate.</t>
  </si>
  <si>
    <t>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t>
  </si>
  <si>
    <t>DQR-Assess-006_MA_1_002</t>
  </si>
  <si>
    <t>ECODIS, F, M, MHL, MW</t>
  </si>
  <si>
    <t>Achievement SEA to SCH comparison: The SEA FS 175 number of students in the ECODIS, F, M, MHL, MW subgroups who took an ALTASSALTACH assessment and received a valid score in GRADES ALL is different from the sum of the SCH level counts of students who took an assessment and received a valid score. The largest discrepancy of 1031 students, or 21%, is in the M subgroup. Discrepancies in the other subgroups range from 239-927 students. 
Similar SEA to SCH discrepancies exist for the FS 178, 179 number of students who took an assessment and received a valid score in the ECODIS, F, M, MHL, MW subgroups. Please revise data and resubmit or explain in a data note why these data are accurate.</t>
  </si>
  <si>
    <t>DQR-Assess-009_MA_1_001</t>
  </si>
  <si>
    <t>...Massachusetts rolled out new Massachusetts Comprehensive Assessment System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[Massachusetts]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t>
  </si>
  <si>
    <t>DQR-Assess-012_MA_1_001</t>
  </si>
  <si>
    <t>Across file comparison: The SEA number of students in the HOM subgroup who took an assessment and received a valid score for GRADES ALL, 3, 4, 5, 6, 7, 8, 10 and ALL, REGASSWACC, REGASSWOACC assessment type does not equal the number of students who participated in the assessment. 
Achievement to Participation Grand Total discrepancies by subject:
MATHEMATICS: -1415 students (-14%)
READING/LANGUAGE ARTS: -1449 students (-14%)
SCIENCE: -566 students (-14%)
Similar discrepancies exist at the LEA and School levels. Please revise data and resubmit or explain in a data note why these data are accurate.</t>
  </si>
  <si>
    <t>The reason Massachusetts reported a larger number of students in the participation files (FS 185/FS 189) than were reflected in our assessment files (FS 175/FS 179) is due to first year ELL students. The ELL students participate in the Massachusetts Comprehensive Assessment System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t>
  </si>
  <si>
    <t>DQR-Assess-012_MA_1_002</t>
  </si>
  <si>
    <t>Across file comparison: The SEA number of students in the LEP subgroup who took an assessment and received a valid score for GRADES ALL, 3, 4, 5, 6, 7, 8, 10 and ALL, REGASASWOACC assessment type does not equal the number of students who participated in the assessment. 
Achievement to Participation Grand Total discrepancies by subject:
MATHEMATICS: -6883 students (-14%)
READING/LANGUAGE ARTS: -7029 students (-15%)
SCIENCE: -3053 students (-18%)
Similar discrepancies exist at the LEA and School levels. Please revise data and resubmit or explain in a data note why these data are accurate.</t>
  </si>
  <si>
    <t>DQR-Assess-012_MA_1_003</t>
  </si>
  <si>
    <t>7, 8</t>
  </si>
  <si>
    <t>REGASSWOACC</t>
  </si>
  <si>
    <t>Across file comparison: The SEA number of students in the MHL subgroup who took an assessment and received a valid score for GRADES 7 and 8 and REGASSWOACC assessment type does not equal the number of students in the MHL subgroup who participated in the assessment. The discrepancy for GRADE 7 is -532 students, or -5%, and the discrepancy for GRADE 8 is -512 students, or -5%. Similar discrepancies exist at the LEA and School levels. Please revise data and resubmit or explain in a data note why these data are accurate.</t>
  </si>
  <si>
    <t>DQR-Assess-012_MA_1_004</t>
  </si>
  <si>
    <t>ALL, 8, 10</t>
  </si>
  <si>
    <t>Across file comparison: The SEA number of students in the MHL subgroup who took an assessment and received a valid score for GRADES ALL, 8 and 10 and ALL, REGASSWOACC assessment type does not equal the number of students in the MHL subgroup who participated in the assessment. 
Discrepancies by assessment type/grade:
ALL/GRADE 10: -673 students (-5%)
REGASSWOACC/ALL: -1640 students (-5%)
REGASSWOACC/GRADE 8: -507 students (-5%)
REGASSWOACC/GRADE 10: -665 students (-5%)
Similar discrepancies exist at the LEA and School levels. Please revise data and resubmit or explain in a data note why these data are accurate.</t>
  </si>
  <si>
    <t>DQR-Assess-018_MA_1_001</t>
  </si>
  <si>
    <t>1% CWD Alternate Assessment Participation [MATHEMATICS]: Students with Disabilities (IDEA) (CWD) taking the alternate assessment based on alternate achievement standards (ALTPARTALTACH) make up 1.47%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</si>
  <si>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[MATHEMATICS]: Students with Disabilities (IDEA) (CWD) taking the alternate assessment based on alternate achievement standards (ALTPARTALTACH) make up 1.47%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</si>
  <si>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 xml:space="preserve">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t>
  </si>
  <si>
    <t>DQR-Assess-018_MA_1_002</t>
  </si>
  <si>
    <t>1% CWD Alternate Assessment Participation [READING/LANGUAGE ARTS]: Students with Disabilities (IDEA) (CWD) taking the alternate assessment based on alternate achievement standards (ALTPARTALTACH) make up 1.45%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</si>
  <si>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1.45%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</si>
  <si>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DQR-Assess-018_MA_1_003</t>
  </si>
  <si>
    <t>DQR-Assess-002_MI_1_001</t>
  </si>
  <si>
    <t>MICHIGAN</t>
  </si>
  <si>
    <t>MI</t>
  </si>
  <si>
    <t>Achievement metadata - [SCIENCE]: No achievement data (FS 179) submitted for REGASSWACC, REGASSWOACC [PERF LEVELS 1-4] for GRADES 5, 8, HS; however, EMAPS assessment metadata indicated GRADES 5, 8, HS/REGASSWACC/LEVELS 1-4 and GRADES 5, 8, HS/REGASSWOACC/LEVELS 1-4 would be submitted. Please resubmit metadata and/or data to ensure consistency.</t>
  </si>
  <si>
    <t>Emailed PSC - how should survey change to prevent the issue?   Michigan is unable to change the survey to reflect no data for the regular assessments in science as at least one perforance level is required by the system. </t>
  </si>
  <si>
    <t>DQR-Assess-002_MI_1_002</t>
  </si>
  <si>
    <t>Participation metadata - [MATHEMATICS and READING/LANGUAGE ARTS]: Achievement data (FS 175/178) submitted for GRADE HS [PERF LEVEL 1 and 4]; however, EMAPS assessment metadata indicated that data for four performance levels would be submitted. Please confirm that no students should be reported for the GRADE HS/REGASSWACC/LEVELS 2 and 3 and GRADE HS/REGASSWOACC/LEVELS 2 and 3 combinations.</t>
  </si>
  <si>
    <t>The Assessment Metadata Survey has been updated to reflect only 2 performance levels for high school as Michigan uses the SAT for these grades.  </t>
  </si>
  <si>
    <t>Achievement metadata - [MATHEMATICS and READING/LANGUAGE ARTS]: Achievement data (FS 175/178) submitted for GRADE HS [PERF LEVEL 1 and 4]; however, EMAPS assessment metadata indicated that data for four performance levels would be submitted. Please confirm that no students should be reported for the GRADE HS/REGASSWACC/LEVELS 2, 3 and GRADE HS/REGASSWOACC/LEVELS 2, 3 combinations.</t>
  </si>
  <si>
    <t>DQR-Assess-002_MI_2_001</t>
  </si>
  <si>
    <t>Missing Data (FS 175/178): Achievement data were not reported for REGASSWACC/LEVELS 2, 3 and REGASSWOACC/LEVELS 2, 3 for GRADE HS. Zeroes were reported for these combinations.</t>
  </si>
  <si>
    <t>DQR-Assess-009_MI_1_001</t>
  </si>
  <si>
    <t xml:space="preserve">Send Y2Y doc which has notes </t>
  </si>
  <si>
    <t>DQR-Assess-010_MI_1_001</t>
  </si>
  <si>
    <t>DQR-Assess-012_MI_1_001</t>
  </si>
  <si>
    <t>ALL, CWD, ECODIS, F, FCS, HOM, LEP, M, MA, MAN, MB, MHL, MIG, MILCNCTD, MM, MNP, MW</t>
  </si>
  <si>
    <t>Across file comparison: The SEA number of students in the ALL, CWD, ECODIS, F, FCS, HOM, LEP, M, MA, MAN, MB, MHL, MIG, MILCNCTD, MM, MNP, MW subgroups who took an assessment and received a valid score for GRADES ALL, HS and ALL assessment type does not equal the number of students who participated in the assessment. The Grand Total discrepancy is -324924 students, or -98% and  the GRADE HS total discrepancy is -106708 students, or -98%.
Similar discrepancies exist at the LEA and School levels. Please revise data and resubmit or explain in a data note why these data are accurate.</t>
  </si>
  <si>
    <t xml:space="preserve">There were emails with the Department prior to submitting the data explaining the Science assessment was a field test for SY2017-18 and so acheivement data would not be submitted for the regular assessment buckets.  A comment was also entered into the state submission plan.  The reason for the difference is that no data was reported for the reason stated above. </t>
  </si>
  <si>
    <t>DQR-Assess-014_MI_1_001</t>
  </si>
  <si>
    <t xml:space="preserve">Low Participation Rate (FS 185): The participation rate for the FCS subgroup is 94.2%. The ESEA, as amended, requires that States annually measure the achievement of not less than 95 percent of all students, and 95 percent of all students in each subgroup of students. Please revise data and resubmit and/or provide an explanatory data note. </t>
  </si>
  <si>
    <t xml:space="preserve">The subgroup for students experiencing foster care has an average of two or more school moves per school year in Michigan. Therefore, foster students showing as “Not Participating” on the M-Step are likely a result of incorrect Test-Identification due to mid-school year or post-count school moves. Local Education Agency assessment coordinators may not have been made aware of foster enrollment status and/or of accurate grade assignment for those students who moved to ensure accurate testing rosters. Additionally, there may be a disconnect between the LEA assessment coordinator(s) and the LEA authorized Michigan Student Data System (MSDS) user(s) to ensure student information exactly match the information submitted to the MSDS for each student as they transition from one school to another.
The Michigan Department of Education will be providing guidance and technical assistance to ensure that local education agencies understand the requirements for updating student testing rosters. This will increase the accuracy of the data collected for the 2018-2019 SY test cycle. 
</t>
  </si>
  <si>
    <t>DQR-Assess-014_MI_1_002</t>
  </si>
  <si>
    <t>DQR-Assess-018_MI_1_001</t>
  </si>
  <si>
    <t>1% CWD Alternate Assessment Participation [MATHEMATICS]: Students with Disabilities (IDEA) (CWD) taking the alternate assessment based on alternate achievement standards (ALTPARTALTACH) make up 2.15%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</si>
  <si>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[MATHEMATICS]: Students with Disabilities (IDEA) (CWD) taking the alternate assessment based on alternate achievement standards (ALTPARTALTACH) make up 2.15%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</si>
  <si>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Disregarding due to waiver</t>
  </si>
  <si>
    <t>DQR-Assess-018_MI_1_002</t>
  </si>
  <si>
    <t>1% CWD Alternate Assessment Participation [READING/LANGUAGE ARTS]: Students with Disabilities (IDEA) (CWD) taking the alternate assessment based on alternate achievement standards (ALTPARTALTACH) make up 2.08%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</si>
  <si>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2.089%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</si>
  <si>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DQR-Assess-018_MI_1_003</t>
  </si>
  <si>
    <t>1% CWD Alternate Assessment Participation [SCIENCE]: Students with Disabilities (IDEA) (CWD) taking the alternate assessment based on alternate achievement standards (ALTPARTALTACH) make up 2.03%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</si>
  <si>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[SCIENCE]: Students with Disabilities (IDEA) (CWD) taking the alternate assessment based on alternate achievement standards (ALTPARTALTACH) make up 2.03%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</si>
  <si>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1% CWD Alternate Assessment Participation [SCIENCE]: Students with Disabilities (IDEA) (CWD) taking the alternate assessment based on alternate achievement standards (ALTPARTALTACH) make up 2.03%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</si>
  <si>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DQR-Assess-002_MN_1_001</t>
  </si>
  <si>
    <t>MINNESOTA</t>
  </si>
  <si>
    <t>MN</t>
  </si>
  <si>
    <t>Achievement metadata - [SCIENCE]: No achievement data (FS 179) submitted for REGASSWACC [PERF LEVELS 1-4] for GRADES 5, 8, HS; however, EMAPS assessment metadata indicated GRADES 5, 8, HS/REGASSWACC/LEVELS 1-4 would be submitted. Please resubmit metadata and/or data to ensure consistency.</t>
  </si>
  <si>
    <t>Missing data was resubmitted</t>
  </si>
  <si>
    <t>DQR-Assess-003_MN_1_001</t>
  </si>
  <si>
    <t>Participation metadata - [SCIENCE]: No Participation data (FS 189) submitted for REGPARTWACC for GRADES 5, 8, HS however, EMAPS assessment metadata indicated GRADES 5, 8, HS/REGPARTWACC would be submitted. Please resubmit metadata and/or data to ensure consistency.</t>
  </si>
  <si>
    <t>DQR-Assess-003_MN_1_002</t>
  </si>
  <si>
    <t>3,4,5,6,7,8,10,11</t>
  </si>
  <si>
    <t>Participation metadata - [MATHEMATICS and READING/LANGUAGE ARTS]: No Participation data (FS 185/188) submitted for REGPARTWACC for GRADES 3-11; however, EMAPS assessment metadata indicated GRADES 3-11/REGPARTWACC would be submitted. Please resubmit metadata and/or data to ensure consistency.</t>
  </si>
  <si>
    <t>DQR-Assess-004_MN_1_001</t>
  </si>
  <si>
    <t>3,4,5,6,7,8,10</t>
  </si>
  <si>
    <t>Missing Data (175/178): Achievement data for students in all subgroups for a(n) REGASSWACC Assessment Type was not reported in any of the expected grades at the SEA, LEA, and School levels. Please submit data.</t>
  </si>
  <si>
    <t>DQR-Assess-009_MN_1_001</t>
  </si>
  <si>
    <t>Missing data was resubmitted.</t>
  </si>
  <si>
    <t>DQR-Assess-009_MN_2_001</t>
  </si>
  <si>
    <t>DQR-Assess-010_MN_1_001</t>
  </si>
  <si>
    <t>DQR-Assess-011_MN_2_001</t>
  </si>
  <si>
    <t>Year to Year comparison - CWD (FS189): The number of CWD students who were enrolled at the time of the assessment and who took an ALTASSALTACH assessment in SY 2017-18 is 38.03% different from SY 2016-17. The approximate discrepancy is 1023 students. Please submit a data note explaining the discrepancy if the data are correct or resubmit the data.</t>
  </si>
  <si>
    <t>DQR-Assess-012_MN_1_001</t>
  </si>
  <si>
    <t>ALL, CWD, ECODIS, F, HOM, LEP, M, MA, MAN, MB, MHL, MM, MW</t>
  </si>
  <si>
    <t>ALL, ALTASSALTACH, REGASSWOACC</t>
  </si>
  <si>
    <t>Across file comparison: The SEA number of students in the ALL, CWD, ECODIS, F, HOM, LEP, M, MA, MAN, MB, MHL, MM, MW subgroups who took an assessment and received a valid score for GRADES ALL, HS and ALL, ALTASSALTACH (except for HOM, MAN), REGASSWOACC assessment types does not equal the number of students who participated in the assessment. The Grand Total discrepancy is -54066 students, or 29%, and the total discrepancy across GRADE HS is -54065, or 98%.
Similar discrepancies exist at the LEA and School levels. Please revise data and resubmit or explain in a data note why these data are accurate.</t>
  </si>
  <si>
    <t>ALL, ALTALTACH, REGWOACC</t>
  </si>
  <si>
    <t>Across file comparison: The SEA number of students in the ALL, CWD, ECODIS, F, HOM, LEP, M, MA, MAN, MB, MHL, MM, MW subgroups who took an assessment and received a valid score for GRADES ALL, HS and ALL, ALTASSALTACH (except for HOM, MAN), REGASSWOACC assessment types does not equal the number of students who participated in the assessment. The total discrepancy across GRADE HS is 3533, or 6.39%, and the total discrepancy across the ALTASSALTACH assessment type is 1167 students, or -31.40%.
Similar discrepancies exist at the LEA and School levels. Please revise data and resubmit or explain in a data note why these data are accurate.</t>
  </si>
  <si>
    <t>DQR-Assess-012_MN_2_001</t>
  </si>
  <si>
    <t>ALL, CWD, ECODIS, F, LEP, M, MA,MB, MHL, MW</t>
  </si>
  <si>
    <t>Across file comparison: The SEA number of students in the ALL, CWD, ECODIS, F, LEP, M, MA,MB, MHL, MW subgroups who took an assessment and received a valid score for GRADES ALL, HS and REGASSWACC assessment type does not equal the number of students who participated in the assessment. The Grand Total discrepancy is 909 students, or 28.75%, and total discrepancies by subgroup range from 60 to 874 students.
Similar discrepancies exist at the LEA and School levels. Please revise data and resubmit or explain in a data note why these data are accurate.</t>
  </si>
  <si>
    <t>DQR-Assess-013_MN_1_001</t>
  </si>
  <si>
    <t>ECODIS, LEP, MAN, MB, MHL, MIG, MILCNCTD, MM, MNP</t>
  </si>
  <si>
    <t>Subject Count Comparison - MTH to RLA (FS185, 188): The count of ECODIS, LEP, MAN, MB, MHL, MIG, MILCNCTD, MM, and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2097 students, or 10.6%, is in the ECODIS subgroup. Discrepancies in other subgroups range from 7 to 988 students. Please revise data and resubmit or explain in a data note why these data are accurate.</t>
  </si>
  <si>
    <t>The MTH is given to grade 11 students.  The RLA is given to grade 10 studdents. Therefore counts will not match as its two different grades</t>
  </si>
  <si>
    <t>ECODIS, LEP, MAN, MHL, MIG, MILCNCTD, MM, MNP</t>
  </si>
  <si>
    <t>Subject Count Comparison - MTH to RLA (FS185, 188): The count of ECODIS, LEP, MAN, MHL, MIG, MILCNCTD, MM,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1898 students, or 9.24%, is in the ECODIS subgroup. Please revise data and resubmit or explain in a data note why these data are accurate.</t>
  </si>
  <si>
    <t>The MTH is given to grade 11 students. The RLA is given to grade 10 students.</t>
  </si>
  <si>
    <t>DQR-Assess-014_MN_1_001</t>
  </si>
  <si>
    <t>CWD, HOM</t>
  </si>
  <si>
    <t xml:space="preserve">Low Participation Rate (FS 185): The participation rate for the CWD subgroup is 94.7% and the HOM subgroup is 93.8%. The ESEA, as amended, requires that States annually measure the achievement of not less than 95 percent of all students, and 95 percent of all students in each subgroup of students. Please revise data and resubmit and/or provide an explanatory data note. </t>
  </si>
  <si>
    <t>Missing data was resubmitted. MDE is working to ensure 95% of all students/groups are participating in the assessment</t>
  </si>
  <si>
    <t>HOM, CWD</t>
  </si>
  <si>
    <t>Low Participation Rate (FS185): The participation rate for HOM, CWD students range from 93.28 to 94.82%. The ESEA, as amended, requires that States annually measure the achievement of not less than 95 percent of all students, and 95 percent of all students in each subgroup of students. Please revise data and resubmit and/or provide an explanatory data note.</t>
  </si>
  <si>
    <t>DQR-Assess-014_MN_1_002</t>
  </si>
  <si>
    <t xml:space="preserve">Low Participation Rate (FS 188): The participation rate for the HOM subgroup is 94.7%. The ESEA, as amended, requires that States annually measure the achievement of not less than 95 percent of all students, and 95 percent of all students in each subgroup of students. Please revise data and resubmit and/or provide an explanatory data note. </t>
  </si>
  <si>
    <t>Low Participation Rate (FS188): The participation rate for HOM is 94.35% and 94.85% for CWD students. The ESEA, as amended, requires that States annually measure the achievement of not less than 95 percent of all students, and 95 percent of all students in each subgroup of students. Please revise data and resubmit and/or provide an explanatory data note.</t>
  </si>
  <si>
    <t>DQR-Assess-018_MN_1_001</t>
  </si>
  <si>
    <t>1% CWD Alternate Assessment Participation [MATHEMATICS]: Students with Disabilities (IDEA) (CWD) taking the alternate assessment based on alternate achievement standards (ALTPARTALTACH) make up 1.38%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</si>
  <si>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[MATHEMATICS]: Students with Disabilities (IDEA) (CWD) taking the alternate assessment based on alternate achievement standards (ALTPARTALTACH) make up 1.38%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t>
  </si>
  <si>
    <t>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t>
  </si>
  <si>
    <t>DQR-Assess-018_MN_1_002</t>
  </si>
  <si>
    <t>1% CWD Alternate Assessment Participation [READING/LANGUAGE ARTS]: Students with Disabilities (IDEA) (CWD) taking the alternate assessment based on alternate achievement standards (ALTPARTALTACH) make up 1.37%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</si>
  <si>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1.37%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</si>
  <si>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DQR-Assess-018_MN_1_003</t>
  </si>
  <si>
    <t>1% CWD Alternate Assessment Participation [SCIENCE]: Students with Disabilities (IDEA) (CWD) taking the alternate assessment based on alternate achievement standards (ALTPARTALTACH) make up 2.00%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</si>
  <si>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[SCIENCE]: Students with Disabilities (IDEA) (CWD) taking the alternate assessment based on alternate achievement standards (ALTPARTALTACH) make up 2.00%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</si>
  <si>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 xml:space="preserve">1% CWD Alternate Assessment Participation [SCIENCE]: Students with Disabilities (IDEA) (CWD) taking the alternate assessment based on alternate achievement standards (ALTPARTALTACH) make up 2.00%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t>
  </si>
  <si>
    <t>DQR-Assess-002_MS_1_001</t>
  </si>
  <si>
    <t>MISSISSIPPI</t>
  </si>
  <si>
    <t>MS</t>
  </si>
  <si>
    <t>Achievement metadata - [MATHEMATICS]: No achievement data (FS 175) submitted for ALTASSALTACH [PERF LEVELS 1-3], REGASSWACC, REGASSWOACC [PERF LEVELS 1-5] for GRADE HS; however, EMAPS assessment metadata indicated GRADE HS/ALTASSALTACH/LEVELS 1-3, REGASSWACC/LEVELS 1-5, REGASSWOACC/LEVELS 1-5 would be submitted. Please resubmit metadata and/or data to ensure consistency.</t>
  </si>
  <si>
    <t>The metadata survey submitted on 12/12/18 at 12:11pm indicates that grade HS is not a valid value for MS. End of course assessments are reported in Grade 10. The survey submitted on 12/12/18 at 11:15am contained the incorrect 'HS' level.</t>
  </si>
  <si>
    <t>DQR-Assess-002_MS_1_002</t>
  </si>
  <si>
    <t>Achievement metadata - [SCIENCE]: No achievement data (FS 179) submitted for ALTASSALTACH [PERF LEVELS 1-3], REGASSWACC, REGASSWOACC [PERF LEVELS 1-4] for GRADE HS; however, EMAPS assessment metadata indicated GRADE HS/ALTASSALTACH/LEVELS 1-3, GRADE HS/REGASSWACC/LEVELS 1-4, and GRADE HS/REGASSWOACC/LEVELS 1-4 would be submitted. Please resubmit metadata and/or data to ensure consistency.</t>
  </si>
  <si>
    <t>DQR-Assess-003_MS_1_001</t>
  </si>
  <si>
    <t>Participation metadata - [MATHEMATICS]: No Participation data (FS 185) submitted for ALTPARTALTACH, REGPARTWACC, REGPARTWOACC for GRADE HS; however, EMAPS assessment metadata indicated GRADE HS/ALTPARTALTACH, GRADE HS/REGPARTWACC, GRADE HS/REGPARTWOACC would be submitted. Please resubmit metadata and/or data to ensure consistency.</t>
  </si>
  <si>
    <t>DQR-Assess-003_MS_1_002</t>
  </si>
  <si>
    <t>Participation metadata - [SCIENCE]: No Participation data (FS 189) submitted for ALTPARTALTACH, REGPARTWACC, REGPARTWOACC for GRADE HS; however, EMAPS assessment metadata indicated GRADE HS/ALTPARTALTACH, GRADE HS/REGPARTWACC, and GRADE HS/REGPARTWOACC would be submitted. Please resubmit metadata and/or data to ensure consistency.</t>
  </si>
  <si>
    <t>DQR-Assess-009_MS_1_001</t>
  </si>
  <si>
    <t>Data have been verified as accurate. The allowable accommodation codes were reviewed and revised between 2016-17 and 2017-18, resulting in the difference of students participating in regular assessments with and without accommodations.</t>
  </si>
  <si>
    <t>The allowable accommodation codes were reviewed and revised between SY 2016-17 and SY 2017-18, resulting in the difference of students participating in regular assessments with and without accommodations.</t>
  </si>
  <si>
    <t>DQR-Assess-010_MS_1_001</t>
  </si>
  <si>
    <t>Data have been verified as accurate. The Alternate Assessment based on Alternate Academic Standards assessment (MAAP-A in MS) was administered for the first time in 2016-17. Additional standard setting and evaluation of the assessment was performed prior to 2017-18, resulting in expected differences in proficiency outcomes.</t>
  </si>
  <si>
    <t>...The Alternate Assessment based on Alternate Academic Standards assessment (MAAP-A in MS) was administered for the first time in SY 2016-17. Additional standard setting and evaluation of the assessment was performed prior to SY 2017-18, resulting in expected differences in proficiency outcomes.</t>
  </si>
  <si>
    <t>DQR-Assess-011_MS_1_001</t>
  </si>
  <si>
    <t>Year to Year comparison (FS 179): The number of CWD students who took an ALTASSALTACH assessment and received a valid score in SY 2017-18 is -21 percent different from that number in SY 2016-17. The approximate discrepancy is -415 students. The same discrepancy exists for the FS 189 number of CWD students who took an ALTASSALTACH assessment and received a valid score. Please revise data and resubmit or explain in a data note why these data are accurate.</t>
  </si>
  <si>
    <t>Data have been verified as accurate. As part of the waiver in place for the State, we are working to ensure that the correct population is participating in the ALTASSALTACH assessment.</t>
  </si>
  <si>
    <t>Year to Year comparison - CWD (FS179/189): The number of CWD students who took an ALTASSALTACH assessment and received a valid score in SY 2017-18 is -20.82% different from SY 2016-17. The approximate discrepancy is 415 students. The same discrepancy exists for the FS 189 number of CWD students who were enrolled at the time of the assessment and who took an ALTASSALTACH assessment. Please submit a data note explaining the discrepancy if the data are correct or resubmit the data.</t>
  </si>
  <si>
    <t>DQR-Assess-013_MS_1_001</t>
  </si>
  <si>
    <t>CWD, F, MA, MHL, MIG, MW</t>
  </si>
  <si>
    <t>Subject Count Comparison - MTH to RLA (FS185, 188): The count of CWD, F, MA, MHL, MIG,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1064 students, or 5.9%, is in the F subgroup. Discrepancies in other subgroups range from -2 to 949 students. Please revise data and resubmit or explain in a data note why these data are accurate.</t>
  </si>
  <si>
    <t>Data have been verified as accurate. The number of students enrolled for High School is based on course enrollment, which is expected to vary by subject as LEAs implement various schedules and pathways year to year.</t>
  </si>
  <si>
    <t>Subject Count Comparison - MTH to RLA (FS185, 188): The count of CWD, F, MA, MHL, MIG,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1064 students, or 5.92%, is in the F subgroup. Please revise data and resubmit or explain in a data note why these data are accurate.</t>
  </si>
  <si>
    <t>The number of students enrolled for High School is based on course enrollment, which is expected to vary by subject as LEAs implement various schedules and pathways year to year.</t>
  </si>
  <si>
    <t>DQR-Assess-015_MS_1_001</t>
  </si>
  <si>
    <t>Data has been verified as accurate. This subgroup has a small population in the State.</t>
  </si>
  <si>
    <t>This subgroup has a small population in the State.</t>
  </si>
  <si>
    <t>DQR-Assess-015_MS_1_002</t>
  </si>
  <si>
    <t>100% Participation Rate (FS188): The participation rate for MIG students is 100%. ED does not expect to see participation rates below 95%. While a participation rate of 100% is possible, please resubmit data if data are inaccurate.</t>
  </si>
  <si>
    <t>DQR-Assess-018_MS_1_001</t>
  </si>
  <si>
    <t>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t>
  </si>
  <si>
    <t>Data has been verified as accurate. As noted, MS has a waiver in place.</t>
  </si>
  <si>
    <t>DQR-Assess-018_MS_1_002</t>
  </si>
  <si>
    <t>1% CWD Alternate Assessment Participation [READING/LANGUAGE ARTS]: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</si>
  <si>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[READING/LANGUAGE ARTS]: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t>
  </si>
  <si>
    <t>DQR-Assess-018_MS_1_003</t>
  </si>
  <si>
    <t>1% CWD Alternate Assessment Participation [SCIENCE]: Students with Disabilities (IDEA) (CWD) taking the alternate assessment based on alternate achievement standards (ALTPARTALTACH) make up 1.39%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</si>
  <si>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[SCIENCE]: Students with Disabilities (IDEA) (CWD) taking the alternate assessment based on alternate achievement standards (ALTPARTALTACH) make up 1.39%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</si>
  <si>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1% CWD Alternate Assessment Participation [SCIENCE]: Students with Disabilities (IDEA) (CWD) taking the alternate assessment based on alternate achievement standards (ALTPARTALTACH) make up 1.39%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</si>
  <si>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DQR-Assess-002_MO_2_001</t>
  </si>
  <si>
    <t>MISSOURI</t>
  </si>
  <si>
    <t>MO</t>
  </si>
  <si>
    <t>Missing Data (FS 179): Achievement data were not reported for REGASSWACC, REGASSWOACC [PERF LEVELS 1-4] for GRADES 5 and 8 and for REGASSWACC [PERF LEVELS 3, 4] for GRADE HS. Zeroes were reported for these combinations.</t>
  </si>
  <si>
    <t>DQR-Assess-004_MO_1_001</t>
  </si>
  <si>
    <t>5,8</t>
  </si>
  <si>
    <t>Missing Data (179): Achievement data for students in all subgroups for a(n) REGASSWACC, REGASSWOACC Assessment Type was not reported for GRADES 5, 8 at the SEA, LEA, and School levels. Please submit data.</t>
  </si>
  <si>
    <t>The 17-18 Science Assessment was a field test assignment and did not generate student Performance Level Data and proficiency rates were not available.</t>
  </si>
  <si>
    <t>5, 8</t>
  </si>
  <si>
    <t>DQR-Assess-004_MO_2_001</t>
  </si>
  <si>
    <t>All, 5, 8, HS</t>
  </si>
  <si>
    <t>Missing Data (179): Achievement data for students in in the MIG subgroup for a(n) ALL, ALTASSALTACH Assessment Type was not reported for GRADES ALL, 5, 8, HS at the SEA, LEA, and School levels. Please submit data.</t>
  </si>
  <si>
    <t>DQR-Assess-009_MO_1_001</t>
  </si>
  <si>
    <t>For 16-17 Proficiency rates for 175 and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DESE agreed with the recommendation and will not use the data for state accountability purposes or report it on the website.                                                    
The 17-18 Science Assessment was a field test assignment and did not generate student Performance Level Data and proficiency rates were not available.</t>
  </si>
  <si>
    <t>For SY 2016-17, proficiency rates for FS 175 and FS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DESE agreed with the recommendation and will not use the data for state accountability purposes or report it on the website.                                                    
The SY 2017-18 Science Assessment was a field test assignment and did not generate student Performance Level Data and proficiency rates were not available.</t>
  </si>
  <si>
    <t>DQR-Assess-010_MO_1_001</t>
  </si>
  <si>
    <t>For 16-17 proficiency rates for 175 and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DESE agreed with the recommendation and will not use the data for state accountability purposes or report it on the website. The 17-18 Science Assessment was a field test assignment and did not generate student Performance Level Data and proficiency rates were not available.</t>
  </si>
  <si>
    <t>For SY 2016-17, proficiency rates for FS 175 and FS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DESE agreed with the recommendation and will not use the data for state accountability purposes or report it on the website. The SY 2017-18 Science Assessment was a field test assignment and did not generate student Performance Level Data and proficiency rates were not available.</t>
  </si>
  <si>
    <t>DQR-Assess-012_MO_1_001</t>
  </si>
  <si>
    <t>ALL, CWD, ECODIS, F, FCS, HOM, LEP, M, MAN, MAP, MB, MHL, MIG, MILCNCTD, MM, MW</t>
  </si>
  <si>
    <t>Across file comparison: The SEA number of students in the ALL, CWD, ECODIS, F, FCS, HOM, LEP, M, MAN, MAP, MB, MHL, MIG, MILCNCTD, MM, MW subgroups who took an assessment and received a valid score for GRADES ALL, HS and ALL, REGASSWACC, REGASSWOACC assessment types does not equal the number of students who participated in the assessment. The Grand Total discrepancy is -203916 students, or 99%, and the total discrepancy across GRADE HS is -67822, or 99%.
Similar discrepancies exist at the LEA and School levels. Please revise data and resubmit or explain in a data note why these data are accurate.</t>
  </si>
  <si>
    <t>Across file comparison: The SEA number of students in the ALL, CWD, ECODIS, F, FCS, HOM, LEP, M, MAN, MAP, MB, MHL, MIG, MILCNCTD, MM, MW subgroups who took an assessment and received a valid score for GRADES ALL, HS and ALL, REGASSWACC, REGASSWOACC assessment types does not equal the number of students who participated in the assessment. The Grand Total discrepancy is 203915 students, or 98.81%, and the total discrepancy across GRADE HS is 67822 students, or -98.53%.
Similar discrepancies exist at the LEA and School levels. Please revise data and resubmit or explain in a data note why these data are accurate.</t>
  </si>
  <si>
    <t>DQR-Assess-012_MO_2_001</t>
  </si>
  <si>
    <t>Across file comparison: The SEA number of students in the ALL, CWD, ECODIS, F, FCS, HOM, LEP, M, MAN, MAP, MB, MHL, MIG, MILCNCTD, MM, MW subgroups who took an assessment and received a valid score for GRADES 5, 8 and ALL assessment types does not equal the number of students who participated in the assessment. The total discrepancy across GRADE 5 is 69864 students, or -98.99%, and the total discrepancy across GRADE 8 is 66229 students, or -98.91%.
Similar discrepancies exist at the LEA and School levels. Please revise data and resubmit or explain in a data note why these data are accurate.</t>
  </si>
  <si>
    <t>DQR-Assess-013_MO_1_001</t>
  </si>
  <si>
    <t>ECODIS, F, FCS, LEP, MAN, MHL, MIG, MILCNCTD, MW</t>
  </si>
  <si>
    <t>Subject Count Comparison - MTH to RLA (FS185, 188): The count of ECODIS, F, FCS, LEP, MAN, MHL, MIG, MILCNCTD,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2574 students, or -5.1%, is in the MW subgroup. Discrepancies in other subgroups range from 5 to 1849 students. Please revise data and resubmit or explain in a data note why these data are accurate.</t>
  </si>
  <si>
    <t>The RLA assessment is primarily assessed in the 10th grade and the MTH assessment is primarily assessed in the 9th grade.  After verifying total state population numbers for the 2 grades the discrepancies match the population trend.</t>
  </si>
  <si>
    <t>DQR-Assess-013_MO_2_001</t>
  </si>
  <si>
    <t>ECODIS, F, FCS, LEP, MAN, MHL, MIG, MILCNCTD</t>
  </si>
  <si>
    <t>Subject Count Comparison - MTH to RLA (FS185, 188): The count of ECODIS, F, FCS, LEP, MAN, MHL, MIG, MILCNCTD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1817 students, or -5.89%, is in the ECODIS subgroup. Please revise data and resubmit or explain in a data note why these data are accurate.</t>
  </si>
  <si>
    <t>DQR-Assess-018_MO_1_001</t>
  </si>
  <si>
    <t>1% CWD Alternate Assessment Participation [MATHEMATICS]: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</si>
  <si>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[MATHEMATICS]: Students with Disabilities (IDEA) (CWD) taking the alternate assessment based on alternate achievement standards (ALTPARTALTACH) make up 1.06%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t>
  </si>
  <si>
    <t>The state received a waiver for exceeding the 1% threshold for the 2017-2018 School Year and is actively monitoring districts.</t>
  </si>
  <si>
    <t>DQR-Assess-018_MO_1_002</t>
  </si>
  <si>
    <t>1% CWD Alternate Assessment Participation [READING/LANGUAGE ARTS]: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</si>
  <si>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[READING/LANGUAGE ARTS]: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t>
  </si>
  <si>
    <t>DQR-Assess-018_MO_1_003</t>
  </si>
  <si>
    <t>1% CWD Alternate Assessment Participation [SCIENCE]: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</si>
  <si>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[SCIENCE]: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</si>
  <si>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1% CWD Alternate Assessment Participation [SCIENCE]: Students with Disabilities (IDEA) (CWD) taking the alternate assessment based on alternate achievement standards (ALTPARTALTACH) make up 1.06%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</si>
  <si>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DQR-Assess-004_MT_1_001</t>
  </si>
  <si>
    <t>MONTANA</t>
  </si>
  <si>
    <t>MT</t>
  </si>
  <si>
    <t>Missing Data (175/178/185/188): Achievement and Participation data for students in all subgroups in GRADE 11 for a(n) REGASSWACC, REGPARTWACC Assessment Type was not reported at the SEA, LEA, and School levels. Please submit data.</t>
  </si>
  <si>
    <t>Montana uses the ACT college entrance test for 11th grade accountability in both math and reading/language arts.  For the 17-18 administration of this test, we did not identify any students who received anything that would qualify as an accommodation for our other assessments (Smarter Balanced or the CRT Science).  With the recent peer review, we expect to address accommodations for the ACT in our guidance and we expect to report more students for this category in the 18-19 school year.</t>
  </si>
  <si>
    <t>Montana uses the ACT college entrance test for 11th grade accountability in both math and reading/language arts.  For the SY 2017-18 administration of this test, we did not identify any students who received anything that would qualify as an accommodation for our other assessments (Smarter Balanced or the CRT Science).  With the recent peer review, we expect to address accommodations for the ACT in our guidance and we expect to report more students for this category in the SY 2018-19 school year.</t>
  </si>
  <si>
    <t>DQR-Assess-009_MT_1_001</t>
  </si>
  <si>
    <t>OPI did not use the MM classification in previous reporting.  SY 2018 was the first year MT used this classification for assessment files.</t>
  </si>
  <si>
    <t>[Montana's] Office of Public Instruction did not use the MM classification in previous reporting.  SY 2018 was the first year [Montana] used this classification for assessment files.</t>
  </si>
  <si>
    <t>DQR-Assess-010_MT_1_001</t>
  </si>
  <si>
    <t>The OPI has been working with the districts in MT to raise the participation rates on the assessments across the board.  MT will continue these efforts.</t>
  </si>
  <si>
    <t>The [Montana] Office of Public Instruction (OPI) has been working with the districts in [Montana] to raise the participation rates on the assessments across the board…</t>
  </si>
  <si>
    <t>DQR-Assess-014_MT_1_001</t>
  </si>
  <si>
    <t>CWD, HOM, LEP, MAN</t>
  </si>
  <si>
    <t xml:space="preserve">Low Participation Rate (FS 185): The participation rates for the CWD, HOM, LEP, and MAN subgroups range from 92.4 to 94.7%. The ESEA, as amended, requires that States annually measure the achievement of not less than 95 percent of all students, and 95 percent of all students in each subgroup of students. Please revise data and resubmit and/or provide an explanatory data note. </t>
  </si>
  <si>
    <t>We identified several schools with participation concerns from this test administration and OPI is in the process of contacting these schools and troubleshoot the participation issue.</t>
  </si>
  <si>
    <t>DQR-Assess-014_MT_1_002</t>
  </si>
  <si>
    <t xml:space="preserve">Low Participation Rate (FS 188): The participation rate for the HOM subgroup is 93.5% and the LEP subgroup is 94.0%. The ESEA, as amended, requires that States annually measure the achievement of not less than 95 percent of all students, and 95 percent of all students in each subgroup of students. Please revise data and resubmit and/or provide an explanatory data note. </t>
  </si>
  <si>
    <t>DQR-Assess-009_NE_1_001</t>
  </si>
  <si>
    <t>NEBRASKA</t>
  </si>
  <si>
    <t>NE</t>
  </si>
  <si>
    <t>Data was resubmitted to fix LEP data</t>
  </si>
  <si>
    <t>DQR-Assess-010_NE_1_001</t>
  </si>
  <si>
    <t>New math assessment for the State of Nebraska caused a drop in math proficiency</t>
  </si>
  <si>
    <t>DQR-Assess-010_NE_2_001</t>
  </si>
  <si>
    <t>DQR-Assess-015_NE_1_001</t>
  </si>
  <si>
    <t>Participation was 100% for the State of Nebraska</t>
  </si>
  <si>
    <t>DQR-Assess-015_NE_1_002</t>
  </si>
  <si>
    <t>DQR-Assess-018_NE_1_001</t>
  </si>
  <si>
    <t>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t>
  </si>
  <si>
    <t xml:space="preserve">Waiver was given to the State of Nebraska </t>
  </si>
  <si>
    <t>DQR-Assess-018_NE_1_002</t>
  </si>
  <si>
    <t>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t>
  </si>
  <si>
    <t>DQR-Assess-018_NE_1_003</t>
  </si>
  <si>
    <t>1% CWD Alternate Assessment Participation [SCIENCE]: Students with Disabilities (IDEA) (CWD) taking the alternate assessment based on alternate achievement standards (ALTPARTALTACH) make up 1.19%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</si>
  <si>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[SCIENCE]: Students with Disabilities (IDEA) (CWD) taking the alternate assessment based on alternate achievement standards (ALTPARTALTACH) make up 1.19%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</si>
  <si>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1% CWD Alternate Assessment Participation [SCIENCE]: Students with Disabilities (IDEA) (CWD) taking the alternate assessment based on alternate achievement standards (ALTPARTALTACH) make up 1.19%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</si>
  <si>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DQR-Assess-002_NV_1_001</t>
  </si>
  <si>
    <t>NEVADA</t>
  </si>
  <si>
    <t>NV</t>
  </si>
  <si>
    <t>5,11</t>
  </si>
  <si>
    <t>Achievement metadata - [SCIENCE]: No achievement data (FS 179) submitted for ALTASSALTACH [PERF LEVEL 4] for GRADES 5, 11; however, EMAPS assessment metadata indicated GRADES 5, 11/ALTASSALTACH/PERF LEVEL 4 would be submitted. Please resubmit metadata and/or data to ensure consistency.</t>
  </si>
  <si>
    <t>The meta data requires the reporting of the achievement levels possible.  It is possible for these students to have earned an AL of 4, however, during this administration of this assessment, no students in this subgroup achieved this level.</t>
  </si>
  <si>
    <t>5, 11</t>
  </si>
  <si>
    <t>DQR-Assess-002_NV_1_002</t>
  </si>
  <si>
    <t>9,10,12</t>
  </si>
  <si>
    <t>Achievement metadata - [MATHEMATICS and READING/LANGUAGE ARTS]: No achievement data (FS 175/178) submitted for REGASSWACC, REGASSWOACC [PERF LEVELS 1-4] for GRADES 9, 10, 12; however, EMAPS assessment metadata indicated GRADES 9, 10, 12/REGASSWACC/LEVELS 1-4 and GRADES 9, 10, 12/REGASSWOACC/LEVELS 1-4 would be submitted. Please resubmit metadata and/or data to ensure consistency.</t>
  </si>
  <si>
    <t>The meta data has been updated to reflect that the high school assessment is only administered in 11th grade.</t>
  </si>
  <si>
    <t>DQR-Assess-003_NV_1_001</t>
  </si>
  <si>
    <t>Participation metadata - [MATHEMATICS and READING/LANGUAGE ARTS]: No Participation data (FS 185/188) submitted for REGPARTWACC, REGPARTWOACC for GRADES 9, 10, 12; however, EMAPS assessment metadata indicated GRADES 9, 10, 12/REGPARTWACC AND GRADES 9, 10, 12/REGPARTWOACC would be submitted. Please resubmit metadata and/or data to ensure consistency.</t>
  </si>
  <si>
    <t>Nevada has corrected and resubmitted their metadata survey</t>
  </si>
  <si>
    <t>DQR-Assess-009_NV_1_001</t>
  </si>
  <si>
    <t>Nevada resubmitted this file in Feb 2019 to correct these errors.</t>
  </si>
  <si>
    <t>DQR-Assess-010_NV_1_001</t>
  </si>
  <si>
    <t>DQR-Assess-018_NV_1_001</t>
  </si>
  <si>
    <t xml:space="preserve">1% CWD Alternate Assessment Participation [SCIENCE]: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</si>
  <si>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DQR-Assess-004_NH_1_001</t>
  </si>
  <si>
    <t>NEW HAMPSHIRE</t>
  </si>
  <si>
    <t>NH</t>
  </si>
  <si>
    <t>Missing Data (175/178/179/185/188/189): Achievement and Participation data for students in MILCNCTD subgroup  for a(n) REGASSWACC Assessment Type was not reported in any of the grades at the SEA, LEA, and School levels. Please submit data.</t>
  </si>
  <si>
    <t>Military connected demographic information was not available for 2017-2018 in nhew Hampshire</t>
  </si>
  <si>
    <t>Missing Data (175/178/179/185/188/189): Achievement and Participation data for students in MILCNCTD subgroup  for a(n) ALL, ALTASSALTACH, REGASSWACC, REGASSWOACC Assessment Type was not reported in any of the grades at the SEA, LEA, and School levels. Please submit data.</t>
  </si>
  <si>
    <t>Military connected demographic information was not available for SY 2017-2018 in New Hampshire</t>
  </si>
  <si>
    <t>DQR-Assess-004_NH_2_001</t>
  </si>
  <si>
    <t>Missing Data (175/178/179/185/188/189): Achievement and Participation data for students in the FCS subgroup in all grades for all Assessment Types were not reported at the SEA, LEA, and School levels. New Hampshire's resubmission on 3/27/18 replaced the nonzero counts with zeroes for these grade/subgroup/assessment types. Please submit data.</t>
  </si>
  <si>
    <t>Data resubmitted on (3/27/19) replaced the nonzero counts with zeroes for FCS, which is what is reflected in the CDQR reports; NH resubmitted data after the close (4/1/19) that replaced the zero counts with nonzeroes for the FCS subgroup.</t>
  </si>
  <si>
    <t>DQR-Assess-004_NH_1_002</t>
  </si>
  <si>
    <t>Missing Data (175/178/185/188): Achievement and Participation data for students in all subgroups in all grades for a(n) REGASSWACC Assessment Type was not reported at the SEA, LEA, and School levels. Please submit data.</t>
  </si>
  <si>
    <t>All students were incorrectly identified as without accommodations.  This will be resolved in the most recent upload and believe this will solve the issue.</t>
  </si>
  <si>
    <t>DQR-Assess-009_NH_1_001</t>
  </si>
  <si>
    <t>MATH, ELA, SCI  - All students were incorrectly identified as without accommodations.  This will be resolved in the most recent upload and believe this will solve the issue.  
CWD: A business rule change in the definition of students  with disabilities increased the number of students from 2016-2017 to 2017-2018. 
 LEP:  We were incorrectly reporting monitoring students in our LEP count in  2016-2017.  This was correcte  in 2017-2018 which caused the numbers of students to decrease. 
More students took the Alternate assessments based on alternate achievement standards in 2017-2018 compared to 2016-2017.  This is still within the 1% rule</t>
  </si>
  <si>
    <t>MATH, ELA, SCI: All students were incorrectly identified as without accommodations. This will be resolved in the most recent upload and believe this will solve the issue.  
CWD: A business rule change in the definition of students with disabilities increased the number of students from SY 2016-2017 to SY 2017-2018. 
LEP: We were incorrectly reporting monitoring students in our LEP count in SY 2016-2017.  This was corrected in SY 2017-2018 which caused the numbers of students to decrease. 
More students took the Alternate assessments based on alternate achievement standards in SY 2017-2018 compared to SY 2016-2017.  This is still within the 1% rule</t>
  </si>
  <si>
    <t>DQR-Assess-010_NH_2_001</t>
  </si>
  <si>
    <t>DQR-Assess-010_NH_1_001</t>
  </si>
  <si>
    <t xml:space="preserve">SCIENCE
All students were incorrectly identified as without accommodations.  This will be resolved in the most recent upload and believe this will solve the issue.  
CWD: A business rule change in the definition of students  with disabilities increased the number of students from 2016-2017 to 2017-2018. 
 LEP:  We were incorrectly reporting monitoring students in our LEP count in  2016-2017.  This was corrected in 2017-2018 which caused the numbers of students to decrease. 
</t>
  </si>
  <si>
    <t>DQR-Assess-012_NH_1_001</t>
  </si>
  <si>
    <t>Across file comparison: The SEA number of students in the LEP subgroup who took an assessment and received a valid score for GRADE ALL and ALL assessment type (2206 students) (FS 178) does not equal the number of students in the LEP subgroup who participated in the assessment (2410 students) (FS 188). This is a discrepancy of -204 students, or -8%. Similar discrepancies exist at the LEA and School levels. Please revise data and resubmit or explain in a data note why these data are accurate.</t>
  </si>
  <si>
    <t>This issue will be resolved with the most recent upload.</t>
  </si>
  <si>
    <t>DQR-Assess-012_NH_2_001</t>
  </si>
  <si>
    <t>ALL, CWD, ECODIS, F, HOM, LEP, M, MA, MB, MHL, MM, MW</t>
  </si>
  <si>
    <t>ALL, 3, 4, 5, 6, 7, 8</t>
  </si>
  <si>
    <t>Across file comparison: The SEA number of students in the ALL, CWD, ECODIS, F, HOM, LEP, M, MA, MB, MHL, MM, MW subgroups who took an assessment and received a valid score for GRADES all, 3, 4, 5, 6, 7, 8 and REGASSWACC, REGASSWOACC assessment type does not equal the number of students who participated in the assessment. The Grand Total discrepancy for the REGASSWACC assessment type is 4601 students. or -48.37%, and the Grand Total discrepancy for the REGASSWOACC assessment type is 4601 students, or 5.63%.
Similar discrepancies exist at the LEA and School levels. Please revise data and resubmit or explain in a data note why these data are accurate.</t>
  </si>
  <si>
    <t>DQR-Assess-012_NH_2_002</t>
  </si>
  <si>
    <t>ALL, CWD, ECODIS, F, HOM, LEP, M, MB, MHL, MW</t>
  </si>
  <si>
    <t>ALL, 5, 8</t>
  </si>
  <si>
    <t>Across file comparison: The SEA number of students in the ALL, CWD, ECODIS, F, HOM, LEP, M, MB, MHL, MW subgroups who took an assessment and received a valid score for GRADES ALL, 5, 8 and REGASSWACC, REGASSWOACC (except subgroups F and MW) assessment types does not equal the number of students who participated in the assessment. The total discrepancy for the REGASSWACC assessment type is 1762 students, or -59.73%, and the total discrepancy across the REGASSWOACC assessment type is 1762 students, or 5.35%.
Similar discrepancies exist at the LEA and School levels. Please revise data and resubmit or explain in a data note why these data are accurate.</t>
  </si>
  <si>
    <t>DQR-Assess-013_NH_2_001</t>
  </si>
  <si>
    <t>LEP, MIG</t>
  </si>
  <si>
    <t>Subject Count Comparison - MTH to RLA (FS185, 188): The count of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LEP discrepancy of 188 students, or -7.95% and the MIG discrepancy of 4 students, or -11.11%, is larger than expected. Please revise data and resubmit or explain in a data note why these data are accurate.</t>
  </si>
  <si>
    <t>DQR-Assess-014_NH_1_001</t>
  </si>
  <si>
    <t>CWD, ECODIS, FCS, HOM, LEP, MAN, MB, MHL, MNP</t>
  </si>
  <si>
    <t xml:space="preserve">Low Participation Rate (FS 185): The participation rates for the CWD, ECODIS, FCS, HOM, LEP, MAN, MB, MHL, and MNP subgroups range from 79.4 to 94.7%. The ESEA, as amended, requires that States annually measure the achievement of not less than 95 percent of all students, and 95 percent of all students in each subgroup of students. Please revise data and resubmit and/or provide an explanatory data note. </t>
  </si>
  <si>
    <t xml:space="preserve">Math - New Hampshire is a state where local control is very strong with significant pockets of parents and guardians who do not allow their children to participate in the statewide assessment. State officials and representatives continues to work with these groups to improve their understanding of the importance of annual assessment and increase the participation rate in our state. </t>
  </si>
  <si>
    <t>MNP, MIG, MHL, MB, MAN, LEP, HOM, ECODIS, CWD</t>
  </si>
  <si>
    <t>Low Participation Rate (FS185): The participation rate for MNP, MIG, MHL, MB, MAN, LEP, HOM, ECODIS, CWD students range from 80.00 to 94.82%. The ESEA, as amended, requires that States annually measure the achievement of not less than 95 percent of all students, and 95 percent of all students in each subgroup of students. Please revise data and resubmit and/or provide an explanatory data note.</t>
  </si>
  <si>
    <t>DQR-Assess-014_NH_1_002</t>
  </si>
  <si>
    <t xml:space="preserve">Low Participation Rate (FS 188): The participation rates for the CWD, ECODIS, FCS, HOM, LEP, MAN, MB, MHL, and MNP subgroups range from 78.0 to 94.1%. The ESEA, as amended, requires that States annually measure the achievement of not less than 95 percent of all students, and 95 percent of all students in each subgroup of students. Please revise data and resubmit and/or provide an explanatory data note. </t>
  </si>
  <si>
    <t xml:space="preserve">ELA - New Hampshire is a state where local control is very strong with significant pockets of parents and guardians who do not allow their children to participate in the statewide assessment. State officials and representatives continues to work with these groups to improve their understanding of the importance of annual assessment and increase the participation rate in our state. </t>
  </si>
  <si>
    <t>Low Participation Rate (FS188): The participation rate for MNP, MIG, MHL, MB, MAN, LEP, HOM, ECODIS, CWD students range from 80.56 to 94.09%. The ESEA, as amended, requires that States annually measure the achievement of not less than 95 percent of all students, and 95 percent of all students in each subgroup of students. Please revise data and resubmit and/or provide an explanatory data note.</t>
  </si>
  <si>
    <t>DQR-Assess-001_NJ_1_001</t>
  </si>
  <si>
    <t>NEW JERSEY</t>
  </si>
  <si>
    <t>NJ</t>
  </si>
  <si>
    <t>USED approved waiver was already provided to PSC and SSP was also updated to say this data is not available. According to the waiver NJ submitted Science Participation data in FS 189.</t>
  </si>
  <si>
    <t>DQR-Assess-009_NJ_1_001</t>
  </si>
  <si>
    <t>There was an incident code error last year and NJ could not report scores for these students, as we reported on OMB MAX. Because of that NJ had lower proficiency for Grade 7 last year. Hence NJ has an year to year difference in participation data of grade 7 students in alternate assessment, that might have impacted the overall counts.</t>
  </si>
  <si>
    <t>DQR-Assess-011_NJ_1_001</t>
  </si>
  <si>
    <t>Year to Year comparison (FS 189): The number of CWD students who were enrolled at the time of the assessment and who took an ALTASSALTACH assessment in SY 2017-18 is 35 percent different from that number in SY 2016-17. The approximate discrepancy is 1084 students. Please revise data and resubmit or explain in a data note why these data are accurate.</t>
  </si>
  <si>
    <t>NJ has changed their Alternate Assessment from End of course Biology to comprehensive science at high school and also has a new vendor in place. There was improvement in data quality in 1718 with additional business rules in place.</t>
  </si>
  <si>
    <t>DQR-Assess-013_NJ_1_001</t>
  </si>
  <si>
    <t>ALL, CWD, ECODIS, F, M, MA, MAN, MHL, MILCNCTD, MM, MNP, MW</t>
  </si>
  <si>
    <t>Subject Count Comparison - MTH to RLA (FS185, 188): The count of ALL, CWD, ECODIS, F, M, MA, MAN, MHL, MILCNCTD, MM, MNP, and MW students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34498 students, or 13.2%, is in the ALL STUDENTS subgroup. Discrepancies in other subgroups range from 19 to 20268 students. Please revise data and resubmit or explain in a data note why these data are accurate.</t>
  </si>
  <si>
    <t>End of Year Math courses are being included on the Math Assessment files whereas Grade level tests are being included in the RLA Assessment files, so they are not comparable at Grade level.</t>
  </si>
  <si>
    <t>Subject Count Comparison - MTH to RLA (FS185, 188): The count of ALL STUDENTS, CWD, ECODIS, F, M, MA, MAN, MHL, MILCNCTD,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34498 students, or 13.22%, is in the ALL STUDENTS subgroup. Please revise data and resubmit or explain in a data note why these data are accurate.</t>
  </si>
  <si>
    <t>DQR-Assess-013_NJ_1_002</t>
  </si>
  <si>
    <t>HOM, LEP, MIG</t>
  </si>
  <si>
    <t>Subject Count Comparison - MTH to RLA (FS185, 188): The count of HOM,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HOM discrepancy of 313 students, or -5.6%, the LEP discrepancy of 5236 students, or -15.6%, and the MIG discrepancy of 57 students, or -15.6%, is larger than expected. Please revise data and resubmit or explain in a data note why these data are accurate.</t>
  </si>
  <si>
    <t>Subject Count Comparison - MTH to RLA (FS185, 188): The count of HOM,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HOM discrepancy of 313 students, or -5.56%, the LEP discrepancy of 5236 students, or -15.62%, and the MIG discrepancy of 57 students, or -22.62%, is larger than expected. Please revise data and resubmit or explain in a data note why these data are accurate.</t>
  </si>
  <si>
    <t>DQR-Assess-014_NJ_1_001</t>
  </si>
  <si>
    <t xml:space="preserve">Low Participation Rate (FS 185): The participation rate for the CWD subgroup is 94.1%, the FCS subgroup is 94.1%, and the HOM subgroup is 94.1%. The ESEA, as amended, requires that States annually measure the achievement of not less than 95 percent of all students, and 95 percent of all students in each subgroup of students. Please revise data and resubmit and/or provide an explanatory data note. </t>
  </si>
  <si>
    <t>The Department developed resources to promote the importance and benefits of students sitting for statewide assessments and discourage opt outs. All resources were made available in Spanish to accommodate our parents, guardians of English language learners (ELLs). Participation rates have improved over previous year.</t>
  </si>
  <si>
    <t>HOM, FCS, CWD</t>
  </si>
  <si>
    <t>Low Participation Rate (FS185): The participation rate for HOM, FCS, CWD students range from 94.10 to 94.82%. The ESEA, as amended, requires that States annually measure the achievement of not less than 95 percent of all students, and 95 percent of all students in each subgroup of students. Please revise data and resubmit and/or provide an explanatory data note.</t>
  </si>
  <si>
    <t>DQR-Assess-014_NJ_1_002</t>
  </si>
  <si>
    <t>CWD, FCS, HOM, MW</t>
  </si>
  <si>
    <t xml:space="preserve">Low Participation Rate (FS 188): The participation rates for the CWD, FCS, HOM, and MW subgroups range from 93.9 to 94.7%. The ESEA, as amended, requires that States annually measure the achievement of not less than 95 percent of all students, and 95 percent of all students in each subgroup of students. Please revise data and resubmit and/or provide an explanatory data note. </t>
  </si>
  <si>
    <t>MW, HOM, FCS, CWD</t>
  </si>
  <si>
    <t>Low Participation Rate (FS188): The participation rate for MW, HOM, FCS, CWD students range from 93.91 to 94.75%. The ESEA, as amended, requires that States annually measure the achievement of not less than 95 percent of all students, and 95 percent of all students in each subgroup of students. Please revise data and resubmit and/or provide an explanatory data note.</t>
  </si>
  <si>
    <t>DQR-Assess-018_NJ_1_001</t>
  </si>
  <si>
    <t>1% CWD Alternate Assessment Participation [MATHEMATICS]: Students with Disabilities (IDEA) (CWD) taking the alternate assessment based on alternate achievement standards (ALTPARTALTACH) make up 1.26%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</si>
  <si>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t>
  </si>
  <si>
    <t>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t>
  </si>
  <si>
    <t>The State will provide training and technical assistance to the LEAs exceeding the 1% participation rate to ensure only those students with significant intellectual disabilities are administered the alternate assessment.</t>
  </si>
  <si>
    <t>DQR-Assess-018_NJ_1_002</t>
  </si>
  <si>
    <t>1% CWD Alternate Assessment Participation [READING/LANGUAGE ARTS]: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</si>
  <si>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</si>
  <si>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t>
  </si>
  <si>
    <t>DQR-Assess-018_NJ_1_003</t>
  </si>
  <si>
    <t>1% CWD Alternate Assessment Participation [SCIENCE]: Students with Disabilities (IDEA) (CWD) taking the alternate assessment based on alternate achievement standards (ALTPARTALTACH) make up 1.46%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</si>
  <si>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[SCIENCE]: Students with Disabilities (IDEA) (CWD) taking the alternate assessment based on alternate achievement standards (ALTPARTALTACH) make up 1.46%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t>
  </si>
  <si>
    <t>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t>
  </si>
  <si>
    <t>1% CWD Alternate Assessment Participation [SCIENCE]: Students with Disabilities (IDEA) (CWD) taking the alternate assessment based on alternate achievement standards (ALTPARTALTACH) make up 1.46%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t>
  </si>
  <si>
    <t>DQR-Assess-001_NM_2_001</t>
  </si>
  <si>
    <t>NEW MEXICO</t>
  </si>
  <si>
    <t>NM</t>
  </si>
  <si>
    <t>Missing Data (FS 175/178/179): Achievement data were not reported at the SEA, LEA, and School (except for MTH) levels. Under the terms of the science assessment waiver, the State is required to provide participation data but not achievement data.  Please submit data or provide an explanation.</t>
  </si>
  <si>
    <t>DQR-Assess-001_NM_1_001</t>
  </si>
  <si>
    <t>New Mexico uploaded FS185, FS188, and FS189 on 3/25/2019. New Mexico continues to develop the reports needed to complete FS175, FS178, and FS179. The data will be ready in the coming weeks.</t>
  </si>
  <si>
    <t>DQR-Assess-003_NM_2_001</t>
  </si>
  <si>
    <t>Participation metadata - [MATHEMATICS]: No Participation data (FS 185) submitted for ALTPARTALTACH for GRADE HS; however, EMAPS assessment metadata indicated GRADE 11/ALTPARTALTACH would be submitted. Please resubmit metadata and/or data to ensure consistency.</t>
  </si>
  <si>
    <t>DQR-Assess-003_NM_2_002</t>
  </si>
  <si>
    <t>Participation metadata - [SCIENCE]: Participation data (FS 189) submitted for REGPARTWACC for GRADE 6; however, EMAPS assessment metadata does not include this GRADE 6/REGPARTWACC combination. Please resubmit metadata and/or data to ensure consistency.</t>
  </si>
  <si>
    <t>DQR-Assess-009_NM_2_001</t>
  </si>
  <si>
    <t>DQR-Assess-011_NM_2_001</t>
  </si>
  <si>
    <t>Year to Year comparison - CWD (FS185): The number of CWD students who were enrolled at the time of the assessment and who took an ALTASSALTACH assessment in SY 2017-18 is -27.89% different from SY 2016-17. The approximate discrepancy is 588 students. Please submit a data note explaining the discrepancy if the data are correct or resubmit the data.</t>
  </si>
  <si>
    <t>DQR-Assess-013_NM_2_001</t>
  </si>
  <si>
    <t>ALL STUDENTS, CWD, ECODIS, F, FCS, M, MB, MHL, MILCNCTD, MW, MAP</t>
  </si>
  <si>
    <t>Subject Count Comparison - MTH to RLA (FS185, 188): The count of ALL STUDENTS, CWD, ECODIS, F, FCS, M, MB, MHL, MILCNCTD, MW, MAP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4661 students, or 7.17%, is in the ALL STUDENTS subgroup. Please revise data and resubmit or explain in a data note why these data are accurate.</t>
  </si>
  <si>
    <t>DQR-Assess-015_NM_2_001</t>
  </si>
  <si>
    <t>DQR-Assess-015_NM_2_002</t>
  </si>
  <si>
    <t>DQR-Assess-004_NY_2_001</t>
  </si>
  <si>
    <t>NEW YORK</t>
  </si>
  <si>
    <t>NY</t>
  </si>
  <si>
    <t>FCS, MILCNCTD</t>
  </si>
  <si>
    <t>Missing Data (FS 175/178/179/185/188/189): Achievement and Participation data for students in the FCS, MILCNCTD subgroups in GRADES 3, 4, 5, 6, 7, 8 for all assessment types were not reported at the SEA, LEA, and School levels. Although New York's submission on 11/26/18 contained nonzero counts for these grade/subgroup/assessment type combinations, the submission on 12/28/19 replaced the nonzero counts with zeroes for these grade/subgroup/assessment types. Please submit data.</t>
  </si>
  <si>
    <t>Resubmission on 12/28/18 zeroed out FCS and MILCNCTD counts for these grades, despite having nonzero counts in Close 1 (submitted on 11/26/18).</t>
  </si>
  <si>
    <t>DQR-Assess-004_NY_2_002</t>
  </si>
  <si>
    <t>Missing Data (FS 175/178/179/185/188/189): Achievement and Participation data for students in the HOM subgroup in GRADE HS for all assessment types were not reported at the SEA, LEA, and School levels. Please submit data.</t>
  </si>
  <si>
    <t>DQR-Assess-006_NY_1_001</t>
  </si>
  <si>
    <t>ALL, ECODIS, F, LEP, M, MB, MHL, MW</t>
  </si>
  <si>
    <t>Achievement SEA to SCH comparison: The FS 175/178/179 SEA number of students in the ALL, ECODIS, F, LEP, M, MB, MHL, MW subgroups who took a(n) ALTASSALTACH assessment and received a valid score is different from the sum of the SCH level counts of students. Please revise data and resubmit or explain in a data note why these data are accurate.</t>
  </si>
  <si>
    <t>It is not appropriate to compare SEA to SCH in New York State.  SEA counts include students in out-of-district placements that are not captured in SCH counts.</t>
  </si>
  <si>
    <t>...SEA counts include students in out-of-district placements that are not captured in SCH counts.</t>
  </si>
  <si>
    <t>DQR-Assess-006_NY_1_002</t>
  </si>
  <si>
    <t>ALL, ALTASSALTACH</t>
  </si>
  <si>
    <t>Achievement SEA to SCH comparison: The FS 175/178/179 SEA number of students in the CWD subgroup who took a(n) ALL, ALTASSALTACH assessment and received a valid score is different from the sum of the SCH level counts of students. 
SEA to SCH discrepancies by subject: 
-MATHEMATICS: 33146 students, 17%
-READING/LANGUAGE ARTS: 33048 students, 17%
-SCIENCE: 13225 students, 16%
Discrepancies in the other grades range from 3196-5449 students. Please revise data and resubmit or explain in a data note why these data are accurate.</t>
  </si>
  <si>
    <t>Achievement SEA to SCH comparison: The FS 175/178/179 SEA number of students in the CWD subgroup who took a(n) ALL, ALTASSALTACH assessment and received a valid score is different from the sum of the SCH level counts of students. 
SEA to SCH discrepancies by subject: 
-MATHEMATICS: 33146 students, 16.92%
-READING/LANGUAGE ARTS: 33048 students, 16.76%
-SCIENCE: 13225 students, 15.91%
Discrepancies in the other grades range from 3196-5449 students. Please revise data and resubmit or explain in a data note why these data are accurate.</t>
  </si>
  <si>
    <t>DQR-Assess-006_NY_1_003</t>
  </si>
  <si>
    <t>HOM, MA</t>
  </si>
  <si>
    <t>Achievement SEA to SCH comparison: The FS 175/178/179 SEA number of students in the HOM, MA subgroups who took a(n) ALTASSALTACH assessment and received a valid score is different from the sum of the SCH level counts of students. Please revise data and resubmit or explain in a data note why these data are accurate.</t>
  </si>
  <si>
    <t>DQR-Assess-008_NY_2_001</t>
  </si>
  <si>
    <t>Participation SEA to SCH comparison: The SEA FS 185 number of students in the CWD subgroup who participated in an ALL, ALTASSALTACH, REGASSWOACC assessment reported at the SEA level in Mathematics for GRADES ALL, 3, 4, 5, 6, 7, 8, HS is different from the sum of the SCH level count of students. The SEA total number of students in the CWD subgroup who participated in an ALTASSALTACH assessment for MATHEMATICS is 33146 students (-16.92%) different from the SCH number, and total discrepancies by grade range from 3482-5346 students.
Similar SEA to SCH discrepancies exist for the FS 188/189 number of students in the CWD subgroup who participated in an assessment and for the FS 185/188/189 number of students in the CWD subgroup who were enrolled at the time of the assessment. Please revise data and resubmit or explain in a data note why these data are accurate.</t>
  </si>
  <si>
    <t>DQR-Assess-008_NY_2_002</t>
  </si>
  <si>
    <t>ALL, ECODIS, F, HOM, LEP, M, MA, MB, MHL, MW</t>
  </si>
  <si>
    <t>Participation SEA to SCH comparison: The SEA FS 185 number of students in the ALL, ECODIS, F, HOM, LEP, M, MA, MB, MHL, MW subgroups who participated in an assessment reported at the SEA level in Mathematics for the ALTASSALTACH assessment in GRADES ALL, 3, 4, 5, 6, 7, 8, HS is different than the sum of the SCH level count of students. The SEA total number of students who participated in an ALTASSALTACH assessment for MATHEMATICS is 12759 students (-65.42%) different from the SCH number, and total discrepancies by subgroup range from 698-9123 students.
Similar SEA to SCH discrepancies exist for the FS 188/189 number of students in the ALL, ECODIS, F, HOM, LEP, M, MA, MB, MHL, MW subgroups who participated in an assessment and for the FS 185/188/189 number of students in the ALL, ECODIS, F, HOM, LEP, M, MA, MB, MHL, MW subgroups who were enrolled at the time of the assessment. Please revise data and resubmit or explain in a data note why these data are accurate.</t>
  </si>
  <si>
    <t>DQR-Assess-009_NY_1_001</t>
  </si>
  <si>
    <t>DQR-Assess-010_NY_2_001</t>
  </si>
  <si>
    <t>178, 185</t>
  </si>
  <si>
    <t>584, 588</t>
  </si>
  <si>
    <t>DQR-Assess-010_NY_1_001</t>
  </si>
  <si>
    <t>178, 185, 189</t>
  </si>
  <si>
    <t>584, 588, 590</t>
  </si>
  <si>
    <t>Grades 3-8 proficiency rates improved across all subjects and grades for 2017-18.  Results should not be compared with prior year results, however, due to the State’s new two-session test design and performance standards. The new baseline established in 2017-18 will enable comparisons with student scores in 2019 and 2020.</t>
  </si>
  <si>
    <t>DQR-Assess-012_NY_1_001</t>
  </si>
  <si>
    <t>Across file comparison: The SEA number of students in the HOM, LEP subgroup who took an assessment and received a valid score for GRADES ALL, 3, 4, 5, 6, 7, 8 and ALL assessment types does not equal the number of students who participated in the assessment. The Grand Total discrepancy for the HOM subgroup is -2900 students, or -6%, and the Grand Total discrepancy for the LEP subgroup is -11160 students, or -11%. 
Similar discrepancies exist at the LEA and School levels. Please revise data and resubmit or explain in a data note why these data are accurate.</t>
  </si>
  <si>
    <t>The number of students participating in the SF188 counts include first-year EL students who take the English Language Proficiency test instead of the State ELA test.  These students are not included in the SF178 counts.</t>
  </si>
  <si>
    <t>LEP, HOM</t>
  </si>
  <si>
    <t>All, 3, 4, 5, 6, 7, 8</t>
  </si>
  <si>
    <t>Across file comparison: The SEA number of students in the HOM, LEP subgroup who took an assessment and received a valid score for GRADES ALL, 3, 4, 5, 6, 7, 8 and ALL assessment types does not equal the number of students who participated in the assessment. The Grand Total discrepancy for the HOM subgroup is 2900 students, or -5.56%, and the Grand Total discrepancy for the LEP subgroup is 11160 students, or -10.93%. 
Similar discrepancies exist at the LEA and School levels. Please revise data and resubmit or explain in a data note why these data are accurate.</t>
  </si>
  <si>
    <t>The number of students participating in the FS 188 counts includes first-year EL students who take the English Language Proficiency test instead of the State English Language Arts (ELA) test.  These students are not included in the FS 178 counts.</t>
  </si>
  <si>
    <t>DQR-Assess-013_NY_2_001</t>
  </si>
  <si>
    <t>Subject Count Comparison - MTH to RLA (FS185, 188): The count of MILCNCTD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200.00%, is larger than expected. Please revise data and resubmit or explain in a data note why these data are accurate.</t>
  </si>
  <si>
    <t>DQR-Assess-014_NY_1_001</t>
  </si>
  <si>
    <t>ALL, CWD, ECODIS, F, FCS, HOM, LEP, M, MAN, MB, MHL, MIG, MILCNCTD, MM, MNP, MW</t>
  </si>
  <si>
    <t xml:space="preserve">Low Participation Rate (FS 185): The participation rates for all subgroups (except MA) range from 73.0 to 93.2%. The participation rate for the ALL STUDENTS subgroup is 82.1%. The ESEA, as amended, requires that States annually measure the achievement of not less than 95 percent of all students, and 95 percent of all students in each subgroup of students. Please revise data and resubmit and/or provide an explanatory data note. </t>
  </si>
  <si>
    <t>The data is accurate.  Approximately 18 percent of eligible test takers refused participation in this year's assessment, which is 1% less than in 2016-17 and 3% less than in 2015-16.</t>
  </si>
  <si>
    <t>ALL STUDENTS, MW, MNP, MM, MIG, MHL, MB, MAN, M, LEP, HOM, F, ECODIS, CWD</t>
  </si>
  <si>
    <t>Low Participation Rate (FS185): The participation rate for ALL STUDENTS, MW, MNP, MM, MIG, MHL, MB, MAN, M, LEP, HOM, F, ECODIS, CWD students range from 73.34 to 93.40%. The ESEA, as amended, requires that States annually measure the achievement of not less than 95 percent of all students, and 95 percent of all students in each subgroup of students. Please revise data and resubmit and/or provide an explanatory data note.</t>
  </si>
  <si>
    <t>DQR-Assess-014_NY_1_002</t>
  </si>
  <si>
    <t xml:space="preserve">Low Participation Rate (FS 188): The participation rates for all subgroups (except MA) range from 73.6 to 92.9%. The participation rate for the ALL STUDENTS subgroup is 81.8%. The ESEA, as amended, requires that States annually measure the achievement of not less than 95 percent of all students, and 95 percent of all students in each subgroup of students. Please revise data and resubmit and/or provide an explanatory data note. </t>
  </si>
  <si>
    <t>ALL STUDENTS, MW, MNP, MM, MIG, MHL, MB, MAN, M, LEP, HOM, FCS, F, ECODIS, CWD</t>
  </si>
  <si>
    <t>Low Participation Rate (FS188): The participation rate for ALL STUDENTS, MW, MNP, MM, MIG, MHL, MB, MAN, M, LEP, HOM, FCS, F, ECODIS, CWD students range from 73.98 to 94.35%. The ESEA, as amended, requires that States annually measure the achievement of not less than 95 percent of all students, and 95 percent of all students in each subgroup of students. Please revise data and resubmit and/or provide an explanatory data note.</t>
  </si>
  <si>
    <t>DQR-Assess-018_NY_1_001</t>
  </si>
  <si>
    <t>1% CWD Alternate Assessment Participation [MATHEMATICS]: Students with Disabilities (IDEA) (CWD) taking the alternate assessment based on alternate achievement standards (ALTPARTALTACH) make up 1.74%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</si>
  <si>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[MATHEMATICS]: Students with Disabilities (IDEA) (CWD) taking the alternate assessment based on alternate achievement standards (ALTPARTALTACH) make up 1.74%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t>
  </si>
  <si>
    <t xml:space="preserve">The data is accurate. NYSED is developing the required justification and monitoring procedures that must be submitted to the SEA when a district tests more than 1% of its total student participant population with the alternate assessment. </t>
  </si>
  <si>
    <t xml:space="preserve">NYSED is developing the required justification and monitoring procedures that must be submitted to the SEA when a district tests more than 1% of its total student participant population with the alternate assessment. </t>
  </si>
  <si>
    <t>DQR-Assess-018_NY_1_002</t>
  </si>
  <si>
    <t>1% CWD Alternate Assessment Participation [READING/LANGUAGE ARTS]: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</si>
  <si>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</si>
  <si>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DQR-Assess-018_NY_1_003</t>
  </si>
  <si>
    <t>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</si>
  <si>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t>
  </si>
  <si>
    <t>1% CWD Alternate Assessment Participation [SCIENCE]: Students with Disabilities (IDEA) (CWD) taking the alternate assessment based on alternate achievement standards (ALTPARTALTACH) make up 1.56%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t>
  </si>
  <si>
    <t>DQR-Assess-002_NC_1_001</t>
  </si>
  <si>
    <t>NORTH CAROLINA</t>
  </si>
  <si>
    <t>NC</t>
  </si>
  <si>
    <t>10,11</t>
  </si>
  <si>
    <t>Achievement metadata - [MATHEMATICS]: Achievement data (FS 175) submitted for GRADE 11; however, EMAPS assessment metadata indicated GRADE 10 would be submitted. Please resubmit metadata and/or data to ensure consistency.</t>
  </si>
  <si>
    <t>Test is administered in Grade 10 and Scores are banked until Grade 11;  EMAPS survey has been updated</t>
  </si>
  <si>
    <t>10, 11</t>
  </si>
  <si>
    <t>Include; edited</t>
  </si>
  <si>
    <t>Test is administered in Grade 10 and Scores are banked until Grade 11.</t>
  </si>
  <si>
    <t>DQR-Assess-003_NC_1_001</t>
  </si>
  <si>
    <t>Participation metadata - [MATHEMATICS]: Participation data (FS 185) submitted for GRADE 11; however, EMAPS assessment metadata indicated GRADE 10 would be submitted. Please resubmit metadata and/or data to ensure consistency.</t>
  </si>
  <si>
    <t>DQR-Assess-009_NC_1_001</t>
  </si>
  <si>
    <t>Data are accurate as reported, and can be explained by a higher than normal increase in the CWD headcount.</t>
  </si>
  <si>
    <t>Data can be explained by a higher than normal increase in the CWD headcount.</t>
  </si>
  <si>
    <t>DQR-Assess-013_NC_1_001</t>
  </si>
  <si>
    <t>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is 13118 students, or 12.7%. Discrepancies in other stubgroups range from 19 to 8702 students. Please revise data and resubmit or explain in a data note why these data are accurate.</t>
  </si>
  <si>
    <t>Data are accurate as reported. MATH and RLA assessments are not administered to the same group of students, in the same grade, nor at the same time.  Differences in enrollment in these different courses is not surprising</t>
  </si>
  <si>
    <t>DQR-Assess-018_NC_1_001</t>
  </si>
  <si>
    <t>1% CWD Alternate Assessment Participation [MATHEMATICS]: Students with Disabilities (IDEA) (CWD) taking the alternate assessment based on alternate achievement standards (ALTPARTALTACH) make up 1.08%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</si>
  <si>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[MATHEMATICS]: Students with Disabilities (IDEA) (CWD) taking the alternate assessment based on alternate achievement standards (ALTPARTALTACH) make up 1.08%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t>
  </si>
  <si>
    <t>Data are accurate as reported. ED notes that the State has a waiver of the 1% cap requirement.</t>
  </si>
  <si>
    <t>DQR-Assess-018_NC_2_001</t>
  </si>
  <si>
    <t>1% CWD Alternate Assessment Participation [READING/LANGUAGE ARTS]: Students with Disabilities (IDEA) (CWD) taking the alternate assessment based on alternate achievement standards (ALTPARTALTACH) make up 1.04%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</si>
  <si>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</si>
  <si>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DQR-Assess-018_NC_1_003</t>
  </si>
  <si>
    <t>DQR-Assess-009_ND_1_001</t>
  </si>
  <si>
    <t>NORTH DAKOTA</t>
  </si>
  <si>
    <t>ND</t>
  </si>
  <si>
    <t>One of the key changes affecting Participation and Achievement, Regular With and Without Accommodations and Alternate Assessment, specifically at the high school level, was that Ed 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
In addition to the change of HS testing grade, 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As noted, an inconsistent decrease in the number and percent of 3rd grade students, who participated in the math assessment with accommodations, was observed for the 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Bonnie Weisz, Assistant Director Assessment, bweisz@nd.gov, 701-328-1838</t>
  </si>
  <si>
    <t>DQR-Assess-010_ND_1_001</t>
  </si>
  <si>
    <t>One of the key changes affecting Participation and Achievement, Regular With and Without Accommodations and Alternate Assessment, specifically at the high school level, was that Ed 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
In addition to the change of HS testing grade, 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As noted, an inconsistent decrease in the number and percent of 3rd grade students, who participated in the math assessment with accommodations, was observed for the 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According to the North Dakota Census Office, the population of the state has seen a continuing and dramatic increase in population over the last several years.  The United State Census Bureau estimates North Dakota population has had a 12.3% increase since the last census, occurring in 2010.  Estimated population totals from 2016 to 2017 continue to show this upward trend.  Not only is the overall population increasing, but we are also seeing an increase in our racial and ethnic diversity.  In 2010, North Dakota’s minority population was at 10%.  By 2016, population estimates show the minority population increasing to 15%.  While Native Americans are still by far the largest minority group represented in North Dakota, there has been a significant increase in the Black and Hispanic populations.  Statistics from 2018 also show high numbers in our international migration, compared to domestic migrants. Changes in the overall population and diversity of North Dakota are reflected in the increase of our Black, Hispanic, and LEP subgroups represented in our North Dakota State Assessments. 
Bonnie Weisz, Assistant Director Assessment, bweisz@nd.gov, 701-328-1838</t>
  </si>
  <si>
    <t>DQR-Assess-014_ND_1_001</t>
  </si>
  <si>
    <t xml:space="preserve">Low Participation Rate (FS 185): The participation rate for the MIG subgroup is 88.8%. The ESEA, as amended, requires that States annually measure the achievement of not less than 95 percent of all students, and 95 percent of all students in each subgroup of students. Please revise data and resubmit and/or provide an explanatory data note. </t>
  </si>
  <si>
    <t>MIG (Math (FS 185) 88.89% Participation - Our migrant population often follows available work.  The majority of migrant workers do not stay in the state during the winter season.  Students most likely left prior to testing.  With a switch to a new assessment this year, the testing window also was shortened, which could have impacted students of families returning in late spring who may have tested the previous year.  While our migrant numbers are relatively small, we did see a fairly large increase in our migrant student population reported in 17-18.  This does support the migrant population increase we are seeing in the state.  Of the main non-participation reasons for migrant students, five were for absense and another seven showed as transfered out of district.  Since our enrollment records showed that these students were still enrolled at the inital part of the testing window, we counted these "transfer"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Additionally, this was the first year that our state legislature put into century code a Parental Directive option, allowing parents to opt their students out of state testing, which some migrant parents did take advantage of.
Bonnie Weisz, Assistant Director Assessment, bweisz@nd.gov, 701-328-1838</t>
  </si>
  <si>
    <t>DQR-Assess-014_ND_1_002</t>
  </si>
  <si>
    <t xml:space="preserve">Low Participation Rate (FS 188): The participation rates for the HOM subgroup is 94.4%, the LEP subgroup is 93.0%, and the MIG subgroup is 89.6%. The ESEA, as amended, requires that States annually measure the achievement of not less than 95 percent of all students, and 95 percent of all students in each subgroup of students. Please revise data and resubmit and/or provide an explanatory data note. </t>
  </si>
  <si>
    <t>MIG (Reading/Language Arts Participation (FS 188) – 89.68% Participation - Our migrant population often follows available work.  The majority of migrant workers do not stay in the state during the winter season.  Students most likely left prior to testing.  With a switch to a new assessment this year, the testing window also was shortened, which could have impacted students of families returning in late spring who may have tested the previous year.  While our migrant numbers are relatively small, we did see a fairly large increase in our migrant student population reported in 17-18.  This does support the migrant population increase we are seeing in the state.  Of the main non-participation reasons for migrant students, five were for absense and another seven showed as transfered out of district.  Since our enrollment records showed that these students were still enrolled at the inital part of the testing window, we counted these "transfer"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Additionally, this was the first year that our state legislature put into century code a Parental Directive option, allowing parents to opt their students out of state testing, which some migrant parents did take advantage of.
Bonnie Weisz, Assistant Director Assessment, bweisz@nd.gov, 701-328-1838
LEP (Reading/Language Arts Participation (FS 188) – 93% Participation - Since a significant number of our LEP students are also migrant students, we see some similar characteristics concerning non-participation. Of the main non-participation reasons for LEP students, fifty one were marked for absense and another nineteen showed as transfered out of district.  Since our enrollment records showed that these students were still enrolled at the inital part of the testing window, we counted these "transfer"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LEP students who are also migrant could also be affected by the new shortened testing window ending earlier in the spring which provides less opportunities for those students coming back later in the spring to test. Additionally, this was the first year that our state legislature put into century code a Parental Directive option, allowing parents to opt their students out of state testing, which several LEP parents took advantage of. 
HOM (Reading/Language Arts Participation (FS 188) – Our homeless subgroup participation was 94.4%, just short of the required 95%.  There were a total of 826 homeless students reported for the Reading Assessment.  44 students were coded as non-participants.  This is a participation rate of  94.67%.  There were two students marked as medically exempt.  Adding these two exempt testers into the total, brings our participation rate down to 94.4%, slightly below the required 95% rate. Since these students are exempt and not counted as non-participants, it would seem they should not have a negative impact on our participation rate.  
Considering the circumstances surrounding homelessness, it is often difficult for these students to even make it to school, much less test.  The highest reasons for non-participation in this group were for absenses and for transfer out of the district after the start of the initial testing window.  As with migrant students, these homeless students most likely left the district prior to the official transfer date listed by the district in their enrollment report. With a new assessment and new reporting rules in place, these transfer students may not have been counted as non-participants in past years' reporting.  There were also parents of homeless students who took advantage of the Parental Directive option, allowing them to opt their students out of state testing.</t>
  </si>
  <si>
    <t>DQR-Assess-009_MP_1_001</t>
  </si>
  <si>
    <t>NORTHERN MARIANAS</t>
  </si>
  <si>
    <t>MP</t>
  </si>
  <si>
    <t>The Northern Mariana Islands reviewed and compared its data with the Year to Year Change Report, and the data reported is accurate and reflects what was originally reported. The year to year changes in proficiency rate for Math Proficiency in students taking the Alternate Assessment based on alternate achievement standards and regular assessments based on grade level achievement standards without accomodation is due to a decrease in the number of students taking these assessments in grades 4, 5, and 7.</t>
  </si>
  <si>
    <t>The year to year changes in proficiency rate for Math Proficiency in students taking the Alternate Assessment based on alternate achievement standards and regular assessments based on grade level achievement standards without accommodation is due to a decrease in the number of students taking these assessments in grades 4, 5, and 7.</t>
  </si>
  <si>
    <t>DQR-Assess-010_MP_1_001</t>
  </si>
  <si>
    <t>The Northern Mariana Islands reviewed and compared its data with the Year to Year Change Report, and the data reported is accurate and reflects what was originally reported. The participation rate change of more than 4 % is due to an increase in the number of students you participated and received a valid score in SY 17-18 compared to SY 16-17.</t>
  </si>
  <si>
    <t>The participation rate change of more than 4% is due to an increase in the number of students [who] participated and received a valid score in SY 2017-18 compared to SY 2016-17.</t>
  </si>
  <si>
    <t>DQR-Assess-014_MP_1_001</t>
  </si>
  <si>
    <t xml:space="preserve">Low Participation Rate (FS 185): The participation rates for the ALL STUDENTS and the CWD subgroups are 92.8%. The ESEA, as amended, requires that States annually measure the achievement of not less than 95 percent of all students, and 95 percent of all students in each subgroup of students. Please revise data and resubmit and/or provide an explanatory data note. </t>
  </si>
  <si>
    <t>The Northern Mariana Islands reviewed and compared its data with the Year to Year Change Report, and the data reported is accurate and reflects what was originally reported. The decrease in the number of students with IEP’s who took the Math assessment and received a valid score in SY 17-18 compared to SY 16-17 was due to the number of students who were reported being absent and did not take the math assessment in SY 17-18.</t>
  </si>
  <si>
    <t>DQR-Assess-014_MP_1_002</t>
  </si>
  <si>
    <t xml:space="preserve">Low Participation Rate (FS 188): The participation rates for the ALL STUDENTS and the CWD subgroups are 91.4%. The ESEA, as amended, requires that States annually measure the achievement of not less than 95 percent of all students, and 95 percent of all students in each subgroup of students. Please revise data and resubmit and/or provide an explanatory data note. </t>
  </si>
  <si>
    <t>The Northern Mariana Islands reviewed and compared its data with the Year to Year Change Report, and the data reported is accurate and reflects what was originally reported. The decrease in the number of students with IEP’s who took the Reading assessment and received a valid score in SY 17-18 compared to SY 16-17 was due to the number of students who were reported being absent and did not take the math assessment in SY 17-18.</t>
  </si>
  <si>
    <t>DQR-Assess-006_OH_1_001</t>
  </si>
  <si>
    <t>OHIO</t>
  </si>
  <si>
    <t>OH</t>
  </si>
  <si>
    <t>Achievement and Participation SEA to SCH comparison: The SEA FS 175/178/179/185/188/189 GRAND TOTAL number of students in the FCS subgroup who took an assessment and received a valid score is different by more than 10% and 200 students from the sum of the SCH level counts of students who took an assessment and received a valid score. 
Similar discrepancies exist in the other grade/assessment type combinations. Please revise data and resubmit or explain in a data note why these data are accurate.</t>
  </si>
  <si>
    <t xml:space="preserve">Similar to military-affiliated students, students in foster care may be more mobile than other groups of students.  In such scenarios, a student may not spend the majority of his/her time in one particular school, or even school district.  Rather than assigning students to "Accountable" schools and LEAs for participation and proficiency purposes, they are more accurately reported with "Participation" schools and LEAs. The Participation IRN follows the same logic as the Accountable IRN, in that students who are not reported with a "Participation SCH" or "Participation LEA" are rolled up to the SEA level for participation and proficiency calculations, and are reported as such. This policy of "rolling up" students who do not meet Full Academic Year criteria in a single LEA is not based on any demographic attribute, so the higher state-level totals occur across all grade levels, racial/ethnic statuses, assessment types, etc. The Ohio Department of Education follows all published file specifications for reporting of data, including Full Academic Year considerations, so students are indeed reported at the LEA and SCH levels regardless of Full Academic Year considerations.  ED will note that this scenario occurs in Ohio on a yearly basis, lending credibility to the fact that it is a normal and expected data observation. </t>
  </si>
  <si>
    <t xml:space="preserve">...students in foster care may be more mobile than other groups of students.  [...] a student may not spend the majority of his/her time in one particular school, or even school district.  Rather than assigning students to "Accountable" schools and LEAs for participation and proficiency purposes, they are more accurately reported with "Participation" schools and LEAs. 
The Participation IRN follows the same logic as the Accountable IRN, in that students who are not reported with a "Participation SCH" or "Participation LEA" are rolled up to the SEA level for participation and proficiency calculations, and are reported as such. This policy of "rolling up" students who do not meet Full Academic Year criteria in a single LEA is not based on any demographic attribute, so the higher state-level totals occur across all grade levels, racial/ethnic statuses, assessment types, etc. 
The Ohio Department of Education follows all published file specifications for reporting of data, including Full Academic Year considerations, so students are indeed reported at the LEA and SCH levels regardless of Full Academic Year considerations.  
[...] this scenario occurs in Ohio on a yearly basis, lending credibility to the fact that it is a normal and expected data observation. </t>
  </si>
  <si>
    <t>DQR-Assess-006_OH_1_002</t>
  </si>
  <si>
    <t>178, 179, 188, 189</t>
  </si>
  <si>
    <t>584, 585, 589, 590</t>
  </si>
  <si>
    <t>Achievement SEA to SCH comparison: The SEA FS 178/179/188/189 number of students in the MILCNCTD subgroup who took a(n) ALL, REGASSWOACC assessment and received a valid score is different from the sum of the SCH level count of students who took an assessment and received a valid score. For FS178, the difference is 1216 students, or 29%. For FS179, the difference is 241 students, or 17%. Similar discrepancies exist for in FS188 and FS189. Please revise data and resubmit or explain in a data note why these data are accurate.</t>
  </si>
  <si>
    <t>Similar to students in foster care, military-affiliated students may be more mobile than other groups of students.  In such scenarios, a student may not spend the majority of his/her time in one particular school, or even school district.  Rather than assigning students to "Accountable" schools and LEAs for participation and proficiency purposes, they are more accurately reported with "Participation" schools and LEAs. The Participation IRN follows the same logic as the Accountable IRN, in that students who are not reported with a "Participation SCH" or "Participation LEA" are rolled up to the SEA level for participation and proficiency calculations, and are reported as such. This policy of "rolling up" students who do not meet Full Academic Year criteria in a single LEA is not based on any demographic attribute, so the higher state-level totals occur across all grade levels, racial/ethnic statuses, assessment types, etc. The Ohio Department of Education follows all published file specifications for reporting of data, including Full Academic Year considerations, so students are indeed reported at the LEA and SCH levels regardless of Full Academic Year considerations.  ED will note that this scenario occurs in Ohio on a yearly basis, lending credibility to the fact that it is a normal and expected data observation.</t>
  </si>
  <si>
    <t>...military-affiliated students may be more mobile than other groups of students.  [...] a student may not spend the majority of his/her time in one particular school, or even school district.  Rather than assigning students to "Accountable" schools and LEAs for participation and proficiency purposes, they are more accurately reported with "Participation" schools and LEAs. 
The Participation IRN follows the same logic as the Accountable IRN, in that students who are not reported with a "Participation SCH" or "Participation LEA" are rolled up to the SEA level for participation and proficiency calculations, and are reported as such. This policy of "rolling up" students who do not meet Full Academic Year criteria in a single LEA is not based on any demographic attribute, so the higher state-level totals occur across all grade levels, racial/ethnic statuses, assessment types, etc. 
The Ohio Department of Education follows all published file specifications for reporting of data, including Full Academic Year considerations, so students are indeed reported at the LEA and SCH levels regardless of Full Academic Year considerations.  
[...] this scenario occurs in Ohio on a yearly basis, lending credibility to the fact that it is a normal and expected data observation.</t>
  </si>
  <si>
    <t>DQR-Assess-009_OH_1_001</t>
  </si>
  <si>
    <t xml:space="preserve">In the State of Ohio, significant fluctuation in grade level and/or student subgroup is not uncommon year-to-year.  For example, between SY 17 and SY 18, Ohio observed changes of at least 1,000 students in nine grade levels.  Additionally, every race saw an increase or decrease of at least 1,000 students - most well over that amount.  Between SY 18 and current enrollment figures, Ohio has observed changes of at least 2,000 students in eight grade levels.  Two of these grade levels saw changes in student enrollment of over 3,000.  Ohio also requests that ED verify and provide the methods used to calculate student enrollment from FS185, FS188, and FS189.  There appear to be inconsistencies in the categories being used.   </t>
  </si>
  <si>
    <t xml:space="preserve">In the State of Ohio, significant fluctuation in grade level and/or student subgroup is not uncommon year-to-year.  For example, between SY 2017 and SY 2018, Ohio observed changes of at least 1,000 students in nine grade levels.  Additionally, every race saw an increase or decrease of at least 1,000 students - most well over that amount.  Between SY 18 and current enrollment figures, Ohio has observed changes of at least 2,000 students in eight grade levels.  Two of these grade levels saw changes in student enrollment of over 3,000.  Ohio also requests that ED verify and provide the methods used to calculate student enrollment from FS185, FS188, and FS189.  There appear to be inconsistencies in the categories being used.   </t>
  </si>
  <si>
    <t>DQR-Assess-013_OH_1_001</t>
  </si>
  <si>
    <t>FCS, MAN, MAP, MIG, MILCNCTD</t>
  </si>
  <si>
    <t>Subject Count Comparison - MTH to RLA (FS185, 188): The count of FCS, MAN, MAP, MIG, and MILCNCTD students  in High School who were enrolled at the time of the assessment in a Mathematics assessment (FS185) does not align with the count of students who were enrolled at the time of the assessment in a Reading/Language Arts assessment (FS188). While some variation is expected, the FCS discrepancy of 903 students, or 25.0%, the MAN discrepancy of 20 students, or -10.2%, the MAP discrepancy of 438 students, or 14.7%, the MIG discrepancy of 12 students, or 20.0%, and the MILCNCTD discrepancy of 258 students, or 91.2%, is larger than expected. Please revise data and resubmit or explain in a data note why these data are accurate.</t>
  </si>
  <si>
    <t>Data have been verified as accurate.  Multiple possibilities exist for this observation, and Ohio notes that differences in reported enrollment exist between all files - FS185, FS188, and FS189. The differences in numbers of students tested across subjects in High School Mathematics, Reading/Language Arts, and Science are attributable to the operation of Ohio's End of Course Exams.  Due to the fact that these tests are not required to be taken when a student is at a particular grade level, not every student will take an exam in every subject area in any given year  There are also more assessments in Mathematics than RLA or SCI, further reducing the possibility that the number of students taking each subject will match.  Differences in the specific student subgroups may occur due to the fact that assessments are administered in different windows, and these students may exhibit greater mobility, leading to movement out of the state prior to a particular window. Ohio also requests that ED verify and provide the methods used to calculate student enrollment from FS185, FS188, and FS189.  There appear to be inconsistencies in the categories being used.</t>
  </si>
  <si>
    <t>DQR-Assess-013_OH_1_002</t>
  </si>
  <si>
    <t>Subject Count Comparison - MTH to RLA (FS185, 188): The count of MILCNCTD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777 students, or 24.8%, is larger than expected. Please revise data and resubmit or explain in a data note why these data are accurate.</t>
  </si>
  <si>
    <t>Data have been verified as accurate.  The most likely explanation for this observed difference is the fact that military students tend to be highly mobile, and the fact that Ohio's State Tests are administered during different windows.  This could lead to a student moving out of the state prior to sitting for both assessments.  Additionally, particularly in grade 3, there are multiple administrations of the RLA, reducing the likelihood that a student would not participate in this assessment.  This plays out across 3rd grade as a whole, with approximately 5,000 more students being tested in ELA (RLA) than Math.  Ohio also requests that ED verify and provide the methods used to calculate student enrollment from FS185, FS188, and FS189.  There appear to be inconsistencies in the categories being used.</t>
  </si>
  <si>
    <t>DQR-Assess-018_OH_1_001</t>
  </si>
  <si>
    <t>1% CWD Alternate Assessment Participation [MATHEMATICS]: Students with Disabilities (IDEA) (CWD) taking the alternate assessment based on alternate achievement standards (ALTPARTALTACH) make up 1.98%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</si>
  <si>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[MATHEMATICS]: Students with Disabilities (IDEA) (CWD) taking the alternate assessment based on alternate achievement standards (ALTPARTALTACH) make up 1.98%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</si>
  <si>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Data verified as correct. State has obtained waiver to exceed 1% AASCD cap.</t>
  </si>
  <si>
    <t>DQR-Assess-018_OH_1_002</t>
  </si>
  <si>
    <t>1% CWD Alternate Assessment Participation [READING/LANGUAGE ARTS]: Students with Disabilities (IDEA) (CWD) taking the alternate assessment based on alternate achievement standards (ALTPARTALTACH) make up 1.95%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</si>
  <si>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1.95%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</si>
  <si>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DQR-Assess-018_OH_1_003</t>
  </si>
  <si>
    <t>1% CWD Alternate Assessment Participation [SCIENCE]: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</si>
  <si>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[SCIENCE]: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</si>
  <si>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1% CWD Alternate Assessment Participation [SCIENCE]: Students with Disabilities (IDEA) (CWD) taking the alternate assessment based on alternate achievement standards (ALTPARTALTACH) make up 2.02%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</si>
  <si>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DQR-Assess-002_OK_1_001</t>
  </si>
  <si>
    <t>OKLAHOMA</t>
  </si>
  <si>
    <t>OK</t>
  </si>
  <si>
    <t>10,12</t>
  </si>
  <si>
    <t>Achievement metadata - [SCIENCE]: Achievement data (FS 179) submitted for ALTASSALTACH, REGASSWACC, REGASSWOACC for GRADES 10, 12; however, EMAPS assessment metadata does not include these GRADES 10, 12/ALTASSALTACH, GRADES 10, 12/REGASSWACC, and GRADES 10, 12/REGASSWOACC combinations. Please resubmit metadata and/or data to ensure consistency.</t>
  </si>
  <si>
    <t>FS179 has been resubmitted to correct this issue.</t>
  </si>
  <si>
    <t>Achievement metadata - [SCIENCE]: No achievement data (FS 179) submitted for REGASSWOACC [PERF LEVELS 1-4] for GRADE 11; however, EMAPS assessment metadata indicated GRADE 11/REGASSWOACC/LEVELS 1-4 would be submitted. Please resubmit metadata and/or data to ensure consistency.</t>
  </si>
  <si>
    <t>DQR-Assess-002_OK_2_001</t>
  </si>
  <si>
    <t>Achievement metadata - [SCIENCE]: No achievement data (FS 179) submitted for REGASSWACC, REGASSWOACC [PERF LEVELS 1-4] for GRADE 11; however, EMAPS assessment metadata indicated GRADE 11/REGASSWACC/LEVELS 1-4, GRADE 11/REGASSWOACC/LEVELS 1-4 would be submitted. Please resubmit metadata and/or data to ensure consistency.</t>
  </si>
  <si>
    <t>DQR-Assess-002_OK_1_002</t>
  </si>
  <si>
    <t>Achievement metadata - [MATHEMATICS and READING/LANGUAGE ARTS]: Achievement data (FS 175/178) submitted for ALTASSALTACH, REGASSWACC, REGASSWOACC for GRADES 9, 10, 12; however, EMAPS assessment metadata does not include these 
GRADE 10/ALTASSALTACH/LEVELS 1, 3, 4, GRADE 12/ALTASSALTACH/LEVELS 1-3, GRADE 10/REGASSWACC/LEVELS 1, 2, 4, GRADE 12/REGASSWACC/LEVELS 1-3, GRADES 9, 12/REGASSWOACC, GRADE 10/REGASSWOACC/LEVELS 1-3. Please resubmit metadata and/or data to ensure consistency.</t>
  </si>
  <si>
    <t>FS175 and FS178 have been resubmitted to correct the issues.</t>
  </si>
  <si>
    <t>Achievement metadata - [MATHEMATICS and READING/LANGUAGE ARTS]: No achievement data (FS 175/178) submitted for REGASSWOACC [PERF LEVEL 4] for GRADE 11; however, EMAPS assessment metadata indicated GRADE 11/REGASSWOACC/PERF LEVEL 4 would be submitted. Please resubmit metadata and/or data to ensure consistency.</t>
  </si>
  <si>
    <t>DQR-Assess-002_OK_2_002</t>
  </si>
  <si>
    <t>DQR-Assess-003_OK_1_001</t>
  </si>
  <si>
    <t>Participation metadata - [SCIENCE]: Participation data (FS 189) submitted for ALTPARTALTACH, REGPARTWACC, REGPARTWOACC for GRADES 10, 12; however, EMAPS assessment metadata does not include these GRADES 10, 12/ALTPARTALTACH, GRADES 10, 12/REGPARTWACC, and GRADES 10, 12/REGPARTWOACC combinations. Please resubmit metadata and/or data to ensure consistency.</t>
  </si>
  <si>
    <t>FS189 has been resubmitted to correct this issue.</t>
  </si>
  <si>
    <t>DQR-Assess-003_OK_2_001</t>
  </si>
  <si>
    <t>Participation metadata - [SCIENCE]: No Participation data (FS 189) submitted for REGPARTWACC, REGPARTWOACC for GRADE 11; however, EMAPS assessment metadata indicated GRADE 11/REGPARTWACC, REGPARTWOACC would be submitted. Please resubmit metadata and/or data to ensure consistency.</t>
  </si>
  <si>
    <t>DQR-Assess-003_OK_1_002</t>
  </si>
  <si>
    <t>Participation metadata - [MATHEMATICS and READING/LANGUAGE ARTS]: Participation data (FS 185/188) submitted for ALTPARTALTACH, REGPARTWACC, REGPARTWOACC for GRADES 9, 10, 12; however, EMAPS assessment metadata does not include these GRADES 9, 10, 12/ALTPARTALTACH, GRADES 9, 10, 12/REGPARTWACC, and GRADES 9, 10, 12/REGPARTWOACC combinations. Please resubmit metadata and/or data to ensure consistency.</t>
  </si>
  <si>
    <t>FS185 and FS188 have been resubmitted to correct these issues.</t>
  </si>
  <si>
    <t>DQR-Assess-004_OK_2_001</t>
  </si>
  <si>
    <t>ALL, CWD, ECODIS, M, MAN, MB, MHL, MW</t>
  </si>
  <si>
    <t>Missing Data (179/189): Achievement and Participation data for students in the ALL, CWD, ECODIS, M, MAN, MB, MHL, MW subgroups for the REGASSWACC, REGASSWOACC assessment types in GRADE 11 was not reported in any of the grades at the SEA, LEA, and School levels. Please submit data.</t>
  </si>
  <si>
    <t>DQR-Assess-009_OK_1_001</t>
  </si>
  <si>
    <t>FS175, FS178,FS179,FS185, FS188 and FS 189 have been resubmitted to correct these issues.</t>
  </si>
  <si>
    <t>DQR-Assess-010_OK_2_001</t>
  </si>
  <si>
    <t>DQR-Assess-010_OK_1_001</t>
  </si>
  <si>
    <t>DQR-Assess-012_OK_1_001</t>
  </si>
  <si>
    <t>ALL, CWD, ECODIS, F, HOM, LEP, M, MAN, MB, MHL, MM, MW</t>
  </si>
  <si>
    <t>Across file comparison: The SEA number of students in the ALL, CWD, ECODIS, F, HOM, LEP, M, MAN, MB, MHL, MM, MW subgroups who took an assessment and received a valid score for GRADE 11 and ALL, REGASSWACC, REGASSWOACC assessment types does not equal the number of students who participated in the assessment. 
The total for the MATHEMATICS REGASSWACC assessment type has a discrepancy of -473 students, or -8%. The total for the READING/LANGUAGE ARTS REGASSWACC assessment type has a discrepancy of -2454 students, or -6%.
Similar discrepancies exist at the LEA and School levels. Please revise data and resubmit or explain in a data note why these data are accurate.</t>
  </si>
  <si>
    <t>FS175, FS178,FS185, FS188  have been resubmitted to correct these issues.</t>
  </si>
  <si>
    <t>DQR-Assess-012_OK_1_002</t>
  </si>
  <si>
    <t>175, 179, 185, 189</t>
  </si>
  <si>
    <t>583, 585, 588, 590</t>
  </si>
  <si>
    <t>Across file comparison: The SEA number of students in the ALL, CWD, ECODIS, F, HOM, LEP, M, MAN, MB, MHL, MM, MW subgroups who took an assessment and received a valid score for GRADE 12 and ALL, REGASSWOACC assessment types does not equal the number of students who participated in the assessment. 
The Grand Total for MATHEMATICS has a discrepancy of -331 students, or -35%. Discrepancies in the subgroups range from 66 to 240.
The Grand Total for SCIENCE has a discrepancy of -892 students, or -99%. Discrepancies in the subgroups range from 50 to 603.
Similar discrepancies exist at the LEA and School levels. Please revise data and resubmit or explain in a data note why these data are accurate.</t>
  </si>
  <si>
    <t>FS175, FS179, FS185, FS189 have been resubmitted to correct these issues.</t>
  </si>
  <si>
    <t>DQR-Assess-012_OK_1_003</t>
  </si>
  <si>
    <t>Across file comparison: The SEA number of students in the ALL, ECODIS, F, M, MB, MHL, MW subgroups who took an assessment and received a valid score for GRADE 12 and ALL, REGASSWACC, REGASSWOACC assessment types does not equal the number of students who participated in the assessment. 
The Grand Total has a discrepancy of -344 students, or -36%. The total for the REGASSWACC assessment type has a discrepancy of -50 students, or -44%. The total for the REGASSWOACC assessment type has a discrepancy of 294 students, or -35%.
Similar discrepancies exist at the LEA and School levels. Please revise data and resubmit or explain in a data note why these data are accurate.</t>
  </si>
  <si>
    <t>FS 178 and FS 179 have been resubmitted to correct these issues.</t>
  </si>
  <si>
    <t>DQR-Assess-012_OK_1_004</t>
  </si>
  <si>
    <t>ALL, CWD, ECODIS, F, FCS, HOM, LEP, M, MA, MAN, MB, MHL, MM, MNP, MW</t>
  </si>
  <si>
    <t>ALL, 11</t>
  </si>
  <si>
    <t>Across file comparison: The SEA number of students in the ALL, CWD, ECODIS, F, FCS, HOM, LEP, M, MA, MAN, MB, MHL, MM, MNP, MW subgroups who took an assessment and received a valid score for GRADE 11 and ALL, REGASSWACC, REGASSWOACC assessment types does not equal the number of students who participated in the assessment. 
The GRAND TOTAL has a discrepancy of -45195 students, or -31%. Discrepancies in the subgroups range from 125 to 24004 students.
Similar discrepancies exist at the LEA and School levels. Please revise data and resubmit or explain in a data note why these data are accurate.</t>
  </si>
  <si>
    <t>FS 189 and FS 179 have been resubmitted to correct these issues.</t>
  </si>
  <si>
    <t>DQR-Assess-014_OK_1_001</t>
  </si>
  <si>
    <t xml:space="preserve">Low Participation Rate (FS 185): The participation rates for all subgroups range from 50.0 to 50.1%. The participation rate for the ALL STUDENTS subgroup is 50.0%. The ESEA, as amended, requires that States annually measure the achievement of not less than 95 percent of all students, and 95 percent of all students in each subgroup of students. Please revise data and resubmit and/or provide an explanatory data note. </t>
  </si>
  <si>
    <t>FS185 has been resubmitted to correct this error.</t>
  </si>
  <si>
    <t>DQR-Assess-014_OK_1_002</t>
  </si>
  <si>
    <t xml:space="preserve">Low Participation Rate (FS 188): The participation rates for all subgroups range from 50.0 to 50.1%. The participation rate for the ALL STUDENTS subgroup is 50.0%. The ESEA, as amended, requires that States annually measure the achievement of not less than 95 percent of all students, and 95 percent of all students in each subgroup of students. Please revise data and resubmit and/or provide an explanatory data note. </t>
  </si>
  <si>
    <t>FS188 has been resubmitted to correct this issue.</t>
  </si>
  <si>
    <t>DQR-Assess-018_OK_1_001</t>
  </si>
  <si>
    <t>1% CWD Alternate Assessment Participation: Students with Disabilities (IDEA) (CWD) taking the alternate assessment based on alternate achievement standards (ALTPARTALTACH) make up 1.63%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</si>
  <si>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Students with Disabilities (IDEA) (CWD) taking the alternate assessment based on alternate achievement standards (ALTPARTALTACH) make up 1.63%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</si>
  <si>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DQR-Assess-018_OK_1_002</t>
  </si>
  <si>
    <t>1% CWD Alternate Assessment Participation [READING/LANGUAGE ARTS]: Students with Disabilities (IDEA) (CWD) taking the alternate assessment based on alternate achievement standards (ALTPARTALTACH) make up 1.64%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</si>
  <si>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1.64%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</si>
  <si>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FS188 has been resubmitted to correct this error.</t>
  </si>
  <si>
    <t>DQR-Assess-018_OK_1_003</t>
  </si>
  <si>
    <t>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</si>
  <si>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1% CWD Alternate Assessment Participation [SCIENCE]: Students with Disabilities (IDEA) (CWD) taking the alternate assessment based on alternate achievement standards (ALTPARTALTACH) make up 1.56%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</si>
  <si>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DQR-Assess-002_OR_1_001</t>
  </si>
  <si>
    <t>OREGON</t>
  </si>
  <si>
    <t>OR</t>
  </si>
  <si>
    <t>5,8,11</t>
  </si>
  <si>
    <t>Achievement metadata - [SCIENCE]: Achievement data (FS 179) submitted for ALTASSALTACH [PERF LEVEL 5] for GRADES 5, 8, 11; however, EMAPS assessment metadata does not include this GRADES 5, 8, 11/ALTASSALTACH/PERF LEVEL 5 combination. Additionally, zeroes were reported for this combination. Please resubmit metadata and/or data to ensure consistency.</t>
  </si>
  <si>
    <t>Per spec zero counts are required for all valid combinations.  While Oregon does not have Perf Level 5 for ALTASSALTACH thus not reported in metadata but zero.  Should we not report zero counts OR indicate it as a valid combination in metadata?</t>
  </si>
  <si>
    <t>5, 8, 11</t>
  </si>
  <si>
    <t>DQR-Assess-004_OR_1_001</t>
  </si>
  <si>
    <t>Missing Data (175/178/185/188): Achievement and Participation data for students in the FCS and MILCNCTD subgroups for a(n) ALL Assessment Type was not reported in any of the grades at the SEA, LEA, and School levels. Please submit data.</t>
  </si>
  <si>
    <t>Oregon was unable to report FCS and MILCNCTD for '1718.  We report 0 at the SEA level for all category sets (as required by the spec).  Please advise if this is wrong and how to correct.</t>
  </si>
  <si>
    <t>Oregon was unable to report FCS and MILCNCTD for SY 2017-18.</t>
  </si>
  <si>
    <t>DQR-Assess-006_OR_1_001</t>
  </si>
  <si>
    <t>ALL, ECODIS, F, LEP, M, MHL, MW</t>
  </si>
  <si>
    <t>Achievement SEA to SCH comparison: The FS 175/178/179 SEA number of students in the ALL, ECODIS, F, LEP, M, MHL, and MW subgroups who took a(n) ALTASSALTACH assessment and received a valid score in GRADES ALL, 3, 4, 5, 6, 7, 8, 11 is different from the sum of the SCH level counts of students. The GRAND TOTAL SEA number of students in the subgroup who took an ALTASSALTACH assessment for MATHEMATICS and received a valid score is 2279 students (64%) different from the SCH number. Discrepancies in the subgroups range from 378-1677 students. 
Similar SEA to SCH discrepancies exist for the FS 178/179 number of students who took an assessment and received a valid score. Please revise data and resubmit or explain in a data note why these data are accurate.</t>
  </si>
  <si>
    <t>Data are correct. At the School level, we exclude students who were in District Special Education programs; these students are reported at the LEA and SEA levels, but not at the School level. The discrepancy between the counts of students at the State and School levels is equal to the number of District Special Ed students at each grade and achievement level.</t>
  </si>
  <si>
    <t>...At the School level, [Oregon] excludes students who were in District Special Education programs; these students are reported at the LEA and SEA levels, but not at the School level. The discrepancy between the counts of students at the State and School levels is equal to the number of District Special Ed students at each grade and achievement level.</t>
  </si>
  <si>
    <t>DQR-Assess-006_OR_1_002</t>
  </si>
  <si>
    <t>Achievement SEA to SCH comparison: The FS 175/178/179 SEA number of students in the CWD subgroup who took a(n) ALL, ALTASSALTACH assessment and received a valid score is different from the sum of the SCH level counts of students. 
SEA to SCH discrepancies by subject: 
-MATHEMATICS: 4823 students, 11%
-READING/LANGUAGE ARTS: 4846 students, 11%
-SCIENCE: 1835 students, 11%
Discrepancies in the other grades range from 485-772 students. Please revise data and resubmit or explain in a data note why these data are accurate.</t>
  </si>
  <si>
    <t>DQR-Assess-009_OR_1_001</t>
  </si>
  <si>
    <t>Data are correct. Participation rates in Oregon were lower in 2017-18 due to a significant number of parents opting their children out of statewide assessments. Oregon is working with school districts to increase participation in future years.</t>
  </si>
  <si>
    <t>Participation rates in Oregon were lower in SY 2017-18 due to a significant number of parents opting their children out of statewide assessments. Oregon is working with school districts to increase participation in future years.</t>
  </si>
  <si>
    <t>DQR-Assess-010_OR_1_001</t>
  </si>
  <si>
    <t>Data are correct. Participation in the science assessment is required. Oregon notifies school districts each year that the science assessment is required for all students in grades 5, 8, and high school (https://www.oregon.gov/ode/educator-resources/assessment/AAUpdates/asmtacty_update_09_27_18.pdf). However, the Science assessment is not used in the accountability system that is used to identify Title I schools for supports and interventions.  Because of this, we typically see lower participation rates in this subject than we do for English language arts or mathematics. Districts with low participation rates in 2017-18 were contacted as part of the State’s efforts to improve participation rates in all subjects.</t>
  </si>
  <si>
    <t>DQR-Assess-012_OR_1_001</t>
  </si>
  <si>
    <t>Across file comparison: The SEA number of students in the LEP subgroup who took an assessment and received a valid score for GRADES ALL, 6, 7, 8, 11 and ALL assessment type does not equal the number of students who participated in the assessment. The Grand Total discrepancy is -1240 students, or -5%. 
Similar discrepancies exist at the LEA and School levels, except for GRADE 6, which only sees a discrepancy at the School level. Please revise data and resubmit or explain in a data note why these data are accurate.</t>
  </si>
  <si>
    <t>Data are correct. English Learner students who have been in the U.S. less than 12 months and took the English Language Proficiency (ELP) assessment in lieu of the ELA assessment (per FS188 specs) are counted as participants even though they do not have an ELA score or performance level and are therefore not included in FS178.</t>
  </si>
  <si>
    <t>...English Learner students who have been in the U.S. less than 12 months and took the English Language Proficiency (ELP) assessment in lieu of the ELA assessment (per FS 188 specs) are counted as participants even though they do not have an ELA score or performance level and are therefore not included in FS 178.</t>
  </si>
  <si>
    <t>DQR-Assess-014_OR_1_001</t>
  </si>
  <si>
    <t>ALL, CWD, ECODIS, F, HOM, M, MA, MAN, MB, MM, MW</t>
  </si>
  <si>
    <t xml:space="preserve">Low Participation Rate (FS 185): The participation rates for all subgroups (except LEP, MHL, MIG, and MNP) range from 87.9 to 94.2%. The participation rate for the ALL STUDENTS subgroup is 93.0%. The ESEA, as amended, requires that States annually measure the achievement of not less than 95 percent of all students, and 95 percent of all students in each subgroup of students. Please revise data and resubmit and/or provide an explanatory data note. </t>
  </si>
  <si>
    <t>Data are correct. Participation rates in Oregon were lower in 2016-17 due to a significant number of parents opting their children out of statewide assessments. Oregon is working with school districts to increase participation in future years.</t>
  </si>
  <si>
    <t>DQR-Assess-014_OR_1_002</t>
  </si>
  <si>
    <t>ALL, CWD, ECODIS, F, HOM, M, MAN, MB, MM, MW</t>
  </si>
  <si>
    <t xml:space="preserve">Low Participation Rate (FS 188): The participation rates for all subgroups (except LEP, MA, MHL, MIG, and MNP) range from 88.7 to 94.8%. The participation rate for the ALL STUDENTS subgroup is 93.9%. The ESEA, as amended, requires that States annually measure the achievement of not less than 95 percent of all students, and 95 percent of all students in each subgroup of students. Please revise data and resubmit and/or provide an explanatory data note. </t>
  </si>
  <si>
    <t>DQR-Assess-018_OR_1_001</t>
  </si>
  <si>
    <t>1% CWD Alternate Assessment Participation: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</si>
  <si>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t>
  </si>
  <si>
    <t>Data are correct. 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t>
  </si>
  <si>
    <t>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t>
  </si>
  <si>
    <t>DQR-Assess-018_OR_1_002</t>
  </si>
  <si>
    <t>1% CWD Alternate Assessment Participation [READING/LANGUAGE ARTS]: Students with Disabilities (IDEA) (CWD) taking the alternate assessment based on alternate achievement standards (ALTPARTALTACH) make up 1.20%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</si>
  <si>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1.20%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</si>
  <si>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DQR-Assess-018_OR_1_003</t>
  </si>
  <si>
    <t>1% CWD Alternate Assessment Participation [SCIENCE]: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</si>
  <si>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[SCIENCE]: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t>
  </si>
  <si>
    <t>1% CWD Alternate Assessment Participation [SCIENCE]: Students with Disabilities (IDEA) (CWD) taking the alternate assessment based on alternate achievement standards (ALTPARTALTACH) make up 1.16%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t>
  </si>
  <si>
    <t>DQR-Assess-004_PA_1_001</t>
  </si>
  <si>
    <t>PENNSYLVANIA</t>
  </si>
  <si>
    <t>PA</t>
  </si>
  <si>
    <t>Missing Data (175/178/185/188): Achievement and Participation data for students in the FCS subgroup for a(n) ALL Assessment Type was not reported in any of the grades at the SEA, LEA, and School levels. Please submit data.</t>
  </si>
  <si>
    <t>File will be resubmitted.</t>
  </si>
  <si>
    <t>DQR-Assess-005_PA_1_001</t>
  </si>
  <si>
    <t>CWD, F, LEP, MM</t>
  </si>
  <si>
    <t>Achievement SEA to LEA comparison - [MATHEMATICS]: The SEA FS 175 number of students in the CWD, F, LEP, MM subgroups who took an ALL, REGASSWACC, REGASSWOACC assessment and received a valid score in GRADES ALL, 6, 7, 8, 11 is different from the sum of the LEA level counts of students who took an assessment and received a valid score. 
SEA to LEA discrepancies by Subject/Assessment Type/Subgroup/Grade:
-ALL/CWD/Grade 8: 2462 students, 10%
-ALL/CWD/Grade 11: 2636 students, 13%
-REGASSWOACC/CWD/Grade 7: 822 students, 10%
-ALL/F/Grade 11: 6339 students, 10%
-ALL/LEP/Grade 7: 494 students, 11%
-ALL/LEP/Grade 11: 445 students, 12%
-ALL/MM/Grade 7: 486 students, 10%
-ALL/MM/Grade 8: 444 students, 10%
-ALL/MM/Grade 11: 397 students, 14%
Please revise data and resubmit or explain in a data note why these data are accurate.</t>
  </si>
  <si>
    <t>DQR-Assess-005_PA_1_002</t>
  </si>
  <si>
    <t>CWD, F, HOM, LEP, MM</t>
  </si>
  <si>
    <t>Achievement SEA to LEA comparison - [READING/LANGUAGE ARTS]: The SEA FS 178 number of students in the CWD, F, LEP, MM subgroups who took an ALL, REGASSWACC, REGASSWOACC assessment and received a valid score in GRADES ALL, 6, 7, 8, 11 is different from the sum of the LEA level counts of students who took an assessment and received a valid score. 
SEA to LEA discrepancies by Assessment Type/Subgroup/Grade:
-ALL/CWD/Grade 8: 2468 students, 10%
-ALL/CWD/Grade 11: 2589 students, 13%
-REGASSWOACC/CWD/Grade 7: 5370 students, 10%
-ALL/F/Grade 11: 6229 students, 10%
-REGASSWOACC/HOM/ALL: 818 students, 11%
-ALL/LEP/Grade 6: 442 students, 11%
-ALL/LEP/Grade 7: 460 students, 11%
-ALL/LEP/Grade 11: 400 students, 12%
-ALL/MM/Grade 7: 486 students, 10%
-ALL/MM/Grade 8: 444 students, 10%
-ALL/MM/Grade 11: 394 students, 14%
Please revise data and resubmit or explain in a data note why these data are accurate.</t>
  </si>
  <si>
    <t>DQR-Assess-005_PA_1_003</t>
  </si>
  <si>
    <t>ALL, CWD, F, HOM, LEP, M, MM</t>
  </si>
  <si>
    <t>Achievement SEA to LEA comparison - [SCIENCE]: The SEA FS 179 number of students in the ALL, CWD, F, HOM, LEP, M, MM subgroups who took an ALL, REGASSWACC, REGASSWOACC assessment and received a valid score in GRADES ALL, 8, 11 is different from the sum of the LEA level counts of students who took an assessment and received a valid score. 
The GRAND TOTAL SEA number of students in the subgroup who took an REGASSWACC assessment for MATHEMATICS and received a valid score is 2279 students (64%) different from the SCH number.
SEA to LEA discrepancies by Assessment Type/Subgroup/Grade:
-REGASSWACC/GRAND TOTAL: 1877 students, 12%
-ALL/CWD/Grade ALL: 6961 students, 10%
-ALL/CWD/Grade 8: 2429 students, 10%
-ALL/CWD/Grade 11: 2582 students, 13%
-ALL/F/Grade 11: 6213 students, 10%
-REGASSWACC/F/Grade 8: 717 students, 11%
-ALL/HOM/Grade ALL: 454 students, 10%
-ALL/LEP/Grade 11: 436 students, 11%
-REGASSWOACC/LEP/Grade 8: 244 students, 11%
-REGASSWACC/M/Grade 11: 1042 students, 12%
-ALL/MM/Grade 8: 437 students, 10%
-ALL/MM/Grade 11: 392 students, 14%
Please revise data and resubmit or explain in a data note why these data are accurate.</t>
  </si>
  <si>
    <t>DQR-Assess-005_PA_1_004</t>
  </si>
  <si>
    <t>ECODIS, MB, MHL</t>
  </si>
  <si>
    <t>Achievement SEA to LEA comparison: The SEA FS 175 number of students in the ECODIS, MB, and MHL subgroups who took an ALL, REGASSWACC, REGASSWOACC assessment and received a valid score in GRADES ALL, 3-8, 11 is different from the sum of the LEA level counts of students who took an assessment and received a valid score.
SEA to LEA GRAND TOTAL discrepancies by Subject/Grade Level/Subgroup/Assessment Type:
-ECODIS: 47592 students, 11%
-MB: 32617 students, 25%
-MHL: 12667 students, 12%
Similar SEA to LEA discrepancies exist for the FS 178/179 number of students who took an assessment and received a valid score, and for the FS 185/188/189 number of students who participated in an ALTASSALTACH assessment. Please revise data and resubmit or explain in a data note why these data are accurate.</t>
  </si>
  <si>
    <t>DQR-Assess-005_PA_1_005</t>
  </si>
  <si>
    <t>Achievement SEA to LEA comparison: The SEA FS 175/178/179 GRAND TOTAL number of students in the MB subgroup who took an ALTASSALTACH assessment and received a valid score is different from the sum of the LEA level counts of students who took an assessment and received a valid score. 
SEA to LEA discrepancies by subject: 
-MATHEMATICS: 530 students, 14%
-READING/LANGUAGE ARTS: 531 students, 14%
-SCIENCE: 256 students, 16%
Similar SEA to LEA discrepancies exist for the FS 185/188/189 number of students who participated in an ALTASSALTACH assessment. Please revise data and resubmit or explain in a data note why these data are accurate.</t>
  </si>
  <si>
    <t>DQR-Assess-009_PA_1_001</t>
  </si>
  <si>
    <t>DQR-Assess-010_PA_2_001</t>
  </si>
  <si>
    <t>DQR-Assess-010_PA_1_001</t>
  </si>
  <si>
    <t>185, 189</t>
  </si>
  <si>
    <t>588, 590</t>
  </si>
  <si>
    <t>DQR-Assess-014_PA_1_001</t>
  </si>
  <si>
    <t>CWD, HOM, MAN, MIG</t>
  </si>
  <si>
    <t xml:space="preserve">Low Participation Rate (FS 185): The participation rates for the CWD, HOM, MAN, and MIG subgroups range from 90.2 to 94.9%. The ESEA, as amended, requires that States annually measure the achievement of not less than 95 percent of all students, and 95 percent of all students in each subgroup of students. Please revise data and resubmit and/or provide an explanatory data note. </t>
  </si>
  <si>
    <t>MAN, HOM, CWD</t>
  </si>
  <si>
    <t>Low Participation Rate (FS185): The participation rate for MAN, HOM, CWD students range from 93.73 to 94.92%. The ESEA, as amended, requires that States annually measure the achievement of not less than 95 percent of all students, and 95 percent of all students in each subgroup of students. Please revise data and resubmit and/or provide an explanatory data note.</t>
  </si>
  <si>
    <t>DQR-Assess-014_PA_1_002</t>
  </si>
  <si>
    <t>CWD, HOM, LEP, MAN, MHL, MIG</t>
  </si>
  <si>
    <t xml:space="preserve">Low Participation Rate (FS 188): The participation rates for  the CWD, HOM, LEP, MAN, MHL, and MIG subgroups range from 75.5 to 94.6%. The ESEA, as amended, requires that States annually measure the achievement of not less than 95 percent of all students, and 95 percent of all students in each subgroup of students. Please revise data and resubmit and/or provide an explanatory data note. </t>
  </si>
  <si>
    <t>MIG, MHL, MAN, LEP, HOM, CWD</t>
  </si>
  <si>
    <t>Low Participation Rate (FS188): The participation rate for MIG, MHL, MAN, LEP, HOM, CWD students range from 81.57 to 94.64%. The ESEA, as amended, requires that States annually measure the achievement of not less than 95 percent of all students, and 95 percent of all students in each subgroup of students. Please revise data and resubmit and/or provide an explanatory data note.</t>
  </si>
  <si>
    <t>DQR-Assess-018_PA_1_001</t>
  </si>
  <si>
    <t>1% CWD Alternate Assessment Participation [MATHEMATICS]: Students with Disabilities (IDEA) (CWD) taking the alternate assessment based on alternate achievement standards (ALTPARTALTACH) make up 2.01%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</si>
  <si>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Students with Disabilities (IDEA) (CWD) taking the alternate assessment based on alternate achievement standards (ALTPARTALTACH) make up 2.01%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t>
  </si>
  <si>
    <t>DQR-Assess-018_PA_1_002</t>
  </si>
  <si>
    <t>1% CWD Alternate Assessment Participation [READING/LANGUAGE ARTS]: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</si>
  <si>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</si>
  <si>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DQR-Assess-018_PA_1_003</t>
  </si>
  <si>
    <t>1% CWD Alternate Assessment Participation [SCIENCE]: Students with Disabilities (IDEA) (CWD) taking the alternate assessment based on alternate achievement standards (ALTPARTALTACH) make up 1.97%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</si>
  <si>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[SCIENCE]: Students with Disabilities (IDEA) (CWD) taking the alternate assessment based on alternate achievement standards (ALTPARTALTACH) make up 1.97%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t>
  </si>
  <si>
    <t>1% CWD Alternate Assessment Participation [SCIENCE]: Students with Disabilities (IDEA) (CWD) taking the alternate assessment based on alternate achievement standards (ALTPARTALTACH) make up 1.97%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t>
  </si>
  <si>
    <t>DQR-Assess-001_PR_1_001</t>
  </si>
  <si>
    <t>PUERTO RICO</t>
  </si>
  <si>
    <t>PR</t>
  </si>
  <si>
    <t xml:space="preserve">Missing Data (FS 175/178/179/185/188/189): Achievement and Participation data were not reported at the SEA, LEA, and School levels. Please submit data. ED acknowledges that the State was having technical issues and expects to receive complete data by the final due date. </t>
  </si>
  <si>
    <t>Data was submitted 5 days later. We have reviewed data and understand is correct. We were not able to resolve the external and technical issues with the enough buffer time to correct the validation errors triggered by ESS. 
To avoid late submissions, we are making the adjustments to transition to Generate. At present, we have initiated the redesign and standardization of PRDE's Data Warehouse (DW). The tool to be used will be an additional module within the DW and  will facilitate the EDFacts files reporting directly from Generate. The reporting calendar has been modified also, and assessment data must be prepared for submission by August.</t>
  </si>
  <si>
    <t>DQR-Assess-002_PR_2_001</t>
  </si>
  <si>
    <t>3, 5, 6, 7</t>
  </si>
  <si>
    <t>Achievement metadata - [SCIENCE]: Achievement data (FS 179) submitted for ALTASSALTACH, REGASSWACC, REGASSWOACC [PERF LEVELS 1-4] for GRADES 3, 5, 6, 7; however, EMAPS assessment metadata does not include these GRADES 3, 5, 6, 7/ALTASSALTACH, REGASSWACC, REGASSWOACC/LEVELS 1-4 combinations. Zeroes were submitted for these combinations. Please resubmit metadata and/or data to ensure consistency.</t>
  </si>
  <si>
    <t>DQR-Assess-003_PR_2_001</t>
  </si>
  <si>
    <t>Participation metadata - [SCIENCE]: No Participation data (FS 189) submitted for ALTPARTALTACH, REGPARTWACC, REGPARTWOACC for GRADES 3, 5, 6, 7; however, EMAPS assessment metadata indicated GRADES 3, 5, 6, 7/ALTPARTALTACH, GRADES 3, 5, 6, 7/REGPARTWACC, and GRADES 3, 5, 6, 7/REGPARTWOACC would be submitted. Zeroes were submitted for these combinations. Please resubmit metadata and/or data to ensure consistency.</t>
  </si>
  <si>
    <t>DQR-Assess-009_PR_2_001</t>
  </si>
  <si>
    <t>DQR-Assess-011_PR_2_001</t>
  </si>
  <si>
    <t>Year to Year comparison - CWD (FS179): The number of CWD students who took an ALTASSALTACH assessment and received a valid score in SY 2017-18 is -22.44% different from SY 2016-17. The approximate discrepancy is 175 students. The same discrepancy exists for the FS 189 number of CWD students who were enrolled at the time of the assessment and who took an ALTASSALTACH assessment. Please submit a data note explaining the discrepancy if the data are correct or resubmit the data.</t>
  </si>
  <si>
    <t>DQR-Assess-010_PW_1_001</t>
  </si>
  <si>
    <t>REPUBLIC OF PALAU</t>
  </si>
  <si>
    <t>PW</t>
  </si>
  <si>
    <t>The assessment data submitted is accurate therefore resubmission is not required.  The change of statewide assessment caused confusion in some schools which had negative effected on participation and proficiency rates.  In SY17-18, IOWA replaced Palau Achievement Test (PAT) as Palau's statewide assessment and it was administered for the first time.</t>
  </si>
  <si>
    <t>In SY 2017-18, IOWA replaced Palau Achievement Test (PAT) as Palau's statewide assessment and it was administered for the first time. The change of statewide assessment caused confusion in some schools which had negative effected on participation and proficiency rates.</t>
  </si>
  <si>
    <t>DQR-Assess-014_PW_1_001</t>
  </si>
  <si>
    <t xml:space="preserve">Low Participation Rate (FS 185): The participation rates for the ALL STUDENTS and the CWD subgroups are 65.3%. The ESEA, as amended, requires that States annually measure the achievement of not less than 95 percent of all students, and 95 percent of all students in each subgroup of students. Please revise data and resubmit and/or provide an explanatory data note. </t>
  </si>
  <si>
    <t xml:space="preserve">The assessment data submitted is accurate therefore resubmission is not required.  The change of the regular statewide assessment caused confusion in some schools.  In SY17-18, IOWA replaced Palau Achievement Test (PAT) as Palau's statewide assessment and it was administered for the first time.  Most students who were considered as nonparticipants for IOWA had invalid scores and the rest were absent.  For the Alternate Assessment, two schools did not complete individual student portfolios because they thought it was no longer required due to change of assessment from PAT to IOWA.    </t>
  </si>
  <si>
    <t>DQR-Assess-014_PW_1_002</t>
  </si>
  <si>
    <t xml:space="preserve">Low Participation Rate (FS 188): The participation rates for the ALL STUDENTS and the CWD subgroups are 73.4%. The ESEA, as amended, requires that States annually measure the achievement of not less than 95 percent of all students, and 95 percent of all students in each subgroup of students. Please revise data and resubmit and/or provide an explanatory data note. </t>
  </si>
  <si>
    <t>The assessment data submitted is accurate therefore resubmission is not required.  The change of the regular statewide assessment caused confusion in some schools.  In SY17-18, IOWA replaced Palau Achievement Test (PAT) as Palau's statewide assessment and it was administered for the first time.  Most students who were considered as nonparticipants for IOWA had invalid scores and the rest were absent.  For the Alternate Assessment, two schools did not complete individual student portfolios because they thought it was no longer required due to change of assessment from PAT to IOWA.</t>
  </si>
  <si>
    <t>DQR-Assess-010_MH_1_001</t>
  </si>
  <si>
    <t>REPUBLIC OF THE MARSHALL ISLANDS</t>
  </si>
  <si>
    <t>MH</t>
  </si>
  <si>
    <t>DQR-Assess-014_MH_1_001</t>
  </si>
  <si>
    <t xml:space="preserve">Low Participation Rate (FS 185): The participation rates for the ALL STUDENTS and the CWD subgroups are 89.9%. The ESEA, as amended, requires that States annually measure the achievement of not less than 95 percent of all students, and 95 percent of all students in each subgroup of students. Please revise data and resubmit and/or provide an explanatory data note. </t>
  </si>
  <si>
    <t>DQR-Assess-014_MH_1_002</t>
  </si>
  <si>
    <t xml:space="preserve">Low Participation Rate (FS 188): The participation rates for the ALL STUDENTS and the CWD subgroups are 89.9%. The ESEA, as amended, requires that States annually measure the achievement of not less than 95 percent of all students, and 95 percent of all students in each subgroup of students. Please revise data and resubmit and/or provide an explanatory data note. </t>
  </si>
  <si>
    <t>DQR-Assess-001_RI_1_001</t>
  </si>
  <si>
    <t>RHODE ISLAND</t>
  </si>
  <si>
    <t>RI</t>
  </si>
  <si>
    <t>No Science assessment, already noted in submission plans.</t>
  </si>
  <si>
    <t>DQR-Assess-002_RI_2_001</t>
  </si>
  <si>
    <t>Achievement metadata - [SCIENCE]: No achievement data (FS 179) submitted for ALTASSALTACH, REGASSWACC, REGASSWOACC [PERF LEVELS 1-4] for GRADES 5, 8, 11; however, EMAPS assessment metadata indicated GRADES 5, 8, 11/ALTASSALTACH, REGASSWACC, REGASSWOACC/LEVELS 1-4 would be submitted. Please resubmit metadata and/or data to ensure consistency.</t>
  </si>
  <si>
    <t>DQR-Assess-004_RI_1_001</t>
  </si>
  <si>
    <t>HOM, MAP</t>
  </si>
  <si>
    <t>Missing Data (175/178/185/188): Achievement and Participation data for students in the HOM and MAP subgroups for a(n) ALL Assessment Type was not reported in any of the grades at the SEA, LEA, and School levels. Please submit data.</t>
  </si>
  <si>
    <t>resubmitted and fixed HOM subgroup.  RI reported Asians and Native Hawaiian or Other Pacific Islander as two separate groups.</t>
  </si>
  <si>
    <t>MAP</t>
  </si>
  <si>
    <t>Missing Data (175/178/185/188): Achievement and Participation data for students in the MAP subgroup for a(n) ALL Assessment Type was not reported in any of the grades at the SEA, LEA, and School levels. Please submit data.</t>
  </si>
  <si>
    <t>...RI reported Asians and Native Hawaiian or Other Pacific Islander as two separate groups.</t>
  </si>
  <si>
    <t>DQR-Assess-006_RI_1_001</t>
  </si>
  <si>
    <t>Achievement SEA to SCH comparison: The GRAND TOTAL SEA FS 175/178 number of students in the who took an ALTASSALTACH assessment and received a valid score is different from the sum of the SCH level counts of students who took an assessment and received a valid score. For both MATHEMATICS and READING/LANGUAGE ARTS, the SEA number of students in who took an ALTASSALTACH assessment and received a valid score is 205 students (21%) different from the SCH number.
Similar SEA to SCH discrepancies exist for the number of students who took an assessment and received a valid score in the CWD subgroup. Please revise data and resubmit or explain in a data note why these data are accurate.</t>
  </si>
  <si>
    <t>Students who were outplaced are in SEA counts but not in School counts.</t>
  </si>
  <si>
    <t>Achievement SEA to SCH comparison: The GRAND TOTAL SEA FS 175/178 number of students in the who took an ALTASSALTACH assessment and received a valid score is different from the sum of the SCH level counts of students who took an assessment and received a valid score. For both MATHEMATICS and READING/LANGUAGE ARTS, the SEA number of students in who took an ALTASSALTACH assessment and received a valid score is 205 students (20.56%) different from the SCH number.
Similar SEA to SCH discrepancies exist for the number of students who took an assessment and received a valid score in the CWD subgroup. Please revise data and resubmit or explain in a data note why these data are accurate.</t>
  </si>
  <si>
    <t>DQR-Assess-008_RI_2_001</t>
  </si>
  <si>
    <t>Participation SEA to SCH comparison: The SEA FS 185 number of students in the ALL, CWD subgroups who participated in an assessment reported at the SEA level in Mathematics for the ALTASSALTACH assessment in GRADES ALL is different than the sum of the SCH level count of students. The SEA total number of students who participated in an ALTASSALTACH assessment for Mathematics and the SEA total number of students in the CWD subgroup who participated in an ALTASSALTACH assessment for Mathematics is 205 students (-20.56%) different from the SCH number.
Similar SEA to SCH discrepancies exist for the FS 188 number of students in the ALL, CWD subgroups who participated in an assessment and for the FS 185/188 number of students in the ALL, CWD subgroups who were enrolled at the time of the assessment. Please revise data and resubmit or explain in a data note why these data are accurate.</t>
  </si>
  <si>
    <t>DQR-Assess-009_RI_1_001</t>
  </si>
  <si>
    <t>State adopted new tests resulting in significant changes in proficiency and participation rates.</t>
  </si>
  <si>
    <t>[Rhode Island] adopted new tests resulting in significant changes in proficiency and participation rates.</t>
  </si>
  <si>
    <t>DQR-Assess-010_RI_1_001</t>
  </si>
  <si>
    <t>DQR-Assess-012_RI_1_001</t>
  </si>
  <si>
    <t>Across file comparison: The SEA number of students in the LEP subgroup who took an assessment and received a valid score for GRADS ALL, 3, 4, 5, 6, 7, 8 and ALL assessment type does not equal the number of students who participated in the assessment. The Grand Total discrepancy is -537 students, or -8%. Similar discrepancies exist at the LEA and School levels. Please revise data and resubmit or explain in a data note why these data are accurate.</t>
  </si>
  <si>
    <t>State counted those who took the ELP assessment as participants.</t>
  </si>
  <si>
    <t>Across file comparison: The SEA number of students in the LEP subgroup who took an assessment and received a valid score for GRADES ALL, 3, 4, 5, 6, 7, 8 and ALL assessment type does not equal the number of students who participated in the assessment. The Grand Total discrepancy is 537 students, or -8.16%. 
Similar discrepancies exist at the LEA and School levels. Please revise data and resubmit or explain in a data note why these data are accurate.</t>
  </si>
  <si>
    <t>State counted those who took the English Language Proficiency assessment as participants.</t>
  </si>
  <si>
    <t>DQR-Assess-014_RI_1_001</t>
  </si>
  <si>
    <t>CWD, FCS</t>
  </si>
  <si>
    <t xml:space="preserve">Low Participation Rate (FS 185): The participation rate for the CWD subgroup is 94.9% and the FCS subgroup is 90.3%. The ESEA, as amended, requires that States annually measure the achievement of not less than 95 percent of all students, and 95 percent of all students in each subgroup of students. Please revise data and resubmit and/or provide an explanatory data note. </t>
  </si>
  <si>
    <t>verified the submitted data, certain subgroups were below 95%</t>
  </si>
  <si>
    <t>FCS, CWD</t>
  </si>
  <si>
    <t>Low Participation Rate (FS185): The participation rate for FCS students is 90.36% and 94.99% for CWD students. The ESEA, as amended, requires that States annually measure the achievement of not less than 95 percent of all students, and 95 percent of all students in each subgroup of students. Please revise data and resubmit and/or provide an explanatory data note.</t>
  </si>
  <si>
    <t>DQR-Assess-014_RI_1_002</t>
  </si>
  <si>
    <t>CWD, FCS, LEP</t>
  </si>
  <si>
    <t xml:space="preserve">Low Participation Rate (FS 188): The participation rate for the CWD subgroup is 94.7%, the FCS subgroup is 90.3%, and the LEP subgroup is 94.9%. The ESEA, as amended, requires that States annually measure the achievement of not less than 95 percent of all students, and 95 percent of all students in each subgroup of students. Please revise data and resubmit and/or provide an explanatory data note. </t>
  </si>
  <si>
    <t>LEP, HOM, FCS, CWD</t>
  </si>
  <si>
    <t>Low Participation Rate (FS188): The participation rate for LEP, HOM, FCS, CWD students range from 90.36 to 94.94%. The ESEA, as amended, requires that States annually measure the achievement of not less than 95 percent of all students, and 95 percent of all students in each subgroup of students. Please revise data and resubmit and/or provide an explanatory data note.</t>
  </si>
  <si>
    <t>DQR-Assess-018_RI_1_001</t>
  </si>
  <si>
    <t>1% CWD Alternate Assessment Participation [MATHEMATICS]: Students with Disabilities (IDEA) (CWD) taking the alternate assessment based on alternate achievement standards (ALTPARTALTACH) make up 1.33%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</si>
  <si>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Students with Disabilities (IDEA) (CWD) taking the alternate assessment based on alternate achievement standards (ALTPARTALTACH) make up 1.33%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t>
  </si>
  <si>
    <t>verified the submitted data, it is more than 1%</t>
  </si>
  <si>
    <t>DQR-Assess-018_RI_1_002</t>
  </si>
  <si>
    <t>1% CWD Alternate Assessment Participation [READING/LANGUAGE ARTS]: Students with Disabilities (IDEA) (CWD) taking the alternate assessment based on alternate achievement standards (ALTPARTALTACH) make up 1.33%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</si>
  <si>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1.33%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t>
  </si>
  <si>
    <t>DQR-Assess-002_SC_1_001</t>
  </si>
  <si>
    <t>SOUTH CAROLINA</t>
  </si>
  <si>
    <t>SC</t>
  </si>
  <si>
    <t>3,5,7</t>
  </si>
  <si>
    <t>Achievement metadata - [SCIENCE]: Achievement data (FS 179) submitted for ALTASSALTACH, REGASSWACC, REGASSWOACC [PERF LEVELS 1-4] for GRADES 3, 5, 7; however, EMAPS assessment metadata does not include these GRADES 3, 5, 7/ALTASSALTACH/LEVELS 1-4, GRADES 3, 5, 7/REGASSWACC/LEVELS 1-4, GRADES 3, 5, 7/REGASSWOACC/LEVELS 1-4 combinations. Additionally, zeroes were submitted for these combinations. Please resubmit metadata and/or data to ensure consistency.</t>
  </si>
  <si>
    <t>File resubmitted 3/1/19 to remove grades 3, 5, and 7.</t>
  </si>
  <si>
    <t>DQR-Assess-003_SC_1_001</t>
  </si>
  <si>
    <t>Participation metadata - [SCIENCE]: Participation data (FS 189) submitted for ALTPARTALTACH, REGPARTWACC, REGPARTWOACC for GRADES 3, 5, 7; however, EMAPS assessment metadata does not include these GRADES 3, 5, 7/ALTPARTALTACH, GRADES 3, 5, 7/REGPARTWACC, and GRADES 3, 5, 7/REGPARTWOACC combinations. Additionally, zeroes were submitted for these combinations. Please resubmit metadata and/or data to ensure consistency.</t>
  </si>
  <si>
    <t>DQR-Assess-009_SC_1_001</t>
  </si>
  <si>
    <t>This year, we modified our method of identifying students with accommodations.  This led to more accurate reporting, but also led to more students being coded as 'with accommodations'.   The change in counts is based on students previously coded as without accommodations now being coded as with accommodations.  (In all flagged discrepancies, the 'with accommodations' count went up and the 'without accommodations' count went down.)  This was mainly due to making sure the ESL accommodations were included in those flagging a student as 'with accommodations'.</t>
  </si>
  <si>
    <t>This year, [South Carolina] modified [the] method of identifying students with accommodations. This led to more accurate reporting, but also led to more students being coded as 'with accommodations'. The change in counts is based on students previously coded as without accommodations now being coded as with accommodations. (In all flagged discrepancies, the 'with accommodations' count went up and the 'without accommodations' count went down.) This was mainly due to making sure the ESL accommodations were included in those flagging a student as 'with accommodations'.</t>
  </si>
  <si>
    <t>DQR-Assess-010_SC_1_001</t>
  </si>
  <si>
    <t>DQR-Assess-011_SC_1_001</t>
  </si>
  <si>
    <t>Year to Year comparison (FS 179): The number of CWD students who took an ALTASSALTACH assessment and received a valid score in SY 2017-18 is -34 percent different from that number in SY 2016-17. The approximate discrepancy is -1032 students. The same discrepancy exists for the FS 189 number of CWD students who took an ALTASSALTACH assessment and received a valid score. Please revise data and resubmit or explain in a data note why these data are accurate.</t>
  </si>
  <si>
    <t>In 16-17, all grades (3-8 and HS) tested Science.  In 17-18, only four grades (4, 6, 8, and HS) tested Science.  This explains the change in overall students.</t>
  </si>
  <si>
    <t>Year to Year comparison - CWD (FS179): The number of CWD students who took an ALTASSALTACH assessment and received a valid score in SY 2017-18 is -33.95% different from SY 2016-17. The approximate discrepancy is 1032 students. Please submit a data note explaining the discrepancy if the data are correct or resubmit the data.</t>
  </si>
  <si>
    <t>DQR-Assess-011_SC_2_001</t>
  </si>
  <si>
    <t>Year to Year comparison - CWD (FS189): The number of CWD students who were enrolled at the time of the assessment and who took an ALTASSALTACH assessment in SY 2017-18 is -33.95% different from SY 2016-17. The approximate discrepancy is 1032 students. Please submit a data note explaining the discrepancy if the data are correct or resubmit the data.</t>
  </si>
  <si>
    <t>DQR-Assess-013_SC_1_001</t>
  </si>
  <si>
    <t>FCS, LEP, M, MA, MHL, MIG, MM, MW</t>
  </si>
  <si>
    <t>Subject Count Comparison - MTH to RLA (FS185, 188): The count of FCS, LEP, M, MA, MHL, MIG, MM,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1376 students, or 5.9%, is in the M subgroup. Discrepancies in other subgroups range from 4 to 1296 students. Please revise data and resubmit or explain in a data note why these data are accurate.</t>
  </si>
  <si>
    <t>Our regular high school assessments (the End-of-Course Exam) is usually not taken during the same year for ELA and Math by a given student.  Instead of taking it at the end of a select year, the student takes it when they take one out of a set of specific ELA or Math courses.  It is reasonable the year they take ELA can differ from the year they take Math, so discrepancies in subgroups are expected.</t>
  </si>
  <si>
    <t>DQR-Assess-015_SC_1_001</t>
  </si>
  <si>
    <t>Confirmed accurate.</t>
  </si>
  <si>
    <t>DQR-Assess-015_SC_1_002</t>
  </si>
  <si>
    <t>100% Participation Rate (FS 188): The participation rate for the MIG subgroup is 100%. ED does not expect to see participation rates below 95%. While a participation rate of 100% is possible, please resubmit data if data are inaccurate.</t>
  </si>
  <si>
    <t>100% Participation Rate (FS 188): The participation rate for the MIG subgroup is 100%. While a participation rate of 100% is possible, please resubmit data if data are inaccurate.</t>
  </si>
  <si>
    <t>DQR-Assess-009_SD_1_001</t>
  </si>
  <si>
    <t>SOUTH DAKOTA</t>
  </si>
  <si>
    <t>SD</t>
  </si>
  <si>
    <t xml:space="preserve">These values have been verified to be correct. Our subgroup populations in the state are often very small. A change to just a few students can often register a large percent change as a result of the N value. </t>
  </si>
  <si>
    <t xml:space="preserve">...Our subgroup populations in the state are often very small. A change to just a few students can often register a large percent change as a result of the N value. </t>
  </si>
  <si>
    <t>DQR-Assess-010_SD_1_001</t>
  </si>
  <si>
    <t>DQR-Assess-012_SD_1_001</t>
  </si>
  <si>
    <t>Across file comparison: The SEA GRAND TOTAL number of students in the LEP subgroup who took an assessment and received a valid score (2330 students) (FS 178) does not equal the number of students in the LEP subgroup who participated in the assessment (2461 students) (FS 188). This is a discrepancy of -131 students, or -5%. Similar discrepancies exist at the LEA and School levels. Please revise data and resubmit or explain in a data note why these data are accurate.</t>
  </si>
  <si>
    <t>These values have been verified to be correct. This subgroup population has a history of having a high percentage of students who show as participating, but who do not have a valid score at the end of the assessment period. In the 16-17 SY there were 2267 student who took an assessment and received a valid score (FS 178) and 2460 students who participated. This was a -8% difference. This year we have improved this number with only a -5% difference in the number of students who participated and who also have received a valid assessment score.</t>
  </si>
  <si>
    <t>DQR-Assess-015_SD_1_001</t>
  </si>
  <si>
    <t>MNP, MIG</t>
  </si>
  <si>
    <t>100% Participation Rate (FS 185): The participation rate for the MNP and MIG subgroups is 100%. ED does not expect to see participation rates below 95%. While a participation rate of 100% is possible, please resubmit data if data are inaccurate.</t>
  </si>
  <si>
    <t>100% Participation Rate (FS 185): The participation rate for the MNP and MIG subgroups is 100%. While a participation rate of 100% is possible, please resubmit data if data are inaccurate..</t>
  </si>
  <si>
    <t>DQR-Assess-015_SD_1_002</t>
  </si>
  <si>
    <t>100% Participation Rate (FS 188): The participation rate for the MNP subgroup is 100%. ED does not expect to see participation rates below 95%. While a participation rate of 100% is possible, please resubmit data if data are inaccurate.</t>
  </si>
  <si>
    <t>100% Participation Rate (FS 188): The participation rate for the MNP subgroup is 100%. While a participation rate of 100% is possible, please resubmit data if data are inaccurate.</t>
  </si>
  <si>
    <t>DQR-Assess-018_SD_1_001</t>
  </si>
  <si>
    <t>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t>
  </si>
  <si>
    <t>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t>
  </si>
  <si>
    <t>South Dakota [has]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t>
  </si>
  <si>
    <t>DQR-Assess-018_SD_1_002</t>
  </si>
  <si>
    <t>1% CWD Alternate Assessment Participation [READING/LANGUAGE ARTS]: Students with Disabilities (IDEA) (CWD) taking the alternate assessment based on alternate achievement standards (ALTPARTALTACH) make up 1.15%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</si>
  <si>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1.15%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</si>
  <si>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DQR-Assess-018_SD_1_003</t>
  </si>
  <si>
    <t>1% CWD Alternate Assessment Participation [SCIENCE]: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</si>
  <si>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[SCIENCE]: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</si>
  <si>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1% CWD Alternate Assessment Participation [SCIENCE]: Students with Disabilities (IDEA) (CWD) taking the alternate assessment based on alternate achievement standards (ALTPARTALTACH) make up 1.14%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</si>
  <si>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DQR-Assess-004_TN_1_001</t>
  </si>
  <si>
    <t>TENNESSEE</t>
  </si>
  <si>
    <t>TN</t>
  </si>
  <si>
    <t>Missing Data (FS 175/178/185/188): Achievement and Participation data were not reported for ALTASSALTACH, ALTPARTALTACH for GRADES 9, 10, 12 at the SEA, LEA, and School levels. Please submit data.</t>
  </si>
  <si>
    <t>The EMAPS assessment survey has been updated to indicate that students take the math and rla alternate assessments based on alternate achievement standards in grade 11.  Students in grades 9, 10, and 12 do not take math and rla alternate assessments based on alternate achievement standards.</t>
  </si>
  <si>
    <t>DQR-Assess-009_TN_1_001</t>
  </si>
  <si>
    <t xml:space="preserve">Prior to 2017-18, high school math reporting was limited to Algebra I.  As of 2017-18, high school math results include Algebra I and Integrated Math 1.  The inclusion of Integrated Math I accounts for the large year-to-year increases in the number of high school and all students participating in math assessments (FS185) and assigned performance levels (FS175) as well as the increase in the math participation rate for grades 11 and 12.  In addition, improvements in identification/coding account for the increases in math participation/results for Asian (19%/17%) and homeless (52%/45%) students as well as participation of Hispanic (11%) students.                                                                                                                                                                                                                              Similarly, improvements in identification/coding account for the significant increases in rla participation for Asian (12%) and homeless (46%/40%) students.  However, fewer students took regular rla assessments with accommodations (-7345) because the human reader/signer accommodation was not offered in 2017-18.                                                                                                                                                                                     Students taking the regular science assessment in grades 3 and 4 were assigned raw scores but were not assigned performance levels; consequently, they were reported as non-participants (NPART) in FS189 and were not reported in FS179.  As a result, participation in grade 3 and 4 science assessments was limited to students taking the alternate assessment based on alternate achievement standards other than a few 3rd and 4th graders who took regular assessments designed for higher grades.   The reduction in science participation in grades 3 and 4 (approximately, - 150,000) caused science participation to decline significantly for all students and all subgroups.  In addition, fewer students took regular science assessments with accommodations (-7345) because the human reader/signer accommodation was not offered in 2017-18.                                                                                                                                                                                            </t>
  </si>
  <si>
    <t xml:space="preserve">Prior to SY 2017-18, high school math reporting was limited to Algebra I.  As of SY 2017-18, high school math results include Algebra I and Integrated Math 1.  The inclusion of Integrated Math I accounts for the large year-to-year increases in the number of high school and all students participating in math assessments (FS 185) and assigned performance levels (FS 175) as well as the increase in the math participation rate for grades 11 and 12.  
In addition, improvements in identification/coding account for the increases in math participation/results for Asian (19%/17%) and homeless (52%/45%) students as well as participation of Hispanic (11%) students.
Similarly, improvements in identification/coding account for the significant increases in rla participation for Asian (12%) and homeless (46%/40%) students.  However, fewer students took regular rla assessments with accommodations (-7345) because the human reader/signer accommodation was not offered in 2017-18.
Students taking the regular science assessment in grades 3 and 4 were assigned raw scores but were not assigned performance levels; consequently, they were reported as non-participants (NPART) in FS189 and were not reported in FS179.  As a result, participation in grade 3 and 4 science assessments was limited to students taking the alternate assessment based on alternate achievement standards other than a few 3rd and 4th graders who took regular assessments designed for higher grades.   The reduction in science participation in grades 3 and 4 (approximately, - 150,000) caused science participation to decline significantly for all students and all subgroups.  In addition, fewer students took regular science assessments with accommodations (-7345) because the human reader/signer accommodation was not offered in 2017-18.                                                                                                                                                                                            </t>
  </si>
  <si>
    <t>DQR-Assess-010_TN_1_001</t>
  </si>
  <si>
    <t>The reduction in science participation in grades 3 and 4 (approximately, - 150,000) discussed above reduced participation rates in grades 3 and 4 to approximately 1%  as participation was limited to students taking alternate science assessments with alternate achievement standards and a few students taking regular assessments designed for higher grades.  For the same reason, proficiency rates for grades 3 and 4 fell to 10%-11% from 47%-61%.  And due to the magnitude of the reduction, science participation rates declined significantly for all students and all subgroups.  And as discussed above, new accountability provisions for newly arrived ELs, reduced participation rates in math and rla assessments not only for the EL subgroup but also for subgroups with a significant number of ELs (Asian, Hispanic, and migrant) as well as subgroups (homeless) and grades (9, 10, 11, and 12) with relatively few members.</t>
  </si>
  <si>
    <t>...Science participation in grades 3 and 4 [...] was limited to students taking alternate science assessments with alternate achievement standards and a few students taking regular assessments designed for higher grades.  For the same reason, proficiency rates for grades 3 and 4 fell to 10%-11% from 47%-61%.  And due to the magnitude of the reduction, science participation rates declined significantly for all students and all subgroups.  [...] new accountability provisions for newly arrived ELs reduced participation rates in math and rla assessments not only for the EL subgroup but also for subgroups with a significant number of ELs (Asian, Hispanic, and migrant) as well as subgroups (homeless) and grades (9, 10, 11, and 12) with relatively few members.</t>
  </si>
  <si>
    <t>DQR-Assess-013_TN_1_001</t>
  </si>
  <si>
    <t>ALL, CWD, ECODIS, F, FCS, HOM, LEP, M, MA, MAN, MHL, MIG, MNP, MW</t>
  </si>
  <si>
    <t>Subject Count Comparison - MTH to RLA (FS185, 188): The count of ALL, CWD, ECODIS, F, FCS, HOM, LEP, M, MA, MAN, MHL, MIG, MNP,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5741 students, or 8.5%, is in the ALL STUDENTS subgroup. Discrepancies in other subgroups range from 3 to 5455 students. Please revise data and resubmit or explain in a data note why these data are accurate.</t>
  </si>
  <si>
    <t>Fewer high school students were tested in math than in rla because the high school math results are for statewide assessments in Algebra I and Integrated Math I. While 9th graders dominate the pool of high school students enrolled and assessed in Algebra I and Integrated Math 1, a significant number of 8th graders take Algebra I; their results are included in the 8th grade math results.  By contrast, the rla results are for English II, for which enrollment is limited almost entirely to students in grades 9-12. The variation in the number of high school students tested in ma and rla has shrunk compared to 2016-17 due to the inclusion of Integrated Math 1 in reporting for high school students in 2017-18.  However, the ma – rla gap remains and affects all students and most subgroups but to varying degrees.</t>
  </si>
  <si>
    <t>DQR-Assess-014_TN_1_001</t>
  </si>
  <si>
    <t>FCS, HOM, LEP, MA, MHL, MIG</t>
  </si>
  <si>
    <t xml:space="preserve">Low Participation Rate (FS 185): The participation rates for the FCS, HOM, LEP, MA, MHL, and MIG subgroups range from 78.4 to 93.2%. The ESEA, as amended, requires that States annually measure the achievement of not less than 95 percent of all students, and 95 percent of all students in each subgroup of students. Please revise data and resubmit and/or provide an explanatory data note. </t>
  </si>
  <si>
    <t>While newly arrived ELs are required to take math assessments, they are not assigned performance levels, which means that they are not included in FS175 and are reported as NPART in FS185. As of 2017-18, accountability provisions affecting newly arrived ELs apply to those enrolled in US schools for two or fewer years rather than the first year of US schooling as in prior years.  Due to the magnitude of the change, participation rates were low and/or plummeted not only for the EL subgroup but also for other subgroups with a significant number of ELs (Asian, Hispanic, and migrant) as well as subgroups (foster care and homeless) and grades (10) with relatively few members.</t>
  </si>
  <si>
    <t>DQR-Assess-014_TN_1_002</t>
  </si>
  <si>
    <t xml:space="preserve">Low Participation Rate (FS 188): The participation rates for the FCS, HOM, LEP, MA, MHL, and MIG subgroups range from 80.1 to 93.8%. The ESEA, as amended, requires that States annually measure the achievement of not less than 95 percent of all students, and 95 percent of all students in each subgroup of students. Please revise data and resubmit and/or provide an explanatory data note. </t>
  </si>
  <si>
    <t>While newly arrived ELs are required to take rla assessments, they are not assigned performance levels, which means that they are not included in FS178 and are reported as NPART in FS188. As of 2017-18, accountability provisions affecting newly arrived ELs apply to those enrolled in US schools for two or fewer years rather than the first year of US schooling as in prior years.  Due to the magnitude of the change, participation rates were low and/or plummeted not only for the EL subgroup but also for other subgroups with a significant number of ELs (Asian and migrant) as well as subgroups (foster care and homeless) and grades (9, 11, and 12) with relatively few members.</t>
  </si>
  <si>
    <t>DQR-Assess-018_TN_1_001</t>
  </si>
  <si>
    <t>1% CWD Alternate Assessment Participation [MATHEMATICS]: Students with Disabilities (IDEA) (CWD) taking the alternate assessment based on alternate achievement standards (ALTPARTALTACH) make up 1.43%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t>
  </si>
  <si>
    <t>TN has a waiver of the 1% cap requirement for 2017-18. The department is improving guidance and training for districts, conducting additional monitoring, and requiring districts that exceed the cap to submit public justification letters.</t>
  </si>
  <si>
    <t>The department is improving guidance and training for districts, conducting additional monitoring, and requiring districts that exceed the cap to submit public justification letters.</t>
  </si>
  <si>
    <t>DQR-Assess-018_TN_1_002</t>
  </si>
  <si>
    <t>1% CWD Alternate Assessment Participation [READING/LANGUAGE ARTS]: Students with Disabilities (IDEA) (CWD) taking the alternate assessment based on alternate achievement standards (ALTPARTALTACH) make up 1.42%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</si>
  <si>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1.42%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</si>
  <si>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DQR-Assess-018_TN_1_003</t>
  </si>
  <si>
    <t>1% CWD Alternate Assessment Participation [SCIENCE]: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</si>
  <si>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[SCIENCE]: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</si>
  <si>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1% CWD Alternate Assessment Participation [SCIENCE]: Students with Disabilities (IDEA) (CWD) taking the alternate assessment based on alternate achievement standards (ALTPARTALTACH) make up 1.75%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</si>
  <si>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DQR-Assess-002_TX_1_001</t>
  </si>
  <si>
    <t>TEXAS</t>
  </si>
  <si>
    <t>TX</t>
  </si>
  <si>
    <t>6,7</t>
  </si>
  <si>
    <t>Achievement metadata - [SCIENCE]: Achievement data (FS 179) submitted for ALTASSALTACH, REGASSWACC, REGASSWOACC [PERF LEVELS 1-4] for GRADES 6, 7; however, EMAPS assessment metadata does not include these GRADES 6, 7/ALTASSALTACH/LEVELS 1-4, GRADES 6, 7/REGASSWACC/LEVELS 1-4, GRADES 6, 7/REGASSWOACC/LEVELS 1-4 combinations. Please resubmit metadata and/or data to ensure consistency.</t>
  </si>
  <si>
    <t xml:space="preserve">Achievement data (FS179) was later resubmitted on 1/15/2019, which now matches the achievement metadata. </t>
  </si>
  <si>
    <t>DQR-Assess-002_TX_2_001</t>
  </si>
  <si>
    <t>Missing Data (FS 179): Achievement data were not reported for ALTASSALTACH [PERF LEVEL 2] for GRADES 5, 8, HS. Zeroes were reported for these combinations.</t>
  </si>
  <si>
    <t>DQR-Assess-002_TX_2_002</t>
  </si>
  <si>
    <t>3, 4, 5, 6, 7, 8, HS</t>
  </si>
  <si>
    <t>Missing Data (FS 175/178): Achievement data were not reported for ALTASSALTACH [PERF LEVEL 2] for GRADES 3, 4, 5, 6, 7, 8, HS. Zeroes were reported for these combinations.</t>
  </si>
  <si>
    <t>DQR-Assess-003_TX_1_001</t>
  </si>
  <si>
    <t>Participation metadata - [SCIENCE]: Participation data (FS 189) submitted for ALTPARTALTACH, REGPARTWACC, REGPARTWOACC for GRADES 6, 7; however, EMAPS assessment metadata does not include these GRADES 6, 7/ALTPARTALTACH, GRADES 6, 7/REGPARTWACC, and GRADES 6, 7/REGPARTWOACC combinations. Please resubmit metadata and/or data to ensure consistency.</t>
  </si>
  <si>
    <t>Participation data (FS189) was later resubmitted on 1/15/2019, which now matches the participation metadata.</t>
  </si>
  <si>
    <t>DQR-Assess-004_TX_1_001</t>
  </si>
  <si>
    <t>Missing Data (FS 175/178): Achievement data were not reported for ALTASSALTACH [PERF LEVEL 2] for all grades at the SEA, LEA, and School levels. Please submit data.</t>
  </si>
  <si>
    <t xml:space="preserve">To align EDFacts reports with the State Accountability system under ESSA, for SY 2017-18, Texas reported four performance levels: PERF LEVEL 1 (L1): Does Not Meet Grade Level, PERF LEVEL 2 (L2): Approaches Grade Level, PERF LEVEL 3 (L3): Meets Grade Level &amp; PERF LEVEL 4 (L4): Masters Grade Level, with the L3 (Meets GL) as the At or Above Proficiency level. While regular assessments with or without accommodation have all the four performance levels, Alternate assessments aligned with alternate standards only have three performance levels, in which Level II Satisfactory of above is counted towards meeting both Approaches GL and Meets GL in the state accountability. Since counts in the EDFacts’ four performance levels are mutual exclusive, students taking STAAR Alternate 2 with Level II Satisfactory performance were counted as PERF LEVEL 3, thus leaving the PERF LEVEL 2 not populated. The data is confirmed accurate. </t>
  </si>
  <si>
    <t>DQR-Assess-009_TX_1_001</t>
  </si>
  <si>
    <t>A detailed year to year data analysis reveals that the number of students who took a REGASSWACC assessment and received a valid score for subject Reading/LA in SY 2017-18 has gone down generally by 3 - 11 percent for various grades, but by ~10% for grades 5 &amp; 6. The reason could be: in SY 2016-17, Texas converted STAAR L and STAAR A, which was designed for students with need of accommodations, to online versions, which offered better and easier access to accommodations to students in need. Because of that, we saw a surge of number of students taking a REGASSWACC assessment. As we came to the 2nd year of such change in SY 2017-18, the number of students taking REGASSWACC has gone down by some percentage if compared with 2016-17, but are still higher than 2015-16. Overall, number of students of all grades assessed with REGASSWACC for subject Reading/LA went up by 20% from 2015-16 to 2016-17, but down by 5% from 2016-17 to 2017-18, however, still up by 14% if 2017-18 is compared directly with 201-17. 
Another noticeable change by the detailed year to year data analysis is seen in number of students who take ALTPARTALTACH assessments for all subjects. Texas has observed the number of students taking ALTPARTALTACH has continuously increased for all subjects from year to year since 2015 when the ALTASSMODACH was removed. With the 1% cap in mind, Texas Education Agency is providing guidance and training to LEAs to reduce the number of students taking ALTPARTALTACH in coming years.
The data is confirmed accurate.</t>
  </si>
  <si>
    <t>...In SY 2016-17, Texas converted STAAR L and STAAR A, which was designed for students with need of accommodations, to online versions, which offered better and easier access to accommodations to students in need. Because of that, we saw a surge of number of students taking a REGASSWACC assessment. As we came to the 2nd year of such change in SY 2017-18, the number of students taking REGASSWACC has gone down by some percentage if compared with SY 2016-17, but are still higher than SY 2015-16. Overall, number of students of all grades assessed with REGASSWACC for subject Reading/LA went up by 20% from SY 2015-16 to SY 2016-17, but down by 5% from SY 2016-17 to SY 2017-18, however, still up by 14% if SY 2017-18 is compared directly with SY 2016-17. 
...Texas has observed the number of students taking ALTPARTALTACH has continuously increased for all subjects from year to year since 2015 when the ALTASSMODACH was removed. With the 1% cap in mind, Texas Education Agency is providing guidance and training to LEAs to reduce the number of students taking ALTPARTALTACH in coming years.
The data is confirmed accurate.</t>
  </si>
  <si>
    <t>DQR-Assess-010_TX_1_001</t>
  </si>
  <si>
    <t>Prior to the school year 2017-18, Texas reported Approaches Grade Level as the At or Above Proficiency Level in the EDFacts reports. From 2017-18, to align with the 2017-18 state accountability system under ESSA, Texas reported Meets Grade Level, which is one level higher than the Approaches GL, as the At or Above Proficiency Level. This reporting change regarding proficient level has resulted in fewer students at or above proficient level in 2017-18 compared to prior years. This change was reflected in the Texas EMAPS Assessment Metadata</t>
  </si>
  <si>
    <t>Prior to SY 2017-18, Texas reported "Approaches Grade Level" as the At or Above Proficiency Level in the EDFacts reports. From SY 2017-18, to align with the state accountability system under ESSA, Texas reported "Meets Grade Level", which is one level higher than the "Approaches GL", as the At or Above Proficiency Level. This reporting change regarding proficient level has resulted in fewer students at or above proficient level in SY 2017-18 compared to prior years.</t>
  </si>
  <si>
    <t>DQR-Assess-013_TX_1_001</t>
  </si>
  <si>
    <t>Subject Count Comparison - MTH to RLA (FS185, 188): The count of CWD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19189 students, or -8.0%, is larger than expected. Please revise data and resubmit or explain in a data note why these data are accurate.</t>
  </si>
  <si>
    <t>The difference is verified and confirmed for CWD of grades 3-8 between MTH and RLA for SY 2017-18. The reason for this variance is that: during the 2018 Spring assessment administration season, Texas experienced two online testing glitches, one in April, the other in May. The may event primarily impacted students with disabilities (CWD) taking the grades 3-8 reading test. Per Commissioner’s decision, the results of the STAAR tests directly affected by the online testing issues were excluded from the state accountability reporting. The data submitted by TX has been confirmed accurate</t>
  </si>
  <si>
    <t>DQR-Assess-013_TX_1_002</t>
  </si>
  <si>
    <t>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is 199750 students, or 54.3%. DIscrepancies in other subgroups range from 229 to 113887 students. Please revise data and resubmit or explain in a data note why these data are accurate.</t>
  </si>
  <si>
    <t>The reason the count of students assessed in Mathematics in High School doesn’t align with the count of students assessed in Reading/LA is that Algebra I, the High School course for Mathematics, is often taken by many students while in middle school. Although most of those middle school Algebra I takers take one or two advanced Mathematics courses in high school, House Bill 5 (HB 5), passed by the Texas Legislature in 2013, prohibited these test results being used in the state accountability. And results of those math tests were thus not reported. To improve the situation, the 85th (2017) Texas Legislature introduced changes to the accountability system that will allow high schools to factor Advanced Placement (AP), International Baccalaureate (IB), SAT and ACT tests into their accountability ratings (reference: ESSA – Texas State Plan A.2.iii, on page 7). And the Texas Education Agency (TEA) is requesting the 86th (2019) Texas legislature to appropriate funds beginning in the 2019-20 school year for high school students who completed state testing requirements prior to high school to take once either the ACT or the SAT to fulfill the federal testing requirements.</t>
  </si>
  <si>
    <t>DQR-Assess-018_TX_1_001</t>
  </si>
  <si>
    <t>1% CWD Alternate Assessment Participation [MATHEMATICS]: Students with Disabilities (IDEA) (CWD) taking the alternate assessment based on alternate achievement standards (ALTPARTALTACH) make up 1.40%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</si>
  <si>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[MATHEMATICS]: Students with Disabilities (IDEA) (CWD) taking the alternate assessment based on alternate achievement standards (ALTPARTALTACH) make up 1.40%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t>
  </si>
  <si>
    <t>Texas has observed that the percentage of students who taking ALTPARTALTACH exceeded the 1.0 percent cap in mathematics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t>
  </si>
  <si>
    <t>DQR-Assess-018_TX_1_002</t>
  </si>
  <si>
    <t>1% CWD Alternate Assessment Participation [READING/LANGUAGE ARTS]: Students with Disabilities (IDEA) (CWD) taking the alternate assessment based on alternate achievement standards (ALTPARTALTACH) make up 1.34%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</si>
  <si>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1.34%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</si>
  <si>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Texas has observed that the percentage of students who taking ALTPARTALTACH exceeded the 1.0 percent cap in reading/LA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t>
  </si>
  <si>
    <t>DQR-Assess-018_TX_1_003</t>
  </si>
  <si>
    <t>1% CWD Alternate Assessment Participation [SCIENCE]: Students with Disabilities (IDEA) (CWD) taking the alternate assessment based on alternate achievement standards (ALTPARTALTACH) make up 1.28%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</si>
  <si>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[SCIENCE]: Students with Disabilities (IDEA) (CWD) taking the alternate assessment based on alternate achievement standards (ALTPARTALTACH) make up 1.28%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</si>
  <si>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Texas has observed that the percentage of students who taking ALTPARTALTACH exceeded the 1.0 percent cap in science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t>
  </si>
  <si>
    <t>1% CWD Alternate Assessment Participation [SCIENCE]: Students with Disabilities (IDEA) (CWD) taking the alternate assessment based on alternate achievement standards (ALTPARTALTACH) make up 1.28%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</si>
  <si>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DQR-Assess-001_VI_1_001</t>
  </si>
  <si>
    <t>U.S. VIRGIN ISLANDS</t>
  </si>
  <si>
    <t>VI</t>
  </si>
  <si>
    <t>No state assessments was given due to hurricane damages.</t>
  </si>
  <si>
    <t>DQR-Assess-002_UT_1_001</t>
  </si>
  <si>
    <t>UTAH</t>
  </si>
  <si>
    <t>UT</t>
  </si>
  <si>
    <t>Achievement metadata - [SCIENCE]: No achievement data (FS 179) submitted for ALTASSALTACH, REGASSWACC, REGASSWOACC for GRADES 9, 11, 12 and for ALTASSALTACH, REGASSWACC, REGASSWACC [PERF LEVEL 3, 4] for GRADE 10; however, EMAPS assessment metadata indicated GRADES 9, 11, 12/ALTASSALTACH, GRADES 9, 11, 12/REGASSWACC, GRADES 9, 11, 12/REGASSWOACC, and GRADE 10/REGASSWACC/PERF LEVEL 3, 4 would be submitted. Please resubmit metadata and/or data to ensure consistency.</t>
  </si>
  <si>
    <t xml:space="preserve">Data file was resubmitted. </t>
  </si>
  <si>
    <t>DQR-Assess-002_UT_2_001</t>
  </si>
  <si>
    <t>9, 11, 12</t>
  </si>
  <si>
    <t>Missing Data (FS 179): Achievement data were not reported for ALTASSALTACH, REGASSWACC, REGASSWOACC [PERF LEVEL 1-4] for GRADES 9, 11, 12. Zeroes were reported for these combinations.</t>
  </si>
  <si>
    <t>DQR-Assess-002_UT_1_002</t>
  </si>
  <si>
    <t>4,7,9</t>
  </si>
  <si>
    <t>Achievement metadata - [MATHEMATICS and READING/LANGUAGE ARTS]: No achievement data (FS 175/178) submitted for ALTASSALTACH, REGASSWACC, REGASSWOACC for GRADE 9 and for ALTASSALTACH, REGASSWACC, REGASSWOACC [PERF LEVEL 4] for GRADES 4, 7; however, EMAPS assessment metadata indicated GRADE 9/ALTASSALTACH, GRADE 9/REGASSWACC, GRADE 9/REGASSWOACC, and GRADES 4, 7/REGASSWACC/PERF LEVEL 4 would be submitted. Please resubmit metadata and/or data to ensure consistency.</t>
  </si>
  <si>
    <t xml:space="preserve">Data files were resubmitted. </t>
  </si>
  <si>
    <t>DQR-Assess-002_UT_2_002</t>
  </si>
  <si>
    <t>Missing Data (FS 175/178): Achievement data were not reported for ALTASSALTACH, REGASSWACC, REGASSWOACC [PERF LEVEL 1-4] for GRADE 9. Zeroes were reported for these combinations.</t>
  </si>
  <si>
    <t>DQR-Assess-003_UT_1_002</t>
  </si>
  <si>
    <t>189</t>
  </si>
  <si>
    <t>Participation metadata - [SCIENCE]: No Participation data (FS 189) submitted for ALTPARTALTACH, REGPARTWACC, REGPARTWOACC for GRADE 9; however, EMAPS assessment metadata indicated GRADE 9/ALTPARTALTACH, GRADE 9/REGPARTWACC, AND GRADE 9/REGPARTWOACC would be submitted. Please resubmit metadata and/or data to ensure consistency.</t>
  </si>
  <si>
    <t>DQR-Assess-003_UT_2_001</t>
  </si>
  <si>
    <t>Missing Data - [SCIENCE]: No Participation data (FS 189) submitted for ALTPARTALTACH, REGPARTWACC, REGPARTWOACC for GRADE 9; however, EMAPS assessment metadata indicated GRADE 9/ALTPARTALTACH, GRADE 9/REGPARTWACC, AND GRADE 9/REGPARTWOACC would be submitted. Zeroes were submitted for these combinations.</t>
  </si>
  <si>
    <t>DQR-Assess-003_UT_1_001</t>
  </si>
  <si>
    <t>9,11,12</t>
  </si>
  <si>
    <t>Participation metadata - [MATHEMATICS and READING/LANGUAGE ARTS]: No Participation data (FS 185/188) submitted for ALTPARTALTACH, REGPARTWACC, REGPARTWOACC for GRADES 9, 11, 12; however, EMAPS assessment metadata indicated GRADES 9, 11, 12/ALTPARTALTACH, GRADES 9, 11, 12/REGPARTWACC, AND GRADES 9, 11, 12/REGPARTWOACC would be submitted. Please resubmit metadata and/or data to ensure consistency.</t>
  </si>
  <si>
    <t>DQR-Assess-003_UT_2_002</t>
  </si>
  <si>
    <t>Missing Data - [MATHEMATICS and READING/LANGUAGE ARTS]: No Participation data (FS 185/188) submitted for ALTPARTALTACH, REGPARTWACC, REGPARTWOACC for GRADES 9, 11, 12; however, EMAPS assessment metadata indicated GRADES 9, 11, 12/ALTPARTALTACH, GRADES 9, 11, 12/REGPARTWACC, AND GRADES 9, 11, 12/REGPARTWOACC would be submitted. Zeroes were submitted for these combinations.</t>
  </si>
  <si>
    <t>DQR-Assess-004_UT_1_001</t>
  </si>
  <si>
    <t>MF, MHN, MIG, MPR</t>
  </si>
  <si>
    <t>Missing Data (175/178/179/185/188/189): Achievement and Participation data for students in MF, MHN, MIG, MPR subgroups for a(n) ALL Assessment Type was not reported in any of the grades at the SEA, LEA, and School levels. Please submit data.</t>
  </si>
  <si>
    <t>Missing Data (175/178/179/185/188/189): Achievement and Participation data for students in MF, MHN, MIG, MPR subgroups for a(n) ALL Assessment Type was not reported in any of the grades at the SEA, LEA, and School levels. Zeroes were submitted for these combinations. Please submit data.</t>
  </si>
  <si>
    <t>DQR-Assess-009_UT_1_001</t>
  </si>
  <si>
    <t xml:space="preserve">Data are accurate. </t>
  </si>
  <si>
    <t>DQR-Assess-011_UT_2_001</t>
  </si>
  <si>
    <t>Year to Year comparison - CWD (FS179): The number of CWD students who took an ALTASSALTACH assessment and received a valid score in SY 2017-18 is -24.01% different from SY 2016-17. The approximate discrepancy is 684 students. The same discrepancy exists for the FS 189 number of CWD students who were enrolled at the time of the assessment and who took an ALTASSALTACH assessment. Please submit a data note explaining the discrepancy if the data are correct or resubmit the data.</t>
  </si>
  <si>
    <t>DQR-Assess-013_UT_1_001</t>
  </si>
  <si>
    <t>FCS, MAN</t>
  </si>
  <si>
    <t>Subject Count Comparison - MTH to RLA (FS185, 188): The count of FCS and MAN students in High School who were enrolled at the time of the assessment in a Mathematics assessment (FS185) does not align with the count of students who were enrolled at the time of the assessment in a Reading/Language Arts assessment (FS188). While some variation is expected, the FCS discrepancy of 24 students, or -17.8%, and the MAN discrepancy of 28 students, or -5.6%, is larger than expected. Please revise data and resubmit or explain in a data note why these data are accurate.</t>
  </si>
  <si>
    <t xml:space="preserve">This data is correct due to Utah allowing children to opt out of tests. </t>
  </si>
  <si>
    <t>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the FCS discrepancy of 24 students, or 17.78%, and the MAN discrepancy of 28 students, or -5.58%, is larger than expected. Please revise data and resubmit or explain in a data note why these data are accurate.</t>
  </si>
  <si>
    <t>DQR-Assess-014_UT_1_001</t>
  </si>
  <si>
    <t>ALL, CWD, ECODIS, F, FCS, HOM, M, MB, MILCNCTD, MM, MW</t>
  </si>
  <si>
    <t xml:space="preserve">Low Participation Rate (FS 185): The participation rates for all subgroups (except LEP, MA, MAN, MHL, and MNP) range from 90.1 to 94.9%. The participation rate for the ALL STUDENTS subgroup is 93.7%. The ESEA, as amended, requires that States annually measure the achievement of not less than 95 percent of all students, and 95 percent of all students in each subgroup of students. Please revise data and resubmit and/or provide an explanatory data note. </t>
  </si>
  <si>
    <t xml:space="preserve">Because of state law, we allow LEAs to have less than 95% participation rate. Our accountability reports show the backfilling to 95% participation rates requirements. </t>
  </si>
  <si>
    <t>ALL STUDENTS, MW, MM, MILCNCTD, MB, M, HOM, FCS, F, ECODIS, CWD</t>
  </si>
  <si>
    <t>Low Participation Rate (FS185): The participation rate for ALL STUDENTS, MW, MM, MILCNCTD, MB, M, HOM, FCS, F, ECODIS, CWD students range from 90.15 to 94.96%. The ESEA, as amended, requires that States annually measure the achievement of not less than 95 percent of all students, and 95 percent of all students in each subgroup of students. Please revise data and resubmit and/or provide an explanatory data note.</t>
  </si>
  <si>
    <t xml:space="preserve">Because of state law, [Utah] allows LEAs to have less than 95% participation rate. [Utah's] accountability reports show the backfilling to 95% participation rates requirements. </t>
  </si>
  <si>
    <t>DQR-Assess-014_UT_1_002</t>
  </si>
  <si>
    <t>ALL, CWDm ECODIS, F, FCS, HOM, M, MB, MILCNCTD, MM, MW</t>
  </si>
  <si>
    <t xml:space="preserve">Low Participation Rate (FS 188): The participation rates for all subgroups (except LEP, MA, MAN, MHL, and MNP) range from 90.2 to 94.8%. The participation rate for the ALL STUDENTS subgroup is 93.8%. The ESEA, as amended, requires that States annually measure the achievement of not less than 95 percent of all students, and 95 percent of all students in each subgroup of students. Please revise data and resubmit and/or provide an explanatory data note. </t>
  </si>
  <si>
    <t>Low Participation Rate (FS188): The participation rate for ALL STUDENTS, MW, MM, MILCNCTD, MB, M, HOM, FCS, F, ECODIS, CWD students range from 90.29 to 94.88%. The ESEA, as amended, requires that States annually measure the achievement of not less than 95 percent of all students, and 95 percent of all students in each subgroup of students. Please revise data and resubmit and/or provide an explanatory data note.</t>
  </si>
  <si>
    <t>DQR-Assess-001_VT_1_001</t>
  </si>
  <si>
    <t>VERMONT</t>
  </si>
  <si>
    <t>VT</t>
  </si>
  <si>
    <t xml:space="preserve">Missing Data (FS 175/178/179/185/188/189): Achievement and Participation data were not reported at the SEA, LEA, and School levels. Please submit data. ED acknowledges State comment that data will be late and expects to receive complete data by the final due date. </t>
  </si>
  <si>
    <t xml:space="preserve">VT is in the first year of implementation of a new Statewide Longitudinal Data System. Data is still not available for reporting as VTAOE collection staff are currently working with the field in cleaning the data. VT had previously entered an estimated date of June 30, 2019 in the State Submission Plan for when late EDFacts files would be submitted - it is still anticipated that data can be submitted by this date.  </t>
  </si>
  <si>
    <t>DQR-Assess-002_VA_1_001</t>
  </si>
  <si>
    <t>VIRGINIA</t>
  </si>
  <si>
    <t>VA</t>
  </si>
  <si>
    <t>Achievement metadata - [READING/LANGUAGE ARTS]: Achievement data (FS 178) submitted for ALTASSALTACH [PERF LEVEL 4] for GRADES 3, 4, 5, 6, 7, 8; however, EMAPS assessment metadata does not include these GRADE 3-8/ALTASSALTACH/LEVEL 4 combinations. Zeroes were submitted for these combinations. Please resubmit metadata and/or data to ensure consistency.</t>
  </si>
  <si>
    <t xml:space="preserve">The zeros have been removed. </t>
  </si>
  <si>
    <t>DQR-Assess-009_VA_1_001</t>
  </si>
  <si>
    <t>The data have been resubmitted.</t>
  </si>
  <si>
    <t>DQR-Assess-010_VA_1_001</t>
  </si>
  <si>
    <t>DQR-Assess-012_VA_2_001</t>
  </si>
  <si>
    <t>Across file comparison: The SEA number of students in the LEP subgroup who took an assessment and received a valid score for GRADES ALL, 3, 4, 5, 6, 7, 8 and ALL assessment type does not equal the number of students who participated in the assessment. The Grand Total discrepancy is 2771 students, or -5.65%. 
Similar discrepancies exist at the LEA and School levels. Please revise data and resubmit or explain in a data note why these data are accurate.</t>
  </si>
  <si>
    <t>DQR-Assess-013_VA_1_001</t>
  </si>
  <si>
    <t>Subject Count Comparison - MTH to RLA (FS185, 188): The count of LEP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26 students, or -100.0%, is larger than expected. Please revise data and resubmit or explain in a data note why these data are accurate.</t>
  </si>
  <si>
    <t xml:space="preserve">The data have been resubmitted. </t>
  </si>
  <si>
    <t>DQR-Assess-013_VA_1_002</t>
  </si>
  <si>
    <t>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-122311 students, or -55.3%. Discrepancies in other subgroups range from 29 to 61463 students. Please revise data and resubmit or explain in a data note why these data are accurate.</t>
  </si>
  <si>
    <t xml:space="preserve">The data have been resubmitted.  Virginia reports only one result per student; however, multiple courses are included in the mathematics count in accordance with Virginia's approved mathematics waiver. During the 2017-2018 year, Virginia began to calculate reading and mathematics performance and participation using a cohort rate. </t>
  </si>
  <si>
    <t>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122310 students, or -55.27%, is in the ALL STUDENTS subgroup. Please revise data and resubmit or explain in a data note why these data are accurate.</t>
  </si>
  <si>
    <t xml:space="preserve">...Virginia reports only one result per student; however, multiple courses are included in the mathematics count in accordance with Virginia's approved mathematics waiver. During SY 2017-18, Virginia began to calculate reading and mathematics performance and participation using a cohort rate. </t>
  </si>
  <si>
    <t>DQR-Assess-014_VA_1_001</t>
  </si>
  <si>
    <t xml:space="preserve">Low Participation Rate (FS 185): The participation rate for the LEP subgroup is 91.4%. The ESEA, as amended, requires that States annually measure the achievement of not less than 95 percent of all students, and 95 percent of all students in each subgroup of students. Please revise data and resubmit and/or provide an explanatory data note. </t>
  </si>
  <si>
    <t>DQR-Assess-018_VA_1_001</t>
  </si>
  <si>
    <t>1% CWD Alternate Assessment Participation [READING/LANGUAGE ARTS]: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</si>
  <si>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[READING/LANGUAGE ARTS]: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t>
  </si>
  <si>
    <t>Beginning in the 2017-2018 school year, VDOE monitored all 132-school divisions for overall participation in the VAAP in English reading and mathematics.  Divisions that exceeding one percent participation and had students participating in a disability area not traditionally associated with significant cognitive disability were required to complete individual student file reviews for compliance with Federal and state regulations and provide justification statements to staff members at VDOE.  This resulted in nearly 800 student file reviews across 82 school divisions.  Findings of non-compliance will be provided to VDOE federal program monitoring staff to ensure each individual case of noncompliance is corrected in accordance with OSEP Memo 09-02.</t>
  </si>
  <si>
    <t>DQR-Assess-002_WA_1_001</t>
  </si>
  <si>
    <t>WASHINGTON</t>
  </si>
  <si>
    <t>WA</t>
  </si>
  <si>
    <t>Achievement metadata - [READING/LANGUAGE ARTS]: Achievement data (FS 178) submitted for ALTASSALTACH for GRADE 10; however, EMAPS assessment metadata indicated GRADE 11 would be submitted. Please resubmit metadata and/or data to ensure consistency.</t>
  </si>
  <si>
    <t>The EMAPS metadata survey was corrected.</t>
  </si>
  <si>
    <t>DQR-Assess-002_WA_1_002</t>
  </si>
  <si>
    <t>Achievement metadata - [SCIENCE]: Achievement data (FS 179) submitted for REGASSWACC, REGASSWOACC [PERF LEVELS 1-4] for GRADE 10; however, EMAPS assessment metadata does not include these GRADE 10/REGASSWACC/LEVELS 1-4, GRADE 10/REGASSWOACC/LEVELS 1-4 combinations. Additionally, zeroes were submitted for these combinations. Please resubmit metadata and/or data to ensure consistency.</t>
  </si>
  <si>
    <t>This data was resubmtited.</t>
  </si>
  <si>
    <t>DQR-Assess-003_WA_1_001</t>
  </si>
  <si>
    <t>Participation metadata - [READING/LANGUAGE ARTS]: Non-zero participation data (FS 188) submitted for ALTPARTALTACH in GRADE 10; however, EMAPS assessment metadata indicated GRADE 11 would be submitted. Please resubmit metadata and/or data to ensure consistency.</t>
  </si>
  <si>
    <t>DQR-Assess-004_WA_1_001</t>
  </si>
  <si>
    <t>Missing Data (175): Achievement data for students in the FCS subgroup for a(n) ALL, ALTASSALTACH, REGASSWACC, REGASSWOACC Assessment Type was not reported in all grades at the SEA and LEA levels. Please submit data.</t>
  </si>
  <si>
    <t>DQR-Assess-009_WA_1_001</t>
  </si>
  <si>
    <t xml:space="preserve">These likely reflect actual shifts in demographic distribution or performance among those groups. </t>
  </si>
  <si>
    <t>DQR-Assess-010_WA_1_001</t>
  </si>
  <si>
    <t>175, 179, 185, 188, 189</t>
  </si>
  <si>
    <t>583, 585, 588, 589, 590</t>
  </si>
  <si>
    <t>DQR-Assess-014_WA_1_001</t>
  </si>
  <si>
    <t>CWD, FCS, HOM, LEP, MAN, MB, MNP</t>
  </si>
  <si>
    <t xml:space="preserve">Low Participation Rate (FS 185): The participation rates for the CWD, FCS, HOM, LEP, MAN, MB, and MNP subgroupsrange from 88.6 to 93.8%. The ESEA, as amended, requires that States annually measure the achievement of not less than 95 percent of all students, and 95 percent of all students in each subgroup of students. Please revise data and resubmit and/or provide an explanatory data note. </t>
  </si>
  <si>
    <t>Washington works with districts to monitor the completeness of their test administrations by providing districts tool identifying expected participants with the expectation that LEAs use those tools to test students in their districts still needing to do so. Some students and their parents refuse to sit for annual assessments, but the state offers no exemption from testing other than those for medical reasons or recently arrived english learners. Accountability and public-facing performance metrics use the greater of the number of students tested or 95% of expected to test, whichever is greater</t>
  </si>
  <si>
    <t>MNP, MB, MAN, LEP, HOM, FCS, CWD</t>
  </si>
  <si>
    <t>Low Participation Rate (FS185): The participation rate for MNP, MB, MAN, LEP, HOM, FCS, CWD students range from 88.61 to 94.96%. The ESEA, as amended, requires that States annually measure the achievement of not less than 95 percent of all students, and 95 percent of all students in each subgroup of students. Please revise data and resubmit and/or provide an explanatory data note.</t>
  </si>
  <si>
    <t>DQR-Assess-014_WA_1_002</t>
  </si>
  <si>
    <t>CWD, FCS, HOM, LEP, MB, MNP</t>
  </si>
  <si>
    <t xml:space="preserve">Low Participation Rate (FS 188): The participation rates for the CWD, FCS, HOM, LEP, MB, and MNP subgroups range from 89.5 to 94.4%. The ESEA, as amended, requires that States annually measure the achievement of not less than 95 percent of all students, and 95 percent of all students in each subgroup of students. Please revise data and resubmit and/or provide an explanatory data note. </t>
  </si>
  <si>
    <t>DQR-Assess-001_WV_1_001</t>
  </si>
  <si>
    <t>WEST VIRGINIA</t>
  </si>
  <si>
    <t>WV</t>
  </si>
  <si>
    <t>Missing Data (FS 185): Participation data for Mathematics were not reported at the LEA and SCH levels. Please submit data.</t>
  </si>
  <si>
    <t>Data has been resubmitted.</t>
  </si>
  <si>
    <t>DQR-Assess-002_WV_1_001</t>
  </si>
  <si>
    <t>Achievement metadata - [MATHEMATICS]: No achievement data (FS 175) submitted for ALTASSALTACH [PERF LEVEL 4] for GRADE 11; however, EMAPS assessment metadata indicated GRADE 11/ALTASSALTACH/PERF LEVEL 4 would be submitted. Please resubmit metadata and/or data to ensure consistency.</t>
  </si>
  <si>
    <t>DQR-Assess-002_WV_1_002</t>
  </si>
  <si>
    <t>3,4,6,7</t>
  </si>
  <si>
    <t>ALTALTACH, REGWOACC</t>
  </si>
  <si>
    <t>Achievement metadata - [SCIENCE]: Achievement data (FS 179) submitted for ALTASSALTACH, REGASSWOACC [PERF LEVELS 1-3] for GRADES 3, 4, 6, 7; however, EMAPS assessment metadata does not include these GRADE 3/ALTASSALTACH/LEVEL 1, GRADE 4/ALTASSALTACH/LEVEL 1, 4, GRADE 6/ALTASSALTACH/LEVEL 1, GRADE 7/ALTASSALTACH/LEVEL 1, 2, GRADE 7/REGASSWOACC/LEVEL 1 combinations. Please resubmit metadata and/or data to ensure consistency.</t>
  </si>
  <si>
    <t>science is only tested in grades 5, 8 and 11</t>
  </si>
  <si>
    <t>DQR-Assess-002_WV_1_003</t>
  </si>
  <si>
    <t>Achievement metadata - [SCIENCE]: No achievement data (FS 179) submitted for ALTASSALTACH [PERF LEVELS 1-4] for GRADE 5; however, EMAPS assessment metadata indicated GRADE 5/ALTASSALTACH/LEVELS 1-4 would be submitted. Please resubmit metadata and/or data to ensure consistency.</t>
  </si>
  <si>
    <t>DQR-Assess-003_WV_1_001</t>
  </si>
  <si>
    <t>Participation metadata - [SCIENCE]: Participation data (FS 189) submitted for ALTPARTALTACH, REGPARTWACC, REGPARTWOACC for GRADES 3, 4, 6, 7; however, EMAPS assessment metadata does not include these GRADES 3, 4, 6, 7/ALTPARTALTACH, GRADES 3, 4, 6, 7/REGPARTWACC, and GRADES 3, 4, 6, 7/REGPARTWOACC combinations. Please resubmit metadata and/or data to ensure consistency.</t>
  </si>
  <si>
    <t>DQR-Assess-008_WV_2_001</t>
  </si>
  <si>
    <t>ALL, CWD, ECODIS, F, FCS, HOM, M, MM, MW</t>
  </si>
  <si>
    <t>ALL, 3, 4</t>
  </si>
  <si>
    <t>Participation SEA to SCH comparison: The SEA FS 189 number of students in the ALL, CWD, ECODIS, F, FCS, HOM, M, MM, MW subgroups who participated in an assessment reported at the SEA level in SCIENCE for the ALL, REGASSWACC, REGASSWOACC assessment in GRADES ALL, 3, 4 is different than the sum of the SCH level count of students. The SEA Grand Total number of students who participated in an assessment for SCIENCE is 7405 students (13.13%) different from the SCH number
SEA to SCH discrepancies by Grade:
- GRADE 3: 3826 students (191300.00%)
- GRADE 4: 3396 students (113200.00%)
Similar SEA to SCH discrepancies exist for the FS 189 number of students in the ALL, CWD, ECODIS, F, FCS, HOM, M, MM, MW subgroups who were enrolled at the time of the assessment. Please revise data and resubmit or explain in a data note why these data are accurate.</t>
  </si>
  <si>
    <t>DQR-Assess-009_WV_1_001</t>
  </si>
  <si>
    <t>DQR-Assess-010_WV_2_001</t>
  </si>
  <si>
    <t>DQR-Assess-012_WV_1_001</t>
  </si>
  <si>
    <t>ALL, CWD, ECODIS, F, FCS, HOM, LEP, M, MA, MAN, MB, MHL, MILCNCTD, MM, MW</t>
  </si>
  <si>
    <t>Across file comparison: The SEA number of students in the ALL, CWD, ECODIS, F, FCS, HOM, LEP, M, MA, MAN, MB, MHL, MILCNCTD, MM, MW subgroups who took an assessment and received a valid score for GRADES ALL, 3, 4, 5, 6, 7 and assessment types ALL, ALTASSALTACH does not equal the number of students who participated in the assessment. The Grand Total discrepancy is -78202 students, or -58%. Discrepancies in the subgroups range from 19268-19892 students. 
Please revise data and resubmit or explain in a data note why these data are accurate.</t>
  </si>
  <si>
    <t>DQR-Assess-012_WV_1_002</t>
  </si>
  <si>
    <t>ALL, F, MW</t>
  </si>
  <si>
    <t>ALL, 7</t>
  </si>
  <si>
    <t>REGASSWACC, REGASSWOACC</t>
  </si>
  <si>
    <t>Across file comparison: The SEA number of students in the ALL, F, MW subgroups who took an assessment and received a valid score for GRADES ALL, 7 and REGASSWACC, REGASSWOACC assessment type does not equal the number of students who participated in the assessment. 
Discrepancies by subgroup/assessment type/grade:
ALL/REGASSWACC/ALL: -11303 students (60%)
ALL/REGASSWOACC/ALL: -65929 students (58%)
ALL/REGASSWOACC/7: -16263 students (100%)
Please revise data and resubmit or explain in a data note why these data are accurate.</t>
  </si>
  <si>
    <t>DQR-Assess-012_WV_1_003</t>
  </si>
  <si>
    <t>CWD, ECODIS, FCS, HOM, LEP, M, MA, MAN, MB, MHL, MILCNCTD, MM</t>
  </si>
  <si>
    <t>Across file comparison: The SEA number of students in the CWD, ECODIS, FCS, HOM, LEP, M, MA, MAN, MB, MHL, MILCNCTD, MM subgroups who took an assessment and received a valid score for GRADE ALL and REGASSWACC, REGASSWOACC assessment types does not equal the number of students who participated in the assessment. The discrepancies range from 53-10500 students in the REGASSWACC assessment type, and from 63-32628 in the REGASSWOACC assessment type. Please revise data and resubmit of explain in a data note why these data are accurate.</t>
  </si>
  <si>
    <t>DQR-Assess-014_WV_1_001</t>
  </si>
  <si>
    <t xml:space="preserve">Low Participation Rate (FS 185): The participation rate for the FCS subgroup is 94.7%. The ESEA, as amended, requires that States annually measure the achievement of not less than 95 percent of all students, and 95 percent of all students in each subgroup of students. Please revise data and resubmit and/or provide an explanatory data note. </t>
  </si>
  <si>
    <t>Low Participation Rate (FS185): The participation rate for FCS students is 94.57%. The ESEA, as amended, requires that States annually measure the achievement of not less than 95 percent of all students, and 95 percent of all students in each subgroup of students. Please revise data and resubmit and/or provide an explanatory data note.</t>
  </si>
  <si>
    <t>DQR-Assess-014_WV_1_002</t>
  </si>
  <si>
    <t xml:space="preserve">Low Participation Rate (FS 188): The participation rate for the FCS subgroup is 94.7%. The ESEA, as amended, requires that States annually measure the achievement of not less than 95 percent of all students, and 95 percent of all students in each subgroup of students. Please revise data and resubmit and/or provide an explanatory data note. </t>
  </si>
  <si>
    <t>Low Participation Rate (FS188): The participation rate for FCS students is 94.65%. The ESEA, as amended, requires that States annually measure the achievement of not less than 95 percent of all students, and 95 percent of all students in each subgroup of students. Please revise data and resubmit and/or provide an explanatory data note.</t>
  </si>
  <si>
    <t>DQR-Assess-015_WV_1_001</t>
  </si>
  <si>
    <t>100% Participation Rate (FS 185): The participation rate for the MILCNCTD subgroup is 100%. ED does not expect to see participation rates below 95%. While a participation rate of 100% is possible, please resubmit data if data are inaccurate.</t>
  </si>
  <si>
    <t>100% Participation Rate (FS 185): The participation rate for the MNP and MILCNCTD subgroups is 100%. EWhile a participation rate of 100% is possible, please resubmit data if data are inaccurate.</t>
  </si>
  <si>
    <t>100% Participation Rate (FS185): The participation rate for MILCNCTD students is 100%. ED does not expect to see participation rates below 95%. While a participation rate of 100% is possible, please resubmit data if data are inaccurate.</t>
  </si>
  <si>
    <t>DQR-Assess-015_WV_1_002</t>
  </si>
  <si>
    <t>100% Participation Rate (FS 188): The participation rate for the MILCNCTD subgroup is 100%. ED does not expect to see participation rates below 95%. While a participation rate of 100% is possible, please resubmit data if data are inaccurate.</t>
  </si>
  <si>
    <t>DQR-Assess-018_WV_1_001</t>
  </si>
  <si>
    <t>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t>
  </si>
  <si>
    <t xml:space="preserve">WVDE has submitted and has gain approval for a waiver for the 1% cap on testing students on the alternate assessment. </t>
  </si>
  <si>
    <t>DQR-Assess-018_WV_1_002</t>
  </si>
  <si>
    <t>1% CWD Alternate Assessment Participation [READING/LANGUAGE ARTS]: Students with Disabilities (IDEA) (CWD) taking the alternate assessment based on alternate achievement standards (ALTPARTALTACH) make up 1.36%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</si>
  <si>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 xml:space="preserve">1% CWD Alternate Assessment Participation [READING/LANGUAGE ARTS]: Students with Disabilities (IDEA) (CWD) taking the alternate assessment based on alternate achievement standards (ALTPARTALTACH) make up 1.36%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</si>
  <si>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DQR-Assess-018_WV_1_003</t>
  </si>
  <si>
    <t>1% CWD Alternate Assessment Participation [SCIENCE]: Students with Disabilities (IDEA) (CWD) taking the alternate assessment based on alternate achievement standards (ALTPARTALTACH) make up 1.26%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</si>
  <si>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[SCIENCE]: Students with Disabilities (IDEA) (CWD) taking the alternate assessment based on alternate achievement standards (ALTPARTALTACH) make up 1.26%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</si>
  <si>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1% CWD Alternate Assessment Participation [SCIENCE]: Students with Disabilities (IDEA) (CWD) taking the alternate assessment based on alternate achievement standards (ALTPARTALTACH) make up 1.26%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t>
  </si>
  <si>
    <t>DQR-Assess-009_WI_1_001</t>
  </si>
  <si>
    <t>WISCONSIN</t>
  </si>
  <si>
    <t>WI</t>
  </si>
  <si>
    <t>In 2016-17 Wisconsin exceeded the one percent participation cap set by ESSA for the alternate assessment. Wisconsin subsequently did outreach with districts to ensure appropriate identification for participation. The participation numbers went down as a result of the efforts to meet the one percent cap requirement in 2017-18.</t>
  </si>
  <si>
    <t>In SY 2016-17 Wisconsin exceeded the one percent participation cap set by ESSA for the alternate assessment. Wisconsin subsequently did outreach with districts to ensure appropriate identification for participation. The participation numbers went down as a result of the efforts to meet the one percent cap requirement in SY 2017-18.</t>
  </si>
  <si>
    <t>DQR-Assess-010_WI_1_001</t>
  </si>
  <si>
    <t>The Wisconsin cell sizes of migratory students is small, 4 out of 74, did not test in the previous year. The fact that all students, 59, participated in the current reported year is not a large enough sample to indicate any trend from the previous year. The reported number is accurate.</t>
  </si>
  <si>
    <t>DQR-Assess-012_WI_1_001</t>
  </si>
  <si>
    <t>Across file comparison: The LEA number of students in the MHL subgroup who took an assessment and received a valid score for GRADE 11 and ALL, REGASSWOACC assessment type does not equal the number of students who participated in the assessment. The discrepancy for all assessments is -336 students, or -5%, and the discrepancy for REGASSWOACC assessment is -312 students, or -6%. Please revise data and resubmit or explain in a data note why these data are accurate.</t>
  </si>
  <si>
    <t>Files have been resubmitted. Wisconsin discovered an issue with reporting results from several independent charter schools.</t>
  </si>
  <si>
    <t>DQR-Assess-014_WI_1_001</t>
  </si>
  <si>
    <t xml:space="preserve">Low Participation Rate (FS 185): The participation rate for the HOM subgroup is 94.8%. The ESEA, as amended, requires that States annually measure the achievement of not less than 95 percent of all students, and 95 percent of all students in each subgroup of students. Please revise data and resubmit and/or provide an explanatory data note. </t>
  </si>
  <si>
    <t xml:space="preserve">The Office of Educational Accountability (OEA) and Office of Student Assessment (OSA) send out a letter from the Deputy State Superintendent insisting the importance of test participation to school District Administrators (DA) and District Assessment Coordinators (DACs) before the beginning of the test window. The letter outlines how test participation ought to be considered both as an ethical issue as well as a critical pathway to educational equity. </t>
  </si>
  <si>
    <t>HOM, FCS</t>
  </si>
  <si>
    <t>Low Participation Rate (FS185): The participation rate for HOM, FCS students range from 91.05 to 94.96%. The ESEA, as amended, requires that States annually measure the achievement of not less than 95 percent of all students, and 95 percent of all students in each subgroup of students. Please revise data and resubmit and/or provide an explanatory data note.</t>
  </si>
  <si>
    <t>DQR-Assess-014_WI_1_002</t>
  </si>
  <si>
    <t>Low Participation Rate (FS188): The participation rate for HOM, FCS students range from 90.93 to 94.71%. The ESEA, as amended, requires that States annually measure the achievement of not less than 95 percent of all students, and 95 percent of all students in each subgroup of students. Please revise data and resubmit and/or provide an explanatory data note.</t>
  </si>
  <si>
    <t>DQR-Assess-018_WI_2_001</t>
  </si>
  <si>
    <t>1% CWD Alternate Assessment Participation [MATHEMATICS]: Students with Disabilities (IDEA) (CWD) taking the alternate assessment based on alternate achievement standards (ALTPARTALTACH) make up 1.00%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</si>
  <si>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1% CWD Alternate Assessment Participation: Students with Disabilities (IDEA) (CWD) taking the alternate assessment based on alternate achievement standards (ALTPARTALTACH) make up 1.0%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</si>
  <si>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DQR-Assess-018_WI_2_002</t>
  </si>
  <si>
    <t>1% CWD Alternate Assessment Participation [READING/LANGUAGE ARTS]: Students with Disabilities (IDEA) (CWD) taking the alternate assessment based on alternate achievement standards (ALTPARTALTACH) make up 1.00%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</si>
  <si>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DQR-Assess-018_WI_2_003</t>
  </si>
  <si>
    <t>1% CWD Alternate Assessment Participation [SCIENCE]: Students with Disabilities (IDEA) (CWD) taking the alternate assessment based on alternate achievement standards (ALTPARTALTACH) make up 1.02%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</si>
  <si>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DQR-Assess-002_WY_1_001</t>
  </si>
  <si>
    <t>WYOMING</t>
  </si>
  <si>
    <t>WY</t>
  </si>
  <si>
    <t>Wyoming no longer tests for grade 11. All assessment files were resubmitted with the correct data. Metadata survey was also corrected and resubmitted</t>
  </si>
  <si>
    <t>DQR-Assess-002_WY_1_002</t>
  </si>
  <si>
    <t>Achievement metadata - [MATHEMATICS and READING/LANGUAGE ARTS]: Achievement data (FS 175/178) submitted for GRADE 11; however, EMAPS assessment metadata indicated GRADE 10 would be submitted. Additionally, zeroes were reported for GRADE 11. Please resubmit metadata and/or data to ensure consistency.</t>
  </si>
  <si>
    <t>DQR-Assess-003_WY_1_001</t>
  </si>
  <si>
    <t>Participation metadata - [SCIENCE]: Participation data (FS 189) submitted for GRADE 11; however, EMAPS assessment metadata indicated GRADE 10 would be submitted. Additionally, zeroes were reported for GRADE 11. Please resubmit metadata and/or data to ensure consistency.</t>
  </si>
  <si>
    <t>DQR-Assess-003_WY_1_002</t>
  </si>
  <si>
    <t>Participation metadata - [MATHEMATICS and READING/LANGUAGE ARTS]: Participation data (FS 185/188) submitted for GRADE 11; however, EMAPS assessment metadata indicated GRADE 10 would be submitted. Additionally, zeroes were reported for GRADE 11. Please resubmit metadata and/or data to ensure consistency.</t>
  </si>
  <si>
    <t>DQR-Assess-004_WY_1_001</t>
  </si>
  <si>
    <t>Missing Data (175/178/179/185/188/189): Achievement and Participation data for students in all subgroups in GRADE 11 for a(n) ALL Assessment Type was not reported at the SEA, LEA, and School levels. Please submit data.</t>
  </si>
  <si>
    <t>DQR-Assess-004_WY_1_002</t>
  </si>
  <si>
    <t>Missing Data (175/178/179/185/188/189): Achievement and Participation data for students in the MIG subgroup in all grades for a(n) ALL Assessment Type was not reported at the SEA, LEA, and School levels. Please submit data.</t>
  </si>
  <si>
    <t>Wyoming does not participate in the Migrant program, therefore no data is reported.</t>
  </si>
  <si>
    <t>DQR-Assess-009_WY_1_001</t>
  </si>
  <si>
    <t>Data is correct. A different test is now being administered so it will be hard to compare year to year.</t>
  </si>
  <si>
    <t>A different test is now being administered so it will be hard to compare year to year.</t>
  </si>
  <si>
    <t>DQR-Assess-010_WY_2_001</t>
  </si>
  <si>
    <t>DQR-Assess-010_WY_1_001</t>
  </si>
  <si>
    <t>179, 188</t>
  </si>
  <si>
    <t>585, 589</t>
  </si>
  <si>
    <t>DQR-Assess-011_WY_1_001</t>
  </si>
  <si>
    <t>Year to Year comparison (FS 179): The number of CWD students who took an ALTASSALTACH assessment and received a valid score in SY 2017-18 is -27 percent different from that number in SY 2016-17. The approximate discrepancy is -56 students. The same discrepancy exists for the FS 189 number of CWD students who took an ALTASSALTACH assessment and received a valid score. Please revise data and resubmit or explain in a data note why these data are accurate.</t>
  </si>
  <si>
    <t>DQR-Assess-015_WY_1_001</t>
  </si>
  <si>
    <t>MNP, MILCNCTD</t>
  </si>
  <si>
    <t>100% Participation Rate (FS 185): The participation rate for the MNP and MILCNCTD subgroups is 100%. ED does not expect to see participation rates below 95%. While a participation rate of 100% is possible, please resubmit data if data are inaccurate.</t>
  </si>
  <si>
    <t>Data is correct</t>
  </si>
  <si>
    <t>DQR-Assess-015_WY_1_002</t>
  </si>
  <si>
    <t>DQR-Assess-018_WY_2_001</t>
  </si>
  <si>
    <t>1% CWD Alternate Assessment Participation [MATHEMATICS]: Students with Disabilities (IDEA) (CWD) taking the alternate assessment based on alternate achievement standards (ALTPARTALTACH) make up 1.02%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</si>
  <si>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DQR-Assess-018_WY_2_002</t>
  </si>
  <si>
    <t>1% CWD Alternate Assessment Participation [READING/LANGUAGE ARTS]: Students with Disabilities (IDEA) (CWD) taking the alternate assessment based on alternate achievement standards (ALTPARTALTACH) make up 1.02%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</si>
  <si>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DQR-Assess-018_WY_2_003</t>
  </si>
  <si>
    <t>1% CWD Alternate Assessment Participation [SCIENCE]: Students with Disabilities (IDEA) (CWD) taking the alternate assessment based on alternate achievement standards (ALTPARTALTACH) make up 1.03%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t>
  </si>
  <si>
    <t>DQ issues Resolved/Unresolved through data resubmission only</t>
  </si>
  <si>
    <t>Count</t>
  </si>
  <si>
    <t>Resolved through data resubmission</t>
  </si>
  <si>
    <t>Unresolved as of 3/27/19</t>
  </si>
  <si>
    <t>Grand Total</t>
  </si>
  <si>
    <t>Action in Internal Documentation (Filter to Include; all rows w Exclude were corrected by resubmission)</t>
  </si>
  <si>
    <t>Count of DQ Issue ID</t>
  </si>
  <si>
    <t>Column Labels</t>
  </si>
  <si>
    <t>Row Labels</t>
  </si>
  <si>
    <t>Edited</t>
  </si>
  <si>
    <t>Include, edited; PO review edit</t>
  </si>
  <si>
    <t>(blank)</t>
  </si>
  <si>
    <t>Final Data Issue</t>
  </si>
  <si>
    <t>Final State CDQR Response</t>
  </si>
  <si>
    <t>Include Data Issue in Public File Data Notes</t>
  </si>
  <si>
    <t>Reason to Include/ Exclude Data Note</t>
  </si>
  <si>
    <t>Reason to Include/ Exclude State Response</t>
  </si>
  <si>
    <t xml:space="preserve">The decision was made to administer Scantron for two years until Alabama could build new assessments for Grades 3-8.  [The SEA is] unable to capture students who were administered an accommodation on the state assessment. The decision was also made to use ACT as the high school accountability assessment.  At the time of 2018 administration, there was no way to capture if students were administered an accommodation.  This has been remedied for 2019.            </t>
  </si>
  <si>
    <t>CLOSE 1</t>
  </si>
  <si>
    <t>l</t>
  </si>
  <si>
    <t>CLOSE 2</t>
  </si>
  <si>
    <t>Include in Internal Documentation</t>
  </si>
  <si>
    <t>Program Office Data Note Revision/Comment</t>
  </si>
  <si>
    <t>Program Office State Response Revision/Comment</t>
  </si>
  <si>
    <t>PO Remove Data Note (X = Remove)</t>
  </si>
  <si>
    <t>PO Remove State Response (X = Remove)</t>
  </si>
  <si>
    <t>Participation SEA to LEA comparison - [MATHEMATICS]: The SEA FS 185 number of students in GRADE 11 in the ALL, CWD, ECODIS, F, MILCNCTD, and MW subgroups who participated in an assessment reported at the SEA level in mathematics for REGASSWACC assessment is different than the sum of the LEA level counts of students. 
The SEA number of students in GRADE 11 who participated in a REGASSWACC assessment is 1028 students (10.71%) different from the LEA number. Discrepancies in the other subgroups range from 246-1028 students. Similar SEA to LEA discrepancies exist for the FS 185 number of students who were entolled at the time of the assessment. Please revise data and resubmit or explain in a data note why these data are accurate.</t>
  </si>
  <si>
    <t>Across file comparison: The LEA number of students in the ALL, CWD, ECODIS, F, LEP, M, MA, MB, MHL, MW subgroups who took an assessment and received a valid score for GRADES ALL, 3, 4, 5, 6, 7, 8, 11 and ALTASSALTACH assessment type does not equal the number of students who participated in the assessment. The Grand Total discrepancy is 1004 students, or 9.67%.
LEA total discrepancies by subgroup:
CWD: 1004 students (9.67%)
ECODIS: 550 students (8.36%)
F: 233 students (6.39%)
LEP: 136 students (6.04%)
M: 771 students (11.44%)
MA: 54 stuedents (11.61%)
MB: 175 students (7.29%)
MHL: 217 students (7.89%)
MW: 517 students (11.73%)
Similar discrepancies exist at the School level. Please revise data and resubmit or explain in a data note why these data are accurate.</t>
  </si>
  <si>
    <t>Initial Close Comment to State</t>
  </si>
  <si>
    <t>Initial Close State Response to ED</t>
  </si>
  <si>
    <t>Accuracy - Year to Year Rate</t>
  </si>
  <si>
    <t>Accuracy - Year to Year Count</t>
  </si>
  <si>
    <t xml:space="preserve">The decision was made to administer Scantron for two years until Alabama could build new assessments for Grades 3-8.  We are unable to capture students who were administered an accommodation on the state assessment.                        The decision was also made to use ACT as the high school accountability assessment.  At the time of 2018 administration, there was no way to capture if students were administered an accommodation.  This has been remedied for 2019.            </t>
  </si>
  <si>
    <t xml:space="preserve">ECODIS rules changed: CEP students included all kids whereas now, based on identified criteria.        All students: again there was no way to capture with accommodations.                                              LEP:  increase due to </t>
  </si>
  <si>
    <t>Participation SEA to LEA comparison - [MATHEMATICS]: The SEA FS 185 number of students in the MB subgroup who participated in an assessment reported at the SEA level in mathematics for ALL, REGASSWACC, REGASSWOACC assessment is different than the sum of the LEA level counts of students. 
The GRAND TOTAL SEA number of students in the MB subgroup who took an assessment for MATHEMATICS and received a valid score is 19873 students (11%) different from the LEA number. 
Similar SEA to LEA discrepancies exist for the FS 188/189 number of students who participated in an assessment. Please revise data and resubmit or explain in a data note why these data are accurate.</t>
  </si>
  <si>
    <t>Low Participation Rate (FS 185): The participation rate for the FCS subgroup is 94.2%. The ESEA, as amended, requires that States annually measure the achievement of not less than 95 percent of all students, and 95 percent of all students in each subgroup of students. Please revise data and resubmit and/or provide an explanatory data note. </t>
  </si>
  <si>
    <t>Low Participation Rate (FS 188): The participation rate for the FCS subgroup is 93.9%. The ESEA, as amended, requires that States annually measure the achievement of not less than 95 percent of all students, and 95 percent of all students in each subgroup of students. Please revise data and resubmit and/or provide an explanatory data note. </t>
  </si>
  <si>
    <t xml:space="preserve">1% CWD Alternate Assessment Participation [MATHEMATICS]: Students with Disabilities (IDEA) (CWD) taking the alternate assessment based on alternate achievement standards (ALTPARTALTACH) make up 1.08%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t>
  </si>
  <si>
    <t>Migrant
A year to year participation rate change of more than 4% was identified for at least one subgroup, assessment type, or grade. Please review the CDQR Year to Year Report. Please resubmit SY 2017-18 data or submit a data note to explain why these data are accurate.</t>
  </si>
  <si>
    <t>Alternate Assessment
A year to year change of more than 200 (count difference) and 10% was identified for at least one subgroup, assessment type, or grade. Please review the CDQR Year to Year Report. Please resubmit SY 2017-18 data or submit a data note to explain why these data are accurate.</t>
  </si>
  <si>
    <t>LEP
A year to year change of more than 200 (count difference) and 10% was identified for at least one subgroup, assessment type, or grade. Please review the CDQR Year to Year Report. Please resubmit SY 2017-18 data or submit a data note to explain why these data are accurate.</t>
  </si>
  <si>
    <t>The ACCESS for ELLs English Language Proficiency assessment that Wisconsin uses went through standard setting in 2016-17 which meant that very few students exited EL status at the end of that year. As a result, the number of EL students in subsequent years are higher.</t>
  </si>
  <si>
    <t>Multiracial
A year to year change of more than 200 (count difference) and 10% was identified for at least one subgroup, assessment type, or grade. Please review the CDQR Year to Year Report. Please resubmit SY 2017-18 data or submit a data note to explain why these data are accurate.</t>
  </si>
  <si>
    <t>Multicultural \ Multiethnic \ Multiracial \ other
 2014-15 was the first year that Wisconsin publicly reported statewide assessment results by the racial/ethnic category MM (Two or More Races), and we have observed increasing amounts of students identifying as this race/ethnic category since then. The data is correct as submitted.</t>
  </si>
  <si>
    <t>Count of System of Implementation</t>
  </si>
  <si>
    <t>Did not resolve Total</t>
  </si>
  <si>
    <t>Resolved Total</t>
  </si>
  <si>
    <t>New Total</t>
  </si>
  <si>
    <t>(blank) Total</t>
  </si>
  <si>
    <t>Public File Documentation</t>
  </si>
  <si>
    <t>Close 1 Program Office Comments to State</t>
  </si>
  <si>
    <t>QA findings/Notes from Danett</t>
  </si>
  <si>
    <t># of PSC Tickets</t>
  </si>
  <si>
    <t># of SSP Comments</t>
  </si>
  <si>
    <t># of CSPR Comments</t>
  </si>
  <si>
    <t># of EMAPS EOC Term Comments</t>
  </si>
  <si>
    <t># of EMAPS Changes Comments</t>
  </si>
  <si>
    <t>N/A</t>
  </si>
  <si>
    <t>PO decided not to send to state</t>
  </si>
  <si>
    <t>ECODIS rules changed: CEP students included all kids whereas now, based on identified criteria.
All students: again there was no way to capture with accommodations.</t>
  </si>
  <si>
    <t>Science-only issue</t>
  </si>
  <si>
    <t>The Y2Y counts are significantly different between years (SY 2016-17 and SY 2017-18) because there were no 10th graders assessed in ELA or MATH in SY 2017-18. 10th graders now only participate in the Science assessment.</t>
  </si>
  <si>
    <t xml:space="preserve">There was an increase in 10th grade participation in science during the 17-18 year. </t>
  </si>
  <si>
    <t>SEA only issue</t>
  </si>
  <si>
    <t>Resubmission got rid of Grade 7 data</t>
  </si>
  <si>
    <t>Not included in LEA or SCH files</t>
  </si>
  <si>
    <t>--</t>
  </si>
  <si>
    <t>They reported 19307 MIG students at the LEA and School levels, which is the same as the ALL STUDENTS count.</t>
  </si>
  <si>
    <t>Same comment as close 1</t>
  </si>
  <si>
    <t>Was a duplicate comment</t>
  </si>
  <si>
    <t>There are three performance levels, but there are no students in the lowest level.</t>
  </si>
  <si>
    <t>1. The differences in valid scores for RLA and Math in HS are due to the change from reporting 9th grade CMAS to 11th grade SAT. The participation in 11th grade SAT was significantly higher so the number of valid scores increased.
2. The decrease in the number of students with accommodations was due to a change in coding that stopped counting some of our accessibility features that do not require an IEP as accommodations. Most impactful would be Text-To-Speech for Math and Sci.
3. The change in Migrant data is due to a change in how that data is collected in the assessment data. Rather than having districts provide the information we are now using the data directly from our migrant education group at the state so it will be more accurate now.
4. The Multi-racial group has been increasing in CO for the last 3 years. This could be due to changing population or improvements to how this data is collected.</t>
  </si>
  <si>
    <t>Different cohorts of students. Inappropriate to compare across years.</t>
  </si>
  <si>
    <t>The State of Connecticut is aware of [the] 1% rule. Multiple initiatives are in place for the 2018-19 school year to address concerns with the number of students assessed on the alternate assessment based on alternate achievement standards.</t>
  </si>
  <si>
    <t>ZEROS SUBMITTED issues will not go out to states</t>
  </si>
  <si>
    <t>Because DC is a small state, although there was an increase of more than 15%, this is reflective of the performance of a small number of children.  The participation files have been resubmitted; there were increases of more than 4% for a number of student groups in participation rate - likely to improved data quality and outreach concerning the use of assessment data in the statewide accountability system.</t>
  </si>
  <si>
    <t xml:space="preserve">Increases in some of the assessment types and grade levels were due to [an] increase in the enrollments and the hiring of more assessment staff to help with coordination and administation of the tests. </t>
  </si>
  <si>
    <r>
      <t xml:space="preserve">Florida believes the data reflect:
1) Secular decline in American Indian / Alaska Native students similar to the decline shown in EDFacts file 052 (Membership),
2) Hurricanes Irma and Maria (Homeless and LEP changes),
3) Elimination of Algebra II inclusion for FS185,
4) Increases in requests for paper-based testing, and
5) Efforts by the state and its districts and schools to adhere to ESSA's 1% requirement resulting a decline in the use of the alternative assessment in Science.
</t>
    </r>
    <r>
      <rPr>
        <i/>
        <sz val="11"/>
        <color theme="1"/>
        <rFont val="Calibri"/>
        <family val="2"/>
        <scheme val="minor"/>
      </rPr>
      <t xml:space="preserve">ED Note: State indicated that data were correct as reported. </t>
    </r>
  </si>
  <si>
    <r>
      <t xml:space="preserve">Florida believes the discrepancy is derivative of Florida's reporting on assessments no longer including Algebra II beginning with SY 2017-18, hence the two populations being tested differ by a greater margin compared with the prior year.
</t>
    </r>
    <r>
      <rPr>
        <i/>
        <sz val="11"/>
        <color theme="1"/>
        <rFont val="Calibri"/>
        <family val="2"/>
        <scheme val="minor"/>
      </rPr>
      <t xml:space="preserve">ED Note: State indicated that data were correct as reported. </t>
    </r>
  </si>
  <si>
    <t>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t>
  </si>
  <si>
    <t xml:space="preserve">In Georgia, there are 2 math courses that require high school state standardized assessment and there are 2 ELA courses for high school state standardized assessment.  When a student enters 9th grade, they are normally scheduled for a math and an ELA course the same year.  This is not the case for the remainder of their high school career. The student schedules vary as to when the remaining math and ELA course will occur and most likely, they will not occur the same year.  </t>
  </si>
  <si>
    <t>?</t>
  </si>
  <si>
    <t xml:space="preserve">Upon comparison of the performance results of students with and without disabilities in the ACT Aspire, performance shows that all GDOE students are not reaching benchmarks in either Reading or Math in the district-wide assessments.
</t>
  </si>
  <si>
    <t>Grade 3:  The age requirement for kindergarten enrollment is a result of Act 183 (2010) and Act 179 (2012). On November 15, 2013, the Hawaii Department of Education changed the eligibility to enter kindergarten for school year 2014-15.  Since August 2014, a child must be 5 years of age on or before July 31 of the school year to enter kindergarten. At that time it was estimated that this change would reduce kindergarten enrollment by 5000 children for SY 2014-15.  This year to year change will keep appearing every year until this cohort graduates in SY 2026-27.
LEP:  The requirements for EL proficiency were increased resulting in less students exiting EL.
Race/Ethnicity: For Hawaii Strive HI (ESSA), the focus is on Pacific Islanders and Hawaiians. A potential problem in recoding the Race/Ethnicity subgroup in the source system for the science end of course assessment may be causing a discrepancy with this subgroup. The science files were resubmitted using the same rollup process as that used in SY 2016-17.</t>
  </si>
  <si>
    <t>The department will continue to work with the schools to increase this subgroup's participation.</t>
  </si>
  <si>
    <t>How can I see this?</t>
  </si>
  <si>
    <t>Slight comment modification from Close 1</t>
  </si>
  <si>
    <t>The corrected data are submitted. The number of students who took alternate assessment is decreased from the previous year. With small N size, the percentage tends to be unstable.</t>
  </si>
  <si>
    <t>The percentage of a small n size tend to have unstable results.</t>
  </si>
  <si>
    <t>The data are correct. Illinois has a small amount of foster care students.</t>
  </si>
  <si>
    <t>Double check</t>
  </si>
  <si>
    <t>In accordance with [Indiana's] ESSA plan, for SY 2017-18 data reporting, Indiana included all English Learners that had been identified within the last 4 years (2015-2018) in the English learner subgroup.  This included students that had exited in past years.  This was a change in past practice where students were removed from the reporting group following proficiency.  “ii. If applicable, describe the statewide uniform procedures for: a. Former English learners consistent with §200.16(b)(1). For accountability calculations, Indiana uniformly includes the results of English learners previously identified as Limited-English Proficient that have been re-designated as Fluent English Proficient in the English learner student group for an additional four years after redesignation as Fluent-English Proficient.” Additionally, Indiana has continued to update guidance and educate the field on expectations of participation on the Science High School assessment, which can be taken during any year of high school and is calculated in a cohort fashion.  Increased clarity to the field has resulted in shifting participation figures for science based on previous confusion on high school testing requirements.</t>
  </si>
  <si>
    <t>1. Grades 3-8 Science regular assessment is field test for 2017-18. 
2. Grades 3-8 ELA/math alternate assessment was changed from LAA1 3-level test to LEAP Connect 4-level test.</t>
  </si>
  <si>
    <t>Combine with new MI comment? (see other green shaded comment)</t>
  </si>
  <si>
    <t>The MTH is given to grade 11 students. The RLA is given to grade 10 students. Therefore counts will not match as its two different grades</t>
  </si>
  <si>
    <t>Some ALL and HS grades have zeroes too</t>
  </si>
  <si>
    <t>Issue ID 010_NE_1_001 was partially resolved--marked as resolved and created new issue ID</t>
  </si>
  <si>
    <t>Military connected demographic information was not available for 2017-2018 in New Hampshire</t>
  </si>
  <si>
    <t>Issue ID 010_NY_1_001 was partially resolved--marked as resolved and created new issue ID</t>
  </si>
  <si>
    <t>Approximately 18 percent of eligible test takers refused participation in this year's assessment, which is 1% less than in 2016-17 and 3% less than in 2015-16.</t>
  </si>
  <si>
    <t>The year to year changes in proficiency rate for Math Proficiency in students taking the Alternate Assessment based on alternate achievement standards and regular assessments based on grade level achievement standards without accomodation is due to a decrease in the number of students taking these assessments in grades 4, 5, and 7.</t>
  </si>
  <si>
    <t>The participation rate change of more than 4% is due to an increase in the number of students you participated and received a valid score in SY 2017-18 compared to SY 2016-17.</t>
  </si>
  <si>
    <t>Oregon was unable to report FCS and MILCNCTD for SY 2017-18.  [The SEA] reports zero at the SEA level for all category sets (as required by the spec).  Please advise if this is wrong and how to correct.</t>
  </si>
  <si>
    <t>Resolved HOM but not MAP</t>
  </si>
  <si>
    <t>This year, [South Carolina] modified [the] method of identifying students with accommodations.  This led to more accurate reporting, but also led to more students being coded as 'with accommodations'. The change in counts is based on students previously coded as without accommodations now being coded as with accommodations. (In all flagged discrepancies, the 'with accommodations' count went up and the 'without accommodations' count went down.)  This was mainly due to making sure the ESL accommodations were included in those flagging a student as 'with accommodations'.</t>
  </si>
  <si>
    <t>A detailed year to year data analysis reveals that the number of students who took a REGASSWACC assessment and received a valid score for subject Reading/LA in SY 2017-18 has gone down generally by 3 - 11 percent for various grades, but by ~10% for grades 5 &amp; 6. The reason could be: in SY 2016-17, Texas converted STAAR L and STAAR A, which was designed for students with need of accommodations, to online versions, which offered better and easier access to accommodations to students in need. Because of that, we saw a surge of number of students taking a REGASSWACC assessment. As we came to the 2nd year of such change in SY 2017-18, the number of students taking REGASSWACC has gone down by some percentage if compared with 2016-17, but are still higher than 2015-16. Overall, number of students of all grades assessed with REGASSWACC for subject Reading/LA went up by 20% from 2015-16 to 2016-17, but down by 5% from 2016-17 to 2017-18, however, still up by 14% if 2017-18 is compared directly with 2016-17. 
Another noticeable change by the detailed year to year data analysis is seen in number of students who take ALTPARTALTACH assessments for all subjects. Texas has observed the number of students taking ALTPARTALTACH has continuously increased for all subjects from year to year since 2015 when the ALTASSMODACH was removed. With the 1% cap in mind, Texas Education Agency is providing guidance and training to LEAs to reduce the number of students taking ALTPARTALTACH in coming years.
The data is confirmed accurate.</t>
  </si>
  <si>
    <t>#</t>
  </si>
  <si>
    <t>Data Note Type</t>
  </si>
  <si>
    <t>Program Office Note</t>
  </si>
  <si>
    <r>
      <t>Helps user interpret potential anomalies in the data</t>
    </r>
    <r>
      <rPr>
        <i/>
        <sz val="11"/>
        <color theme="1"/>
        <rFont val="Calibri"/>
        <family val="2"/>
        <scheme val="minor"/>
      </rPr>
      <t xml:space="preserve">
Note: If ED indicated the state feedback was helpful in explaining the CDQR issue, then it is likely to be included in documentation.</t>
    </r>
  </si>
  <si>
    <t>Explains large year-to-year differences</t>
  </si>
  <si>
    <t>Explains why LEA and/or School level counts may not aggregate to the SEA total</t>
  </si>
  <si>
    <t>Explains timeliness issue or lack of submission</t>
  </si>
  <si>
    <t>Include, but only if it is relevant to the CDQR issue</t>
  </si>
  <si>
    <t>Duplicated comment--state has provided the same explanation for multiple issues</t>
  </si>
  <si>
    <t>Abbr</t>
  </si>
  <si>
    <t>Upper</t>
  </si>
  <si>
    <t>Terr Flag</t>
  </si>
  <si>
    <t>OSS Review</t>
  </si>
  <si>
    <t>Notes</t>
  </si>
  <si>
    <t>x</t>
  </si>
  <si>
    <t>no</t>
  </si>
  <si>
    <t>Does not report LEA level</t>
  </si>
  <si>
    <t>yes</t>
  </si>
  <si>
    <t>OSEP prefers name BUREAU OF INDIAN EDUCATION; update in final products; Does not report LEA level</t>
  </si>
  <si>
    <t>DEPARTMENT OF DEFENSE</t>
  </si>
  <si>
    <t>U.S. Minor Outlying Islands (UM)</t>
  </si>
  <si>
    <t>Data Note Content</t>
  </si>
  <si>
    <t>Action(s) for Public File Documentation</t>
  </si>
  <si>
    <t>CDQR issue</t>
  </si>
  <si>
    <t>Comment not sent to state</t>
  </si>
  <si>
    <t>CDQR issue, state feedback</t>
  </si>
  <si>
    <t>State feedback</t>
  </si>
  <si>
    <t>Provides no useful/relevant information (e.g. state note indicates a data resubmission has been made)</t>
  </si>
  <si>
    <t>Discusses potential compliance/implementation issue</t>
  </si>
  <si>
    <t>Exclude or
Revise to Remove Sensitive Information</t>
  </si>
  <si>
    <t>Discusses sensitive policy issue</t>
  </si>
  <si>
    <t>Provides a caution about the limitations of the data (e.g. reported rates do not equal calculated rates, data at one education level is incomplete, a state failed to report an assessment type)</t>
  </si>
  <si>
    <t>State note affirms accuracy/validity of the data</t>
  </si>
  <si>
    <t>Revise to note this is state's opinion of accuracy/validity</t>
  </si>
  <si>
    <t xml:space="preserve">Guam did an analysis to determine the reasons that could be attributed to the decline in performance for its students with disabilities. Upon review of the administration procedures, Guam did not find any issues that would invalidate the assessment results.
Upon comparison of the performance results of students with and without disabilities in the ACT Aspire, performance shows that all Guam students are not reaching benchmarks in either Reading or Math in the district-wide assessments.
</t>
  </si>
  <si>
    <t xml:space="preserve">Guam did an analysis to determine the reasons that could be attributed to the decline in performance for its students with disabilities.  Upon review of the administration procedures, Guam did not find any issues that would invalidate the assessment results.
Upon comparison of the performance results of students with and without disabilities in the ACT Aspire, performance shows that all Guam students are not reaching benchmarks in either Reading or Math in the district-wide assessments.
</t>
  </si>
  <si>
    <t xml:space="preserve">In the State of Ohio, significant fluctuation in grade level and/or student subgroup is not uncommon year-to-year.  For example, between SY 2017 and SY 2018, Ohio observed changes of at least 1,000 students in nine grade levels.  Additionally, every race saw an increase or decrease of at least 1,000 students - most well over that amount.  Between SY 18 and current enrollment figures, Ohio has observed changes of at least 2,000 students in eight grade levels.  Two of these grade levels saw changes in student enrollment of over 3,000.  </t>
  </si>
  <si>
    <t>Wyoming does not participate in the Migrant program.</t>
  </si>
  <si>
    <t>100% Participation Rate (FS185): The participation rate for MIG students is 100%. While a participation rate of 100% is possible, these data may not be accurate.</t>
  </si>
  <si>
    <t>Participation SEA to LEA comparison - [MATHEMATICS]: The SEA FS 185 number of students in the M, MW subgroups who participated in an assessment reported at the SEA level in mathematics for an ALTASSALTACH assessment is different than the sum of the LEA level counts of students. 
The SEA number of students in the M subgroup who participated in an ALTASSALTACH assessment in MATHEMATICS is 766 students (-10.19%) different from the LEA number and the SEA number of students in the MW subgroup is 516 students (-10.49%) different from the LEA number.
Similar SEA to LEA discrepancies exist for the FS 188 number of students who participated in an ALTASSALTACH assessment and for the FS 185/188 number of students who were enrolled at the time of the assessment.
ED Note: State indicated that data were correct as reported.</t>
  </si>
  <si>
    <t>100% Participation Rate (FS185): The participation rate for MIG students is 100%. While a participation rate of 100% is possible, these data may not be accurate.
ED Note: State indicated that data were correct as reported.</t>
  </si>
  <si>
    <t>100% Participation Rate (FS188): The participation rate for MIG students is 100%.  While a participation rate of 100% is possible, these data may not be accurate.
ED Note: State indicated that data were correct as reported.</t>
  </si>
  <si>
    <t>100% Participation Rate (FS188): The participation rate for MIG students is 100%. While a participation rate of 100% is possible, these data may not be accurate.
ED Note: State indicated that data were correct as reported.</t>
  </si>
  <si>
    <t xml:space="preserve">100% Participation Rate (FS188): The participation rate for MIG students is 100%. While a participation rate of 100% is possible, these data may not be accurate.
</t>
  </si>
  <si>
    <t>...EdFacts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
... SY 2017-18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As noted, an inconsistent decrease in the number and percent of 3rd grade students, who participated in the math assessment with accommodations, was observed for the 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t>
  </si>
  <si>
    <t>...EdFacts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
...SY 2017-18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As noted, an inconsistent decrease in the number and percent of 3rd grade students, who participated in the math assessment with accommodations, was observed for the SY 2017-18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According to the North Dakota Census Office, the population of the state has seen a continuing and dramatic increase in population over the last several years.  The United State Census Bureau estimates North Dakota population has had a 12.3% increase since the last census, occurring in 2010.  Estimated population totals from 2016 to 2017 continue to show this upward trend.  Not only is the overall population increasing, but we are also seeing an increase in our racial and ethnic diversity.  In 2010, North Dakota’s minority population was at 10%.  By 2016, population estimates show the minority population increasing to 15%.  While Native Americans are still by far the largest minority group represented in North Dakota, there has been a significant increase in the Black and Hispanic populations.  Statistics from 2018 also show high numbers in our international migration, compared to domestic migrants. Changes in the overall population and diversity of North Dakota are reflected in the increase of our Black, Hispanic, and LEP subgroups represented in our North Dakota State Assessments.</t>
  </si>
  <si>
    <t>To align EDFacts reports with the State Accountability system under ESSA, for SY 2017-18, Texas reported four performance levels: PERF LEVEL 1 (L1): Does Not Meet Grade Level, PERF LEVEL 2 (L2): Approaches Grade Level, PERF LEVEL 3 (L3): Meets Grade Level &amp; PERF LEVEL 4 (L4): Masters Grade Level, with the L3 (Meets GL) as the At or Above Proficiency level. While regular assessments with or without accommodation have all the four performance levels, Alternate assessments aligned with alternate standards only have three performance levels, in which Level II Satisfactory of above is counted towards meeting both Approaches GL and Meets GL in the state accountability. Since counts in the EDFacts’ four performance levels are mutual exclusive, students taking STAAR Alternate 2 with Level II Satisfactory performance were counted as PERF LEVEL 3, thus leaving the PERF LEVEL 2 not populated.</t>
  </si>
  <si>
    <t xml:space="preserve">[Vermont] is in the first year of implementation of a new Statewide Longitudinal Data System. Data is still not available for reporting as VTAOE collection staff are currently working with the field in cleaning the data. Vermont had previously entered an estimated date of June 30, 2019 in the State Submission Plan for when late EDFacts files would be submitted - it is still anticipated that data can be submitted by this date.  </t>
  </si>
  <si>
    <t>Subject</t>
  </si>
  <si>
    <t>Mathematics and Reading/Language Arts</t>
  </si>
  <si>
    <t>Mathematics</t>
  </si>
  <si>
    <t>Reading/Language Arts</t>
  </si>
  <si>
    <t>EDFacts Data Note</t>
  </si>
  <si>
    <t>State Response to EDFacts Data Note</t>
  </si>
  <si>
    <t xml:space="preserve">A year to year change of more than 200 (count difference) and 10% was identified for at least one subgroup, assessment type, or grade. </t>
  </si>
  <si>
    <t xml:space="preserve">A year to year proficiency rate change of more than 15% was identified for at least one subgroup, assessment type, or grade. </t>
  </si>
  <si>
    <t xml:space="preserve">A year to year proficiency rate change of more than 15% and a year to year participation rate change of more than 4% was identified for at least one subgroup, assessment type, or grade. </t>
  </si>
  <si>
    <t>A year to year change of more than 200 (count difference) and 10% was identified for at least one subgroup, assessment type, or grade. 
ED Note: State indicated that data were correct as reported.</t>
  </si>
  <si>
    <t xml:space="preserve">A year to year participation rate change of more than 4% was identified for at least one subgroup, assessment type, or grade. </t>
  </si>
  <si>
    <t>A year to year proficiency rate change of more than 15% and a year to year participation rate change of more than 4% was identified for at least one subgroup, assessment type, or grade. 
ED Note: State indicated that data were correct as reported.</t>
  </si>
  <si>
    <t>A year to year change of more than 200 (count difference) and 10% was identified for at least one subgroup, assessment type, or grade.  
ED Note: State indicated that data were correct as reported.</t>
  </si>
  <si>
    <t>A year to year proficiency rate change of more than 15% was identified for at least one subgroup, assessment type, or grade. 
ED Note: State indicated that data were correct as reported.</t>
  </si>
  <si>
    <t>A year to year participation rate change of more than 4% was identified for at least one subgroup, assessment type, or grade. 
ED Note: State indicated that data were correct as reported.</t>
  </si>
  <si>
    <t xml:space="preserve">A year to year change of more than 50 (count difference) and 5% was identified for at least one grand total. </t>
  </si>
  <si>
    <t>A year to year change of more than 50 (count difference) and 5% was identified for at least one grand total. 
ED Note: State indicated that data were correct as reported.</t>
  </si>
  <si>
    <t xml:space="preserve">A year to year change of more than 50 (count difference) and 5% was identified for at least one grand total, and a year to year change of more than 200 (count difference) and 10% was identified for at least one subgroup, assessment type, or grade. </t>
  </si>
  <si>
    <t>A year to year change of more than 50 (count difference) and 5% was identified for at least one grand total, and a year to year change of more than 200 (count difference) and 10% was identified for at least one subgroup, assessment type, or grade. 
ED Note: State indicated that data were correct as reported.</t>
  </si>
  <si>
    <t>Missing Data (175/178/179): Achievement data for students in all subgroups for a(n) REGASSWACC Assessment Type was not reported in GRADE HS at the SEA, LEA, and School levels.</t>
  </si>
  <si>
    <t xml:space="preserve">Across file comparison: The SEA number of students in the LEP subgroup who took an assessment and received a valid score for GRADES 6, 7, 8 and ALL assessment type does not equal the number of students who participated in the assessment. 
SEA discrepancies by grade:
Grade 6: 66 students (-5.71%)
Grade 7: 72 students (-6.64%)
Grade 8: 64 students (-6.07%)
Similar discrepancies exist at the LEA and School levels. </t>
  </si>
  <si>
    <t xml:space="preserve">Subject Count Comparison - MTH to RLA (FS185, 188): The count of students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14 students, or 38.89%, is larger than expected. </t>
  </si>
  <si>
    <t>Achievement SEA to LEA comparison - [MATHEMATICS and READING/LANGUAGE ARTS]: The SEA FS 175/178 number of students in the ALL, CWD, ECODIS, F, M (FS178 only), MHL (FS178 only), MILCNCTD, and MW subgroups who took a REGASSWACC assessment and received a valid score in GRADE 11 is different from the sum of the LEA level counts of students who took an assessment and received a valid score. 
The GRAND TOTAL  number of students who took a REGASSWACC for MATHEMATICS and received a valid score is 1014 students (-10.57%) different from the LEA number. The GRAND TOTAL number of students who took a REGASSWACC for READING/LANGUAGE ARTS and received a valid score is 934 students (-11.29%) different from the LEA number. 
ED Note: State indicated that data were correct as reported.</t>
  </si>
  <si>
    <t>Achievement SEA to LEA comparison - [MATHEMATICS and READING/LANGUAGE ARTS]: The SEA FS 175/178 number of students in the MAN and MM subgroups who took an ALL, REGASSWOACC assessment and received a valid score in GRADES 7, 8, 11 is different from the sum of the LEA level counts of students who took an assessment and received a valid score.
SEA to LEA discrepancies by Grade/Assessment Type/Subgroup [MATHEMATICS]: 
-GRADE 7/ALL/MAN: 248 students, -10.09%
-GRADE 8/ALL/MAN: 266 students, -10.78%
-GRADE 11/ALL/MAN: 522 students, -19.46%
-GRADE 8/ALL/MM: 1568 students, -10.06%
-GRADE 11/ALL/MM: 1581 students, -12.06%
Similar SEA to LEA discrepancies exist for the FS 178 number of students who took an assessment and received a valid score. 
ED Note: State indicated that data were correct as reported.</t>
  </si>
  <si>
    <t>Achievement SEA to LEA comparison - [MATHEMATICS and READING/LANGUAGE ARTS]: The SEA FS 175/178 number of students in the MB subgroup who took an ALL, REGASSWACC, REGASSWOACC assessment and received a valid score in GRADES ALL, 6-8, 11 is different from the sum of the LEA level counts of students who took an assessment and received a valid score. The SEA number of students in the MB subgroup who took an ALL assessment for MATHEMATICS and received a valid score is 19545 students (-11.24%) different from the LEA number.
Similar SEA to LEA discrepancies exist for the FS 178 number of students who took an assessment and received a valid score. 
ED Note: State indicated that data were correct as reported.</t>
  </si>
  <si>
    <t>Participation SEA to LEA comparison - [MATHEMATICS]: The SEA FS 185 number of students in GRADE 11 in the ALL, CWD, ECODIS, F, MILCNCTD, and MW subgroups who participated in an assessment reported at the SEA level in mathematics for REGASSWACC assessment is different than the sum of the LEA level counts of students. 
The SEA number of students in GRADE 11 who participated in a REGASSWACC assessment is 1028 students (10.71%) different from the LEA number. Discrepancies in the other subgroups range from 246-1028 students. Similar SEA to LEA discrepancies exist for the FS 185 number of students who were enrolled at the time of the assessment. 
ED Note: State indicated that data were correct as reported.</t>
  </si>
  <si>
    <t xml:space="preserve">Participation SEA to LEA comparison: The SEA FS 185 number of students in the MHL subgroup who participated in an assessment reported at the SEA level in mathematics for REGASSWACC assessment is 564 students (-10.00%) different than the sum of the LEA level count of students. 
Similar SEA to LEA discrepancies exist for the FS 185 number of students who were enrolled at the time of the assessment. </t>
  </si>
  <si>
    <t>Participation SEA to LEA comparison - [READING/LANGUAGE ARTS]: The SEA FS 188 number of students in GRADE 11 in the ALL, CWD, ECODIS, F, M, MHL, and MILCNCTD subgroups who participated in an assessment reported at the SEA level in Reading/Language Arts for REGASSWACC assessment is different than the sum of the LEA level counts of students. 
The SEA number of students in GRADE 11 who participated in a REGASSWACC assessment is 947 students (-11.45%) different from the LEA number. Discrepancies in the other subgroups range from 348-947 students. 
ED Note: State indicated that data were correct as reported.</t>
  </si>
  <si>
    <t>Participation SEA to LEA comparison: The SEA FS 188 number of students in the MW subgroup who participated in an assessment reported at the SEA level in mathematics for REGASSWACC assessment is different than the sum of the LEA level counts of students. 
The SEA number of students in GRADE 7 who participated in a REGASSWACC assessment is 452 students (-10.04%) different from the LEA number and the SEA number of students in GRADE 11 is 204 students (-11.76%) different. 
ED Note: State indicated that data were correct as reported.</t>
  </si>
  <si>
    <t>Participation SEA to LEA comparison - [MATHEMATICS]: The SEA FS 185 number of students in the MB subgroup who participated in an assessment reported at the SEA level in mathematics for ALL, REGASSWACC, REGASSWOACC assessment is different than the sum of the LEA level counts of students. 
The GRAND TOTAL SEA number of students in the MB subgroup who participated in a Mathematics assessment is 19873 students, or -11.43%, different from the LEA number. 
Similar SEA to LEA discrepancies exist for the FS 188/189 number of students who participated in an assessment and for the FS 185/188/189 number of students who were enrolled at the time of the assessment. 
ED Note: State indicated that data were correct as reported.</t>
  </si>
  <si>
    <t>Participation SEA to LEA comparison - [MATHEMATICS]: The SEA FS 185 number of students in the MAN subgroup who participated in an assessment reported at the SEA level in mathematics for ALL, REGASSWOACC assessment is different than the sum of the LEA level counts of students. 
The SEA number of students in GRADE 7 who participated in an assessment is 251 students (-10.21%) different from the LEA number, the SEA number of students in GRADE 8 is 270 students (-10.94%) different, and the SEA number of students in GRADE 11 is 526 students (-19.61%) different from the LEA number.
The SEA number of students who participated in a REGASSWOACC assessment is 1562 (-10.06%) different from the LEA number.
Similar SEA to LEA discrepancies exist for the FS 188/189 (Grades All, 8, and HS only) number of students who participated in an assessment, and for the FS 185/188/189 (Grades All, 8, and HS only) number of students who were enrolled at the time of the assessment. 
ED Note: State indicated that data were correct as reported.</t>
  </si>
  <si>
    <t>Participation SEA to LEA comparison - [MATHEMATICS]: The SEA FS 185 number of students in the MM subgroup who participated in an assessment reported at the SEA level in mathematics for ALL, REGASSWOACC assessment is different than the sum of the LEA level counts of students. 
The SEA number of students in GRADE 7 who participated in an assessment is 1717 students (-10.11%) different from the LEA number, the SEA number of students in GRADE 8 is 1594 students (-10.23%) different, and the SEA number of students in GRADE 11 is 1602 students (-12.22%) different from the LEA number.
Similar SEA to LEA discrepancies exist for the FS 188/189 (except for Grade 7) number of students who participated in an assessment and for the FS 185/188/189 (except for Grade 7) number of students who were enrolled at the time of the assessment. 
ED Note: State indicated that data were correct as reported.</t>
  </si>
  <si>
    <t xml:space="preserve">Achievement SEA to SCH comparison - [MATHEMATICS and READING/LANGUAGE ARTS]: The SEA FS 175 number of students in the ALL, ECODIS, F, M, and MB subgroups who took an ALTASSALTACH assessment and received a valid score in GRADES ALL, 6, 7, 8 is different from the sum of the SCH level counts of students who took an assessment and received a valid score. The GRAND TOTAL SEA number of students in the subgroup who took an ALTASSALTACH assessment for MATHEMATICS and received a valid score is 1329 students (32%) different from the SCH number. Discrepancies in the subgroups range from 260-955 students. 
Similar SEA to SCH discrepancies exist for the FS 178 number of students who took an assessment and received a valid score. </t>
  </si>
  <si>
    <t xml:space="preserve">Achievement SEA to SCH comparison: The FS 175 SEA number of students in CWD subgroup who took any assessment and received a valid score is different from the sum of the SCH level counts of students. 
SEA to SCH discrepancies by Grade/Assessment Type: 
-GRADE 8/ALL: 628 students, 10%
-GRADE HS/ALL: 862 students, 18%
-GRADE ALL/ALTASSALTACH: 1329 students, 32%
-GRADE 6/ALTASSALTACH: 228 students, 37%
-GRADE 7/ALTASSALTACH: 210 students, 35%
-GRADE 8/ALTASSALTACH: 220 students, 36%
-GRADE HS/REGASSWOACC: 533 students, 17%
Similar SEA to SCH discrepancies exist for the FS 178 number of students who took an assessment and received a valid score. </t>
  </si>
  <si>
    <t xml:space="preserve">Achievement SEA to SCH comparison: The FS 175 SEA number of students in ECODIS, M, and MHL subgroups who took a(n) ALL, REGASSWOACC assessment and received a valid score reported for GRADE HS is different from the sum of the SCH level counts of students.
SEA to SCH discrepancies for ALL assessment by Subgroup: 
-ECODIS: 1561 students, 12%
-M: 1984 students, 10%
-MHL: 1162 students, 14%
Similar SEA to SCH discrepancies exist for the FS 178 number of students who took an assessment and received a valid score. </t>
  </si>
  <si>
    <t xml:space="preserve">Across file comparison: The SEA number of students in the HOM and LEP subgroups who took an assessment and received a valid score for multiple grades across all assessment types (FS 178) is different from the number of students in these subgroups who participated in the assessment (FS 188).
For HOM Students: The SEA GRAND TOTAL number of students in the HOM subgroup who took an assessment and received a valid score (1974 students) (FS 178) does not equal the number of students in the HOM subgroup who participated in the assessment (2460 students) (FS 188). This is a discrepancy of -486 students, or -20%. 
For LEP Students: The SEA GRAND TOTAL number of students in the LEP subgroup who took an assessment and received a valid score (16865 students) (FS 178) does not equal the number of students in the LEP subgroup who participated in the assessment (20503 students) (FS 188). This is a discrepancy of -3638 students, or -18%.
A similar discrepancy exists at the LEA and School levels. </t>
  </si>
  <si>
    <t xml:space="preserve">Subject Count Comparison - MTH to RLA (FS185, 188): The count of FCS, HOM, LEP, MAN, MHL,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96 students, or 11.25%, is in the MHL subgroup. </t>
  </si>
  <si>
    <t xml:space="preserve">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111721 students, or -47.40%, is in the ALL STUDENTS subgroup. </t>
  </si>
  <si>
    <t xml:space="preserve">Across file comparison: The SEA number of students in the LEP subgroup who took an assessment and received a valid score for GRADE HS and ALL assessment types (718 students) (FS 178) does not equal the number of students in the LEP subgroup who participated in the assessment (790 students) (FS 188). This is a discrepancy of -72 students, or -9%. </t>
  </si>
  <si>
    <t xml:space="preserve">Achievement SEA to SCH comparison: The SEA FS 175 number of students in the M, MW subgroups who took an ALTASSALTACH assessment and received a valid score in GRADE ALL is different from the sum of the SCH level counts of students who took an assessment and received a valid score. The SEA total number of students in the M subgroup who took an ALTASSALTACH assessment and received a valid score is 829 students (11.03%) different from the SCH number, and the SEA total number of students in the MW subgroup who took an ALTASSALTACH assessment and received a valid score is 575 students (11.69%) different from the SCH number. 
Similar SEA to SCH discrepancies exist for the FS 178/179 number of students who took an assessment and received a valid score in the M, MW subgroups. </t>
  </si>
  <si>
    <t xml:space="preserve">Participation SEA to SCH comparison: The SEA FS 185/188 number of students in the FCS subgroup who participated in an ALTASSALTACH assessment reported at the SEA level in GRADE ALL is 252 students (-10.17%) different than the sum of the SCH level count of students. 
Similar SEA to SCH discrepancies exist for the FS 185/188 number of students in the FCS subgroup who were enrolled at the time of the assessment. </t>
  </si>
  <si>
    <t xml:space="preserve">Participation SEA to SCH comparison: The SEA FS 185 number of students in the CWD subgroup who participated in an REGASSWOACC assessment reported at the SEA level in GRADE 8 is 386 students (-10.07%) different than the sum of the SCH level count of students. 
Similar SEA to SCH discrepancies exist for the FS 185 number of students in the CWD subgroup who were enrolled at the time of the assessment. </t>
  </si>
  <si>
    <t xml:space="preserve">Participation SEA to SCH comparison: The SEA FS 185 number of students in ALL subgroups who participated in an assessment reported at the SEA level in mathematics for ALTASSALTACH assessment in GRADES ALL, 3, 4, 5, 6, 7, 8, 11 is different than the sum of the SCH level count of students. The total SEA number of students who participated in an ALTASSALTACH assessment for MATHEMATICS is 2115 students (-18.53%) different from the SCH number. Total discrepancies by subgroup range from 273-981 students.
Similar SEA to SCH discrepancies exist for the FS 188 number of students who participated in a Reading/Language assessment and for the FS 185/188 number of students who were enrolled at the time of the assessment. </t>
  </si>
  <si>
    <t xml:space="preserve">Across file comparison: The LEA number of students in the ALL, CWD, ECODIS, F, LEP, M, MA, MB, MHL, MW subgroups who took an assessment and received a valid score for GRADES ALL, 3, 4, 5, 6, 7, 8, 11 and ALTASSALTACH assessment type does not equal the number of students who participated in the assessment. The Grand Total discrepancy is 1004 students, or 9.67%.
LEA total discrepancies by subgroup:
CWD: 1004 students (9.67%)
ECODIS: 550 students (8.36%)
F: 233 students (6.39%)
LEP: 136 students (6.04%)
M: 771 students (11.44%)
MA: 54 students (11.61%)
MB: 175 students (7.29%)
MHL: 217 students (7.89%)
MW: 517 students (11.73%)
Similar discrepancies exist at the School level. </t>
  </si>
  <si>
    <t>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-12.50%, is larger than expected. 
ED Note: State indicated that data were correct as reported.</t>
  </si>
  <si>
    <t xml:space="preserve">Across file comparison: The SEA number of students in the MIG subgroup who took an assessment and received a valid score for GRADE ALL and ALL assessment type does not equal the number of students who participated in the assessment. The Grand Total discrepancy is 80 students, or -5.20%. Similar discrepancies exist at the LEA and School levels. </t>
  </si>
  <si>
    <t>Across file comparison: The SEA number of students in the LEP subgroup who took an assessment and received a valid score for GRADES ALL, 5, 6, 7, 8 and all assessment types does not equal the number of students in the LEP subgroup who participated in the assessment. The Grand Total discrepancy is -697 students, or -6%. 
Similar discrepancies exist at the LEA and School levels. 
ED Note: State indicated that data were correct as reported.</t>
  </si>
  <si>
    <t xml:space="preserve">Across file comparison: The SEA number of students in the LEP, MA, MHL subgroups who took an assessment and received a valid score for GRADE ALL (except for the MA subgroup) and GRADE 10 and ALL assessment types does not equal the number of students who participated in the assessment. 
SEA total discrepancies by subgroup:
LEP: 3136 students (-20.37%)
MHL: 2566 students (-9.16%)
The SEA discrepancy for subgroup MA and GRADE 10 is 255 students, or -22.21%.
Similar discrepancies exist at the LEA and School levels. </t>
  </si>
  <si>
    <t xml:space="preserve">Across file comparison: The SEA number of students in the MIG subgroup who took an assessment and received a valid score for GRADES ALL, 10 and ALL assessment types does not equal the number of students who participated in the assessment. The Grand Total discrepancy for the MIG subgroup is 91 students, or -14.61%, and the discrepancy for GRADE 10 in the MIG subgroup is 91 students, or -63.19%. 
Similar discrepancies exist at the LEA and School levels. </t>
  </si>
  <si>
    <t xml:space="preserve">Across file comparison: The SEA number of students in the ALL, ECODIS, F, HOM, M subgroups who took an assessment and received a valid score for GRADE 10 and ALL assessment types does not equal the number of students who participated in the assessment. The Grand Total discrepancy for GRADE 10 is 3108 students, or -6.43%. Discrepancies by subgroup range from 78 to 2925 students.
Similar discrepancies exist at the LEA and School levels. </t>
  </si>
  <si>
    <t xml:space="preserve">Subject Count Comparison - MTH to RLA (FS185, 188): The count of CWD, FCS, HOM, LEP, MA, MAN, MHL, MIG, MILCNCTD,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2878 students, or 219.36%, is in the LEP subgroup. </t>
  </si>
  <si>
    <t xml:space="preserve">Achievement SEA to SCH comparison: The SEA FS 175 number of students in the CWD subgroup who took an ALL, REGASSWACC assessment and received a valid score in GRADE HS is different from the sum of the SCH level counts of students who took an assessment and received a valid score. The total SEA number of students in the subgroup who took an ALL assessment for MATHEMATICS and received a valid score is 965 students (18.05%) different from the SCH number.
Similar SEA to SCH discrepancies exist for the FS 178 number of students who took an assessment and received a valid score. </t>
  </si>
  <si>
    <t xml:space="preserve">Achievement SEA to SCH comparison: The SEA FS 175 number of students in the M, MB subgroup who took an ALTASSALTACH, REGASSWACC assessment and received a valid score in GRADES ALL, HS is different from the sum of the SCH level counts of students who took an assessment and received a valid score. The total SEA number of students in the M subgroup who took an ALTASSALTACH assessment for MATHEMATICS and received a valid score is 352 students (10.53%) different from the SCH number and the total SEA number of students in the MB subgroup who took an REGASSWACC assessment for MATHEMATICS and received a valid score is 440 students (11.62%) different from the SCH number.
Similar SEA to SCH discrepancies exist for the FS 178 number of students who took an assessment and received a valid score. </t>
  </si>
  <si>
    <t xml:space="preserve">Achievement SEA to SCH comparison: The GRAND TOTAL SEA FS 175/178/179 number of students in the who took an ALTASSALTACH assessment and received a valid score is different from the sum of the SCH level counts of students who took an assessment and received a valid score.
SEA to LEA discrepancies by subject: 
-MATHEMATICS: 1458 students, 20%
-READING/LANGUAGE ARTS: 1468 students, 20%
-SCIENCE: 607 students, 23%
Similar SEA to SCH discrepancies exist for the FS 178, 179 number of students who took an assessment and received a valid score in the CWD subgroup. </t>
  </si>
  <si>
    <t xml:space="preserve">Achievement SEA to SCH comparison: The SEA FS 175 number of students in the ECODIS, F, M, MHL, MW subgroups who took an ALTASSALTACH assessment and received a valid score in GRADES ALL is different from the sum of the SCH level counts of students who took an assessment and received a valid score. The largest discrepancy of 1031 students, or 21%, is in the M subgroup. Discrepancies in the other subgroups range from 239-927 students. 
Similar SEA to SCH discrepancies exist for the FS 178, 179 number of students who took an assessment and received a valid score in the ECODIS, F, M, MHL, MW subgroups. </t>
  </si>
  <si>
    <t xml:space="preserve">Across file comparison: The SEA number of students in the HOM subgroup who took an assessment and received a valid score for GRADES ALL, 3, 4, 5, 6, 7, 8, 10 and ALL, REGASSWACC, REGASSWOACC assessment type does not equal the number of students who participated in the assessment. 
Achievement to Participation Grand Total discrepancies by subject:
MATHEMATICS: -1415 students (-14%)
READING/LANGUAGE ARTS: -1449 students (-14%)
SCIENCE: -566 students (-14%)
Similar discrepancies exist at the LEA and School levels. </t>
  </si>
  <si>
    <t xml:space="preserve">Across file comparison: The SEA number of students in the LEP subgroup who took an assessment and received a valid score for GRADES ALL, 3, 4, 5, 6, 7, 8, 10 and ALL, REGASSWOACC assessment type does not equal the number of students who participated in the assessment. 
Achievement to Participation Grand Total discrepancies by subject:
MATHEMATICS: -6883 students (-14%)
READING/LANGUAGE ARTS: -7029 students (-15%)
SCIENCE: -3053 students (-18%)
Similar discrepancies exist at the LEA and School levels. </t>
  </si>
  <si>
    <t xml:space="preserve">Across file comparison: The SEA number of students in the MHL subgroup who took an assessment and received a valid score for GRADES 7 and 8 and REGASSWOACC assessment type does not equal the number of students in the MHL subgroup who participated in the assessment. The discrepancy for GRADE 7 is -532 students, or -5%, and the discrepancy for GRADE 8 is -512 students, or -5%. Similar discrepancies exist at the LEA and School levels. </t>
  </si>
  <si>
    <t xml:space="preserve">Subject Count Comparison - MTH to RLA (FS185, 188): The count of ECODIS, LEP, MAN, MHL, MIG, MILCNCTD, MM,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1898 students, or 9.24%, is in the ECODIS subgroup. </t>
  </si>
  <si>
    <t>Subject Count Comparison - MTH to RLA (FS185, 188): The count of CWD, F, MA, MHL, MIG,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1064 students, or 5.92%, is in the F subgroup. 
ED Note: State indicated that data were correct as reported.</t>
  </si>
  <si>
    <t xml:space="preserve">Subject Count Comparison - MTH to RLA (FS185, 188): The count of ECODIS, F, FCS, LEP, MAN, MHL, MIG, MILCNCTD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1817 students, or -5.89%, is in the ECODIS subgroup. </t>
  </si>
  <si>
    <t xml:space="preserve">Across file comparison: The SEA number of students in the ALL, CWD, ECODIS, F, HOM, LEP, M, MA, MB, MHL, MM, MW subgroups who took an assessment and received a valid score for GRADES all, 3, 4, 5, 6, 7, 8 and REGASSWACC, REGASSWOACC assessment type does not equal the number of students who participated in the assessment. The Grand Total discrepancy for the REGASSWACC assessment type is 4601 students. or -48.37%, and the Grand Total discrepancy for the REGASSWOACC assessment type is 4601 students, or 5.63%.
Similar discrepancies exist at the LEA and School levels. </t>
  </si>
  <si>
    <t xml:space="preserve">Subject Count Comparison - MTH to RLA (FS185, 188): The count of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LEP discrepancy of 188 students, or -7.95% and the MIG discrepancy of 4 students, or -11.11%, is larger than expected. </t>
  </si>
  <si>
    <t xml:space="preserve">Subject Count Comparison - MTH to RLA (FS185, 188): The count of ALL STUDENTS, CWD, ECODIS, F, M, MA, MAN, MHL, MILCNCTD,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34498 students, or 13.22%, is in the ALL STUDENTS subgroup. </t>
  </si>
  <si>
    <t xml:space="preserve">Subject Count Comparison - MTH to RLA (FS185, 188): The count of HOM,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HOM discrepancy of 313 students, or -5.56%, the LEP discrepancy of 5236 students, or -15.62%, and the MIG discrepancy of 57 students, or -22.62%, is larger than expected. </t>
  </si>
  <si>
    <t xml:space="preserve">Subject Count Comparison - MTH to RLA (FS185, 188): The count of ALL STUDENTS, CWD, ECODIS, F, FCS, M, MB, MHL, MILCNCTD, MW, MAP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4661 students, or 7.17%, is in the ALL STUDENTS subgroup. </t>
  </si>
  <si>
    <t xml:space="preserve">Achievement SEA to SCH comparison: The FS 175/178/179 SEA number of students in the ALL, ECODIS, F, LEP, M, MB, MHL, MW subgroups who took a(n) ALTASSALTACH assessment and received a valid score is different from the sum of the SCH level counts of students. </t>
  </si>
  <si>
    <t xml:space="preserve">Achievement SEA to SCH comparison: The FS 175/178/179 SEA number of students in the CWD subgroup who took a(n) ALL, ALTASSALTACH assessment and received a valid score is different from the sum of the SCH level counts of students. 
SEA to SCH discrepancies by subject: 
-MATHEMATICS: 33146 students, 16.92%
-READING/LANGUAGE ARTS: 33048 students, 16.76%
-SCIENCE: 13225 students, 15.91%
Discrepancies in the other grades range from 3196-5449 students. </t>
  </si>
  <si>
    <t xml:space="preserve">Achievement SEA to SCH comparison: The FS 175/178/179 SEA number of students in the HOM, MA subgroups who took a(n) ALTASSALTACH assessment and received a valid score is different from the sum of the SCH level counts of students. </t>
  </si>
  <si>
    <t xml:space="preserve">Participation SEA to SCH comparison: The SEA FS 185 number of students in the CWD subgroup who participated in an ALL, ALTASSALTACH, REGASSWOACC assessment reported at the SEA level in Mathematics for GRADES ALL, 3, 4, 5, 6, 7, 8, HS is different from the sum of the SCH level count of students. The SEA total number of students in the CWD subgroup who participated in an ALTASSALTACH assessment for MATHEMATICS is 33146 students (-16.92%) different from the SCH number, and total discrepancies by grade range from 3482-5346 students.
Similar SEA to SCH discrepancies exist for the FS 188/189 number of students in the CWD subgroup who participated in an assessment and for the FS 185/188/189 number of students in the CWD subgroup who were enrolled at the time of the assessment. </t>
  </si>
  <si>
    <t xml:space="preserve">Participation SEA to SCH comparison: The SEA FS 185 number of students in the ALL, ECODIS, F, HOM, LEP, M, MA, MB, MHL, MW subgroups who participated in an assessment reported at the SEA level in Mathematics for the ALTASSALTACH assessment in GRADES ALL, 3, 4, 5, 6, 7, 8, HS is different than the sum of the SCH level count of students. The SEA total number of students who participated in an ALTASSALTACH assessment for MATHEMATICS is 12759 students (-65.42%) different from the SCH number, and total discrepancies by subgroup range from 698-9123 students.
Similar SEA to SCH discrepancies exist for the FS 188/189 number of students in the ALL, ECODIS, F, HOM, LEP, M, MA, MB, MHL, MW subgroups who participated in an assessment and for the FS 185/188/189 number of students in the ALL, ECODIS, F, HOM, LEP, M, MA, MB, MHL, MW subgroups who were enrolled at the time of the assessment. </t>
  </si>
  <si>
    <t xml:space="preserve">Across file comparison: The SEA number of students in the HOM, LEP subgroup who took an assessment and received a valid score for GRADES ALL, 3, 4, 5, 6, 7, 8 and ALL assessment types does not equal the number of students who participated in the assessment. The Grand Total discrepancy for the HOM subgroup is 2900 students, or -5.56%, and the Grand Total discrepancy for the LEP subgroup is 11160 students, or -10.93%. 
Similar discrepancies exist at the LEA and School levels. </t>
  </si>
  <si>
    <t xml:space="preserve">Subject Count Comparison - MTH to RLA (FS185, 188): The count of MILCNCTD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200.00%, is larger than expected. </t>
  </si>
  <si>
    <t xml:space="preserve">Achievement and Participation SEA to SCH comparison: The SEA FS 175/178/179/185/188/189 GRAND TOTAL number of students in the FCS subgroup who took an assessment and received a valid score is different by more than 10% and 200 students from the sum of the SCH level counts of students who took an assessment and received a valid score. 
Similar discrepancies exist in the other grade/assessment type combinations. </t>
  </si>
  <si>
    <t xml:space="preserve">Achievement SEA to SCH comparison: The SEA FS 178/179/188/189 number of students in the MILCNCTD subgroup who took a(n) ALL, REGASSWOACC assessment and received a valid score is different from the sum of the SCH level count of students who took an assessment and received a valid score. For FS178, the difference is 1216 students, or 29%. For FS179, the difference is 241 students, or 17%. Similar discrepancies exist for in FS188 and FS189. </t>
  </si>
  <si>
    <t>Achievement SEA to SCH comparison: The FS 175/178/179 SEA number of students in the ALL, ECODIS, F, LEP, M, MHL, and MW subgroups who took a(n) ALTASSALTACH assessment and received a valid score in GRADES ALL, 3, 4, 5, 6, 7, 8, 11 is different from the sum of the SCH level counts of students. The GRAND TOTAL SEA number of students in the subgroup who took an ALTASSALTACH assessment for MATHEMATICS and received a valid score is 2279 students (64%) different from the SCH number. Discrepancies in the subgroups range from 378-1677 students. 
Similar SEA to SCH discrepancies exist for the FS 178/179 number of students who took an assessment and received a valid score. 
ED Note: State indicated that data were correct as reported.</t>
  </si>
  <si>
    <t>Achievement SEA to SCH comparison: The FS 175/178/179 SEA number of students in the CWD subgroup who took a(n) ALL, ALTASSALTACH assessment and received a valid score is different from the sum of the SCH level counts of students. 
SEA to SCH discrepancies by subject: 
-MATHEMATICS: 4823 students, 11%
-READING/LANGUAGE ARTS: 4846 students, 11%
-SCIENCE: 1835 students, 11%
Discrepancies in the other grades range from 485-772 students. 
ED Note: State indicated that data were correct as reported.</t>
  </si>
  <si>
    <t>Across file comparison: The SEA number of students in the LEP subgroup who took an assessment and received a valid score for GRADES ALL, 6, 7, 8, 11 and ALL assessment type does not equal the number of students who participated in the assessment. The Grand Total discrepancy is -1240 students, or -5%. 
Similar discrepancies exist at the LEA and School levels, except for GRADE 6, which only sees a discrepancy at the School level. 
ED Note: State indicated that data were correct as reported.</t>
  </si>
  <si>
    <t xml:space="preserve">Achievement SEA to SCH comparison: The GRAND TOTAL SEA FS 175/178 number of students in the who took an ALTASSALTACH assessment and received a valid score is different from the sum of the SCH level counts of students who took an assessment and received a valid score. For both MATHEMATICS and READING/LANGUAGE ARTS, the SEA number of students in who took an ALTASSALTACH assessment and received a valid score is 205 students (20.56%) different from the SCH number.
Similar SEA to SCH discrepancies exist for the number of students who took an assessment and received a valid score in the CWD subgroup. </t>
  </si>
  <si>
    <t xml:space="preserve">Participation SEA to SCH comparison: The SEA FS 185 number of students in the ALL, CWD subgroups who participated in an assessment reported at the SEA level in Mathematics for the ALTASSALTACH assessment in GRADES ALL is different than the sum of the SCH level count of students. The SEA total number of students who participated in an ALTASSALTACH assessment for Mathematics and the SEA total number of students in the CWD subgroup who participated in an ALTASSALTACH assessment for Mathematics is 205 students (-20.56%) different from the SCH number.
Similar SEA to SCH discrepancies exist for the FS 188 number of students in the ALL, CWD subgroups who participated in an assessment and for the FS 185/188 number of students in the ALL, CWD subgroups who were enrolled at the time of the assessment. </t>
  </si>
  <si>
    <t xml:space="preserve">Across file comparison: The SEA number of students in the LEP subgroup who took an assessment and received a valid score for GRADES ALL, 3, 4, 5, 6, 7, 8 and ALL assessment type does not equal the number of students who participated in the assessment. The Grand Total discrepancy is 537 students, or -8.16%. 
Similar discrepancies exist at the LEA and School levels. </t>
  </si>
  <si>
    <t xml:space="preserve">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122310 students, or -55.27%, is in the ALL STUDENTS subgroup. </t>
  </si>
  <si>
    <t xml:space="preserve">Year to Year comparison - CWD (FS175): The number of CWD students who took an ALTASSALTACH assessment and received a valid score in SY 2017-18 is 987.50% different from SY 2016-17. The approximate discrepancy is 79 students. </t>
  </si>
  <si>
    <t xml:space="preserve">Year to Year comparison - CWD (FS178): The number of CWD students who took an ALTASSALTACH assessment and received a valid score in SY 2017-18 is 3433.33% different from SY 2016-17. The approximate discrepancy is 103 students. </t>
  </si>
  <si>
    <t xml:space="preserve">Year to Year comparison - CWD (FS175): The number of CWD students who took an ALTASSALTACH assessment and received a valid score in SY 2017-18 is -29.72% different from SY 2016-17. The approximate discrepancy is 4828 students. </t>
  </si>
  <si>
    <t>Year to Year comparison - CWD (FS185): The number of CWD students who were enrolled at the time of the assessment and who took an ALTASSALTACH assessment in SY 2017-18 is -29.72% different from SY 2016-17. The approximate discrepancy is 4828 students. 
ED Note: State indicated that data were correct as reported.</t>
  </si>
  <si>
    <t xml:space="preserve">Year to Year comparison - CWD (FS185): The number of CWD students who were enrolled at the time of the assessment and who took an ALTASSALTACH assessment in SY 2017-18 is -27.89% different from SY 2016-17. The approximate discrepancy is 588 students. </t>
  </si>
  <si>
    <t xml:space="preserve">Year to Year comparison - CWD (FS179): The number of CWD students who took an ALTASSALTACH assessment and received a valid score in SY 2017-18 is -22.44% different from SY 2016-17. The approximate discrepancy is 175 students. The same discrepancy exists for the FS 189 number of CWD students who were enrolled at the time of the assessment and who took an ALTASSALTACH assessment. </t>
  </si>
  <si>
    <t xml:space="preserve">Achievement metadata - [MATHEMATICS]: Achievement data (FS 175) submitted for GRADE 11; however, EMAPS assessment metadata indicated GRADE 10 would be submitted. </t>
  </si>
  <si>
    <t xml:space="preserve">Participation metadata - [MATHEMATICS]: Participation data (FS 185) submitted for GRADE 11; however, EMAPS assessment metadata indicated GRADE 10 would be submitted. </t>
  </si>
  <si>
    <t xml:space="preserve">Achievement metadata - [MATHEMATICS and READING/LANGUAGE ARTS]: No achievement data (FS 175/178) submitted for REGASSWOACC [PERF LEVEL 4] for GRADE 11; however, EMAPS assessment metadata indicated GRADE 11/REGASSWOACC/PERF LEVEL 4 would be submitted. </t>
  </si>
  <si>
    <t>Missing Data (175/178/185/188): Achievement and Participation data for students in all subgroups for a(n) REGASSWOACC Assessment Type was not reported in GRADES ALL, 3, 5, 7, HS at the SEA, LEA, and School levels.</t>
  </si>
  <si>
    <t xml:space="preserve">Missing Data (FS 185/188/189): Participation data were not reported at the SEA, LEA, and School levels. </t>
  </si>
  <si>
    <t xml:space="preserve">Missing Data (175/178): Achievement data for students in the ALL, CWD, ECODIS, F, M, MAN subgroups for a(n) ALTASSALTACH Assessment Type was not reported in GRADE 9 at the SEA, LEA, and School levels. </t>
  </si>
  <si>
    <t xml:space="preserve">Missing Data (175/178/179/185/188/189): Achievement and Participation data for students in the MILCNCTD subgroup for a(n) ALL, ALTASSALTACH, REGASSWACC, REGASSWOACC Assessment Type was not reported at the SEA, LEA, and School levels. </t>
  </si>
  <si>
    <t xml:space="preserve">Missing Data (178/188): Achievement and Participation data for students in all subgroups for a(n) ALL Assessment Type was reported as missing (-1) in GRADE 4 at the SEA, LEA, and School levels, but no metadata were reported for this grade. </t>
  </si>
  <si>
    <t xml:space="preserve">Missing Data (175/178/185/188): Achievement and Participation data for students in all subgroups in GRADE 11 for a(n) REGASSWACC, REGPARTWACC Assessment Type was not reported at the SEA, LEA, and School levels. </t>
  </si>
  <si>
    <t xml:space="preserve">Missing Data (175/178/179/185/188/189): Achievement and Participation data for students in MILCNCTD subgroup  for a(n) ALL, ALTASSALTACH, REGASSWACC, REGASSWOACC Assessment Type was not reported in any of the grades at the SEA, LEA, and School levels. </t>
  </si>
  <si>
    <t xml:space="preserve">Missing Data (175/178/179/185/188/189): Achievement and Participation data for students in the FCS subgroup in all grades for all Assessment Types were not reported at the SEA, LEA, and School levels. New Hampshire's resubmission on 3/27/18 replaced the nonzero counts with zeroes for these grade/subgroup/assessment types. </t>
  </si>
  <si>
    <t xml:space="preserve">Missing Data (FS 175/178/179/185/188/189): Achievement and Participation data for students in the FCS, MILCNCTD subgroups in GRADES 3, 4, 5, 6, 7, 8 for all assessment types were not reported at the SEA, LEA, and School levels. Although New York's submission on 11/26/18 contained nonzero counts for these grade/subgroup/assessment type combinations, the submission on 12/28/19 replaced the nonzero counts with zeroes for these grade/subgroup/assessment types. </t>
  </si>
  <si>
    <t xml:space="preserve">Missing Data (FS 175/178/179/185/188/189): Achievement and Participation data for students in the HOM subgroup in GRADE HS for all assessment types were not reported at the SEA, LEA, and School levels. </t>
  </si>
  <si>
    <t xml:space="preserve">Missing Data (175/178/185/188): Achievement and Participation data for students in the FCS and MILCNCTD subgroups for a(n) ALL Assessment Type was not reported in any of the grades at the SEA, LEA, and School levels. </t>
  </si>
  <si>
    <t xml:space="preserve">Missing Data (175/178/185/188): Achievement and Participation data for students in the FCS subgroup for a(n) ALL Assessment Type was not reported in any of the grades at the SEA, LEA, and School levels. </t>
  </si>
  <si>
    <t xml:space="preserve">Missing Data (175/178/185/188): Achievement and Participation data for students in the MAP subgroup for a(n) ALL Assessment Type was not reported in any of the grades at the SEA, LEA, and School levels. </t>
  </si>
  <si>
    <t>Missing Data (FS 175/178): Achievement data were not reported for ALTASSALTACH [PERF LEVEL 2] for all grades at the SEA, LEA, and School levels. 
ED Note: State indicated that data were correct as reported.</t>
  </si>
  <si>
    <t xml:space="preserve">Missing Data (FS 175/178/179/185/188/189): Achievement and Participation data were not reported at the SEA, LEA, and School levels. </t>
  </si>
  <si>
    <t xml:space="preserve">Missing Data (175/178/179/185/188/189): Achievement and Participation data for students in MF, MHN, MIG, MPR subgroups for a(n) ALL Assessment Type was not reported in any of the grades at the SEA, LEA, and School levels. Zeroes were submitted for these combinations. </t>
  </si>
  <si>
    <t xml:space="preserve">Missing Data (FS 175/178/179/185/188/189): Achievement and Participation data were not reported at the SEA, LEA, and School levels.  ED acknowledges State comment that data will be late and expects to receive complete data by the final due date. </t>
  </si>
  <si>
    <t xml:space="preserve">Missing Data (175/178/179/185/188/189): Achievement and Participation data for students in all subgroups in GRADE 11 for a(n) ALL Assessment Type was not reported at the SEA, LEA, and School levels. </t>
  </si>
  <si>
    <t xml:space="preserve">Missing Data (175/178/179/185/188/189): Achievement and Participation data for students in the MIG subgroup in all grades for a(n) ALL Assessment Type was not reported at the SEA, LEA, and School levels. </t>
  </si>
  <si>
    <t xml:space="preserve">Missing Data (175/178/179): Achievement data for students in the MIG subgroup for a(n) ALL, ALTASSALTACH, REGASSWACC, REGASSWOACC Assessment Type was not reported at the SEA, LEA (except for FS 175), and School (except for FS 175) levels. Mathematics (FS175) data at the LEA and School level for the MIG subgroup appears to be submitted in errors, as the counts are equal to that of the ALL STUDENTS count. </t>
  </si>
  <si>
    <t>Missing Data (FS 179/185/188/189): Achievement and Participation data were not reported at the SEA, LEA, and School levels. 
Under the terms of the Science assessment waiver, the State is required to provide participation data but not achievement data.</t>
  </si>
  <si>
    <t xml:space="preserve">Missing Data (FS 175/178/179): Achievement data were not reported at the SEA, LEA, and School (except for MTH) levels. Under the terms of the science assessment waiver, the State is required to provide participation data but not achievement data.  </t>
  </si>
  <si>
    <t>ALL, ECODIS, LEP</t>
  </si>
  <si>
    <t>ALL, CWD, F, HOM, LEP, M, MA, MAN, MB, MHL, MW</t>
  </si>
  <si>
    <t>ALL STUDENTS</t>
  </si>
  <si>
    <t>ALL, CWD, HOM, LEP</t>
  </si>
  <si>
    <t>ALL, 3, 11</t>
  </si>
  <si>
    <t>ALL STUDENTS, LEP</t>
  </si>
  <si>
    <t>ALL STUDENTS, MIG</t>
  </si>
  <si>
    <t>ALL, HOM</t>
  </si>
  <si>
    <t>ALL, 5</t>
  </si>
  <si>
    <t>ALL, LEP, MIG</t>
  </si>
  <si>
    <t>ALL, LEP</t>
  </si>
  <si>
    <t>ALL, 3</t>
  </si>
  <si>
    <t>ALL, CWD, LEP, MAN</t>
  </si>
  <si>
    <t>ALL, ALTALTACH, REGWACC</t>
  </si>
  <si>
    <t>ALL, CWD, ECODIS, F, HOM, LEP, M, MA, MAN, MB, MHL, MIG, MM, MNP, MW</t>
  </si>
  <si>
    <t>ALL, ALTALTACH, REGWACC, REGWOACC</t>
  </si>
  <si>
    <t>ALL, HOM, LEP</t>
  </si>
  <si>
    <t>ALL, HOM, LEP, MM</t>
  </si>
  <si>
    <t>ALL, LEP, MHL, MM</t>
  </si>
  <si>
    <t>ALL, CWD, ECODIS, F, HOM, LEP, M, MAN, MAP, MB, MHL, MM, MW</t>
  </si>
  <si>
    <t>ALL, CWD, HOM, MB</t>
  </si>
  <si>
    <t>ALL, 10, 11</t>
  </si>
  <si>
    <t>ALL, CWD, LEP</t>
  </si>
  <si>
    <t>ALL, CWD, HOM, LEP, MAN, MHL</t>
  </si>
  <si>
    <t>ALL, 3, 8, HS</t>
  </si>
  <si>
    <t>ALL, MIG, MM</t>
  </si>
  <si>
    <t>ALL, CWD, ECODIS, F, HOM, LEP, M, MHN, MPR</t>
  </si>
  <si>
    <t>ALL, 3, 4, 5, 6, 8, 11</t>
  </si>
  <si>
    <t>ALL, HOM, LEP, MIG</t>
  </si>
  <si>
    <t>ALL, CWD, ECODIS, MAN, MIG, MM</t>
  </si>
  <si>
    <t>ALL, ECODIS, F, HOM, LEP, M, MHL, MM</t>
  </si>
  <si>
    <t>ALL, LEP, MM</t>
  </si>
  <si>
    <t>ALL, CWD, ECODIS, F, LEP, M, MAN, MHL, MW</t>
  </si>
  <si>
    <t>ALL, HOM, LEP, MB, MIG</t>
  </si>
  <si>
    <t>ALL, HOM, MNP</t>
  </si>
  <si>
    <t>ECODIS, HOM, MM</t>
  </si>
  <si>
    <t>ALL, HOM, LEP, MAN</t>
  </si>
  <si>
    <t>ALL, CWD, ECODIS, F, HOM, LEP, M, MA, MB, MHL, MIG, MM, MW</t>
  </si>
  <si>
    <t>ALL, 4, 7</t>
  </si>
  <si>
    <t>ALL, HOM, LEP, MB, MM</t>
  </si>
  <si>
    <t>ALL, 4, 7, HS</t>
  </si>
  <si>
    <t>ALL, CWD, HOM, LEP, MA, MAN, MB</t>
  </si>
  <si>
    <t>ALL, LEP, MB, MHL</t>
  </si>
  <si>
    <t>ALL, MHL, MM</t>
  </si>
  <si>
    <t>ALL, CWD, ECODIS, F, HOM, LEP, M, MA, MAN, MB, MHL, MW</t>
  </si>
  <si>
    <t>ALL, 3, 4, 9, 10, 11</t>
  </si>
  <si>
    <t>ALL, 3, 4, 6, 7, 8, HS</t>
  </si>
  <si>
    <t>ALL, F, HOM, LEP, MAN</t>
  </si>
  <si>
    <t>ALL, 3, 5, 7, 9, 10</t>
  </si>
  <si>
    <t>ALL, ECODIS, F, HOM, LEP, MAN</t>
  </si>
  <si>
    <t>ALL, F, MM, MW</t>
  </si>
  <si>
    <t>ALL, F, HOM, LEP, M, MA, MAN, MM, MNP, MW</t>
  </si>
  <si>
    <t>ALL, CWD, ECODIS, F, HOM, LEP, M, MA, MAN, MB, MHL, MNP</t>
  </si>
  <si>
    <t>HOM, MIG</t>
  </si>
  <si>
    <t>ALL, CWD, ECODIS, F, HOM, M, MA, MAN, MB, MHL, MIG, MM, MNP MW</t>
  </si>
  <si>
    <t>ALL, 3, 4, 8, 10</t>
  </si>
  <si>
    <t>ALL, REGWACC; REGWOACC</t>
  </si>
  <si>
    <t>ALL, CWD, ECODIS, F, HOM, LEP, M, MAN, MB, MHL, MIG, MM, MNP, MW</t>
  </si>
  <si>
    <t>ALL, MIG</t>
  </si>
  <si>
    <t>ALL, CWD, HOM, LEP, MAN, MIG, MNP</t>
  </si>
  <si>
    <t>ALL, 3, 4, 5</t>
  </si>
  <si>
    <t>ALL, 6</t>
  </si>
  <si>
    <t>ALL, CWD, ECODIS, HOM, LEP, MAN, MB, MHL, MIG, MNP</t>
  </si>
  <si>
    <t>ALL, CWD, ECODIS, F, HOM, LEP, M, MA, MAN, MB, MHL, MIG, MNP, MW</t>
  </si>
  <si>
    <t>ALL, 3, 4, 9, 10, 11, 12</t>
  </si>
  <si>
    <t>ALL, 4, 6, 8, HS</t>
  </si>
  <si>
    <t>ALL, 4, 5, 6, 7, 8, HS</t>
  </si>
  <si>
    <t>3, 4, 5, 8, HS</t>
  </si>
  <si>
    <t>MIL</t>
  </si>
  <si>
    <t>100% Participation Rate (FS188): The participation rate for MIL students is 100%. While a participation rate of 100% is possible, these data may not be accurate.</t>
  </si>
  <si>
    <t>100% Participation Rate (FS185): The participation rate for MIL students is 100%. While a participation rate of 100% is possible, this data may not accurate.</t>
  </si>
  <si>
    <t>100% Participation Rate (FS188): The participation rate for MIL students is 100%. While a participation rate of 100% is possible, these data may not be correct.</t>
  </si>
  <si>
    <t>100% Participation Rate (FS185): The participation rate for MIL students is 100%. While a participation rate of 100% is possible, these data may not be correct.
ED Note: State indicated that data were correct as reported.</t>
  </si>
  <si>
    <t>DATA SUPPRESSION</t>
  </si>
  <si>
    <t xml:space="preserve">Due to a state data processing error, approximately 50,000 students, primarily in Grades 5-8, were misclassified as not proficient in the Mathematics Achievement data, leading to lower calculated proficiency rates. Due to this error, the state's Mathematics Achievement data have been suppressed. To view VA's SY 2017-18 Mathematics Achievement data, please go to the Virginia Department of Education's Statistics and Reports website: http://www.doe.virginia.gov/statistics_reports/index.shtml. </t>
  </si>
  <si>
    <t>Due to a state coding discrepancy, approximately 5,000 students classified in the HOM subgroup were mistakenly excluded from the Mathematics and Reading/Language Arts Achievement and Participation data. Thus, approximately 5,000 Homeless Enrolled students are not included in the EDFacts public Assessment files.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</si>
</sst>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font>
      <sz val="11"/>
      <color theme="1"/>
      <name val="Calibri"/>
      <family val="2"/>
      <scheme val="minor"/>
    </font>
    <font>
      <sz val="11"/>
      <color theme="1"/>
      <name val="Calibri"/>
      <family val="2"/>
      <scheme val="minor"/>
    </font>
    <font>
      <b/>
      <sz val="11"/>
      <color theme="1"/>
      <name val="Calibri"/>
      <family val="2"/>
      <scheme val="minor"/>
    </font>
    <font>
      <b/>
      <sz val="12"/>
      <color theme="0"/>
      <name val="Calibri"/>
      <family val="2"/>
      <scheme val="minor"/>
    </font>
    <font>
      <sz val="12"/>
      <color theme="1"/>
      <name val="Calibri"/>
      <family val="2"/>
      <scheme val="minor"/>
    </font>
    <font>
      <b/>
      <sz val="12"/>
      <name val="Calibri"/>
      <family val="2"/>
      <scheme val="minor"/>
    </font>
    <font>
      <sz val="11"/>
      <name val="Calibri"/>
      <family val="2"/>
      <scheme val="minor"/>
    </font>
    <font>
      <sz val="10"/>
      <name val="MS Sans Serif"/>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color theme="1"/>
      <name val="Calibri"/>
      <family val="2"/>
      <scheme val="minor"/>
    </font>
    <font>
      <b/>
      <sz val="18"/>
      <color theme="3"/>
      <name val="Calibri Light"/>
      <family val="2"/>
      <scheme val="major"/>
    </font>
    <font>
      <sz val="11"/>
      <color rgb="FF9C6500"/>
      <name val="Calibri"/>
      <family val="2"/>
      <scheme val="minor"/>
    </font>
    <font>
      <sz val="12"/>
      <color theme="1"/>
      <name val="Times New Roman"/>
      <family val="1"/>
    </font>
    <font>
      <sz val="10"/>
      <color theme="1"/>
      <name val="Tahoma"/>
      <family val="2"/>
    </font>
    <font>
      <sz val="12"/>
      <name val="Times New Roman"/>
      <family val="1"/>
    </font>
    <font>
      <b/>
      <sz val="12"/>
      <name val="Times New Roman"/>
      <family val="1"/>
    </font>
    <font>
      <sz val="12"/>
      <color theme="1"/>
      <name val="Arial"/>
      <family val="2"/>
    </font>
    <font>
      <sz val="12"/>
      <color theme="1"/>
      <name val="Calibri (Body)"/>
    </font>
    <font>
      <b/>
      <sz val="12"/>
      <color theme="1"/>
      <name val="Arial"/>
      <family val="2"/>
    </font>
    <font>
      <i/>
      <sz val="11"/>
      <color theme="1"/>
      <name val="Calibri"/>
      <family val="2"/>
      <scheme val="minor"/>
    </font>
    <font>
      <sz val="18"/>
      <color theme="3"/>
      <name val="Calibri Light"/>
      <family val="2"/>
      <scheme val="major"/>
    </font>
    <font>
      <sz val="11"/>
      <color rgb="FF9C5700"/>
      <name val="Calibri"/>
      <family val="2"/>
      <scheme val="minor"/>
    </font>
    <font>
      <sz val="11"/>
      <color rgb="FF000000"/>
      <name val="Calibri"/>
      <family val="2"/>
    </font>
    <font>
      <sz val="11"/>
      <color rgb="FF000000"/>
      <name val="Calibri"/>
      <family val="2"/>
      <scheme val="minor"/>
    </font>
  </fonts>
  <fills count="52">
    <fill>
      <patternFill patternType="none"/>
    </fill>
    <fill>
      <patternFill patternType="gray125"/>
    </fill>
    <fill>
      <patternFill patternType="solid">
        <fgColor theme="1" tint="0.14999847407452621"/>
        <bgColor indexed="64"/>
      </patternFill>
    </fill>
    <fill>
      <patternFill patternType="solid">
        <fgColor theme="8" tint="-0.499984740745262"/>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2" tint="-9.9978637043366805E-2"/>
        <bgColor indexed="64"/>
      </patternFill>
    </fill>
    <fill>
      <patternFill patternType="solid">
        <fgColor rgb="FFFFFFFF"/>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92D050"/>
        <bgColor indexed="64"/>
      </patternFill>
    </fill>
    <fill>
      <patternFill patternType="solid">
        <fgColor theme="8"/>
        <bgColor indexed="64"/>
      </patternFill>
    </fill>
    <fill>
      <patternFill patternType="solid">
        <fgColor rgb="FFFFFF0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0" tint="-0.34998626667073579"/>
        <bgColor theme="6"/>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s>
  <cellStyleXfs count="94">
    <xf numFmtId="0" fontId="0" fillId="0" borderId="0"/>
    <xf numFmtId="0" fontId="7" fillId="0" borderId="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1" borderId="5" applyNumberFormat="0" applyAlignment="0" applyProtection="0"/>
    <xf numFmtId="0" fontId="14" fillId="12" borderId="6" applyNumberFormat="0" applyAlignment="0" applyProtection="0"/>
    <xf numFmtId="0" fontId="15" fillId="12" borderId="5" applyNumberFormat="0" applyAlignment="0" applyProtection="0"/>
    <xf numFmtId="0" fontId="16" fillId="0" borderId="7" applyNumberFormat="0" applyFill="0" applyAlignment="0" applyProtection="0"/>
    <xf numFmtId="0" fontId="17" fillId="13" borderId="8" applyNumberFormat="0" applyAlignment="0" applyProtection="0"/>
    <xf numFmtId="0" fontId="18" fillId="0" borderId="0" applyNumberFormat="0" applyFill="0" applyBorder="0" applyAlignment="0" applyProtection="0"/>
    <xf numFmtId="0" fontId="1" fillId="14" borderId="9" applyNumberFormat="0" applyFont="0" applyAlignment="0" applyProtection="0"/>
    <xf numFmtId="0" fontId="19" fillId="0" borderId="0" applyNumberFormat="0" applyFill="0" applyBorder="0" applyAlignment="0" applyProtection="0"/>
    <xf numFmtId="0" fontId="2" fillId="0" borderId="10" applyNumberFormat="0" applyFill="0" applyAlignment="0" applyProtection="0"/>
    <xf numFmtId="0" fontId="2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0" borderId="0" applyNumberFormat="0" applyFill="0" applyBorder="0" applyAlignment="0" applyProtection="0"/>
    <xf numFmtId="0" fontId="23" fillId="10"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4" borderId="0" applyNumberFormat="0" applyBorder="0" applyAlignment="0" applyProtection="0"/>
    <xf numFmtId="0" fontId="20" fillId="38" borderId="0" applyNumberFormat="0" applyBorder="0" applyAlignment="0" applyProtection="0"/>
    <xf numFmtId="0" fontId="25" fillId="0" borderId="0"/>
    <xf numFmtId="0" fontId="1" fillId="18" borderId="0" applyNumberFormat="0" applyBorder="0" applyAlignment="0" applyProtection="0"/>
    <xf numFmtId="0" fontId="32" fillId="0" borderId="0" applyNumberFormat="0" applyFill="0" applyBorder="0" applyAlignment="0" applyProtection="0"/>
    <xf numFmtId="0" fontId="33"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1" borderId="5" applyNumberFormat="0" applyAlignment="0" applyProtection="0"/>
    <xf numFmtId="0" fontId="14" fillId="12" borderId="6" applyNumberFormat="0" applyAlignment="0" applyProtection="0"/>
    <xf numFmtId="0" fontId="15" fillId="12" borderId="5" applyNumberFormat="0" applyAlignment="0" applyProtection="0"/>
    <xf numFmtId="0" fontId="16" fillId="0" borderId="7" applyNumberFormat="0" applyFill="0" applyAlignment="0" applyProtection="0"/>
    <xf numFmtId="0" fontId="17" fillId="13" borderId="8"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 fillId="0" borderId="10" applyNumberFormat="0" applyFill="0" applyAlignment="0" applyProtection="0"/>
    <xf numFmtId="0" fontId="2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2" fillId="0" borderId="0" applyNumberFormat="0" applyFill="0" applyBorder="0" applyAlignment="0" applyProtection="0"/>
    <xf numFmtId="0" fontId="33"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34" fillId="0" borderId="0"/>
    <xf numFmtId="0" fontId="25" fillId="0" borderId="0"/>
  </cellStyleXfs>
  <cellXfs count="79">
    <xf numFmtId="0" fontId="0" fillId="0" borderId="0" xfId="0"/>
    <xf numFmtId="0" fontId="4" fillId="0" borderId="0" xfId="0" applyFont="1" applyAlignment="1">
      <alignment horizontal="left" vertical="top" wrapText="1"/>
    </xf>
    <xf numFmtId="0" fontId="5" fillId="5" borderId="1" xfId="0" applyFont="1" applyFill="1" applyBorder="1" applyAlignment="1">
      <alignment horizontal="left" vertical="top" wrapText="1"/>
    </xf>
    <xf numFmtId="49" fontId="5" fillId="5" borderId="1" xfId="0" applyNumberFormat="1" applyFont="1" applyFill="1" applyBorder="1" applyAlignment="1">
      <alignment horizontal="left" vertical="top" wrapText="1"/>
    </xf>
    <xf numFmtId="0" fontId="5" fillId="6" borderId="1" xfId="0" applyFont="1" applyFill="1" applyBorder="1" applyAlignment="1">
      <alignment horizontal="left" vertical="top" wrapText="1"/>
    </xf>
    <xf numFmtId="0" fontId="5" fillId="7" borderId="1" xfId="0" applyFont="1" applyFill="1" applyBorder="1" applyAlignment="1">
      <alignment horizontal="left" vertical="top" wrapText="1"/>
    </xf>
    <xf numFmtId="0" fontId="0" fillId="0" borderId="0" xfId="0" applyFont="1" applyAlignment="1">
      <alignment horizontal="left" vertical="top" wrapText="1"/>
    </xf>
    <xf numFmtId="0" fontId="6" fillId="0" borderId="1" xfId="1" applyFont="1" applyFill="1" applyBorder="1" applyAlignment="1">
      <alignment horizontal="left" vertical="top" wrapText="1"/>
    </xf>
    <xf numFmtId="0" fontId="21" fillId="0" borderId="0" xfId="0" applyFont="1" applyAlignment="1">
      <alignment horizontal="left" vertical="top" wrapText="1"/>
    </xf>
    <xf numFmtId="0" fontId="0" fillId="0" borderId="0" xfId="0" applyFont="1" applyFill="1" applyAlignment="1">
      <alignment horizontal="left" vertical="top" wrapText="1"/>
    </xf>
    <xf numFmtId="0" fontId="5" fillId="39" borderId="1" xfId="0" applyFont="1" applyFill="1" applyBorder="1" applyAlignment="1">
      <alignment horizontal="left" vertical="top" wrapText="1"/>
    </xf>
    <xf numFmtId="0" fontId="0" fillId="0" borderId="1" xfId="0" applyNumberFormat="1" applyFont="1" applyFill="1" applyBorder="1" applyAlignment="1">
      <alignment horizontal="left" vertical="top" wrapText="1"/>
    </xf>
    <xf numFmtId="0" fontId="27" fillId="40" borderId="1" xfId="0" applyFont="1" applyFill="1" applyBorder="1" applyAlignment="1">
      <alignment horizontal="left" vertical="top" wrapText="1"/>
    </xf>
    <xf numFmtId="0" fontId="26" fillId="0" borderId="1" xfId="0" applyFont="1" applyBorder="1" applyAlignment="1">
      <alignment vertical="top" wrapText="1"/>
    </xf>
    <xf numFmtId="0" fontId="24" fillId="0" borderId="1" xfId="0" applyFont="1" applyBorder="1" applyAlignment="1">
      <alignment horizontal="left" vertical="top" wrapText="1"/>
    </xf>
    <xf numFmtId="0" fontId="3" fillId="2" borderId="1" xfId="0" applyFont="1" applyFill="1" applyBorder="1" applyAlignment="1">
      <alignment vertical="top" wrapText="1"/>
    </xf>
    <xf numFmtId="49" fontId="24" fillId="0" borderId="1" xfId="0" applyNumberFormat="1" applyFont="1" applyBorder="1" applyAlignment="1">
      <alignment horizontal="left" vertical="top" wrapText="1"/>
    </xf>
    <xf numFmtId="0" fontId="26" fillId="0" borderId="1" xfId="0" applyFont="1" applyBorder="1" applyAlignment="1">
      <alignment horizontal="left" vertical="top" wrapText="1"/>
    </xf>
    <xf numFmtId="0" fontId="24" fillId="41" borderId="1" xfId="0" applyFont="1" applyFill="1" applyBorder="1" applyAlignment="1">
      <alignment horizontal="left" vertical="top" wrapText="1"/>
    </xf>
    <xf numFmtId="0" fontId="5" fillId="42" borderId="1" xfId="0" applyFont="1" applyFill="1" applyBorder="1" applyAlignment="1">
      <alignment horizontal="left" vertical="top" wrapText="1"/>
    </xf>
    <xf numFmtId="0" fontId="0" fillId="0" borderId="1" xfId="0" applyNumberFormat="1" applyFont="1" applyBorder="1" applyAlignment="1">
      <alignment horizontal="left" vertical="top" wrapText="1"/>
    </xf>
    <xf numFmtId="0" fontId="24" fillId="0" borderId="1" xfId="0" applyNumberFormat="1" applyFont="1" applyFill="1" applyBorder="1" applyAlignment="1">
      <alignment horizontal="left" vertical="top" wrapText="1"/>
    </xf>
    <xf numFmtId="0" fontId="0" fillId="43"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1" xfId="0" applyFont="1" applyBorder="1" applyAlignment="1">
      <alignment horizontal="center"/>
    </xf>
    <xf numFmtId="0" fontId="28" fillId="0" borderId="0" xfId="0" applyFont="1"/>
    <xf numFmtId="0" fontId="29" fillId="0" borderId="1" xfId="0" applyFont="1" applyBorder="1" applyAlignment="1">
      <alignment wrapText="1"/>
    </xf>
    <xf numFmtId="0" fontId="30" fillId="18" borderId="0" xfId="44" applyFont="1"/>
    <xf numFmtId="0" fontId="0" fillId="44" borderId="0" xfId="0" applyFill="1"/>
    <xf numFmtId="0" fontId="0" fillId="0" borderId="0" xfId="0" pivotButton="1"/>
    <xf numFmtId="0" fontId="0" fillId="0" borderId="0" xfId="0" applyAlignment="1">
      <alignment horizontal="left"/>
    </xf>
    <xf numFmtId="0" fontId="0" fillId="0" borderId="0" xfId="0" applyNumberFormat="1"/>
    <xf numFmtId="0" fontId="29" fillId="0" borderId="1" xfId="0" applyFont="1" applyBorder="1" applyAlignment="1">
      <alignment vertical="top" wrapText="1"/>
    </xf>
    <xf numFmtId="0" fontId="0" fillId="0" borderId="11" xfId="0" applyBorder="1" applyAlignment="1">
      <alignment wrapText="1"/>
    </xf>
    <xf numFmtId="0" fontId="0" fillId="0" borderId="12" xfId="0" applyBorder="1" applyAlignment="1">
      <alignment wrapText="1"/>
    </xf>
    <xf numFmtId="0" fontId="0" fillId="0" borderId="13" xfId="0" applyBorder="1" applyAlignment="1">
      <alignment wrapText="1"/>
    </xf>
    <xf numFmtId="0" fontId="0" fillId="0" borderId="0" xfId="0" applyAlignment="1">
      <alignment wrapText="1"/>
    </xf>
    <xf numFmtId="0" fontId="0" fillId="0" borderId="12" xfId="0" applyBorder="1" applyAlignment="1">
      <alignment vertical="top" wrapText="1"/>
    </xf>
    <xf numFmtId="0" fontId="0" fillId="0" borderId="14" xfId="0" applyBorder="1" applyAlignment="1">
      <alignment vertical="top" wrapText="1"/>
    </xf>
    <xf numFmtId="0" fontId="0" fillId="0" borderId="1" xfId="0" applyBorder="1" applyAlignment="1">
      <alignment vertical="top" wrapText="1"/>
    </xf>
    <xf numFmtId="0" fontId="0" fillId="0" borderId="15" xfId="0" applyBorder="1" applyAlignment="1">
      <alignment vertical="top" wrapText="1"/>
    </xf>
    <xf numFmtId="0" fontId="0" fillId="0" borderId="16" xfId="0" applyBorder="1" applyAlignment="1">
      <alignment vertical="top" wrapText="1"/>
    </xf>
    <xf numFmtId="0" fontId="0" fillId="0" borderId="17" xfId="0" applyBorder="1" applyAlignment="1">
      <alignment vertical="top" wrapText="1"/>
    </xf>
    <xf numFmtId="0" fontId="0" fillId="0" borderId="18" xfId="0" applyBorder="1" applyAlignment="1">
      <alignment vertical="top" wrapText="1"/>
    </xf>
    <xf numFmtId="0" fontId="0" fillId="0" borderId="1" xfId="0" quotePrefix="1" applyFont="1" applyFill="1" applyBorder="1" applyAlignment="1">
      <alignment horizontal="left" vertical="top" wrapText="1"/>
    </xf>
    <xf numFmtId="0" fontId="31" fillId="44" borderId="1" xfId="0" applyFont="1" applyFill="1" applyBorder="1" applyAlignment="1">
      <alignment horizontal="left" vertical="top" wrapText="1"/>
    </xf>
    <xf numFmtId="0" fontId="21" fillId="0" borderId="0" xfId="0" applyFont="1" applyAlignment="1">
      <alignment horizontal="left" vertical="top" wrapText="1"/>
    </xf>
    <xf numFmtId="0" fontId="0" fillId="0" borderId="0" xfId="0" applyFont="1" applyAlignment="1">
      <alignment horizontal="left" vertical="top" wrapText="1"/>
    </xf>
    <xf numFmtId="0" fontId="5" fillId="45" borderId="1" xfId="0" applyFont="1" applyFill="1" applyBorder="1" applyAlignment="1">
      <alignment horizontal="left" vertical="top" wrapText="1"/>
    </xf>
    <xf numFmtId="0" fontId="0" fillId="0" borderId="1" xfId="0" applyFont="1" applyBorder="1" applyAlignment="1">
      <alignment horizontal="left" vertical="top" wrapText="1"/>
    </xf>
    <xf numFmtId="0" fontId="0" fillId="0" borderId="1" xfId="0" applyFont="1" applyFill="1" applyBorder="1" applyAlignment="1">
      <alignment horizontal="left" vertical="top" wrapText="1"/>
    </xf>
    <xf numFmtId="0" fontId="0" fillId="44" borderId="1" xfId="0" applyFont="1" applyFill="1" applyBorder="1" applyAlignment="1">
      <alignment horizontal="left" vertical="top" wrapText="1"/>
    </xf>
    <xf numFmtId="0" fontId="5" fillId="6" borderId="1" xfId="0" applyFont="1" applyFill="1" applyBorder="1" applyAlignment="1">
      <alignment vertical="top" wrapText="1"/>
    </xf>
    <xf numFmtId="0" fontId="5" fillId="46" borderId="1" xfId="0" applyFont="1" applyFill="1" applyBorder="1" applyAlignment="1">
      <alignment horizontal="left" vertical="top" wrapText="1"/>
    </xf>
    <xf numFmtId="0" fontId="6" fillId="0" borderId="1" xfId="0" applyFont="1" applyFill="1" applyBorder="1" applyAlignment="1">
      <alignment horizontal="left" wrapText="1"/>
    </xf>
    <xf numFmtId="0" fontId="6" fillId="0" borderId="0" xfId="0" applyFont="1" applyAlignment="1">
      <alignment horizontal="left" wrapText="1"/>
    </xf>
    <xf numFmtId="0" fontId="6" fillId="0" borderId="1" xfId="0" applyFont="1" applyBorder="1" applyAlignment="1">
      <alignment horizontal="left" wrapText="1"/>
    </xf>
    <xf numFmtId="0" fontId="5" fillId="47" borderId="1" xfId="0" applyFont="1" applyFill="1" applyBorder="1" applyAlignment="1">
      <alignment horizontal="left" vertical="top" wrapText="1"/>
    </xf>
    <xf numFmtId="0" fontId="2" fillId="0" borderId="0" xfId="0" applyFont="1" applyBorder="1"/>
    <xf numFmtId="0" fontId="2" fillId="0" borderId="0" xfId="0" applyFont="1" applyFill="1" applyBorder="1"/>
    <xf numFmtId="0" fontId="0" fillId="0" borderId="0" xfId="0" applyBorder="1"/>
    <xf numFmtId="2" fontId="35" fillId="0" borderId="0" xfId="0" applyNumberFormat="1" applyFont="1" applyFill="1" applyBorder="1" applyAlignment="1" applyProtection="1">
      <alignment horizontal="center" vertical="center" wrapText="1"/>
      <protection locked="0"/>
    </xf>
    <xf numFmtId="0" fontId="0" fillId="0" borderId="0" xfId="0" applyFill="1" applyBorder="1"/>
    <xf numFmtId="0" fontId="0" fillId="0" borderId="0" xfId="0" applyFill="1" applyBorder="1" applyAlignment="1">
      <alignment wrapText="1"/>
    </xf>
    <xf numFmtId="0" fontId="0" fillId="0" borderId="0" xfId="0" applyBorder="1" applyAlignment="1">
      <alignment horizontal="left" vertical="top"/>
    </xf>
    <xf numFmtId="0" fontId="0" fillId="0" borderId="0" xfId="0" applyFill="1" applyBorder="1" applyAlignment="1">
      <alignment horizontal="left" vertical="top"/>
    </xf>
    <xf numFmtId="0" fontId="2" fillId="49" borderId="0" xfId="0" applyFont="1" applyFill="1"/>
    <xf numFmtId="0" fontId="2" fillId="49" borderId="0" xfId="0" applyFont="1" applyFill="1" applyAlignment="1">
      <alignment horizontal="right"/>
    </xf>
    <xf numFmtId="0" fontId="3" fillId="3" borderId="1" xfId="0" applyFont="1" applyFill="1" applyBorder="1" applyAlignment="1">
      <alignment horizontal="left" vertical="top" wrapText="1"/>
    </xf>
    <xf numFmtId="0" fontId="24" fillId="0" borderId="0" xfId="0" applyFont="1" applyAlignment="1">
      <alignment horizontal="left" vertical="top" wrapText="1"/>
    </xf>
    <xf numFmtId="0" fontId="24" fillId="0" borderId="0" xfId="0" applyFont="1" applyFill="1" applyAlignment="1">
      <alignment horizontal="left" vertical="top" wrapText="1"/>
    </xf>
    <xf numFmtId="0" fontId="27" fillId="50" borderId="1" xfId="0" applyFont="1" applyFill="1" applyBorder="1" applyAlignment="1">
      <alignment horizontal="left" vertical="top" wrapText="1"/>
    </xf>
    <xf numFmtId="49" fontId="27" fillId="50" borderId="1" xfId="0" applyNumberFormat="1" applyFont="1" applyFill="1" applyBorder="1" applyAlignment="1">
      <alignment horizontal="left" vertical="top" wrapText="1"/>
    </xf>
    <xf numFmtId="0" fontId="27" fillId="51" borderId="1" xfId="0" applyFont="1" applyFill="1" applyBorder="1" applyAlignment="1">
      <alignment vertical="top" wrapText="1"/>
    </xf>
    <xf numFmtId="0" fontId="24" fillId="0" borderId="1" xfId="0" applyFont="1" applyBorder="1" applyAlignment="1">
      <alignment horizontal="center" vertical="top" wrapText="1"/>
    </xf>
    <xf numFmtId="0" fontId="3" fillId="4" borderId="1" xfId="0" applyFont="1" applyFill="1" applyBorder="1" applyAlignment="1">
      <alignment horizontal="left" vertical="top" wrapText="1"/>
    </xf>
    <xf numFmtId="0" fontId="3" fillId="3" borderId="1" xfId="0" applyFont="1" applyFill="1" applyBorder="1" applyAlignment="1">
      <alignment horizontal="left" vertical="top" wrapText="1"/>
    </xf>
    <xf numFmtId="0" fontId="3" fillId="48" borderId="13" xfId="0" applyFont="1" applyFill="1" applyBorder="1" applyAlignment="1">
      <alignment horizontal="left" vertical="top" wrapText="1"/>
    </xf>
    <xf numFmtId="0" fontId="3" fillId="48" borderId="19" xfId="0" applyFont="1" applyFill="1" applyBorder="1" applyAlignment="1">
      <alignment horizontal="left" vertical="top" wrapText="1"/>
    </xf>
  </cellXfs>
  <cellStyles count="94">
    <cellStyle name="20% - Accent1" xfId="18" builtinId="30" customBuiltin="1"/>
    <cellStyle name="20% - Accent1 2" xfId="67" xr:uid="{00000000-0005-0000-0000-000001000000}"/>
    <cellStyle name="20% - Accent2" xfId="21" builtinId="34" customBuiltin="1"/>
    <cellStyle name="20% - Accent2 2" xfId="70" xr:uid="{00000000-0005-0000-0000-000003000000}"/>
    <cellStyle name="20% - Accent3" xfId="24" builtinId="38" customBuiltin="1"/>
    <cellStyle name="20% - Accent3 2" xfId="73" xr:uid="{00000000-0005-0000-0000-000005000000}"/>
    <cellStyle name="20% - Accent4" xfId="27" builtinId="42" customBuiltin="1"/>
    <cellStyle name="20% - Accent4 2" xfId="76" xr:uid="{00000000-0005-0000-0000-000007000000}"/>
    <cellStyle name="20% - Accent5" xfId="30" builtinId="46" customBuiltin="1"/>
    <cellStyle name="20% - Accent5 2" xfId="79" xr:uid="{00000000-0005-0000-0000-000009000000}"/>
    <cellStyle name="20% - Accent6" xfId="33" builtinId="50" customBuiltin="1"/>
    <cellStyle name="20% - Accent6 2" xfId="82" xr:uid="{00000000-0005-0000-0000-00000B000000}"/>
    <cellStyle name="40% - Accent1" xfId="19" builtinId="31" customBuiltin="1"/>
    <cellStyle name="40% - Accent1 2" xfId="68" xr:uid="{00000000-0005-0000-0000-00000D000000}"/>
    <cellStyle name="40% - Accent2" xfId="22" builtinId="35" customBuiltin="1"/>
    <cellStyle name="40% - Accent2 2" xfId="71" xr:uid="{00000000-0005-0000-0000-00000F000000}"/>
    <cellStyle name="40% - Accent3" xfId="25" builtinId="39" customBuiltin="1"/>
    <cellStyle name="40% - Accent3 2" xfId="74" xr:uid="{00000000-0005-0000-0000-000011000000}"/>
    <cellStyle name="40% - Accent4" xfId="28" builtinId="43" customBuiltin="1"/>
    <cellStyle name="40% - Accent4 2" xfId="77" xr:uid="{00000000-0005-0000-0000-000013000000}"/>
    <cellStyle name="40% - Accent5" xfId="31" builtinId="47" customBuiltin="1"/>
    <cellStyle name="40% - Accent5 2" xfId="80" xr:uid="{00000000-0005-0000-0000-000015000000}"/>
    <cellStyle name="40% - Accent6" xfId="34" builtinId="51" customBuiltin="1"/>
    <cellStyle name="40% - Accent6 2" xfId="83" xr:uid="{00000000-0005-0000-0000-000017000000}"/>
    <cellStyle name="60% - Accent1" xfId="44" builtinId="32" customBuiltin="1"/>
    <cellStyle name="60% - Accent1 2" xfId="37" xr:uid="{00000000-0005-0000-0000-000019000000}"/>
    <cellStyle name="60% - Accent1 2 2" xfId="86" xr:uid="{00000000-0005-0000-0000-00001A000000}"/>
    <cellStyle name="60% - Accent2" xfId="47" builtinId="36" customBuiltin="1"/>
    <cellStyle name="60% - Accent2 2" xfId="38" xr:uid="{00000000-0005-0000-0000-00001C000000}"/>
    <cellStyle name="60% - Accent2 2 2" xfId="87" xr:uid="{00000000-0005-0000-0000-00001D000000}"/>
    <cellStyle name="60% - Accent3" xfId="48" builtinId="40" customBuiltin="1"/>
    <cellStyle name="60% - Accent3 2" xfId="39" xr:uid="{00000000-0005-0000-0000-00001F000000}"/>
    <cellStyle name="60% - Accent3 2 2" xfId="88" xr:uid="{00000000-0005-0000-0000-000020000000}"/>
    <cellStyle name="60% - Accent4" xfId="49" builtinId="44" customBuiltin="1"/>
    <cellStyle name="60% - Accent4 2" xfId="40" xr:uid="{00000000-0005-0000-0000-000022000000}"/>
    <cellStyle name="60% - Accent4 2 2" xfId="89" xr:uid="{00000000-0005-0000-0000-000023000000}"/>
    <cellStyle name="60% - Accent5" xfId="50" builtinId="48" customBuiltin="1"/>
    <cellStyle name="60% - Accent5 2" xfId="41" xr:uid="{00000000-0005-0000-0000-000025000000}"/>
    <cellStyle name="60% - Accent5 2 2" xfId="90" xr:uid="{00000000-0005-0000-0000-000026000000}"/>
    <cellStyle name="60% - Accent6" xfId="51" builtinId="52" customBuiltin="1"/>
    <cellStyle name="60% - Accent6 2" xfId="42" xr:uid="{00000000-0005-0000-0000-000028000000}"/>
    <cellStyle name="60% - Accent6 2 2" xfId="91" xr:uid="{00000000-0005-0000-0000-000029000000}"/>
    <cellStyle name="Accent1" xfId="17" builtinId="29" customBuiltin="1"/>
    <cellStyle name="Accent1 2" xfId="66" xr:uid="{00000000-0005-0000-0000-00002B000000}"/>
    <cellStyle name="Accent2" xfId="20" builtinId="33" customBuiltin="1"/>
    <cellStyle name="Accent2 2" xfId="69" xr:uid="{00000000-0005-0000-0000-00002D000000}"/>
    <cellStyle name="Accent3" xfId="23" builtinId="37" customBuiltin="1"/>
    <cellStyle name="Accent3 2" xfId="72" xr:uid="{00000000-0005-0000-0000-00002F000000}"/>
    <cellStyle name="Accent4" xfId="26" builtinId="41" customBuiltin="1"/>
    <cellStyle name="Accent4 2" xfId="75" xr:uid="{00000000-0005-0000-0000-000031000000}"/>
    <cellStyle name="Accent5" xfId="29" builtinId="45" customBuiltin="1"/>
    <cellStyle name="Accent5 2" xfId="78" xr:uid="{00000000-0005-0000-0000-000033000000}"/>
    <cellStyle name="Accent6" xfId="32" builtinId="49" customBuiltin="1"/>
    <cellStyle name="Accent6 2" xfId="81" xr:uid="{00000000-0005-0000-0000-000035000000}"/>
    <cellStyle name="Bad" xfId="7" builtinId="27" customBuiltin="1"/>
    <cellStyle name="Bad 2" xfId="57" xr:uid="{00000000-0005-0000-0000-000037000000}"/>
    <cellStyle name="Calculation" xfId="10" builtinId="22" customBuiltin="1"/>
    <cellStyle name="Calculation 2" xfId="60" xr:uid="{00000000-0005-0000-0000-000039000000}"/>
    <cellStyle name="Check Cell" xfId="12" builtinId="23" customBuiltin="1"/>
    <cellStyle name="Check Cell 2" xfId="62" xr:uid="{00000000-0005-0000-0000-00003B000000}"/>
    <cellStyle name="Explanatory Text" xfId="15" builtinId="53" customBuiltin="1"/>
    <cellStyle name="Explanatory Text 2" xfId="64" xr:uid="{00000000-0005-0000-0000-00003D000000}"/>
    <cellStyle name="Good" xfId="6" builtinId="26" customBuiltin="1"/>
    <cellStyle name="Good 2" xfId="56" xr:uid="{00000000-0005-0000-0000-00003F000000}"/>
    <cellStyle name="Heading 1" xfId="2" builtinId="16" customBuiltin="1"/>
    <cellStyle name="Heading 1 2" xfId="52" xr:uid="{00000000-0005-0000-0000-000041000000}"/>
    <cellStyle name="Heading 2" xfId="3" builtinId="17" customBuiltin="1"/>
    <cellStyle name="Heading 2 2" xfId="53" xr:uid="{00000000-0005-0000-0000-000043000000}"/>
    <cellStyle name="Heading 3" xfId="4" builtinId="18" customBuiltin="1"/>
    <cellStyle name="Heading 3 2" xfId="54" xr:uid="{00000000-0005-0000-0000-000045000000}"/>
    <cellStyle name="Heading 4" xfId="5" builtinId="19" customBuiltin="1"/>
    <cellStyle name="Heading 4 2" xfId="55" xr:uid="{00000000-0005-0000-0000-000047000000}"/>
    <cellStyle name="Input" xfId="8" builtinId="20" customBuiltin="1"/>
    <cellStyle name="Input 2" xfId="58" xr:uid="{00000000-0005-0000-0000-000049000000}"/>
    <cellStyle name="Linked Cell" xfId="11" builtinId="24" customBuiltin="1"/>
    <cellStyle name="Linked Cell 2" xfId="61" xr:uid="{00000000-0005-0000-0000-00004B000000}"/>
    <cellStyle name="Neutral" xfId="46" builtinId="28" customBuiltin="1"/>
    <cellStyle name="Neutral 2" xfId="36" xr:uid="{00000000-0005-0000-0000-00004D000000}"/>
    <cellStyle name="Neutral 2 2" xfId="85" xr:uid="{00000000-0005-0000-0000-00004E000000}"/>
    <cellStyle name="Normal" xfId="0" builtinId="0"/>
    <cellStyle name="Normal 2" xfId="43" xr:uid="{00000000-0005-0000-0000-000050000000}"/>
    <cellStyle name="Normal 2 2" xfId="92" xr:uid="{00000000-0005-0000-0000-000051000000}"/>
    <cellStyle name="Normal 3" xfId="1" xr:uid="{00000000-0005-0000-0000-000052000000}"/>
    <cellStyle name="Normal 3 2" xfId="93" xr:uid="{00000000-0005-0000-0000-000053000000}"/>
    <cellStyle name="Note" xfId="14" builtinId="10" customBuiltin="1"/>
    <cellStyle name="Output" xfId="9" builtinId="21" customBuiltin="1"/>
    <cellStyle name="Output 2" xfId="59" xr:uid="{00000000-0005-0000-0000-000056000000}"/>
    <cellStyle name="Title" xfId="45" builtinId="15" customBuiltin="1"/>
    <cellStyle name="Title 2" xfId="35" xr:uid="{00000000-0005-0000-0000-000058000000}"/>
    <cellStyle name="Title 2 2" xfId="84" xr:uid="{00000000-0005-0000-0000-000059000000}"/>
    <cellStyle name="Total" xfId="16" builtinId="25" customBuiltin="1"/>
    <cellStyle name="Total 2" xfId="65" xr:uid="{00000000-0005-0000-0000-00005B000000}"/>
    <cellStyle name="Warning Text" xfId="13" builtinId="11" customBuiltin="1"/>
    <cellStyle name="Warning Text 2" xfId="63" xr:uid="{00000000-0005-0000-0000-00005D000000}"/>
  </cellStyles>
  <dxfs count="153">
    <dxf>
      <alignment horizontal="general" vertical="top" textRotation="0" wrapText="1" indent="0" justifyLastLine="0" shrinkToFit="0" readingOrder="0"/>
    </dxf>
    <dxf>
      <alignment horizontal="general"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top"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alignment horizontal="general" vertical="top"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general" vertical="top" textRotation="0" wrapText="1" indent="0" justifyLastLine="0" shrinkToFit="0" readingOrder="0"/>
    </dxf>
    <dxf>
      <border>
        <bottom style="thin">
          <color indexed="64"/>
        </bottom>
      </border>
    </dxf>
    <dxf>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ett Song - CTR" refreshedDate="43581.563328240743" createdVersion="6" refreshedVersion="6" minRefreshableVersion="3" recordCount="607" xr:uid="{00000000-000A-0000-FFFF-FFFF00000000}">
  <cacheSource type="worksheet">
    <worksheetSource ref="B2:AK571" sheet="Merge Comments with Data Notes"/>
  </cacheSource>
  <cacheFields count="38">
    <cacheField name="System of Implementation" numFmtId="0">
      <sharedItems/>
    </cacheField>
    <cacheField name="Program Office" numFmtId="0">
      <sharedItems/>
    </cacheField>
    <cacheField name="School Year" numFmtId="0">
      <sharedItems/>
    </cacheField>
    <cacheField name="State" numFmtId="0">
      <sharedItems count="60">
        <s v="ALABAMA"/>
        <s v="ALASKA"/>
        <s v="AMERICAN SAMOA"/>
        <s v="ARIZONA"/>
        <s v="ARKANSAS"/>
        <s v="BUREAU OF INDIAN EDUCATION"/>
        <s v="CALIFORNIA"/>
        <s v="COLORADO"/>
        <s v="CONNECTICUT"/>
        <s v="DELAWARE"/>
        <s v="DISTRICT OF COLUMBIA"/>
        <s v="FEDERATED STATES OF MICRONESIA"/>
        <s v="FLORIDA"/>
        <s v="GEORGIA"/>
        <s v="GUAM"/>
        <s v="HAWAII"/>
        <s v="IDAHO"/>
        <s v="ILLINOIS"/>
        <s v="INDIANA"/>
        <s v="IOWA"/>
        <s v="KANSAS"/>
        <s v="KENTUCKY"/>
        <s v="LOUISIANA"/>
        <s v="MAINE"/>
        <s v="MARYLAND"/>
        <s v="MASSACHUSETTS"/>
        <s v="MICHIGAN"/>
        <s v="MINNESOTA"/>
        <s v="MISSISSIPPI"/>
        <s v="MISSOURI"/>
        <s v="MONTANA"/>
        <s v="NEBRASKA"/>
        <s v="NEVADA"/>
        <s v="NEW HAMPSHIRE"/>
        <s v="NEW JERSEY"/>
        <s v="NEW MEXICO"/>
        <s v="NEW YORK"/>
        <s v="NORTH CAROLINA"/>
        <s v="NORTH DAKOTA"/>
        <s v="NORTHERN MARIANAS"/>
        <s v="OHIO"/>
        <s v="OKLAHOMA"/>
        <s v="OREGON"/>
        <s v="PENNSYLVANIA"/>
        <s v="PUERTO RICO"/>
        <s v="REPUBLIC OF PALAU"/>
        <s v="REPUBLIC OF THE MARSHALL ISLANDS"/>
        <s v="RHODE ISLAND"/>
        <s v="SOUTH CAROLINA"/>
        <s v="SOUTH DAKOTA"/>
        <s v="TENNESSEE"/>
        <s v="TEXAS"/>
        <s v="U.S. VIRGIN ISLANDS"/>
        <s v="UTAH"/>
        <s v="VERMONT"/>
        <s v="VIRGINIA"/>
        <s v="WASHINGTON"/>
        <s v="WEST VIRGINIA"/>
        <s v="WISCONSIN"/>
        <s v="WYOMING"/>
      </sharedItems>
    </cacheField>
    <cacheField name="State Abbr" numFmtId="0">
      <sharedItems/>
    </cacheField>
    <cacheField name="DQ Rule ID" numFmtId="0">
      <sharedItems/>
    </cacheField>
    <cacheField name="File Spec" numFmtId="0">
      <sharedItems containsBlank="1" containsMixedTypes="1" containsNumber="1" containsInteger="1" minValue="175" maxValue="189"/>
    </cacheField>
    <cacheField name="Data Group" numFmtId="0">
      <sharedItems containsBlank="1" containsMixedTypes="1" containsNumber="1" containsInteger="1" minValue="583" maxValue="590"/>
    </cacheField>
    <cacheField name="Level" numFmtId="0">
      <sharedItems containsBlank="1"/>
    </cacheField>
    <cacheField name="Issue Type" numFmtId="0">
      <sharedItems/>
    </cacheField>
    <cacheField name="Metadata Error Type" numFmtId="0">
      <sharedItems containsBlank="1"/>
    </cacheField>
    <cacheField name="MTH" numFmtId="0">
      <sharedItems containsBlank="1"/>
    </cacheField>
    <cacheField name="RLA" numFmtId="0">
      <sharedItems containsBlank="1"/>
    </cacheField>
    <cacheField name="SCI" numFmtId="0">
      <sharedItems containsBlank="1"/>
    </cacheField>
    <cacheField name="Subgroup" numFmtId="0">
      <sharedItems containsBlank="1"/>
    </cacheField>
    <cacheField name="Grade" numFmtId="0">
      <sharedItems containsBlank="1" containsMixedTypes="1" containsNumber="1" containsInteger="1" minValue="4" maxValue="12"/>
    </cacheField>
    <cacheField name="Assessment Type(s)" numFmtId="0">
      <sharedItems containsBlank="1"/>
    </cacheField>
    <cacheField name="All Students Roll-up" numFmtId="0">
      <sharedItems containsBlank="1"/>
    </cacheField>
    <cacheField name="Close 1 Program Office Comments to State" numFmtId="0">
      <sharedItems containsNonDate="0" containsString="0" containsBlank="1"/>
    </cacheField>
    <cacheField name="OESE Close 1 Program Office Comments to State" numFmtId="0">
      <sharedItems containsNonDate="0" containsString="0" containsBlank="1"/>
    </cacheField>
    <cacheField name="State2" numFmtId="0">
      <sharedItems containsNonDate="0" containsString="0" containsBlank="1"/>
    </cacheField>
    <cacheField name="Issue Type2" numFmtId="0">
      <sharedItems containsNonDate="0" containsString="0" containsBlank="1"/>
    </cacheField>
    <cacheField name="Close 1 Comment Sent to State" numFmtId="0">
      <sharedItems containsBlank="1" longText="1"/>
    </cacheField>
    <cacheField name="Close 1 State Response to ED" numFmtId="0">
      <sharedItems containsBlank="1" containsMixedTypes="1" containsNumber="1" containsInteger="1" minValue="0" maxValue="0" longText="1"/>
    </cacheField>
    <cacheField name="Close 1 EDFacts Notes" numFmtId="0">
      <sharedItems containsNonDate="0" containsString="0" containsBlank="1"/>
    </cacheField>
    <cacheField name="Close 1 Program Office: Remove Comment?" numFmtId="0">
      <sharedItems containsNonDate="0" containsString="0" containsBlank="1"/>
    </cacheField>
    <cacheField name="Close 1 Program Office Notes" numFmtId="0">
      <sharedItems containsNonDate="0" containsString="0" containsBlank="1"/>
    </cacheField>
    <cacheField name="MTH2" numFmtId="0">
      <sharedItems containsBlank="1"/>
    </cacheField>
    <cacheField name="RLA2" numFmtId="0">
      <sharedItems containsBlank="1"/>
    </cacheField>
    <cacheField name="SCI2" numFmtId="0">
      <sharedItems containsBlank="1"/>
    </cacheField>
    <cacheField name="Subgroup2" numFmtId="0">
      <sharedItems containsBlank="1"/>
    </cacheField>
    <cacheField name="Grade2" numFmtId="0">
      <sharedItems containsBlank="1" containsMixedTypes="1" containsNumber="1" containsInteger="1" minValue="4" maxValue="11"/>
    </cacheField>
    <cacheField name="Assessment Type(s)2" numFmtId="0">
      <sharedItems containsBlank="1"/>
    </cacheField>
    <cacheField name="All Students Roll-up2" numFmtId="0">
      <sharedItems containsBlank="1"/>
    </cacheField>
    <cacheField name="Close 2 Data Resubmission Status" numFmtId="0">
      <sharedItems containsBlank="1" count="3">
        <s v="Data resubmitted"/>
        <s v="No resubmission"/>
        <m/>
      </sharedItems>
    </cacheField>
    <cacheField name="Close 2 Issue Status" numFmtId="0">
      <sharedItems containsBlank="1" count="4">
        <s v="Resolved"/>
        <s v="New"/>
        <s v="Did not resolve"/>
        <m/>
      </sharedItems>
    </cacheField>
    <cacheField name="Close 1 Comment Resolves Issue" numFmtId="0">
      <sharedItems containsBlank="1"/>
    </cacheField>
    <cacheField name="Close 2 Program Office Comments to State" numFmtId="0">
      <sharedItems containsBlank="1" count="281" longText="1">
        <m/>
        <s v="Missing Data (FS 179): Achievement data were not reported for REGASSWACC [PERF LEVEL 1, 4] for GRADE HS. Zeroes were reported for this combination."/>
        <s v="Missing Data (FS 175/178): Achievement data were not reported for REGASSWACC [PERF LEVEL 1, 4] for GRADE HS. Zeroes were reported for this combination."/>
        <s v="Missing Data (FS 189): Participation data were not reported for REGPARTWACC for GRADE HS. Zeroes were reported for this combination."/>
        <s v="Missing Data (FS 185/188): Participation data were not reported for REGPARTWACC for GRADE HS. Zeroes were reported for this combination."/>
        <s v="Missing Data (175/178/179): Achievement data for students in all subgroups for a(n) REGASSWACC Assessment Type was not reported in GRADE HS at the SEA, LEA, and School levels. Please submit data."/>
        <s v="Missing Data (175/178/179/185/188/189): Achievement and Participation data for students in the MNP subgroup for a(n) ALTASSALTACH Assessment Type was not reported in GRADES 3, 4, 5, 6, HS at the SEA, LEA, and School levels. Please submit data."/>
        <s v="A year to year change of more than 200 (count difference) and 10% was identified for at least one subgroup, assessment type, or grade. Please review the CDQR Year to Year tab. Please resubmit SY 2017-18 data or submit a data note to explain why these data are accurate."/>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s v="A year to year proficiency rate change of more than 15% was identified for at least one subgroup, assessment type, or grade. Please review the CDQR Year to Year tab. Please resubmit SY 2017-18 data or submit a data note to explain why these data are accurate."/>
        <s v="Across file comparison: The SEA number of students in the LEP subgroup who took an assessment and received a valid score for GRADES 6, 7, 8 and ALL assessment type does not equal the number of students who participated in the assessment. _x000a__x000a_SEA discrepancies by grade:_x000a_Grade 6: 66 students (-5.71%)_x000a_Grade 7: 72 students (-6.64%)_x000a_Grade 8: 64 students (-6.07%)_x000a__x000a_Similar discrepancies exist at the LEA and School levels. Please revise data and resubmit or explain in a data note why these data are accurate."/>
        <s v="1% CWD Alternate Assessment Participation: Students with Disabilities (IDEA) (CWD) taking the alternate assessment based on alternate achievement standards (ALTPARTALTACH) make up 1.2%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1% CWD Alternate Assessment Participation: Students with Disabilities (IDEA) (CWD) taking the alternate assessment based on alternate achievement standards (ALTPARTALTACH) make up 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1% CWD Alternate Assessment Participation: Students with Disabilities (IDEA) (CWD) taking the alternate assessment based on alternate achievement standards (ALTPARTALTACH) make up 1.3%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Missing Data (175/178/185/188): Achievement and Participation data for students in all subgroups for a(n) ALL, ALTASSALTACH, REGASSWACC, REGASSWOACC Assessment Type was not reported in GRADE 10 at the SEA, LEA, and School levels. Please submit data."/>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s v="A year to year participation rate change of more than 4% was identified for at least one subgroup, assessment type, or grade. Please review the CDQR Year to Year tab. Please resubmit SY 2017-18 data or submit a data note to explain why these data are accurate."/>
        <s v="Low Participation Rate (FS185): The participation rate for ALL STUDENTS, MW, MM, MILCNCTD, MHL, MB, MAN, M, HOM, F, ECODIS, CWD students range from 87.16 to 94.99%. The ESEA, as amended, requires that States annually measure the achievement of not less than 95 percent of all students, and 95 percent of all students in each subgroup of students. Please revise data and resubmit and/or provide an explanatory data note."/>
        <s v="Low Participation Rate (FS188): The participation rate for ALL STUDENTS, MW, MM, MILCNCTD, MHL, MB, M, HOM, F, ECODIS, CWD students range from 87.50 to 94.78%. The ESEA, as amended, requires that States annually measure the achievement of not less than 95 percent of all students, and 95 percent of all students in each subgroup of students. Please revise data and resubmit and/or provide an explanatory data note."/>
        <s v="Missing Data (175/178/185/188): Achievement and Participation data for students in all subgroups for a(n) REGASSWOACC Assessment Type was not reported in GRADES ALL, 3, 5, 7, HS at the SEA, LEA, and School levels. Please submit data."/>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s v="Subject Count Comparison - MTH to RLA (FS185, 188): The count of students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4 students, or 38.89%, is larger than expected. Please revise data and resubmit or explain in a data note why these data are accurate."/>
        <s v="Low Participation Rate (FS185): The participation rate for ALL STUDENTS, CWD students is 92.35%. The ESEA, as amended, requires that States annually measure the achievement of not less than 95 percent of all students, and 95 percent of all students in each subgroup of students. Please revise data and resubmit and/or provide an explanatory data note."/>
        <s v="Low Participation Rate (FS188): The participation rate for ALL STUDENTS and CWD students is 87.24%. The ESEA, as amended, requires that States annually measure the achievement of not less than 95 percent of all students, and 95 percent of all students in each subgroup of students. Please revise data and resubmit and/or provide an explanatory data note."/>
        <s v="Missing Data (FS 185/188/189): Participation data were not reported at the SEA, LEA, and School levels. Please submit data."/>
        <s v="Data were expected at four levels for these grades. If there are no students to report in these grade/assessment types combinations, zeroes are required to be submitted at the state level."/>
        <s v="Missing Data (175/178/179/185/188/189): Achievement and Participation data for students in the MIG subgroup for a(n) ALL, ALTASSALTACH, REGASSWACC, REGASSWOACC Assessment Type was not reported at the SEA, LEA (except for FS 175), and School (except for FS 175) levels. Please submit data."/>
        <s v="Missing Data (175/178/185/188): Achievement and Participation data for students in the ALL, CWD, ECODIS, F, M, MAN subgroups for a(n) ALTASSALTACH Assessment Type was not reported in GRADE 9 at the SEA, LEA, and School levels. Please submit data."/>
        <s v="Missing Data (179/189): Achievement and Participation data for students in the FCS subgroup for a(n) ALL, ALTASSALTACH, REGASSWACC, REGASSWOACC Assessment Type was not reported at the SEA, LEA, and School levels. Please submit data."/>
        <s v="Year to Year comparison - CWD (FS175): The number of CWD students who took an ALTASSALTACH assessment and received a valid score in SY 2017-18 is 987.50% different from SY 2016-17. The approximate discrepancy is 79 students. Please submit a data note explaining the discrepancy if the data are correct or resubmit the data."/>
        <s v="Year to Year comparison - CWD (FS178): The number of CWD students who took an ALTASSALTACH assessment and received a valid score in SY 2017-18 is 3433.33% different from SY 2016-17. The approximate discrepancy is 103 students. Please submit a data note explaining the discrepancy if the data are correct or resubmit the data."/>
        <s v="Achievement metadata - [SCIENCE]: No achievement data (FS 179) submitted for REGASSWACC [PERF LEVEL 3] for GRADES 8, HS; however, EMAPS assessment metadata indicated GRADES 8, HS/REGASSWACC/PERF LEVEL 3 would be submitted. Please resubmit metadata and/or data to ensure consistency."/>
        <s v="Achievement SEA to LEA comparison - [SCIENCE]: The SEA FS 179 number of students in the ALL, ECODIS, F, FCS, HOM, M, and MHL subgroups who took a REGASSWACC assessment and received a valid score in GRADE HS is different from the sum of the LEA level counts of students who took an assessment and received a valid score. _x000a__x000a_The GRAND TOTAL number of students in GRADE HS who took a REGASSWACC and received a valid score is 482 students (42%) different from the LEA number. Please revise data and resubmit or explain in a data note why these data are accurate."/>
        <s v="Achievement SEA to LEA comparison - [SCIENCE]: The SEA FS 179 number of students in the MAN and MM subgroups who took an ALL, REGASSWOACC assessment and received a valid score in GRADE HS is different from the sum of the LEA level counts of students who took an assessment and received a valid score. _x000a__x000a_The SEA number of students in the MAN subgroup in GRADE HS who took an ALL assessment and received a valid score is 234 students (-10.85%) different from the LEA number. The SEA number of students in the MM subgroup in GRADE HS who took an ALL assessment and received a valid score is 1198 students (-10.43%) different from the LEA number. Please revise data and resubmit or explain in a data note why these data are accurate."/>
        <s v="Achievement SEA to LEA comparison - [SCIENCE]: The SEA FS 179 number of students in the MB subgroup who took an ALL, REGASSWOACC assessment and received a valid score in GRADES ALL, 8, HS is different from the sum of the LEA level counts of students who took an assessment and received a valid score. _x000a__x000a_The SEA number of students in the MB subgroup who took an ALL assessment and received a valid score is 7926 students (10.90%) different from the LEA number. Please revise data and resubmit or explain in a data note why these data are accurate."/>
        <s v="Achievement SEA to LEA comparison - [SCIENCE]: The SEA FS 179 number of students in the HOM subgroup who took an REGASSWACC assessment and received a valid score in GRADES ALL, 8 is different from the sum of the LEA level counts of students who took an assessment and received a valid score. _x000a__x000a_The SEA number of students in the HOM subgroup who took an ALL assessment and received a valid score is 1799 students (-215.71%) different from the LEA number. Please revise data and resubmit or explain in a data note why these data are accurate."/>
        <s v="Achievement SEA to LEA comparison - [SCIENCE]: The SEA FS 179 number of students in the MM subgroup who took an REGASSWOACC assessment and received a valid score in GRADE 8 is different from the sum of the LEA level counts of students who took an assessment and received a valid score by 1538 students (-10.14%). Please revise data and resubmit or explain in a data note why these data are accurate."/>
        <s v="Achievement SEA to LEA comparison - [MATHEMATICS and READING/LANGUAGE ARTS]: The SEA FS 175/178 number of students in the ALL, CWD, ECODIS, F, M (FS178 only), MHL (FS178 only), MILCNCTD, and MW subgroups who took a REGASSWACC assessment and received a valid score in GRADE 11 is different from the sum of the LEA level counts of students who took an assessment and received a valid score. _x000a__x000a_The GRAND TOTAL  number of students who took a REGASSWACC for MATHEMATICS and received a valid score is 1014 students (-10.57%) different from the LEA number. The GRAND TOTAL number of students who took a REGASSWACC for READING/LANGUAGE ARTS and received a valid score is 934 students (-11.29%) different from the LEA number. Please revise data and resubmit or explain in a data note why these data are accurate."/>
        <s v="Achievement SEA to LEA comparison - [MATHEMATICS and READING/LANGUAGE ARTS]: The SEA FS 175/178 number of students in the MAN and MM subgroups who took an ALL, REGASSWOACC assessment and received a valid score in GRADES 7, 8, 11 is different from the sum of the LEA level counts of students who took an assessment and received a valid score._x000a__x000a_SEA to LEA discrepancies by Grade/Assessment Type/Subgroup [MATHEMATICS]: _x000a_-GRADE 7/ALL/MAN: 248 students, -10.09%_x000a_-GRADE 8/ALL/MAN: 266 students, -10.78%_x000a_-GRADE 11/ALL/MAN: 522 students, -19.46%_x000a_-GRADE 8/ALL/MM: 1568 students, -10.06%_x000a_-GRADE 11/ALL/MM: 1581 students, -12.06%_x000a__x000a_Similar SEA to LEA discrepancies exist for the FS 178 number of students who took an assessment and received a valid score. Please revise data and resubmit or explain in a data note why these data are accurate."/>
        <s v="Achievement SEA to LEA comparison - [MATHEMATICS and READING/LANGUAGE ARTS]: The SEA FS 175/178 number of students in the MB subgroup who took an ALL, REGASSWACC, REGASSWOACC assessment and received a valid score in GRADES ALL, 6-8, 11 is different from the sum of the LEA level counts of students who took an assessment and received a valid score. The SEA number of students in the MB subgroup who took an ALL assessment for MATHEMATICS and received a valid score is 19545 students (-11.24%) different from the LEA number._x000a__x000a_Similar SEA to LEA discrepancies exist for the FS 178 number of students who took an assessment and received a valid score. Please revise data and resubmit or explain in a data note why these data are accurate."/>
        <s v="Participation SEA to LEA comparison - [MATHEMATICS]: The SEA FS 185 number of students in GRADE 11 in the ALL, CWD, ECODIS, F, MILCNCTD, and MW subgroups who participated in an assessment reported at the SEA level in mathematics for REGASSWACC assessment is different than the sum of the LEA level counts of students. _x000a__x000a_The SEA number of students in GRADE 11 who participated in a REGASSWACC assessment is 1028 students (10.71%) different from the LEA number. Discrepancies in the other subgroups range from 246-1028 students. Similar SEA to LEA discrepancies exist for the FS 185 number of students who were entolled at the time of the assessment. Please revise data and resubmit or explain in a data note why these data are accurate."/>
        <s v="Participation SEA to LEA comparison: The SEA FS 185 number of students in the MHL subgroup who participated in an assessment reported at the SEA level in mathematics for REGASSWACC assessment is 564 students (-10.00%) different than the sum of the LEA level count of students. _x000a__x000a_Similar SEA to LEA discrepancies exist for the FS 185 number of students who were enrolled at the time of the assessment. Please revise data and resubmit or explain in a data note why these data are accurate."/>
        <s v="Participation SEA to LEA comparison - [READING/LANGUAGE ARTS]: The SEA FS 188 number of students in GRADE 11 in the ALL, CWD, ECODIS, F, M, MHL, and MILCNCTD subgroups who participated in an assessment reported at the SEA level in Reading/Language Arts for REGASSWACC assessment is different than the sum of the LEA level counts of students. _x000a__x000a_The SEA number of students in GRADE 11 who participated in a REGASSWACC assessment is 947 students (-11.45%) different from the LEA number. Discrepancies in the other subgroups range from 348-947 students. Please revise data and resubmit or explain in a data note why these data are accurate."/>
        <s v="Participation SEA to LEA comparison: The SEA FS 188 number of students in the MW subgroup who participated in an assessment reported at the SEA level in mathematics for REGASSWACC assessment is different than the sum of the LEA level counts of students. _x000a__x000a_The SEA number of students in GRADE 7 who participated in a REGASSWACC assessment is 452 students (-10.04%) different from the LEA number and the SEA number of students in GRADE 11 is 204 students (-11.76%) different. Please revise data and resubmit or explain in a data note why these data are accurate."/>
        <s v="Participation SEA to LEA comparison - [SCIENCE]: The SEA FS 189 number of students in GRADE 8 in the ALL, CWD, ECODIS, FCS, HOM, M, MHL, and MILCNCTD subgroups who participated in an assessment reported at the SEA level in mathematics for REGASSWACC assessment is different than the sum of the LEA level counts of students. _x000a__x000a_The SEA number of students in GRADE 8 who participated in a REGASSWACC assessment is 631 students (-10.53%) different from the LEA number. Discrepancies in the other subgroups range from 379-631 students. Similar discrepancies exist for the FS 189 number of students who were enrolled at the time of the assessment. Please revise data and resubmit or explain in a data note why these data are accurate."/>
        <s v="Participation SEA to LEA comparison - [MATHEMATICS]: The SEA FS 185 number of students in the MB subgroup who participated in an assessment reported at the SEA level in mathematics for ALL, REGASSWACC, REGASSWOACC assessment is different than the sum of the LEA level counts of students. _x000a__x000a_The GRAND TOTAL SEA number of students in the MB subgroup who participated in a Mathematics assessment is 19873 students, or -11.43%, different from the LEA number. _x000a__x000a_Similar SEA to LEA discrepancies exist for the FS 188/189 number of students who participated in an assessment and for the FS 185/188/189 number of students who were enrolled at the time of the assessment. Please revise data and resubmit or explain in a data note why these data are accurate."/>
        <s v="Participation SEA to LEA comparison - [MATHEMATICS]: The SEA FS 185 number of students in the MAN subgroup who participated in an assessment reported at the SEA level in mathematics for ALL, REGASSWOACC assessment is different than the sum of the LEA level counts of students. _x000a__x000a_The SEA number of students in GRADE 7 who participated in an assessment is 251 students (-10.21%) different from the LEA number, the SEA number of students in GRADE 8 is 270 students (-10.94%) different, and the SEA number of students in GRADE 11 is 526 students (-19.61%) different from the LEA number._x000a__x000a_The SEA number of students who participated in a REGASSWOACC assessment is 1562 (-10.06%) different from the LEA number._x000a__x000a_Similar SEA to LEA discrepancies exist for the FS 188/189 (Grades All, 8, and HS only) number of students who participated in an assessment, and for the FS 185/188/189 (Grades All, 8, and HS only) number of students who were enrolled at the time of the assessment. Please revise data and resubmit or explain in a data note why these data are accurate."/>
        <s v="Participation SEA to LEA comparison - [MATHEMATICS]: The SEA FS 185 number of students in the MM subgroup who participated in an assessment reported at the SEA level in mathematics for ALL, REGASSWOACC assessment is different than the sum of the LEA level counts of students. _x000a__x000a_The SEA number of students in GRADE 7 who participated in an assessment is 1717 students (-10.11%) different from the LEA number, the SEA number of students in GRADE 8 is 1594 students (-10.23%) different, and the SEA number of students in GRADE 11 is 1602 students (-12.22%) different from the LEA number._x000a__x000a_Similar SEA to LEA discrepancies exist for the FS 188/189 (except for Grade 7) number of students who participated in an assessment and for the FS 185/188/189 (except for Grade 7) number of students who were enrolled at the time of the assessment. Please revise data and resubmit or explain in a data note why these data are accurate."/>
        <s v="Year to Year comparison - CWD (FS189): The number of CWD students who were enrolled at the time of the assessment and who took an ALTASSALTACH assessment in SY 2017-18 is 26.61% different from SY 2016-17. The approximate discrepancy is 3007 students. Please submit a data note explaining the discrepancy if the data are correct or resubmit the data."/>
        <s v="Low Participation Rate (FS185): The participation rate for MAN, FCS, CWD students range from 91.80 to 94.41%. The ESEA, as amended, requires that States annually measure the achievement of not less than 95 percent of all students, and 95 percent of all students in each subgroup of students. Please revise data and resubmit and/or provide an explanatory data note."/>
        <s v="Low Participation Rate (FS188): The participation rate for MAN, HOM, FCS, CWD students range from 92.28 to 94.73%. The ESEA, as amended, requires that States annually measure the achievement of not less than 95 percent of all students, and 95 percent of all students in each subgroup of students. Please revise data and resubmit and/or provide an explanatory data note."/>
        <s v="1% CWD Alternate Assessment Participation: Students with Disabilities (IDEA) (CWD) taking the alternate assessment based on alternate achievement standards (ALTPARTALTACH) make up 1.1%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1% CWD Alternate Assessment Participation: Students with Disabilities (IDEA) (CWD) taking the alternate assessment based on alternate achievement standards (ALTPARTALTACH) make up 1.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1% CWD Alternate Assessment Participation: Students with Disabilities (IDEA) (CWD) taking the alternate assessment based on alternate achievement standards (ALTPARTALTACH) make up 1.1%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Missing Data (FS 175/178): Achievement data were not reported for ALTASSALTACH, REGASSWACC, REGASSWOACC [PERF LEVEL 1, 4] for GRADE HS at the SEA, LEA, and School levels. While this may be accurate, it's unusual. Please revise data and resubmit or explain in a data note why these data are accurate."/>
        <s v="Low Participation Rate (FS188): The participation rate for ALL STUDENTS, MW, MM, MAN, M, HOM, FCS, F, CWD students range from 87.26 to 94.01%. The ESEA, as amended, requires that States annually measure the achievement of not less than 95 percent of all students, and 95 percent of all students in each subgroup of students. Please revise data and resubmit and/or provide an explanatory data note."/>
        <s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Missing Data (FS 179): Achievement data for Science were not reported at the SEA, LEA, and School levels. Under the terms of the science assessment waiver, the State is required to provide participation data but not achievement data.  Please submit data or provide an explanation."/>
        <s v="Achievement SEA to SCH comparison - [MATHEMATICS and READING/LANGUAGE ARTS]: The SEA FS 175 number of students in the ALL, ECODIS, F, M, and MB subgroups who took an ALTASSALTACH assessment and received a valid score in GRADES ALL, 6, 7, 8 is different from the sum of the SCH level counts of students who took an assessment and received a valid score. The GRAND TOTAL SEA number of students in the subgroup who took an ALTASSALTACH assessment for MATHEMATICS and received a valid score is 1329 students (32%) different from the SCH number. Discrepancies in the subgroups range from 260-955 students. _x000a__x000a_Similar SEA to SCH discrepancies exist for the FS 178 number of students who took an assessment and received a valid score. Please revise data and resubmit or explain in a data note why these data are accurate."/>
        <s v="Achievement SEA to SCH comparison: The FS 175 SEA number of students in CWD subgroup who took any assessment and received a valid score is different from the sum of the SCH level counts of students. _x000a__x000a_SEA to SCH discrepancies by Grade/Assessment Type: _x000a_-GRADE 8/ALL: 628 students, 10%_x000a_-GRADE HS/ALL: 862 students, 18%_x000a_-GRADE ALL/ALTASSALTACH: 1329 students, 32%_x000a_-GRADE 6/ALTASSALTACH: 228 students, 37%_x000a_-GRADE 7/ALTASSALTACH: 210 students, 35%_x000a_-GRADE 8/ALTASSALTACH: 220 students, 36%_x000a_-GRADE HS/REGASSWOACC: 533 students, 17%_x000a__x000a_Similar SEA to SCH discrepancies exist for the FS 178 number of students who took an assessment and received a valid score. Please revise data and resubmit or explain in a data note why these data are accurate."/>
        <s v="Achievement SEA to SCH comparison: The FS 175 SEA number of students in ECODIS, M, and MHL subgroups who took a(n) ALL, REGASSWOACC assessment and received a valid score reported for GRADE HS is different from the sum of the SCH level counts of students._x000a__x000a_SEA to SCH discrepancies for ALL assessment by Subgroup: _x000a_-ECODIS: 1561 students, 12%_x000a_-M: 1984 students, 10%_x000a_-MHL: 1162 students, 14%_x000a__x000a_Similar SEA to SCH discrepancies exist for the FS 178 number of students who took an assessment and received a valid score. Please revise data and resubmit or explain in a data note why these data are accurate."/>
        <s v="Across file comparison: The SEA number of students in the HOM and LEP subgroups who took an assessment and received a valid score for multiple grades across all assessment types (FS 178) is different from the number of students in these subgroups who participated in the assessment (FS 188)._x000a__x000a_For HOM Students: The SEA GRAND TOTAL number of students in the HOM subgroup who took an assessment and received a valid score (1974 students) (FS 178) does not equal the number of students in the HOM subgroup who participated in the assessment (2460 students) (FS 188). This is a discrepancy of -486 students, or -20%. _x000a__x000a_For LEP Students: The SEA GRAND TOTAL number of students in the LEP subgroup who took an assessment and received a valid score (16865 students) (FS 178) does not equal the number of students in the LEP subgroup who participated in the assessment (20503 students) (FS 188). This is a discrepancy of -3638 students, or -18%._x000a__x000a_A similar discrepancy exists at the LEA and School levels. Please revise data and resubmit or explain in a data note why these data are accurate."/>
        <s v="1% CWD Alternate Assessment Participation: Students with Disabilities (IDEA) (CWD) taking the alternate assessment based on alternate achievement standards (ALTPARTALTACH) make up 1.5%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1% CWD Alternate Assessment Participation: Students with Disabilities (IDEA) (CWD) taking the alternate assessment based on alternate achievement standards (ALTPARTALTACH) make up 1.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1% CWD Alternate Assessment Participation: Students with Disabilities (IDEA) (CWD) taking the alternate assessment based on alternate achievement standards (ALTPARTALTACH) make up 1.5%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Achievement metadata - [SCIENCE]: Achievement data (FS 179) submitted for REGASSWACC, REGASSWOACC [PERF LEVELS 1-4] for GRADES 5, 8, HS; however, EMAPS assessment metadata does not include these GRADES 5, 8, HS/REGASSWACC, REGASSWOACC/LEVELS 1-4 combinations. Zeroes were submitted for these combinations. Please resubmit metadata and/or data to ensure consistency."/>
        <s v="Participation metadata - [SCIENCE]: No Participation data (FS 189) submitted for REGPARTWACC, REGPARTWOACC for GRADES 5, 8, HS; however, EMAPS assessment metadata indicated GRADES 5, 8, HS/REGPARTWACC, REGPARTWOACC would be submitted. Please resubmit metadata and/or data to ensure consistency."/>
        <s v="Missing Data (175/178/179/185/188/189): Achievement and Participation data for students in the MILCNCTD subgroup for a(n) ALL, ALTASSALTACH, REGASSWACC, REGASSWOACC Assessment Type was not reported at the SEA, LEA, and School levels. Please submit data."/>
        <s v="Missing Data (175/178/179/185/188/189): Achievement and Participation data for students in all subgroups for a(n) ALL, ALTASSALTACH, REGASSWACC, REGASSWOACC Assessment Type was not reported in GRADE 11 (for MTH, RLA) and in GRADE 10 (for SCI) at the SEA, LEA, and School levels. Please submit data."/>
        <s v="Year to Year comparison - CWD (FS189): The number of CWD students who were enrolled at the time of the assessment and who took an ALTASSALTACH assessment in SY 2017-18 is -100.00% different from SY 2016-17. The approximate discrepancy is 466 students. Please submit a data note explaining the discrepancy if the data are correct or resubmit the data."/>
        <s v="Low Participation Rate (FS185): The participation rate for FCS students is 92.69%. The ESEA, as amended, requires that States annually measure the achievement of not less than 95 percent of all students, and 95 percent of all students in each subgroup of students. Please revise data and resubmit and/or provide an explanatory data note."/>
        <s v="Low Participation Rate (FS188): The participation rate for FCS students is 93.55%. The ESEA, as amended, requires that States annually measure the achievement of not less than 95 percent of all students, and 95 percent of all students in each subgroup of students. Please revise data and resubmit and/or provide an explanatory data note."/>
        <s v="100% Participation Rate (FS185): The participation rate for MIG students is 100%. ED does not expect to see participation rates below 95%. While a participation rate of 100% is possible, please resubmit data if data are inaccurate."/>
        <s v="1% CWD Alternate Assessment Participation: Students with Disabilities (IDEA) (CWD) taking the alternate assessment based on alternate achievement standards (ALTPARTALTACH) make up 1.4%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1% CWD Alternate Assessment Participation: Students with Disabilities (IDEA) (CWD) taking the alternate assessment based on alternate achievement standards (ALTPARTALTACH) make up 1.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Missing Data (FS 179/189): Achievement and Participation data for Science were not reported at the SEA, LEA, and School levels. Please submit data. ED acknowledges that you are working internally with OSS on this data. "/>
        <s v="Missing Data (FS 175/178/185/188): Achievement and Participation data for students in the MAN, MNP subgroups for a(n) ALTASSALTACH Assessment Type in all grades was not reported in any of the expected grades at the SEA, LEA, and School levels. Please submit data."/>
        <s v="Subject Count Comparison - MTH to RLA (FS185, 188): The count of FCS, HOM, LEP, MAN, MHL,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96 students, or 11.25%, is in the MHL subgroup. Please revise data and resubmit or explain in a data note why these data are accurate."/>
        <s v="Low Participation Rate (FS185): The participation rate for MA, LEP, FCS students range from 90.38 to 94.82%. The ESEA, as amended, requires that States annually measure the achievement of not less than 95 percent of all students, and 95 percent of all students in each subgroup of students. Please revise data and resubmit and/or provide an explanatory data note."/>
        <s v="Low Participation Rate (FS188): The participation rate for FCS students is 91.81%. The ESEA, as amended, requires that States annually measure the achievement of not less than 95 percent of all students, and 95 percent of all students in each subgroup of students. Please revise data and resubmit and/or provide an explanatory data note."/>
        <s v="100% Participation Rate (FS188): The participation rate for MILCNCTD students is 100%. ED does not expect to see participation rates below 95%. While a participation rate of 100% is possible, please resubmit data if data are inaccurate."/>
        <s v="Missing Data (178/188): Achievement and Participation data for students in all subgroups for a(n) ALL Assessment Type was reported as missing (-1) in GRADE 4 at the SEA, LEA, and School levels, but no metadata were reported for this grade. Please submit data."/>
        <s v="1% CWD Alternate Assessment Participation: Students with Disabilities (IDEA) (CWD) taking the alternate assessment based on alternate achievement standards (ALTPARTALTACH) make up 1.4%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Achievement metadata - [MATHEMATICS and READING/LANGUAGE ARTS]: No achievement data (FS 175/178) submitted for REGASSWACC, REGASSWOACC [PERF LEVEL 4] for GRADES 9, 12; however, EMAPS assessment metadata indicated GRADE 9/REGASSWOACC, REGASSWACC/PERF LEVEL 4 and GRADE 12/REGASSWOACC/PERF LEVEL 4 combinations would be submitted. Please resubmit metadata and/or data to ensure consistency."/>
        <s v="Missing Data (175/178/179/185/188/189): Achievement and Participation data for students in the MNP subgroup in GRADES 5, 8, 11 for a(n) ALTASSALTACH Assessment Type was not reported at the SEA, LEA, and School levels. Please submit data."/>
        <s v="Missing Data (179/189): Achievement and Participation data for students in all subgroups in GRADES 3, 4, 6, 7 for a(n) ALL, ALTASSALTACH, REGASSWACC, REGASSWOACC Assessment Type was not reported at the SEA, LEA, and School levels. Please submit data."/>
        <s v="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11721 students, or -47.40%, is in the ALL STUDENTS subgroup. Please revise data and resubmit or explain in a data note why these data are accurate."/>
        <s v="1% CWD Alternate Assessment Participation: Students with Disabilities (IDEA) (CWD) taking the alternate assessment based on alternate achievement standards (ALTPARTALTACH) make up 1.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Achievement SEA to LEA comparison - [SCIENCE]: The SEA FS 179 number of students in the MHL, MM, MW subgroups who took an ALL, REGASSWOACC assessment and received a valid score in GRADES ALL, HS is different from the sum of the LEA level counts of students who took an assessment and received a valid score. _x000a__x000a_SEA to LEA discrepancies by Subgroup/Assessment Type for SCIENCE:_x000a_-MHL/GRADE ALL: 632 students, 34.67%_x000a_-MM/GRADE ALL: 419 students, 51.79%_x000a_-MW/GRADE HS: 559 students, -41.19%_x000a__x000a_Please revise data and resubmit or explain in a data note why these data are accurate."/>
        <s v="Across file comparison: The SEA number of students in the LEP subgroup who took an assessment and received a valid score in GRADES 3, 4, 5, 6, 7, 8, 11 does not equal the number of students in the LEP subgroup who participated in the assessment. Across all grades for all assessments, the Grand Total discrepancy is 764 students, or -11.34%. _x000a__x000a_Similar discrepancies exist at the LEA and School levels. Please revise data and resubmit or explain in a data note why these data are accurate."/>
        <s v="Low Participation Rate (FS188): The participation rate for HOM students is 94.93%. The ESEA, as amended, requires that States annually measure the achievement of not less than 95 percent of all students, and 95 percent of all students in each subgroup of students. Please revise data and resubmit and/or provide an explanatory data note."/>
        <s v="Across file comparison: The SEA number of students in the LEP subgroup who took an assessment and received a valid score for GRADE HS and ALL assessment types (718 students) (FS 178) does not equal the number of students in the LEP subgroup who participated in the assessment (790 students) (FS 188). This is a discrepancy of -72 students, or -9%. Please revise data and resubmit or explain in a data note why these data are accurate."/>
        <s v="Achievement metadata - [SCIENCE]: No achievement data (FS 179) submitted for REGASSWACC [PERF LEVELS 1, 2] for GRADE 9 and zeroes were submitted for REGASSWACC [PERF LEVELS 1, 2) for GRADES 5, 8, HS; however, EMAPS assessment metadata indicated GRADES 5, 8, 9, HS/REGASSWACC/LEVELS 1, 2 would be submitted. Please resubmit metadata and/or data to ensure consistency."/>
        <s v="Participation metadata - [SCIENCE]: No Participation data (FS 189) submitted for REGPARTWACC for GRADE 9; however, EMAPS assessment metadata indicated GRADE 9/REGPARTWACC would be submitted. Please resubmit metadata and/or data to ensure consistency."/>
        <s v="Participation metadata - [SCIENCE]: Participation data (FS 189) submitted for REGPARTWACC for GRADES 5, 8, HS; however, EMAPS assessment metadata does not include this GRADES 5, 8, HS/REGPARTWACC combination. Zeroes were submitted for this combinations. Please resubmit metadata and/or data to ensure consistency."/>
        <s v="Achievement SEA to SCH comparison: The SEA FS 175 number of students in the M, MW subgroups who took an ALTASSALTACH assessment and received a valid score in GRADE ALL is different from the sum of the SCH level counts of students who took an assessment and received a valid score. The SEA total number of students in the M subgroup who took an ALTASSALTACH assessment and received a valid score is 829 students (11.03%) different from the SCH number, and the SEA total number of students in the MW subgroup who took an ALTASSALTACH assessment and received a valid score is 575 students (11.69%) different from the SCH number. _x000a__x000a_Similar SEA to SCH discrepancies exist for the FS 178/179 number of students who took an assessment and received a valid score in the M, MW subgroups. Please revise data and resubmit or explain in a data note why these data are accurate."/>
        <s v="Participation SEA to LEA comparison - [MATHEMATICS]: The SEA FS 185 number of students in the M, MW subgroups who participated in an assessment reported at the SEA level in mathematics for an ALTASSALTACH assessment is different than the sum of the LEA level counts of students. _x000a__x000a_The SEA number of students in the M subgroup who participated in an ALTASSALTACH assessment in MATHEMATICS is 766 students (-10.19%) different from the LEA number and the SEA number of students in the MW subgroup is 516 students (-10.49%) different from the LEA number._x000a__x000a_Similar SEA to LEA discrepancies exist for the FS 188 number of students who participated in an ALTASSALTACH assessment and for the FS 185/188 number of students who were enrolled at the time of the assessment. Please revise data and resubmit or explain in a data note why these data are accurate."/>
        <s v="Participation SEA to SCH comparison: The SEA FS 189 number of students in the M, MW subgroups who participated in an assessment reported at the SEA level in SCIENCE for the ALTASSALTACH assessment in GRADES ALL is different than the sum of the SCH level count of students. The SEA number of students in the M subgroup who participated in an ALTASSALTACH assessment for SCIENCE is 237 students (-11.55%) different from the SCH number, and the SEA number of students in the MW subgroup who participated in an ALTASSALTACH assessment for SCIENCE is 352 students (-11.48%)._x000a__x000a_Similar SEA to SCH discrepancies exist for the FS 189 number of students who were enrolled at the time of the assessment. Please revise data and resubmit or explain in a data note why these data are accurate."/>
        <s v="Participation SEA to SCH comparison: The SEA FS 185/188 number of students in the FCS subgroup who participated in an ALTASSALTACH assessment reported at the SEA level in GRADE ALL is 252 students (-10.17%) different than the sum of the SCH level count of students. _x000a__x000a_Similar SEA to SCH discrepancies exist for the FS 185/188 number of students in the FCS subgroup who were enrolled at the time of the assessment. Please revise data and resubmit or explain in a data note why these data are accurate."/>
        <s v="Participation SEA to SCH comparison: The SEA FS 185 number of students in the CWD subgroup who participated in an REGASSWOACC assessment reported at the SEA level in GRADE 8 is 386 students (-10.07%) different than the sum of the SCH level count of students. _x000a__x000a_Similar SEA to SCH discrepancies exist for the FS 185 number of students in the CWD subgroup who were enrolled at the time of the assessment. Please revise data and resubmit or explain in a data note why these data are accurate."/>
        <s v="Participation SEA to SCH comparison: The SEA FS 185 number of students in ALL subgroups who participated in an assessment reported at the SEA level in mathematics for ALTASSALTACH assessment in GRADES ALL, 3, 4, 5, 6, 7, 8, 11 is different than the sum of the SCH level count of students. The total SEA number of students who participated in an ALTASSALTACH assessment for MATHEMATICS is 2115 students (-18.53%) different from the SCH number. Total discrepancies by subgroup range from 273-981 students._x000a__x000a_Similar SEA to SCH discrepancies exist for the FS 188 number of students who participated in a Reading/Language assessment and for the FS 185/188 number of students who were enrolled at the time of the assessment. Please revise data and resubmit or explain in a data note why these data are accurate."/>
        <s v="Year to Year comparison - CWD (FS175): The number of CWD students who took an ALTASSALTACH assessment and received a valid score in SY 2017-18 is -29.72% different from SY 2016-17. The approximate discrepancy is 4828 students. Please submit a data note explaining the discrepancy if the data are correct or resubmit the data."/>
        <s v="Year to Year comparison - CWD (FS179): The number of CWD students who took an ALTASSALTACH assessment and received a valid score in SY 2017-18 is 392.81% different from SY 2016-17. The approximate discrepancy is 3767 students. Please submit a data note explaining the discrepancy if the data are correct or resubmit the data."/>
        <s v="Year to Year comparison - CWD (FS185): The number of CWD students who were enrolled at the time of the assessment and who took an ALTASSALTACH assessment in SY 2017-18 is -29.72% different from SY 2016-17. The approximate discrepancy is 4828 students. Please submit a data note explaining the discrepancy if the data are correct or resubmit the data."/>
        <s v="Across file comparison: The LEA number of students in the ALL, CWD, ECODIS, F, LEP, M, MA, MB, MHL, MW subgroups who took an assessment and received a valid score for GRADES ALL, 3, 4, 5, 6, 7, 8, 11 and ALTASSALTACH assessment type does not equal the number of students who participated in the assessment. The Grand Total discrepancy is 1004 students, or 9.67%._x000a__x000a_LEA total discrepancies by subgroup:_x000a_CWD: 1004 students (9.67%)_x000a_ECODIS: 550 students (8.36%)_x000a_F: 233 students (6.39%)_x000a_LEP: 136 students (6.04%)_x000a_M: 771 students (11.44%)_x000a_MA: 54 stuedents (11.61%)_x000a_MB: 175 students (7.29%)_x000a_MHL: 217 students (7.89%)_x000a_MW: 517 students (11.73%)_x000a__x000a_Similar discrepancies exist at the School level. Please revise data and resubmit or explain in a data note why these data are accurate."/>
        <s v="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12.50%, is larger than expected. Please revise data and resubmit or explain in a data note why these data are accurate."/>
        <s v="Low Participation Rate (FS185): The participation rate for FCS students is 93.44%. The ESEA, as amended, requires that States annually measure the achievement of not less than 95 percent of all students, and 95 percent of all students in each subgroup of students. Please revise data and resubmit and/or provide an explanatory data note."/>
        <s v="Low Participation Rate (FS188): The participation rate for FCS students is 93.42%. The ESEA, as amended, requires that States annually measure the achievement of not less than 95 percent of all students, and 95 percent of all students in each subgroup of students. Please revise data and resubmit and/or provide an explanatory data note."/>
        <s v="1% CWD Alternate Assessment Participation: Students with Disabilities (IDEA) (CWD) taking the alternate assessment based on alternate achievement standards (ALTPARTALTACH) make up 1.2%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Across file comparison: The SEA number of students in the MIG subgroup who took an assessment and received a valid score for GRADE ALL and ALL assessment type does not equal the number of students who participated in the assessment. The Grand Total discrepancy is 80 students, or -5.20%. Similar discrepancies exist at the LEA and School levels. Please revise data and resubmit or explain in a data note why these data are accurate."/>
        <s v="Across file comparison: The SEA number of students in the LEP subgroup who took an assessment and received a valid score for GRADES ALL, 5, 6, 7, 8 and all assessment types does not equal the number of students in the LEP subgroup who participated in the assessment. The Grand Total discrepancy is -697 students, or -6%. _x000a__x000a_Similar discrepancies exist at the LEA and School levels. Please revise data and resubmit or explain in a data note why these data are accurate."/>
        <s v="Achievement metadata - [SCIENCE]: Achievement data (FS 179) submitted for REGASSWACC, REGASSWOACC [PERF LEVEL 1-5] for GRADES 3, 4, 5, 6, 7, 8; however, EMAPS assessment metadata does not include these GRADES 3-8/REGASSWACC/PERF LEVEL 1-5 and GRADES 3-8/REGASSWOACC/PERF LEVEL 1-5 combinations. Please resubmit metadata and/or data to ensure consistency."/>
        <s v="Participation metadata - [SCIENCE]: No Participation data (FS 189) submitted for REGPARTWACC, REGPARTWOACC for GRADES 3, 4, 5, 6, 7, 8; however, EMAPS assessment metadata indicated GRADES 3-8/REGPARTWACC, REGPARTWOACC would be submitted. Please resubmit metadata and/or data to ensure consistency."/>
        <s v="Across file comparison: The SEA number of students in the LEP, MA, MHL subgroups who took an assessment and received a valid score for GRADE ALL (except for the MA subgroup) and GRADE 10 and ALL assessment types does not equal the number of students who participated in the assessment. _x000a__x000a_SEA total discrepancies by subgroup:_x000a_LEP: 3136 students (-20.37%)_x000a_MHL: 2566 students (-9.16%)_x000a__x000a_The SEA discrepancy for subgroup MA and GRADE 10 is 255 students, or -22.21%._x000a__x000a_Similar discrepancies exist at the LEA and School levels. Please revise data and resubmit or explain in a data note why these data are accurate."/>
        <s v="Across file comparison: The SEA number of students in the MIG subgroup who took an assessment and received a valid score for GRADES ALL, 10 and ALL assessment types does not equal the number of students who participated in the assessment. The Grand Total discrepancy for the MIG subgroup is 91 students, or -14.61%, and the discrepancy for GRADE 10 in the MIG subgroup is 91 students, or -63.19%. _x000a__x000a_Similar discrepancies exist at the LEA and School levels. Please revise data and resubmit or explain in a data note why these data are accurate."/>
        <s v="Across file comparison: The SEA number of students in the ALL, ECODIS, F, HOM, M subgroups who took an assessment and received a valid score for GRADE 10 and ALL assessment types does not equal the number of students who participated in the assessment. The Grand Total discrepancy for GRADE 10 is 3108 students, or -6.43%. Discrepancies by subgroup range from 78 to 2925 students._x000a__x000a_Similar discrepancies exist at the LEA and School levels. Please revise data and resubmit or explain in a data note why these data are accurate."/>
        <s v="Subject Count Comparison - MTH to RLA (FS185, 188): The count of CWD, FCS, HOM, LEP, MA, MAN, MHL, MIG, MILCNCT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878 students, or 219.36%, is in the LEP subgroup. Please revise data and resubmit or explain in a data note why these data are accurate."/>
        <s v="Low Participation Rate (FS185): The participation rate for MNP, MILCNCTD, LEP, HOM, FCS students range from 85.61 to 94.82%. The ESEA, as amended, requires that States annually measure the achievement of not less than 95 percent of all students, and 95 percent of all students in each subgroup of students. Please revise data and resubmit and/or provide an explanatory data note."/>
        <s v="Low Participation Rate (FS188): The participation rate for MNP, MM, MILCNCTD, HOM, FCS students range from 85.45 to 94.94%. The ESEA, as amended, requires that States annually measure the achievement of not less than 95 percent of all students, and 95 percent of all students in each subgroup of students. Please revise data and resubmit and/or provide an explanatory data note."/>
        <s v="1% CWD Alternate Assessment Participation: Students with Disabilities (IDEA) (CWD) taking the alternate assessment based on alternate achievement standards (ALTPARTALTACH) make up 1.3%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Achievement metadata - [SCIENCE]: No achievement data (FS 179) submitted for REGASSWACC, REGASSWOACC [PERF LEVELS 1-4] for GRADES 5, 8, HS; however, EMAPS assessment metadata indicated GRADES 5, 8, HS/REGASSWACC/LEVELS 1-4 and GRADES 5, 8, HS/REGASSWOACC/LEVELS 1-4 would be submitted. Please resubmit metadata and/or data to ensure consistency."/>
        <s v="Missing Data (FS 179/185/188/189): Achievement and Participation data were not reported at the SEA, LEA, and School levels. Under the terms of the science assessment waiver, the State is required to provide participation data but not achievement data.  Please submit data or provide an explanation."/>
        <s v="Missing Data (175/178): Achievement for students in the MIG subgroup for a(n) ALTASSALTACH Assessment Type was not reported in all grades at the SEA, LEA, and School levels. Please submit data."/>
        <s v="Achievement SEA to SCH comparison: The SEA FS 175 number of students in the CWD subgroup who took an ALL, REGASSWACC assessment and received a valid score in GRADE HS is different from the sum of the SCH level counts of students who took an assessment and received a valid score. The total SEA number of students in the subgroup who took an ALL assessment for MATHEMATICS and received a valid score is 965 students (18.05%) different from the SCH number._x000a__x000a_Similar SEA to SCH discrepancies exist for the FS 178 number of students who took an assessment and received a valid score. Please revise data and resubmit or explain in a data note why these data are accurate."/>
        <s v="Achievement SEA to SCH comparison: The SEA FS 175 number of students in the M, MB subgroup who took an ALTASSALTACH, REGASSWACC assessment and received a valid score in GRADES ALL, HS is different from the sum of the SCH level counts of students who took an assessment and received a valid score. The total SEA number of students in the M subgroup who took an ALTASSALTACH assessment for MATHEMATICS and received a valid score is 352 students (10.53%) different from the SCH number and the total SEA number of students in the MB subgroup who took an REGASSWACC assessment for MATHEMATICS and received a valid score is 440 students (11.62%) different from the SCH number._x000a__x000a_Similar SEA to SCH discrepancies exist for the FS 178 number of students who took an assessment and received a valid score. Please revise data and resubmit or explain in a data note why these data are accurate."/>
        <s v="Achievement SEA to SCH comparison: The GRAND TOTAL SEA FS 175/178/179 number of students in the who took an ALTASSALTACH assessment and received a valid score is different from the sum of the SCH level counts of students who took an assessment and received a valid score._x000a__x000a_SEA to LEA discrepancies by subject: _x000a_-MATHEMATICS: 1458 students, 20%_x000a_-READING/LANGUAGE ARTS: 1468 students, 20%_x000a_-SCIENCE: 607 students, 23%_x000a__x000a_Similar SEA to SCH discrepancies exist for the FS 178, 179 number of students who took an assessment and received a valid score in the CWD subgroup. Please revise data and resubmit or explain in a data note why these data are accurate."/>
        <s v="Achievement SEA to SCH comparison: The SEA FS 175 number of students in the ECODIS, F, M, MHL, MW subgroups who took an ALTASSALTACH assessment and received a valid score in GRADES ALL is different from the sum of the SCH level counts of students who took an assessment and received a valid score. The largest discrepancy of 1031 students, or 21%, is in the M subgroup. Discrepancies in the other subgroups range from 239-927 students. _x000a__x000a_Similar SEA to SCH discrepancies exist for the FS 178, 179 number of students who took an assessment and received a valid score in the ECODIS, F, M, MHL, MW subgroups. Please revise data and resubmit or explain in a data note why these data are accurate."/>
        <s v="Across file comparison: The SEA number of students in the HOM subgroup who took an assessment and received a valid score for GRADES ALL, 3, 4, 5, 6, 7, 8, 10 and ALL, REGASSWACC, REGASSWOACC assessment type does not equal the number of students who participated in the assessment. _x000a__x000a_Achievement to Participation Grand Total discrepancies by subject:_x000a_MATHEMATICS: -1415 students (-14%)_x000a_READING/LANGUAGE ARTS: -1449 students (-14%)_x000a_SCIENCE: -566 students (-14%)_x000a__x000a_Similar discrepancies exist at the LEA and School levels. Please revise data and resubmit or explain in a data note why these data are accurate."/>
        <s v="Across file comparison: The SEA number of students in the LEP subgroup who took an assessment and received a valid score for GRADES ALL, 3, 4, 5, 6, 7, 8, 10 and ALL, REGASASWOACC assessment type does not equal the number of students who participated in the assessment. _x000a__x000a_Achievement to Participation Grand Total discrepancies by subject:_x000a_MATHEMATICS: -6883 students (-14%)_x000a_READING/LANGUAGE ARTS: -7029 students (-15%)_x000a_SCIENCE: -3053 students (-18%)_x000a__x000a_Similar discrepancies exist at the LEA and School levels. Please revise data and resubmit or explain in a data note why these data are accurate."/>
        <s v="Across file comparison: The SEA number of students in the MHL subgroup who took an assessment and received a valid score for GRADES 7 and 8 and REGASSWOACC assessment type does not equal the number of students in the MHL subgroup who participated in the assessment. The discrepancy for GRADE 7 is -532 students, or -5%, and the discrepancy for GRADE 8 is -512 students, or -5%. Similar discrepancies exist at the LEA and School levels. Please revise data and resubmit or explain in a data note why these data are accurate."/>
        <s v="Across file comparison: The SEA number of students in the MHL subgroup who took an assessment and received a valid score for GRADES ALL, 8 and 10 and ALL, REGASSWOACC assessment type does not equal the number of students in the MHL subgroup who participated in the assessment. _x000a__x000a_Discrepancies by assessment type/grade:_x000a_ALL/GRADE 10: -673 students (-5%)_x000a_REGASSWOACC/ALL: -1640 students (-5%)_x000a_REGASSWOACC/GRADE 8: -507 students (-5%)_x000a_REGASSWOACC/GRADE 10: -665 students (-5%)_x000a__x000a_Similar discrepancies exist at the LEA and School levels. Please revise data and resubmit or explain in a data note why these data are accurate."/>
        <s v="Achievement metadata - [MATHEMATICS and READING/LANGUAGE ARTS]: Achievement data (FS 175/178) submitted for GRADE HS [PERF LEVEL 1 and 4]; however, EMAPS assessment metadata indicated that data for four performance levels would be submitted. Please confirm that no students should be reported for the GRADE HS/REGASSWACC/LEVELS 2, 3 and GRADE HS/REGASSWOACC/LEVELS 2, 3 combinations."/>
        <s v="Missing Data (FS 175/178): Achievement data were not reported for REGASSWACC/LEVELS 2, 3 and REGASSWOACC/LEVELS 2, 3 for GRADE HS. Zeroes were reported for these combinations."/>
        <s v="Across file comparison: The SEA number of students in the ALL, CWD, ECODIS, F, FCS, HOM, LEP, M, MA, MAN, MB, MHL, MIG, MILCNCTD, MM, MNP, MW subgroups who took an assessment and received a valid score for GRADES ALL, HS and ALL assessment type does not equal the number of students who participated in the assessment. The Grand Total discrepancy is -324924 students, or -98% and  the GRADE HS total discrepancy is -106708 students, or -98%._x000a__x000a_Similar discrepancies exist at the LEA and School levels. Please revise data and resubmit or explain in a data note why these data are accurate."/>
        <s v="1% CWD Alternate Assessment Participation: Students with Disabilities (IDEA) (CWD) taking the alternate assessment based on alternate achievement standards (ALTPARTALTACH) make up 2.1%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1% CWD Alternate Assessment Participation: Students with Disabilities (IDEA) (CWD) taking the alternate assessment based on alternate achievement standards (ALTPARTALTACH) make up 2.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1% CWD Alternate Assessment Participation: Students with Disabilities (IDEA) (CWD) taking the alternate assessment based on alternate achievement standards (ALTPARTALTACH) make up 2.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Missing Data (178/179/188/189): Achievement and Participation data for students in the MNP subgroup for a(n) ALTASSALTACH Assessment Type in GRADES 3, 4, 5, 7, 8 and for students in the MIG subgroup for a(n) ALTASSALTACH Assessment Type in GRADES 6, 7 was not reported in any of the expected grades at the SEA, LEA, and School levels. Please submit data."/>
        <s v="Missing Data (178/188): Achievement and Participation data for students in the MNP, MIG subgroups for a(n) REGASSWACC Assessment Type in GRADES 6, 7, 8, 10 was not reported in any of the expected grades at the SEA, LEA, and School levels. Please submit data."/>
        <s v="Missing Data (179/189): Achievement and Participation data for students in the MNP, MIG subgroups for a(n) REGASSWACC Assessment Type in GRADE HS was not reported in any of the expected grades at the SEA, LEA, and School levels. Please submit data."/>
        <s v="Year to Year comparison - CWD (FS189): The number of CWD students who were enrolled at the time of the assessment and who took an ALTASSALTACH assessment in SY 2017-18 is 38.03% different from SY 2016-17. The approximate discrepancy is 1023 students. Please submit a data note explaining the discrepancy if the data are correct or resubmit the data."/>
        <s v="Across file comparison: The SEA number of students in the ALL, CWD, ECODIS, F, HOM, LEP, M, MA, MAN, MB, MHL, MM, MW subgroups who took an assessment and received a valid score for GRADES ALL, HS and ALL, ALTASSALTACH (except for HOM, MAN), REGASSWOACC assessment types does not equal the number of students who participated in the assessment. The total discrepancy across GRADE HS is 3533, or 6.39%, and the total discrepancy across the ALTASSALTACH assessment type is 1167 students, or -31.40%._x000a__x000a_Similar discrepancies exist at the LEA and School levels. Please revise data and resubmit or explain in a data note why these data are accurate."/>
        <s v="Across file comparison: The SEA number of students in the ALL, CWD, ECODIS, F, LEP, M, MA,MB, MHL, MW subgroups who took an assessment and received a valid score for GRADES ALL, HS and REGASSWACC assessment type does not equal the number of students who participated in the assessment. The Grand Total discrepancy is 909 students, or 28.75%, and total discrepancies by subgroup range from 60 to 874 students._x000a__x000a_Similar discrepancies exist at the LEA and School levels. Please revise data and resubmit or explain in a data note why these data are accurate."/>
        <s v="Subject Count Comparison - MTH to RLA (FS185, 188): The count of ECODIS, LEP, MAN, MHL, MIG, MILCNCTD, MM,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98 students, or 9.24%, is in the ECODIS subgroup. Please revise data and resubmit or explain in a data note why these data are accurate."/>
        <s v="Low Participation Rate (FS185): The participation rate for HOM, CWD students range from 93.28 to 94.82%. The ESEA, as amended, requires that States annually measure the achievement of not less than 95 percent of all students, and 95 percent of all students in each subgroup of students. Please revise data and resubmit and/or provide an explanatory data note."/>
        <s v="Low Participation Rate (FS188): The participation rate for HOM is 94.35% and 94.85% for CWD students. The ESEA, as amended, requires that States annually measure the achievement of not less than 95 percent of all students, and 95 percent of all students in each subgroup of students. Please revise data and resubmit and/or provide an explanatory data note."/>
        <s v="Year to Year comparison - CWD (FS179/189): The number of CWD students who took an ALTASSALTACH assessment and received a valid score in SY 2017-18 is -20.82% different from SY 2016-17. The approximate discrepancy is 415 students. The same discrepancy exists for the FS 189 number of CWD students who were enrolled at the time of the assessment and who took an ALTASSALTACH assessment. Please submit a data note explaining the discrepancy if the data are correct or resubmit the data."/>
        <s v="Subject Count Comparison - MTH to RLA (FS185, 188): The count of CWD, F, MA, MHL, MIG,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064 students, or 5.92%, is in the F subgroup. Please revise data and resubmit or explain in a data note why these data are accurate."/>
        <s v="100% Participation Rate (FS188): The participation rate for MIG students is 100%. ED does not expect to see participation rates below 95%. While a participation rate of 100% is possible, please resubmit data if data are inaccurate."/>
        <s v="Missing Data (FS 179): Achievement data were not reported for REGASSWACC, REGASSWOACC [PERF LEVELS 1-4] for GRADES 5 and 8 and for REGASSWACC [PERF LEVELS 3, 4] for GRADE HS. Zeroes were reported for these combinations."/>
        <s v="Missing Data (179): Achievement data for students in all subgroups for a(n) REGASSWACC, REGASSWOACC Assessment Type was not reported for GRADES 5, 8 at the SEA, LEA, and School levels. Please submit data."/>
        <s v="Missing Data (179): Achievement data for students in in the MIG subgroup for a(n) ALL, ALTASSALTACH Assessment Type was not reported for GRADES ALL, 5, 8, HS at the SEA, LEA, and School levels. Please submit data."/>
        <s v="Across file comparison: The SEA number of students in the ALL, CWD, ECODIS, F, FCS, HOM, LEP, M, MAN, MAP, MB, MHL, MIG, MILCNCTD, MM, MW subgroups who took an assessment and received a valid score for GRADES ALL, HS and ALL, REGASSWACC, REGASSWOACC assessment types does not equal the number of students who participated in the assessment. The Grand Total discrepancy is 203915 students, or 98.81%, and the total discrepancy across GRADE HS is 67822 students, or -98.53%._x000a__x000a_Similar discrepancies exist at the LEA and School levels. Please revise data and resubmit or explain in a data note why these data are accurate."/>
        <s v="Across file comparison: The SEA number of students in the ALL, CWD, ECODIS, F, FCS, HOM, LEP, M, MAN, MAP, MB, MHL, MIG, MILCNCTD, MM, MW subgroups who took an assessment and received a valid score for GRADES 5, 8 and ALL assessment types does not equal the number of students who participated in the assessment. The total discrepancy across GRADE 5 is 69864 students, or -98.99%, and the total discrepancy across GRADE 8 is 66229 students, or -98.91%._x000a__x000a_Similar discrepancies exist at the LEA and School levels. Please revise data and resubmit or explain in a data note why these data are accurate."/>
        <s v="Subject Count Comparison - MTH to RLA (FS185, 188): The count of ECODIS, F, FCS, LEP, MAN, MHL, MIG, MILCNCTD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17 students, or -5.89%, is in the ECODIS subgroup. Please revise data and resubmit or explain in a data note why these data are accurate."/>
        <s v="Missing Data (175/178/185/188): Achievement and Participation data for students in all subgroups in GRADE 11 for a(n) REGASSWACC, REGPARTWACC Assessment Type was not reported at the SEA, LEA, and School levels. Please submit data."/>
        <s v="Achievement metadata - [SCIENCE]: No achievement data (FS 179) submitted for ALTASSALTACH [PERF LEVEL 4] for GRADES 5, 11; however, EMAPS assessment metadata indicated GRADES 5, 11/ALTASSALTACH/PERF LEVEL 4 would be submitted. Please resubmit metadata and/or data to ensure consistency."/>
        <s v="Missing Data (175/178/185/188): Achievement and Participation data for students in the ALL, CWD, ECODIS, F, HOM, LEP, M, MA, MAN, MB, MHL, MIG, MM, MNP, MW subgroup in GRADES 9, 10, 12, HS for a(n) ALL, REGASSWACC, REGASSWOACC Assessment Type was not reported at the SEA, LEA, and School levels. Please submit data."/>
        <s v="Missing Data (175/178/179/185/188/190): Achievement and Participation data for students in the MNP, MIG subgroup in GRADE 11 for a(n) ALL (only for FS 179/189), ALTASSALTACH Assessment Type was not reported at the SEA, LEA, and School levels. Please submit data."/>
        <s v="Missing Data (175/178/185/188): Achievement and Participation data for students in the HOM, MW, MM, MNP subgroups in GRADES 3, 4, 5, 7, 8 for a(n) REGASSWACC Assessment Type was not reported at the SEA, LEA, and School levels. Please submit data."/>
        <s v="Missing Data (175/178/185/188): Achievement and Participation data for students in the MIG subgroup in GRADES 3, 4, 5, 6, 7, 8 for a(n) ALTASSALTACH, REGASSWACC Assessment Type was not reported at the SEA, LEA, and School levels. Please submit data."/>
        <s v="Missing Data (175/178/185/188): Achievement and Participation data for students in the MAN subgroup in GRADES 3, 5, 6, 7, 8 for a(n) REGASSWACC Assessment Type was not reported at the SEA, LEA, and School levels. Please submit data."/>
        <s v="Missing Data (175/178/179/185/188/189): Achievement and Participation data for students in MILCNCTD subgroup  for a(n) REGASSWACC Assessment Type was not reported in any of the grades at the SEA, LEA, and School levels. Please submit data."/>
        <s v="Missing Data (175/178/179/185/188/189): Achievement and Participation data for students in the FCS subgroup in all grades for all Assessment Types were not reported at the SEA, LEA, and School levels. Please submit data."/>
        <s v="Missing Data (175/178/179/185/188/189): Achievement and Participation data for students in the MNP, MIG subgroups in all grades for the ALTASSALTACH assessment types were not reported at the SEA, LEA, and School levels. Please submit data."/>
        <s v="Missing Data (179/189): Achievement and Participation data for students in all subgroups in GRADE 4 for all assessment types were not reported at the SEA, LEA, and School levels. Please submit data."/>
        <s v="Across file comparison: The SEA number of students in the ALL, CWD, ECODIS, F, HOM, LEP, M, MA, MB, MHL, MM, MW subgroups who took an assessment and received a valid score for GRADES all, 3, 4, 5, 6, 7, 8 and REGASSWACC, REGASSWOACC assessment type does not equal the number of students who participated in the assessment. The Grand Total discrepancy for the REGASSWACC assessment type is 4601 students. or -48.37%, and the Grand Total discrepancy for the REGASSWOACC assessment type is 4601 students, or 5.63%._x000a__x000a_Similar discrepancies exist at the LEA and School levels. Please revise data and resubmit or explain in a data note why these data are accurate."/>
        <s v="Across file comparison: The SEA number of students in the ALL, CWD, ECODIS, F, HOM, LEP, M, MB, MHL, MW subgroups who took an assessment and received a valid score for GRADES ALL, 5, 8 and REGASSWACC, REGASSWOACC (except subgroups F and MW) assessment types does not equal the number of students who participated in the assessment. The total discrepancy for the REGASSWACC assessment type is 1762 students, or -59.73%, and the total discrepancy across the REGASSWOACC assessment type is 1762 students, or 5.35%._x000a__x000a_Similar discrepancies exist at the LEA and School levels. Please revise data and resubmit or explain in a data note why these data are accurate."/>
        <s v="Subject Count Comparison - MTH to RLA (FS185, 188): The count of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LEP discrepancy of 188 students, or -7.95% and the MIG discrepancy of 4 students, or -11.11%, is larger than expected. Please revise data and resubmit or explain in a data note why these data are accurate."/>
        <s v="Low Participation Rate (FS185): The participation rate for MNP, MIG, MHL, MB, MAN, LEP, HOM, ECODIS, CWD students range from 80.00 to 94.82%. The ESEA, as amended, requires that States annually measure the achievement of not less than 95 percent of all students, and 95 percent of all students in each subgroup of students. Please revise data and resubmit and/or provide an explanatory data note."/>
        <s v="Low Participation Rate (FS188): The participation rate for MNP, MIG, MHL, MB, MAN, LEP, HOM, ECODIS, CWD students range from 80.56 to 94.09%. The ESEA, as amended, requires that States annually measure the achievement of not less than 95 percent of all students, and 95 percent of all students in each subgroup of students. Please revise data and resubmit and/or provide an explanatory data note."/>
        <s v="Missing Data (FS 175/178/179/185/188/189): Achievement and Participation data for students in the MIG subgroup in all grades for an ALTASSALTACH Assessment Type were not reported at the SEA, LEA, and School levels. Please submit data."/>
        <s v="Subject Count Comparison - MTH to RLA (FS185, 188): The count of ALL STUDENTS, CWD, ECODIS, F, M, MA, MAN, MHL, MILCNCTD,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34498 students, or 13.22%, is in the ALL STUDENTS subgroup. Please revise data and resubmit or explain in a data note why these data are accurate."/>
        <s v="Subject Count Comparison - MTH to RLA (FS185, 188): The count of HOM,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HOM discrepancy of 313 students, or -5.56%, the LEP discrepancy of 5236 students, or -15.62%, and the MIG discrepancy of 57 students, or -22.62%, is larger than expected. Please revise data and resubmit or explain in a data note why these data are accurate."/>
        <s v="Low Participation Rate (FS185): The participation rate for HOM, FCS, CWD students range from 94.10 to 94.82%. The ESEA, as amended, requires that States annually measure the achievement of not less than 95 percent of all students, and 95 percent of all students in each subgroup of students. Please revise data and resubmit and/or provide an explanatory data note."/>
        <s v="Low Participation Rate (FS188): The participation rate for MW, HOM, FCS, CWD students range from 93.91 to 94.75%. The ESEA, as amended, requires that States annually measure the achievement of not less than 95 percent of all students, and 95 percent of all students in each subgroup of students. Please revise data and resubmit and/or provide an explanatory data note."/>
        <s v="Missing Data (FS 175/178/179): Achievement data were not reported at the SEA, LEA, and School levels. Under the terms of the science assessment waiver, the State is required to provide participation data but not achievement data.  Please submit data or provide an explanation."/>
        <s v="Participation metadata - [MATHEMATICS]: No Participation data (FS 185) submitted for ALTPARTALTACH for GRADE HS; however, EMAPS assessment metadata indicated GRADE 11/ALTPARTALTACH would be submitted. Please resubmit metadata and/or data to ensure consistency."/>
        <s v="Participation metadata - [SCIENCE]: Participation data (FS 189) submitted for REGPARTWACC for GRADE 6; however, EMAPS assessment metadata does not include this GRADE 6/REGPARTWACC combination. Please resubmit metadata and/or data to ensure consistency."/>
        <s v="Year to Year comparison - CWD (FS185): The number of CWD students who were enrolled at the time of the assessment and who took an ALTASSALTACH assessment in SY 2017-18 is -27.89% different from SY 2016-17. The approximate discrepancy is 588 students. Please submit a data note explaining the discrepancy if the data are correct or resubmit the data."/>
        <s v="Subject Count Comparison - MTH to RLA (FS185, 188): The count of ALL STUDENTS, CWD, ECODIS, F, FCS, M, MB, MHL, MILCNCTD, MW, MA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4661 students, or 7.17%, is in the ALL STUDENTS subgroup. Please revise data and resubmit or explain in a data note why these data are accurate."/>
        <s v="Missing Data (FS 175/178/179/185/188/189): Achievement and Participation data for students in the FCS, MILCNCTD subgroups in GRADES 3, 4, 5, 6, 7, 8 for all assessment types were not reported at the SEA, LEA, and School levels. Please submit data."/>
        <s v="Missing Data (FS 175/178/179/185/188/189): Achievement and Participation data for students in the HOM subgroup in GRADE HS for all assessment types were not reported at the SEA, LEA, and School levels. Please submit data."/>
        <s v="Achievement SEA to SCH comparison: The FS 175/178/179 SEA number of students in the ALL, ECODIS, F, LEP, M, MB, MHL, MW subgroups who took a(n) ALTASSALTACH assessment and received a valid score is different from the sum of the SCH level counts of students. Please revise data and resubmit or explain in a data note why these data are accurate."/>
        <s v="Achievement SEA to SCH comparison: The FS 175/178/179 SEA number of students in the CWD subgroup who took a(n) ALL, ALTASSALTACH assessment and received a valid score is different from the sum of the SCH level counts of students. _x000a__x000a_SEA to SCH discrepancies by subject: _x000a_-MATHEMATICS: 33146 students, 16.92%_x000a_-READING/LANGUAGE ARTS: 33048 students, 16.76%_x000a_-SCIENCE: 13225 students, 15.91%_x000a__x000a_Discrepancies in the other grades range from 3196-5449 students. Please revise data and resubmit or explain in a data note why these data are accurate."/>
        <s v="Achievement SEA to SCH comparison: The FS 175/178/179 SEA number of students in the HOM, MA subgroups who took a(n) ALTASSALTACH assessment and received a valid score is different from the sum of the SCH level counts of students. Please revise data and resubmit or explain in a data note why these data are accurate."/>
        <s v="Participation SEA to SCH comparison: The SEA FS 185 number of students in the CWD subgroup who participated in an ALL, ALTASSALTACH, REGASSWOACC assessment reported at the SEA level in Mathematics for GRADES ALL, 3, 4, 5, 6, 7, 8, HS is different from the sum of the SCH level count of students. The SEA total number of students in the CWD subgroup who participated in an ALTASSALTACH assessment for MATHEMATICS is 33146 students (-16.92%) different from the SCH number, and total discrepancies by grade range from 3482-5346 students._x000a__x000a_Similar SEA to SCH discrepancies exist for the FS 188/189 number of students in the CWD subgroup who participated in an assessment and for the FS 185/188/189 number of students in the CWD subgroup who were enrolled at the time of the assessment. Please revise data and resubmit or explain in a data note why these data are accurate."/>
        <s v="Participation SEA to SCH comparison: The SEA FS 185 number of students in the ALL, ECODIS, F, HOM, LEP, M, MA, MB, MHL, MW subgroups who participated in an assessment reported at the SEA level in Mathematics for the ALTASSALTACH assessment in GRADES ALL, 3, 4, 5, 6, 7, 8, HS is different than the sum of the SCH level count of students. The SEA total number of students who participated in an ALTASSALTACH assessment for MATHEMATICS is 12759 students (-65.42%) different from the SCH number, and total discrepancies by subgroup range from 698-9123 students._x000a__x000a_Similar SEA to SCH discrepancies exist for the FS 188/189 number of students in the ALL, ECODIS, F, HOM, LEP, M, MA, MB, MHL, MW subgroups who participated in an assessment and for the FS 185/188/189 number of students in the ALL, ECODIS, F, HOM, LEP, M, MA, MB, MHL, MW subgroups who were enrolled at the time of the assessment. Please revise data and resubmit or explain in a data note why these data are accurate."/>
        <s v="Across file comparison: The SEA number of students in the HOM, LEP subgroup who took an assessment and received a valid score for GRADES ALL, 3, 4, 5, 6, 7, 8 and ALL assessment types does not equal the number of students who participated in the assessment. The Grand Total discrepancy for the HOM subgroup is 2900 students, or -5.56%, and the Grand Total discrepancy for the LEP subgroup is 11160 students, or -10.93%. _x000a__x000a_Similar discrepancies exist at the LEA and School levels. Please revise data and resubmit or explain in a data note why these data are accurate."/>
        <s v="Subject Count Comparison - MTH to RLA (FS185, 188): The count of MILCNCT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200.00%, is larger than expected. Please revise data and resubmit or explain in a data note why these data are accurate."/>
        <s v="Low Participation Rate (FS185): The participation rate for ALL STUDENTS, MW, MNP, MM, MIG, MHL, MB, MAN, M, LEP, HOM, F, ECODIS, CWD students range from 73.34 to 93.40%. The ESEA, as amended, requires that States annually measure the achievement of not less than 95 percent of all students, and 95 percent of all students in each subgroup of students. Please revise data and resubmit and/or provide an explanatory data note."/>
        <s v="Low Participation Rate (FS188): The participation rate for ALL STUDENTS, MW, MNP, MM, MIG, MHL, MB, MAN, M, LEP, HOM, FCS, F, ECODIS, CWD students range from 73.98 to 94.35%. The ESEA, as amended, requires that States annually measure the achievement of not less than 95 percent of all students, and 95 percent of all students in each subgroup of students. Please revise data and resubmit and/or provide an explanatory data note."/>
        <s v="1% CWD Alternate Assessment Participation: Students with Disabilities (IDEA) (CWD) taking the alternate assessment based on alternate achievement standards (ALTPARTALTACH) make up 1.7%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1% CWD Alternate Assessment Participation: Students with Disabilities (IDEA) (CWD) taking the alternate assessment based on alternate achievement standards (ALTPARTALTACH) make up 1.8%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1% CWD Alternate Assessment Participation: Students with Disabilities (IDEA) (CWD) taking the alternate assessment based on alternate achievement standards (ALTPARTALTACH) make up 1.6%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Achievement metadata - [MATHEMATICS]: Achievement data (FS 175) submitted for GRADE 11; however, EMAPS assessment metadata indicated GRADE 10 would be submitted. Please resubmit metadata and/or data to ensure consistency."/>
        <s v="Participation metadata - [MATHEMATICS]: Participation data (FS 185) submitted for GRADE 11; however, EMAPS assessment metadata indicated GRADE 10 would be submitted. Please resubmit metadata and/or data to ensure consistency."/>
        <s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Achievement and Participation SEA to SCH comparison: The SEA FS 175/178/179/185/188/189 GRAND TOTAL number of students in the FCS subgroup who took an assessment and received a valid score is different by more than 10% and 200 students from the sum of the SCH level counts of students who took an assessment and received a valid score. _x000a__x000a_Similar discrepancies exist in the other grade/assessment type combinations. Please revise data and resubmit or explain in a data note why these data are accurate."/>
        <s v="Achievement SEA to SCH comparison: The SEA FS 178/179/188/189 number of students in the MILCNCTD subgroup who took a(n) ALL, REGASSWOACC assessment and received a valid score is different from the sum of the SCH level count of students who took an assessment and received a valid score. For FS178, the difference is 1216 students, or 29%. For FS179, the difference is 241 students, or 17%. Similar discrepancies exist for in FS188 and FS189. Please revise data and resubmit or explain in a data note why these data are accurate."/>
        <s v="1% CWD Alternate Assessment Participation: Students with Disabilities (IDEA) (CWD) taking the alternate assessment based on alternate achievement standards (ALTPARTALTACH) make up 2.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1% CWD Alternate Assessment Participation: Students with Disabilities (IDEA) (CWD) taking the alternate assessment based on alternate achievement standards (ALTPARTALTACH) make up 1.9%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Achievement metadata - [SCIENCE]: No achievement data (FS 179) submitted for REGASSWOACC [PERF LEVELS 1-4] for GRADE 11; however, EMAPS assessment metadata indicated GRADE 11/REGASSWOACC/LEVELS 1-4 would be submitted. Please resubmit metadata and/or data to ensure consistency."/>
        <s v="Achievement metadata - [SCIENCE]: No achievement data (FS 179) submitted for REGASSWACC, REGASSWOACC [PERF LEVELS 1-4] for GRADE 11; however, EMAPS assessment metadata indicated GRADE 11/REGASSWACC/LEVELS 1-4, GRADE 11/REGASSWOACC/LEVELS 1-4 would be submitted. Please resubmit metadata and/or data to ensure consistency."/>
        <s v="Achievement metadata - [MATHEMATICS and READING/LANGUAGE ARTS]: No achievement data (FS 175/178) submitted for REGASSWOACC [PERF LEVEL 4] for GRADE 11; however, EMAPS assessment metadata indicated GRADE 11/REGASSWOACC/PERF LEVEL 4 would be submitted. Please resubmit metadata and/or data to ensure consistency."/>
        <s v="Participation metadata - [SCIENCE]: No Participation data (FS 189) submitted for REGPARTWACC, REGPARTWOACC for GRADE 11; however, EMAPS assessment metadata indicated GRADE 11/REGPARTWACC, REGPARTWOACC would be submitted. Please resubmit metadata and/or data to ensure consistency."/>
        <s v="Missing Data (175/178/179/185/188/189): Achievement and Participation data for students in all subgroups for all assessment types in GRADES 10, 12, HS was not reported in any of the grades at the SEA, LEA, and School levels. Please submit data."/>
        <s v="Missing Data (175/178/179/185/188/189): Achievement and Participation data for students in the MNP, MIG subgroups for the ALL (only for FS 179/189), ALTASSALTACH assessment type in GRADE 11 was not reported in any of the grades at the SEA, LEA, and School levels. Please submit data."/>
        <s v="Missing Data (179/189): Achievement and Participation data for students in the ALL, CWD, ECODIS, M, MAN, MB, MHL, MW subgroups for the REGASSWACC, REGASSWOACC assessment types in GRADE 11 was not reported in any of the grades at the SEA, LEA, and School levels. Please submit data."/>
        <s v="1% CWD Alternate Assessment Participation: Students with Disabilities (IDEA) (CWD) taking the alternate assessment based on alternate achievement standards (ALTPARTALTACH) make up 1.6%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1% CWD Alternate Assessment Participation: Students with Disabilities (IDEA) (CWD) taking the alternate assessment based on alternate achievement standards (ALTPARTALTACH) make up 1.7%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1% CWD Alternate Assessment Participation: Students with Disabilities (IDEA) (CWD) taking the alternate assessment based on alternate achievement standards (ALTPARTALTACH) make up 2.2%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Achievement metadata - [SCIENCE]: Achievement data (FS 179) submitted for ALTASSALTACH [PERF LEVEL 5] for GRADES 5, 8, 11; however, EMAPS assessment metadata does not include this GRADES 5, 8, 11/ALTASSALTACH/PERF LEVEL 5 combination. Additionally, zeroes were reported for this combination. Please resubmit metadata and/or data to ensure consistency."/>
        <s v="Missing Data (175/178/185/188): Achievement and Participation data for students in the FCS and MILCNCTD subgroups for a(n) ALL Assessment Type was not reported in any of the grades at the SEA, LEA, and School levels. Please submit data."/>
        <s v="Achievement SEA to SCH comparison: The FS 175/178/179 SEA number of students in the ALL, ECODIS, F, LEP, M, MHL, and MW subgroups who took a(n) ALTASSALTACH assessment and received a valid score in GRADES ALL, 3, 4, 5, 6, 7, 8, 11 is different from the sum of the SCH level counts of students. The GRAND TOTAL SEA number of students in the subgroup who took an ALTASSALTACH assessment for MATHEMATICS and received a valid score is 2279 students (64%) different from the SCH number. Discrepancies in the subgroups range from 378-1677 students. _x000a__x000a_Similar SEA to SCH discrepancies exist for the FS 178/179 number of students who took an assessment and received a valid score. Please revise data and resubmit or explain in a data note why these data are accurate."/>
        <s v="Achievement SEA to SCH comparison: The FS 175/178/179 SEA number of students in the CWD subgroup who took a(n) ALL, ALTASSALTACH assessment and received a valid score is different from the sum of the SCH level counts of students. _x000a__x000a_SEA to SCH discrepancies by subject: _x000a_-MATHEMATICS: 4823 students, 11%_x000a_-READING/LANGUAGE ARTS: 4846 students, 11%_x000a_-SCIENCE: 1835 students, 11%_x000a__x000a_Discrepancies in the other grades range from 485-772 students. Please revise data and resubmit or explain in a data note why these data are accurate."/>
        <s v="Across file comparison: The SEA number of students in the LEP subgroup who took an assessment and received a valid score for GRADES ALL, 6, 7, 8, 11 and ALL assessment type does not equal the number of students who participated in the assessment. The Grand Total discrepancy is -1240 students, or -5%. _x000a__x000a_Similar discrepancies exist at the LEA and School levels, except for GRADE 6, which only sees a discrepancy at the School level. Please revise data and resubmit or explain in a data note why these data are accurate."/>
        <s v="Missing Data (175/178/185/188): Achievement and Participation data for students in the FCS subgroup for a(n) ALL Assessment Type was not reported in any of the grades at the SEA, LEA, and School levels. Please submit data."/>
        <s v="Low Participation Rate (FS185): The participation rate for MAN, HOM, CWD students range from 93.73 to 94.92%. The ESEA, as amended, requires that States annually measure the achievement of not less than 95 percent of all students, and 95 percent of all students in each subgroup of students. Please revise data and resubmit and/or provide an explanatory data note."/>
        <s v="Low Participation Rate (FS188): The participation rate for MIG, MHL, MAN, LEP, HOM, CWD students range from 81.57 to 94.64%. The ESEA, as amended, requires that States annually measure the achievement of not less than 95 percent of all students, and 95 percent of all students in each subgroup of students. Please revise data and resubmit and/or provide an explanatory data note."/>
        <s v="1% CWD Alternate Assessment Participation: Students with Disabilities (IDEA) (CWD) taking the alternate assessment based on alternate achievement standards (ALTPARTALTACH) make up 2.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Achievement metadata - [SCIENCE]: Achievement data (FS 179) submitted for ALTASSALTACH, REGASSWACC, REGASSWOACC [PERF LEVELS 1-4] for GRADES 3, 5, 6, 7; however, EMAPS assessment metadata does not include these GRADES 3, 5, 6, 7/ALTASSALTACH, REGASSWACC, REGASSWOACC/LEVELS 1-4 combinations. Zeroes were submitted for these combinations. Please resubmit metadata and/or data to ensure consistency."/>
        <s v="Participation metadata - [SCIENCE]: No Participation data (FS 189) submitted for ALTPARTALTACH, REGPARTWACC, REGPARTWOACC for GRADES 3, 5, 6, 7; however, EMAPS assessment metadata indicated GRADES 3, 5, 6, 7/ALTPARTALTACH, GRADES 3, 5, 6, 7/REGPARTWACC, and GRADES 3, 5, 6, 7/REGPARTWOACC would be submitted. Zeroes were submitted for these combinations. Please resubmit metadata and/or data to ensure consistency."/>
        <s v="Missing Data (175/178/179/185/188/189): Achievement and Participation data for students in the MIG subgroup in all grades for a(n) ALL, ALTASSALTACH, REGASSWACC, REGASSWOACC Assessment Type was not reported at the SEA, LEA, and School levels. Please submit data."/>
        <s v="Missing Data (175/178/179/185/188/189): Achievement and Participation data for students in the FCS subgroups in all grades for a(n) ALTASSALTACH Assessment Type was not reported at the SEA, LEA, and School levels. Please submit data."/>
        <s v="Missing Data (179/189): Achievement and Participation data for students in all subgroups in GRADES 3, 5, 6, 7 for a(n) ALL, ALTASSALTACH, REGASSWACC, REGASSWOACC Assessment Type was not reported at the SEA, LEA, and School levels. Please submit data."/>
        <s v="Year to Year comparison - CWD (FS179): The number of CWD students who took an ALTASSALTACH assessment and received a valid score in SY 2017-18 is -22.44% different from SY 2016-17. The approximate discrepancy is 175 students. The same discrepancy exists for the FS 189 number of CWD students who were enrolled at the time of the assessment and who took an ALTASSALTACH assessment. Please submit a data note explaining the discrepancy if the data are correct or resubmit the data."/>
        <s v="Missing Data (FS 179/189): Achievement and Participation data for Science were not reported at the SEA, LEA, and School levels. Please submit data."/>
        <s v="Achievement metadata - [SCIENCE]: No achievement data (FS 179) submitted for ALTASSALTACH, REGASSWACC, REGASSWOACC [PERF LEVELS 1-4] for GRADES 5, 8, 11; however, EMAPS assessment metadata indicated GRADES 5, 8, 11/ALTASSALTACH, REGASSWACC, REGASSWOACC/LEVELS 1-4 would be submitted. Please resubmit metadata and/or data to ensure consistency."/>
        <s v="Missing Data (175/178/185/188): Achievement and Participation data for students in the MAP subgroup for a(n) ALL Assessment Type was not reported in any of the grades at the SEA, LEA, and School levels. Please submit data."/>
        <s v="Missing Data (175/178/185/188): Achievement and Participation data for students in the MNP, MILCNCTD subgroups for a(n) ALTASSALTACH Assessment Type was not reported in GRADES 3, 4, 5, 6, 7, 8 at the SEA, LEA, and School levels. Please submit data."/>
        <s v="Missing Data (175/185): Achievement and Participation data for students in all subgroups for a(n) ALL, ALTASSALTACH, REGASSWACC, REGASSWOACC Assessment Type was not reported in GRADE HS at the SEA, LEA, and School levels. Please submit data."/>
        <s v="Missing Data (178/188): Achievement and Participation data for students in all subgroups for a(n) ALL, ALTASSALTACH, REGASSWACC, REGASSWOACC Assessment Type was not reported in GRADE 9 at the SEA, LEA, and School levels. Please submit data."/>
        <s v="Achievement SEA to SCH comparison: The GRAND TOTAL SEA FS 175/178 number of students in the who took an ALTASSALTACH assessment and received a valid score is different from the sum of the SCH level counts of students who took an assessment and received a valid score. For both MATHEMATICS and READING/LANGUAGE ARTS, the SEA number of students in who took an ALTASSALTACH assessment and received a valid score is 205 students (20.56%) different from the SCH number._x000a__x000a_Similar SEA to SCH discrepancies exist for the number of students who took an assessment and received a valid score in the CWD subgroup. Please revise data and resubmit or explain in a data note why these data are accurate."/>
        <s v="Participation SEA to SCH comparison: The SEA FS 185 number of students in the ALL, CWD subgroups who participated in an assessment reported at the SEA level in Mathematics for the ALTASSALTACH assessment in GRADES ALL is different than the sum of the SCH level count of students. The SEA total number of students who participated in an ALTASSALTACH assessment for Mathematics and the SEA total number of students in the CWD subgroup who participated in an ALTASSALTACH assessment for Mathematics is 205 students (-20.56%) different from the SCH number._x000a__x000a_Similar SEA to SCH discrepancies exist for the FS 188 number of students in the ALL, CWD subgroups who participated in an assessment and for the FS 185/188 number of students in the ALL, CWD subgroups who were enrolled at the time of the assessment. Please revise data and resubmit or explain in a data note why these data are accurate."/>
        <s v="Across file comparison: The SEA number of students in the LEP subgroup who took an assessment and received a valid score for GRADES ALL, 3, 4, 5, 6, 7, 8 and ALL assessment type does not equal the number of students who participated in the assessment. The Grand Total discrepancy is 537 students, or -8.16%. _x000a__x000a_Similar discrepancies exist at the LEA and School levels. Please revise data and resubmit or explain in a data note why these data are accurate."/>
        <s v="Low Participation Rate (FS185): The participation rate for FCS students is 90.36% and 94.99% for CWD students. The ESEA, as amended, requires that States annually measure the achievement of not less than 95 percent of all students, and 95 percent of all students in each subgroup of students. Please revise data and resubmit and/or provide an explanatory data note."/>
        <s v="Low Participation Rate (FS188): The participation rate for LEP, HOM, FCS, CWD students range from 90.36 to 94.94%. The ESEA, as amended, requires that States annually measure the achievement of not less than 95 percent of all students, and 95 percent of all students in each subgroup of students. Please revise data and resubmit and/or provide an explanatory data note."/>
        <s v="Year to Year comparison - CWD (FS179): The number of CWD students who took an ALTASSALTACH assessment and received a valid score in SY 2017-18 is -33.95% different from SY 2016-17. The approximate discrepancy is 1032 students. Please submit a data note explaining the discrepancy if the data are correct or resubmit the data."/>
        <s v="Year to Year comparison - CWD (FS189): The number of CWD students who were enrolled at the time of the assessment and who took an ALTASSALTACH assessment in SY 2017-18 is -33.95% different from SY 2016-17. The approximate discrepancy is 1032 students. Please submit a data note explaining the discrepancy if the data are correct or resubmit the data."/>
        <s v="Across file comparison: The SEA GRAND TOTAL number of students in the LEP subgroup who took an assessment and received a valid score (2330 students) (FS 178) does not equal the number of students in the LEP subgroup who participated in the assessment (2461 students) (FS 188). This is a discrepancy of -131 students, or -5%. Similar discrepancies exist at the LEA and School levels. Please revise data and resubmit or explain in a data note why these data are accurate."/>
        <s v="Missing Data (FS 175/178/185/188): Achievement and Participation data were not reported for ALTASSALTACH, ALTPARTALTACH for GRADES 9, 10, 12 at the SEA, LEA, and School levels. Please submit data."/>
        <s v="1% CWD Alternate Assessment Participation: Students with Disabilities (IDEA) (CWD) taking the alternate assessment based on alternate achievement standards (ALTPARTALTACH) make up 1.8%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Missing Data (FS 179): Achievement data were not reported for ALTASSALTACH [PERF LEVEL 2] for GRADES 5, 8, HS. Zeroes were reported for these combinations."/>
        <s v="Missing Data (FS 175/178): Achievement data were not reported for ALTASSALTACH [PERF LEVEL 2] for GRADES 3, 4, 5, 6, 7, 8, HS. Zeroes were reported for these combinations."/>
        <s v="Missing Data (FS 175/178): Achievement data were not reported for ALTASSALTACH [PERF LEVEL 2] for all grades at the SEA, LEA, and School levels. Please submit data."/>
        <s v="Missing Data (FS 175/178/179/185/188/189): Achievement and Participation data were not reported at the SEA, LEA, and School levels. Please submit data."/>
        <s v="Missing Data (FS 179): Achievement data were not reported for ALTASSALTACH, REGASSWACC, REGASSWOACC [PERF LEVEL 1-4] for GRADES 9, 11, 12. Zeroes were reported for these combinations."/>
        <s v="Missing Data (FS 175/178): Achievement data were not reported for ALTASSALTACH, REGASSWACC, REGASSWOACC [PERF LEVEL 1-4] for GRADE 9. Zeroes were reported for these combinations."/>
        <s v="Missing Data - [SCIENCE]: No Participation data (FS 189) submitted for ALTPARTALTACH, REGPARTWACC, REGPARTWOACC for GRADE 9; however, EMAPS assessment metadata indicated GRADE 9/ALTPARTALTACH, GRADE 9/REGPARTWACC, AND GRADE 9/REGPARTWOACC would be submitted. Zeroes were submitted for these combinations."/>
        <s v="Missing Data - [MATHEMATICS and READING/LANGUAGE ARTS]: No Participation data (FS 185/188) submitted for ALTPARTALTACH, REGPARTWACC, REGPARTWOACC for GRADES 9, 11, 12; however, EMAPS assessment metadata indicated GRADES 9, 11, 12/ALTPARTALTACH, GRADES 9, 11, 12/REGPARTWACC, AND GRADES 9, 11, 12/REGPARTWOACC would be submitted. Zeroes were submitted for these combinations."/>
        <s v="Missing Data (175/178/179/185/188/189): Achievement and Participation data for students in MF, MHN, MIG, MPR subgroups for a(n) ALL Assessment Type was not reported in any of the grades at the SEA, LEA, and School levels. Zeroes were submitted for these combinations. Please submit data."/>
        <s v="Missing Data (175/178/179/185/188/189): Achievement and Participation data for students in all subgroups for a(n) ALL, ALTASSALTACH, REGASSWACC, REGASSWOACC Assessment Type was not reported in GRADE 9 at the SEA, LEA, and School levels. Please submit data."/>
        <s v="Missing Data (175/178/179/185/188/189): Achievement and Participation data for students in the MILCNCTD subgroup for a(n) ALL, ALTASSALTACH, REGASSWACC, REGASSWOACC Assessment Type was not reported in any of the grades at the SEA, LEA, and School levels. Please submit data."/>
        <s v="Missing Data (175/178/179/185/188/189): Achievement and Participation data for students in the MAP subgroup for a(n) ALL, ALTASSALTACH, REGASSWACC, REGASSWOACC Assessment Type was not reported in all grades at the SEA, LEA, and School levels. Please submit data."/>
        <s v="Missing Data (175/178/179/185/188/189): Achievement and Participation data for students in the FCS subgroup for a(n) REGASSWACC Assessment Type was not reported in all grades at the SEA, LEA, and School levels. Please submit data."/>
        <s v="Year to Year comparison - CWD (FS179): The number of CWD students who took an ALTASSALTACH assessment and received a valid score in SY 2017-18 is -24.01% different from SY 2016-17. The approximate discrepancy is 684 students. The same discrepancy exists for the FS 189 number of CWD students who were enrolled at the time of the assessment and who took an ALTASSALTACH assessment. Please submit a data note explaining the discrepancy if the data are correct or resubmit the data."/>
        <s v="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e FCS discrepancy of 24 students, or 17.78%, and the MAN discrepancy of 28 students, or -5.58%, is larger than expected. Please revise data and resubmit or explain in a data note why these data are accurate."/>
        <s v="Low Participation Rate (FS185): The participation rate for ALL STUDENTS, MW, MM, MILCNCTD, MB, M, HOM, FCS, F, ECODIS, CWD students range from 90.15 to 94.96%. The ESEA, as amended, requires that States annually measure the achievement of not less than 95 percent of all students, and 95 percent of all students in each subgroup of students. Please revise data and resubmit and/or provide an explanatory data note."/>
        <s v="Low Participation Rate (FS188): The participation rate for ALL STUDENTS, MW, MM, MILCNCTD, MB, M, HOM, FCS, F, ECODIS, CWD students range from 90.29 to 94.88%. The ESEA, as amended, requires that States annually measure the achievement of not less than 95 percent of all students, and 95 percent of all students in each subgroup of students. Please revise data and resubmit and/or provide an explanatory data note."/>
        <s v="Missing Data (FS 175/178/179/185/188/189): Achievement and Participation data were not reported at the SEA, LEA, and School levels. Please submit data. ED acknowledges State comment that data will be late and expects to receive complete data by the final due date. "/>
        <s v="Across file comparison: The SEA number of students in the LEP subgroup who took an assessment and received a valid score for GRADES ALL, 3, 4, 5, 6, 7, 8 and ALL assessment type does not equal the number of students who participated in the assessment. The Grand Total discrepancy is 2771 students, or -5.65%. _x000a__x000a_Similar discrepancies exist at the LEA and School levels. Please revise data and resubmit or explain in a data note why these data are accurate."/>
        <s v="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22310 students, or -55.27%, is in the ALL STUDENTS subgroup. Please revise data and resubmit or explain in a data note why these data are accurate."/>
        <s v="Missing Data (175/185): Achievement and Participation data for students in the ALL, CWD, ECODIS, F, HOM, LEP, M, MA, MAN, MB, MHL, MIG, MM, MNP, MW subgroups for a(n) ALL, ALTASSALTACH, REGASSWACC, REGASSWOACC Assessment Type was not reported in GRADE 11 at the SEA, LEA, and School levels. Please submit data."/>
        <s v="Missing Data (179/189): Achievement and Participation data for students in the ALL, CWD, ECODIS, F, HOM, LEP, M, MA, MAN, MB, MHL, MIG, MM, MNP, MW subgroups for a(n) ALL, ALTASSALTACH, REGASSWACC, REGASSWOACC Assessment Type was not reported in GRADE 10 at the SEA, LEA, and School levels. Please submit data."/>
        <s v="Low Participation Rate (FS185): The participation rate for MNP, MB, MAN, LEP, HOM, FCS, CWD students range from 88.61 to 94.96%. The ESEA, as amended, requires that States annually measure the achievement of not less than 95 percent of all students, and 95 percent of all students in each subgroup of students. Please revise data and resubmit and/or provide an explanatory data note."/>
        <s v="Achievement metadata - [MATHEMATICS]: No achievement data (FS 175) submitted for ALTASSALTACH [PERF LEVEL 4] for GRADE 11; however, EMAPS assessment metadata indicated GRADE 11/ALTASSALTACH/PERF LEVEL 4 would be submitted. Please resubmit metadata and/or data to ensure consistency."/>
        <s v="Achievement metadata - [SCIENCE]: No achievement data (FS 179) submitted for ALTASSALTACH [PERF LEVELS 1-4] for GRADE 5; however, EMAPS assessment metadata indicated GRADE 5/ALTASSALTACH/LEVELS 1-4 would be submitted. Please resubmit metadata and/or data to ensure consistency."/>
        <s v="Missing Data (175/178/179/185/188/189): Achievement and Participation data for students in the MIG subgroup for all assessment types was not reported in any grades at the SEA, LEA, and School levels. Please submit data."/>
        <s v="Missing Data (175/178/179/185/188/189): Achievement and Participation data for students in the MNP, MAN subgroups for a(n) ALTASSALTACH Assessment Type was not reported in any grades at the SEA, LEA, and School levels. Please submit data."/>
        <s v="Missing Data (179/189): Achievement and Participation data for students in all subgroups for all assessment types was not reported in GRADES 3, 6, 7, 10 at the SEA, LEA, and School levels. Please submit data."/>
        <s v="Participation SEA to SCH comparison: The SEA FS 189 number of students in the ALL, CWD, ECODIS, F, FCS, HOM, M, MM, MW subgroups who participated in an assessment reported at the SEA level in SCIENCE for the ALL, REGASSWACC, REGASSWOACC assessment in GRADES ALL, 3, 4 is different than the sum of the SCH level count of students. The SEA Grand Total number of students who participated in an assessment for SCIENCE is 7405 students (13.13%) different from the SCH number_x000a__x000a_SEA to SCH discrepancies by Grade:_x000a_- GRADE 3: 3826 students (191300.00%)_x000a_- GRADE 4: 3396 students (113200.00%)_x000a__x000a_Similar SEA to SCH discrepancies exist for the FS 189 number of students in the ALL, CWD, ECODIS, F, FCS, HOM, M, MM, MW subgroups who were enrolled at the time of the assessment. Please revise data and resubmit or explain in a data note why these data are accurate."/>
        <s v="Low Participation Rate (FS185): The participation rate for FCS students is 94.57%. The ESEA, as amended, requires that States annually measure the achievement of not less than 95 percent of all students, and 95 percent of all students in each subgroup of students. Please revise data and resubmit and/or provide an explanatory data note."/>
        <s v="Low Participation Rate (FS188): The participation rate for FCS students is 94.65%. The ESEA, as amended, requires that States annually measure the achievement of not less than 95 percent of all students, and 95 percent of all students in each subgroup of students. Please revise data and resubmit and/or provide an explanatory data note."/>
        <s v="100% Participation Rate (FS185): The participation rate for MILCNCTD students is 100%. ED does not expect to see participation rates below 95%. While a participation rate of 100% is possible, please resubmit data if data are inaccurate."/>
        <s v="Low Participation Rate (FS185): The participation rate for HOM, FCS students range from 91.05 to 94.96%. The ESEA, as amended, requires that States annually measure the achievement of not less than 95 percent of all students, and 95 percent of all students in each subgroup of students. Please revise data and resubmit and/or provide an explanatory data note."/>
        <s v="Low Participation Rate (FS188): The participation rate for HOM, FCS students range from 90.93 to 94.71%. The ESEA, as amended, requires that States annually measure the achievement of not less than 95 percent of all students, and 95 percent of all students in each subgroup of students. Please revise data and resubmit and/or provide an explanatory data note."/>
        <s v="1% CWD Alternate Assessment Participation: Students with Disabilities (IDEA) (CWD) taking the alternate assessment based on alternate achievement standards (ALTPARTALTACH) make up 1.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Missing Data (175/178/179/185/188/189): Achievement and Participation data for students in all subgroups in GRADE 11 for a(n) ALL Assessment Type was not reported at the SEA, LEA, and School levels. Please submit data."/>
        <s v="Missing Data (175/178/179/185/188/189): Achievement and Participation data for students in the MIG subgroup in all grades for a(n) ALL Assessment Type was not reported at the SEA, LEA, and School levels. Please submit data."/>
        <s v="Missing Data (175/178/179/185/188/189): Achievement and Participation data for students in the MNP subgroup in all grades for a(n) ALL Assessment Type was not reported at the SEA, LEA, and School levels. Please submit data."/>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ett Song - CTR" refreshedDate="43593.390302314816" createdVersion="6" refreshedVersion="6" minRefreshableVersion="3" recordCount="569" xr:uid="{00000000-000A-0000-FFFF-FFFF01000000}">
  <cacheSource type="worksheet">
    <worksheetSource ref="A1:L200" sheet="Data Notes - Final"/>
  </cacheSource>
  <cacheFields count="60">
    <cacheField name="DQ Issue ID" numFmtId="0">
      <sharedItems/>
    </cacheField>
    <cacheField name="System of Implementation" numFmtId="0">
      <sharedItems/>
    </cacheField>
    <cacheField name="Program Office" numFmtId="0">
      <sharedItems/>
    </cacheField>
    <cacheField name="School Year" numFmtId="0">
      <sharedItems/>
    </cacheField>
    <cacheField name="State" numFmtId="0">
      <sharedItems/>
    </cacheField>
    <cacheField name="State Abbr" numFmtId="0">
      <sharedItems/>
    </cacheField>
    <cacheField name="DQ Rule ID" numFmtId="0">
      <sharedItems/>
    </cacheField>
    <cacheField name="File Spec" numFmtId="0">
      <sharedItems containsMixedTypes="1" containsNumber="1" containsInteger="1" minValue="175" maxValue="189"/>
    </cacheField>
    <cacheField name="Data Group" numFmtId="0">
      <sharedItems containsMixedTypes="1" containsNumber="1" containsInteger="1" minValue="583" maxValue="590"/>
    </cacheField>
    <cacheField name="Level" numFmtId="0">
      <sharedItems/>
    </cacheField>
    <cacheField name="Issue Type" numFmtId="0">
      <sharedItems/>
    </cacheField>
    <cacheField name="Metadata Error Type" numFmtId="0">
      <sharedItems/>
    </cacheField>
    <cacheField name="MTH" numFmtId="0">
      <sharedItems containsBlank="1"/>
    </cacheField>
    <cacheField name="RLA" numFmtId="0">
      <sharedItems containsBlank="1"/>
    </cacheField>
    <cacheField name="SCI" numFmtId="0">
      <sharedItems containsBlank="1"/>
    </cacheField>
    <cacheField name="Subgroup" numFmtId="0">
      <sharedItems containsBlank="1"/>
    </cacheField>
    <cacheField name="Grade" numFmtId="0">
      <sharedItems containsBlank="1" containsMixedTypes="1" containsNumber="1" containsInteger="1" minValue="4" maxValue="12"/>
    </cacheField>
    <cacheField name="Assessment Type(s)" numFmtId="0">
      <sharedItems containsBlank="1"/>
    </cacheField>
    <cacheField name="All Students Roll-up" numFmtId="0">
      <sharedItems containsBlank="1"/>
    </cacheField>
    <cacheField name="Initial Close Comment" numFmtId="0">
      <sharedItems containsBlank="1" longText="1"/>
    </cacheField>
    <cacheField name="OESE Close 1 Program Office Comments to State" numFmtId="0">
      <sharedItems containsNonDate="0" containsString="0" containsBlank="1"/>
    </cacheField>
    <cacheField name="Close 1 Comment Sent to State" numFmtId="0">
      <sharedItems containsBlank="1" longText="1"/>
    </cacheField>
    <cacheField name="Close 1 State Response to ED" numFmtId="0">
      <sharedItems containsBlank="1" containsMixedTypes="1" containsNumber="1" containsInteger="1" minValue="0" maxValue="0" longText="1"/>
    </cacheField>
    <cacheField name="Close 1 EDFacts Notes" numFmtId="0">
      <sharedItems containsNonDate="0" containsString="0" containsBlank="1"/>
    </cacheField>
    <cacheField name="Close 1 Program Office: Remove Comment?" numFmtId="0">
      <sharedItems containsBlank="1"/>
    </cacheField>
    <cacheField name="Close 1 Program Office Notes" numFmtId="0">
      <sharedItems containsBlank="1"/>
    </cacheField>
    <cacheField name="MTH2" numFmtId="0">
      <sharedItems containsBlank="1"/>
    </cacheField>
    <cacheField name="RLA2" numFmtId="0">
      <sharedItems containsBlank="1"/>
    </cacheField>
    <cacheField name="SCI2" numFmtId="0">
      <sharedItems containsBlank="1"/>
    </cacheField>
    <cacheField name="Subgroup2" numFmtId="0">
      <sharedItems containsBlank="1"/>
    </cacheField>
    <cacheField name="Grade2" numFmtId="0">
      <sharedItems containsBlank="1" containsMixedTypes="1" containsNumber="1" containsInteger="1" minValue="4" maxValue="11"/>
    </cacheField>
    <cacheField name="Assessment Type(s)2" numFmtId="0">
      <sharedItems containsBlank="1"/>
    </cacheField>
    <cacheField name="All Students Roll-up2" numFmtId="0">
      <sharedItems containsBlank="1"/>
    </cacheField>
    <cacheField name="Close 2 Data Resubmission Status" numFmtId="0">
      <sharedItems/>
    </cacheField>
    <cacheField name="Close 2 Issue Status" numFmtId="0">
      <sharedItems/>
    </cacheField>
    <cacheField name="Close 1 Comment Resolves Issue" numFmtId="0">
      <sharedItems containsNonDate="0" containsString="0" containsBlank="1"/>
    </cacheField>
    <cacheField name="Close 2 Program Office Comments to State" numFmtId="0">
      <sharedItems containsBlank="1" longText="1"/>
    </cacheField>
    <cacheField name="OESE Close 2 Program Office Comments to State" numFmtId="0">
      <sharedItems containsNonDate="0" containsString="0" containsBlank="1"/>
    </cacheField>
    <cacheField name="Close 2 EDFacts Notes" numFmtId="0">
      <sharedItems containsBlank="1"/>
    </cacheField>
    <cacheField name="Close 2 Program Office: Remove Comment?" numFmtId="0">
      <sharedItems containsNonDate="0" containsString="0" containsBlank="1"/>
    </cacheField>
    <cacheField name="Close 2 Program Office Notes" numFmtId="0">
      <sharedItems containsNonDate="0" containsString="0" containsBlank="1"/>
    </cacheField>
    <cacheField name="Action in Internal Documentation (Filter to Include; all rows w Exclude were corrected by resubmission)" numFmtId="0">
      <sharedItems count="2">
        <s v="Exclude"/>
        <s v="Include"/>
      </sharedItems>
    </cacheField>
    <cacheField name="Action in EDFacts LEA and Sch Doc" numFmtId="0">
      <sharedItems/>
    </cacheField>
    <cacheField name="Final Data Quality Comment/Note (based on data as of 3/27/19)" numFmtId="0">
      <sharedItems longText="1"/>
    </cacheField>
    <cacheField name="Final State Data Quality Response (in response to Close 1 DQ outreach)" numFmtId="0">
      <sharedItems containsMixedTypes="1" containsNumber="1" containsInteger="1" minValue="0" maxValue="0" count="280" longText="1">
        <s v="Submitted after the due date"/>
        <s v=""/>
        <s v="The decision was made to administer Scantron for two years until Alabama could build new assessments for Grades 3-8.  We are unable to capture students who were administered an accommodation on the state assessment._x000a_The decision was also made to use ACT as the high school accountability assessment.  At the time of 2018 administration, there was no way to capture if students were administered an accommodation.  This has been remedied for 2019.            "/>
        <s v="ECODIS rules changed: CEP students included all kids whereas now, based on identified criteria._x000a_All students: again there was no way to capture with accommodations._x000a_LEP:  increase due to "/>
        <s v="Coding issue within the student management system has been corrected and this would account for the increase."/>
        <s v="C188 was resubmitted on 3/5/19. Found error in original submission with the LEP counts. "/>
        <s v="The Y2Y counts are going to be significantly different between years (16-17 and 17-18) because there were no 10th graders assessed in ELA or MATH in 17-18. 10th graders now only participate in the Science assessment."/>
        <s v="The Y2Y rate is correct. There was an increase in 10th grade participation in science during the 17-18 year. "/>
        <s v="This is correct. 17-18 participation rates are lower this year compared to 16-17. There has been an increase in parent refusals from year to year. "/>
        <s v="This is correct. 17-18 participation rates are lower this year compared to 16-17. HK 3/6/19 There has been an increase in parent refusals from year to year. "/>
        <s v="We identify the error on the submission and resubmitted the file 175, 185, 178,188 on March 27,2019."/>
        <s v="We work with small number of students from year to year. The large depletion of data from year to year because small we work with small number of students."/>
        <s v="Data has been revised and resubmitted."/>
        <s v="We identify the error on the submission and resubmitted the file 178,188 on March 27,2019."/>
        <s v="We identify the error and resubmitted the file 175,185 on March 27,2019."/>
        <s v="Two things may have impacted the number and performance of students with accommodations. ADE improved and increased trainings for schools and districts to better document the use of accommodations at the school and district level. So part of the difference may reflect not a true difference but a more accurate reporting of accommodations. Secondly, beginning in FY18 a number of modifications to testing that were previously labeled accommodations and were only limited to a small number of students were reclassified as tools and became available to all students in Arizona. This included Color Contrast, Mouse Pointer Size and Color, Print Size, and Text-to-Speech (for all sessions except Reading). These tools were still labeled accommodations in our EDFacts filing and should not have been. Once these tools are removed from the accommodations list Arizona’s numbers should decrease."/>
        <s v="This is due to the general movement of students between schools within the testing window and schools’ individual testing policies during the state window."/>
        <s v="This is a behavioral change in response to a change in the state model of A-F Letter Grades. Not meeting a 95% tested number at the school level no longer has as big of an impact on the school’s letter grade, so they have less incentive to ensure 95% of their students are tested."/>
        <s v="ALTERNATE ASSESSMENT:The ones that are flagged in the Y2Y count is due to the shifting in high school of what grade levels where assessed as as well as  the state established a clearer definition for who is elilgible to take the alternate assessment. HOM: Change in the data collections can be attributed to the increase count in homeless.  MNP: Partly can be attributed to growing population of Marshallese students in Northwest Arkansas"/>
        <s v="Row 2 in AR_Dec DQ Review 1 Report Report_1718-AR_Assessment change is due to new proficiency cut scores were established for RLA."/>
        <s v="NO COMMENT REQUESTED"/>
        <s v="Achievement data will be submitted by March 29, 2019. Participation data will be submitted by April 30, 2019."/>
        <s v="File was resubmitted on 2/1/2019 to include performance level 3 for Grades 8 and HS."/>
        <s v="The data has been revised and resubmitted as of 03/04/2019."/>
        <s v="We review the data and the data reported is accurate. The direct funded charters are not included in the LEA counts. Therefore, the LEA-level counts will not match the SEA-level counts."/>
        <s v="This is accurate. There are three performance levels, but there are no students in the lowest level."/>
        <s v="1. The differences in valid scores for RLA and Math in HS are due to the change from reporting 9th grade CMAS to 11th grade SAT. The participation in 11th grade SAT was significantly higher so the number of valid scores increased.                                            2. The decrease in the number of students with accommodations was due to a change in coding that stopped counting some of our accessibility features that do not require an IEP as accommodations. Most impactful would be Text-To-Speech for Math and Sci.                                                 3. The change in Migrant data is due to a change in how that data is collected in the assessment data. Rather than having districts provide the information we are now using the data directly from our migrant education group at the state so it will be more accurate now.                                      4. The Multi-racial group has been increasing in CO for the last 3 years. This could be due to changing population or improvements to how this data is collected."/>
        <s v="1. The differences in participation for RLA and Math in HS is due to the change from reporting 9th grade CMAS to 11th grade SAT. The participation in 11th grade SAT was significantly higher. The subgroups highlighted had proportionally lower participation than other subgroups in the 9th grade data so they had a higher increase in participation percentage.      "/>
        <s v="Colorado state statute allows for parents to excuse students from state testing."/>
        <s v="This is due to the low participation rates in HS science for the general population impacting the comparison to the Alternate population which has better participation rates."/>
        <s v="Waiver"/>
        <s v="programs"/>
        <s v="Data are accurate. Different cohorts of students. Inappropriate to compare across years."/>
        <s v="these are all Recently Arrived EL students who do not get reported out for performance per ESSA"/>
        <s v="The State of Connecticut is aware of 1% rule. Multiple initiatives are in place for the 2018-19 school year to address concerns with the number of students assessed on the alternate assessment based on alternate achievement standards."/>
        <s v="Data Resubmitted"/>
        <s v="Metadata Resubmitted"/>
        <s v="Data is accurate as submitted"/>
        <s v="DC did not administer a Science assessment during the 2017-18 school year."/>
        <s v="The file has been resubmitted to remove zero counts for performance level 5 for MSAA"/>
        <s v="The data are accurate. The number of fifth graders participating in the assessment increased."/>
        <s v="The data are accurate. Because DC is a small state, although there was an increase of more than 15%, this is reflective of the performace of a small number of children.  The participation files have been resubmitted; there were increases of more than 4% for a number of student groups in participation rate - likely to improved data quality and outreach concerning the use of assessment data in the statewide accountability system."/>
        <s v="In DC, students must be enrolled for the full academic year (FAY) for their scores to be counted for_x000a_performance calculations. Therefore, the discrepancy of 231 students observed is reflective of students who participated in the assessment but who were not enrolled for the full academic year."/>
        <s v="The U.S. Department of Education defines a “recently arrived” English learner (EL) as a student who has been enrolled in schools in the United States for less than 12 months. For districtwide assessments, recently arrived EL students are defined as EL students first enrolled in U.S. schools within 12 months from the first day of the previous year’s districtwide PARCC test window (April 9, 2017). In school year 2017-18, recently arrived EL students are required to participate in the ACCESS for ELLs 2.0 assessment and the PARCC mathematics assessment (if enrolled in a grade/course with a required test). These students are exempt for one year of taking the PARCC ELA assessment. Therefore, we would not expect the denominator fo the student universe for FS185 to align with FS188."/>
        <s v="The data have been revised and resubmitted."/>
        <s v="The data are accurate.  Because DC is a small state, 100% particiaption is reflective of a small number of children."/>
        <s v="Based on data for the 2017-18 school year, OSSE has concluded that it needs to assess more than 1% of students using an AA-AAAS. ED has granted a waiver for the 2018-19 school year."/>
        <s v="FSM reported missing for 4th grade in c178 because FSM does not test 4th grade students in its nationwide assessments on reading/language arts."/>
        <s v="FSM verified and reported that 50 of the 6th graders to take the FSM NMCT with accomodations were absent during the administration of the SY 2017-2018 test.  "/>
        <s v="FSM verified and reported that increases in some of the assessment types and grade levels were due to increase in the enrollments and the hiring of more assessment staff to help with coordination and administation of the tests. "/>
        <s v="The count of ALL and CWD students in mathematics and Reading/Language Arts are not algined because the count for Reading/Language Arts does not include 4th graders. FSM's nationwide assessment does not test 4th students in Reading/Language Arts. "/>
        <s v="FSM, a freely associate state which receives only IDEA Part B funds, set its particpation target for mathematics at 100%. Although FSM did not meet its target for FFY 2017, its participation rate increased from 59.40% in FFY 2016 to 77.7% in FFY 2017. Given FSM's unique geographic context, where 52% of all FSM's schools are on remote islands that can only be accessed by boats/ships, administration of the FSM nationwide assessments is always a challenge.    "/>
        <s v="FSM, a freely associate state which receives only IDEA Part B funds, set its particpation target for reading/language arts at 100%. Although FSM doesn't meet its target for FFY 2017, its participation rate increased from 56.6% in FFY 2016 to 78.9% in FFY 2017. Given the FSM's unique geographic context, where 52% of all FSM's schools are on remote islands that can only be accessed by boats/ships, administration of the FSM nationwide assessments is always a challenge.    "/>
        <s v="The data are correct as submitted.  Florida believes the data reflect:_x000a__x000a_(1) Secular decline in American Indian / Alaska Native students similar to the decline shown in EDFacts file 052 (Membership),_x000a__x000a_(2) Hurricanes Irma and Maria (Homeless and LEP changes),_x000a__x000a_(3) Elimination of Algebra II inclusion for FS185,_x000a__x000a_(4) Increases in requests for paper-based testing, and_x000a__x000a_(5) Efforts by the state and its districts and schools to adhere to ESSA's 1% requirement resulting a decline in the use of the alternative assessment in Science."/>
        <s v="The data are correct as submitted.  Florida believes the discrepancy is derivative of Florida's reporting on assessments no longer including Algebra II beginning with SY 2017-18, hence the two populations being tested differ by a greater margin compared with the prior year."/>
        <s v="The data are correct as submitted.  _x000a__x000a_The Foster Care Status data are new, and we will be looking into the low partition rates but believe the data are accurate as submitted based on FLDOE assessment information and foster information that was provided to FLDOE by the state's Department of Children &amp; Families._x000a__x000a_Florida's ALL STUDENTS subgroup participation rate in FS185 is 97.9% (1,557,366 participants of 1,590,921 enrollees), not 90.4%.  See included email from Partner Support."/>
        <s v="The data are correct as submitted._x000a__x000a_The Foster Care Status data are new and we will be looking into the low partition rates but believe the data are accurate as reported based on FLDOE assessment information and foster information that was provided to FLDOE by the state's Department of Children &amp; Families._x000a__x000a_Florida believes the low participation rate among homeless students likely reflects disruptions relating to hurricanes Maria and Irma during the testing window but is working with its districts to ensure they meet the requirements of ESSA to test 95% of all subgroups._x000a__x000a_Florida believes the data are correct as submitted and is working with its districts to ensure at least 95% of CWD are assessed each year."/>
        <s v="The data are correct as submitted.  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
        <s v="We have verified these numbers are correct."/>
        <s v=" In Georgia, there are 2  math courses that require high school state standardized assessment and there are 2 ELA courses for high school state standardized assessment.  When a student enters 9th grade, they are normally scheduled for a math and an ELA course the same year.  This is not the case for the remainder of their high school career. The student schedules vary as to when the remaining math and ELA course will occur and most likely, they will not occur the same year.  "/>
        <s v="It has been confirmed with the Special Education program office that Georgia does have a waiver for this subject area."/>
        <s v="Guam Part B did an analysis to determine the reasons that could be attributed to the decline in performance for its students with disabilities.  The analysis included:    _x000a_• procedures for the administration of required accommodations for participating in the district-wide assessment (ACT Aspire and MSAA); and_x000a_• proficiency results between children with disabilities and children without disabilities in the ACT Aspire. _x000a_Upon review of the administration procedures, Guam Part B did not find any issues that would invalidate the assessment results._x000a__x000a_Upon comparison of the performance results of students with and without disabilities in the ACT Aspire, performance shows that all GDOE students are not reaching benchmarks in either Reading or Math in the district-wide assessments._x000a_"/>
        <s v="Guam Part B did an analysis to determine the reasons that could be attributed to the slippage in the participation of its students with disabilities for each grade:_x000a__x000a_3rd Grade - 100% participation_x000a_4th Grade - 97.83% participation_x000a_5th Grade - 98.71% participation_x000a_6th Grade - 96.79% participation_x000a_7th Grade - 96.23% participation_x000a_8th Grade - 93.79% participation_x000a_HS Grade - 86.00% participation_x000a__x000a_Based on this data, it was the HS grade that had the lowest participation rate, with 28 of its students with disabilities who did not participate.  Drill down exercises were conducted to determine the reasons for non-participation.  It was discovered that student absenteeism is the contributing factor for non-participation._x000a_"/>
        <s v="Science accommodation flag was not set.  Flag corrected and file resubmitted."/>
        <s v="Filter to count only Military Connected students was missing.  LEA files corrected and resubmitted."/>
        <s v="Grade 3:  Grade 3 counts are correct. The age requirement for kindergarten enrollment is a result of Act 183(2010) and Act 179(2012). On November 15, 2013, the Hawaii Department of Education changed the eligibility to enter kindergarten for school year 2014-15.  Since August 2014, a child must be 5 years of age on or before July 31 of the school year to enter kindergarten. At that time it was estimated that this change would reduce kindergarten enrollment by 5000 children for SY 2014-15.  This year to year change will keep appearing every year until this cohort graduates in SY 2026-27._x000a_LEP:  The requirements for EL proficiency were increased resulting in less students exiting EL._x000a_Race/Ethnicity: For Hawaii Strive HI (ESSA), the focus is on Pacific Islanders and Hawaiians. A potential problem in recoding the Race/Ethnicity subgroup in the source system for the science end of course assessment may be causing a discrepancy with this subgroup. The science files were resubmitted using the same rollup process as that used in SY 2016-17."/>
        <s v="Data is correct.  Although the 764 EL students took the assessment, they were not assigned a proficiency score."/>
        <s v="Counts are accurate. Hawaiian students taking the KAEO assessment (an assessment translated into the Hawaiian language) do not receive a proficiency score.  KAEO is administerd only to students in grades 5 and 6."/>
        <s v="Counts disappeared due to a coding error.  Code corrected. File resubmitted."/>
        <s v="The data is correct, however, the department will continue to work with the schools to increase this subgroup's participation."/>
        <s v="Waiver noted by ED"/>
        <s v="Strive HI waiver covers only Math and R/LA.  Hawaii will request that Science also be covered by a waiver."/>
        <s v="See line 5"/>
        <s v="In the 2016-2017 school year, the state identified the accommodation use at the test level based on the codes provided by our assessment vendor. In the 2017-2018 school year, our vendor identified the accommodation use at the student and test subject level in coordination with the state department of education staff.  This was changed to properly differentiate between accommodations available only to students with disabilities and tools or supports that are available to all students.   In 2016-2017 we were not able to differentiate whether a tool was meant to be an accommodation,  support, or universal tool. For example, text-to-speech passages in ELA and text-to-speech stimuli in mathematics both utilize the same code ‘TDS_TTS_Stim’ in our vendor supplied data file, although it is recognized as an accommodation on the ELA assessment and a designated support on the  mathematics assessment.  In the 2016-2017 school year, the state failed to identify the difference and counted and reported the code as a test with an accommodation for both ELA and mathematics. As a result, the number of students tested on regular assessment with accommodation in mathematics in the school year 2016-2017 was inflated._x000a__x000a_Idaho’s overall population is growing, and with it, the number of students with disabilities is increasing year to year. The state is also working to address the over-identification of students for alternate assessment._x000a__x000a_The state notes the use of accommodations in ELA and science increased due to the increasing number of students identified as eligible for special education services statewide and to address issues related to the 1% cap on alternate assessment participation._x000a__x000a_The number of EL students has increased statewide due to the state's rigorous EL program exit criteria. For more information, refer to our response on the English Learners tab._x000a__x000a_"/>
        <s v="72 first-year LE students who tested on ELPA in lieu of ELA assessment are part of 188 but are not part of 178. File 178 does not include ELPA achievement results."/>
        <s v="State has a waiver of the 1% cap requirement in this subject area."/>
        <s v="The data are correct.  The accommodation data were not available and will be corrected in the future.  A footnote is addred to EMAPS."/>
        <s v="EMAPS report is accurate. The performance levels of alternate assessment are 1-4 only.  All the level 5 results are coded as zero to meet the format requirement.  To improve the data quality, the assessment data are re-submitted to remove all zero count receord on level 5 of the alternate assessment. "/>
        <s v="Accommodation data are not collected for the Illinois Science Assessment.  A footnote is added to EMAPS."/>
        <s v="Accommodation data are not collected for the Illinois Science Assessment. A footnote is added to EMAPS."/>
        <s v="Students who are  tuitioned out to the private school/program are not reported at the school level as instructed on FS052.   However, those students are included in the state data."/>
        <s v="The updated 175, 178, 185, and 188 files are submitted. The 179 and 189 data are correct."/>
        <s v="In SY 2017-18, 4,726 CWD students  who took an ALTASSALTACH assessment and received a valid score.  In  SY 2016-17, 4,752 CWD students  who took an ALTASSALTACH assessment and received a valid score.  The difference is 26 students."/>
        <s v="The corrected data are submitted.  The number of students who took alternate assessment is decreased from the previous year. With small N size, the percentage tends to be unstable."/>
        <s v="Updated data are submitted. "/>
        <s v="The data are correct. The percentage of a small n size tend to have unstable results."/>
        <s v="The data are correct.   Illinis has a small amount of foster care students.  Therefore, the "/>
        <s v="The data are correct.  Illinois only have less than 3000 foster care students.  The reliability of percentage with small N size, tends to be small.   "/>
        <s v="The data are accurate.  The waiver request was sent on 1/16/19.  "/>
        <s v="In accordance with our ESSA plan, for our 17-18 data reporting, Indiana included all English Learners that had been identified within the last 4 years (2015-2018) in the English learner subgroup.  This included students that had exited in past years.  This was a change in past practice where students were removed from the reporting group following proficiency.  “ii. If applicable, describe the statewide uniform procedures for: a. Former English learners consistent with §200.16(b)(1). For accountability calculations, Indiana uniformly includes the results of English learners previously identified as Limited-English Proficient that have been re-designated as Fluent English Proficient in the English learner student group for an additional four years after redesignation as Fluent-English Proficient.” Additionally, Indiana has continued to update guidance and educate the field on expectations of participation on the Science High School assessment, which can be taken during any year of high school and is calculated in a cohort fashion.  Increased clarity to the field has resulted in shifting participation figures for science based on previous confusion on high school testing requirements."/>
        <s v="Data is accurate.  Indiana has 1% waiver as noted."/>
        <s v="Data have been verified as correct. IDOE is working to put more checks in place to be able to accurately track the FCS subgroup to ensure the students are assessed."/>
        <s v="Due to working with a new Migrant Data system this year Kansas found an error in the Migrant data, it has been corrected and the data will be resubmitted. "/>
        <s v="Kansas works with our LEA's each year to encourage the participation of all students in all subgroups. Data is correct as submitted."/>
        <s v="The Migrant data has been corrected for file 188 and has been resubmitted."/>
        <s v="For the school year 2017-2018, the alternate assessment participation rate exceeded one percent for the State of Kansas. The staff at the Kansas State Department of Education has been encouraging school districts to use the State’s alternate assessment participation guidelines as well as using alternate assessment results as guidance for alternate assessment participation decisions moving forward. The Kansas State Department of Education has recently updated the guidance for alternate assessment participation including a flow chart for alternate assessment participation, clarification on learning characteristics and educational considerations for this population and a definition for significant cognitive disabilities. This guidance regarding alternate assessment participation from the Kansas State Department of Education has been provided to school districts in webinars, conferences, meetings, e-mails and phone calls. "/>
        <s v="Data is accurate"/>
        <s v="Data is accurate. In 2016-17, Science was only submitted for alternative assessment (all grades) and End of Course (HS). In 2017-18, Science was a full field test and reported."/>
        <s v="Data is accurate. Students can be directly accountable to a district or state based upon accountability rules."/>
        <s v="Data is accurate. You are counting a 115 medically exempt students against our participation rate."/>
        <s v="Data is accurate. You are counting a 114 medically exempt students against our participation rate."/>
        <s v="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
        <s v="LEAP Connect ELA/math Grades 3-8 is a 4-level test."/>
        <s v="LA original data show that it does not have REGASSWACC or REGASSWOACC for Grades 3-8."/>
        <s v="LA original data show that it does not have REGPARTWACC or REGPARTWOACC for Grades 3-8."/>
        <s v="1. Grades 3-8 Science regular assessment is field test for 2017-18. 2. Grades 3-8 ELA/math alternate assessment was changed from LAA1 3-level test to LEAP Connect 4-level test."/>
        <s v="MEDEXEMPT was not excluded in 178. PARTELP needs to be updated in 188. Resubmit 178 and 188. "/>
        <s v="MEDEXEMPT was not excluded in 179. Resubmit 179 to match with 189. "/>
        <s v="HS RLA is taking English 2, while MTH is taking Algebra I. Students can take the English 2/Algebra I at different grades. Also, LA allows grade 8 students to take Algebra I instead of math."/>
        <s v="Resubmitted 188 to update PARTELP "/>
        <s v="Resubmitted 185/188"/>
        <s v="Resubmitted 188"/>
        <s v="Resubmitted 185"/>
        <s v="Resbumitted 189"/>
        <s v="Maine DOE discovered that we were using the accountability date snapshot to determine the IDEA students and not the list of students during the time of the assessment period._x000a__x000a_Files 175,178,179,185,188,189 have all been regenerated and resubmitted through the EDEN system"/>
        <s v="Maine has provided additional technical assistance and guidance regarding the identification and testing of children with disbailities. As a result of this focused professional development and technical assistance, Maine has observed a steady decline in the number of students participating in the alternate assessment. Maine implemented the participation guidelines as a component of IEP guidance to inform alternate assesment determinations.  Maine has observed a drop related to students taking the alternate assesment from 1.40%  across all asessments in 2014/15 to 1.11%, 1.10% and 1.04% respectivley in ELA/Literacy, Math and science in 2017/18. On average, this equates to around 100 students no longer taking the alternate assesmsent each year. "/>
        <s v="Enrollment numbers are captured in Maine on October 1 each year. Eligibilty and accountability related information and data are captured on May 4 (depending on year) annuallty. There may be discrepancies between enrollment counts and assessments based based upon full academic year parameters, student mobility and acess to the assessment e.g. EL stdudent requiring a non-English assessment. Maine dues not currenlty provide assessments in a language other than Engish. "/>
        <s v="The ESEA team requires that all districts receiving Title I funds assures 95% participation in state assessments. For those districts achieving 75-94.9% participation, the district must share how they are educating parents regarding the importance of state assessments. For districts with participation rates below 75%, districts are required to share documentation provided to parents educating them of the importance of state assessments.  In addition, infographics have been developed to provide to Maine school districts to assist with parent understanding of state assessments. The Department continues to monitor school districts and provide technical assistance. "/>
        <s v="Files FS175/178/179/185/188/ and 189 are still pending. "/>
        <s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
        <s v="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
        <s v="Emailed PSC - how should survey change to prevent the issue?   Michigan is unable to change the survey to reflect no data for the regular assessments in science as at least one perforance level is required by the system. "/>
        <s v="The Assessment Metadata Survey has been updated to reflect only 2 performance levels for high school as Michigan uses the SAT for these grades.  "/>
        <s v="Send Y2Y doc which has notes "/>
        <s v="There were emails with the Department prior to submitting the data explaining the Science assessment was a field test for SY2017-18 and so acheivement data would not be submitted for the regular assessment buckets.  A comment was also entered into the state submission plan.  The reason for the difference is that no data was reported for the reason stated above. "/>
        <s v="The subgroup for students experiencing foster care has an average of two or more school moves per school year in Michigan. Therefore, foster students showing as “Not Participating” on the M-Step are likely a result of incorrect Test-Identification due to mid-school year or post-count school moves. Local Education Agency assessment coordinators may not have been made aware of foster enrollment status and/or of accurate grade assignment for those students who moved to ensure accurate testing rosters. Additionally, there may be a disconnect between the LEA assessment coordinator(s) and the LEA authorized Michigan Student Data System (MSDS) user(s) to ensure student information exactly match the information submitted to the MSDS for each student as they transition from one school to another._x000a_The Michigan Department of Education will be providing guidance and technical assistance to ensure that local education agencies understand the requirements for updating student testing rosters. This will increase the accuracy of the data collected for the 2018-2019 SY test cycle. _x000a_"/>
        <s v="Disregarding due to waiver"/>
        <s v="Missing data was resubmitted"/>
        <s v="Missing data was resubmitted."/>
        <s v="The MTH is given to grade 11 students.  The RLA is given to grade 10 studdents. Therefore counts will not match as its two different grades"/>
        <s v="Missing data was resubmitted. MDE is working to ensure 95% of all students/groups are participating in the assessment"/>
        <s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
        <s v="The metadata survey submitted on 12/12/18 at 12:11pm indicates that grade HS is not a valid value for MS. End of course assessments are reported in Grade 10. The survey submitted on 12/12/18 at 11:15am contained the incorrect 'HS' level."/>
        <s v="Data have been verified as accurate. The allowable accommodation codes were reviewed and revised between 2016-17 and 2017-18, resulting in the difference of students participating in regular assessments with and without accommodations."/>
        <s v="Data have been verified as accurate. The Alternate Assessment based on Alternate Academic Standards assessment (MAAP-A in MS) was administered for the first time in 2016-17. Additional standard setting and evaluation of the assessment was performed prior to 2017-18, resulting in expected differences in proficiency outcomes."/>
        <s v="Data have been verified as accurate. As part of the waiver in place for the State, we are working to ensure that the correct population is participating in the ALTASSALTACH assessment."/>
        <s v="Data have been verified as accurate. The number of students enrolled for High School is based on course enrollment, which is expected to vary by subject as LEAs implement various schedules and pathways year to year."/>
        <s v="Data has been verified as accurate. This subgroup has a small population in the State."/>
        <s v="Data has been verified as accurate. As noted, MS has a waiver in place."/>
        <s v="The 17-18 Science Assessment was a field test assignment and did not generate student Performance Level Data and proficiency rates were not available."/>
        <s v="For 16-17 Proficiency rates for 175 and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DESE agreed with the recommendation and will not use the data for state accountability purposes or report it on the website.                                                    _x000a__x000a_The 17-18 Science Assessment was a field test assignment and did not generate student Performance Level Data and proficiency rates were not available."/>
        <s v="For 16-17 proficiency rates for 175 and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_x000a__x000a_DESE agreed with the recommendation and will not use the data for state accountability purposes or report it on the website. The 17-18 Science Assessment was a field test assignment and did not generate student Performance Level Data and proficiency rates were not available."/>
        <s v="The RLA assessment is primarily assessed in the 10th grade and the MTH assessment is primarily assessed in the 9th grade.  After verifying total state population numbers for the 2 grades the discrepancies match the population trend."/>
        <s v="The state received a waiver for exceeding the 1% threshold for the 2017-2018 School Year and is actively monitoring districts."/>
        <s v="Montana uses the ACT college entrance test for 11th grade accountability in both math and reading/language arts.  For the 17-18 administration of this test, we did not identify any students who received anything that would qualify as an accommodation for our other assessments (Smarter Balanced or the CRT Science).  With the recent peer review, we expect to address accommodations for the ACT in our guidance and we expect to report more students for this category in the 18-19 school year."/>
        <s v="OPI did not use the MM classification in previous reporting.  SY 2018 was the first year MT used this classification for assessment files."/>
        <s v="The OPI has been working with the districts in MT to raise the participation rates on the assessments across the board.  MT will continue these efforts."/>
        <s v="We identified several schools with participation concerns from this test administration and OPI is in the process of contacting these schools and troubleshoot the participation issue."/>
        <s v="Data was resubmitted to fix LEP data"/>
        <s v="New math assessment for the State of Nebraska caused a drop in math proficiency"/>
        <s v="Participation was 100% for the State of Nebraska"/>
        <s v="Waiver was given to the State of Nebraska "/>
        <s v="The meta data requires the reporting of the achievement levels possible.  It is possible for these students to have earned an AL of 4, however, during this administration of this assessment, no students in this subgroup achieved this level."/>
        <s v="The meta data has been updated to reflect that the high school assessment is only administered in 11th grade."/>
        <s v="Nevada has corrected and resubmitted their metadata survey"/>
        <s v="Nevada resubmitted this file in Feb 2019 to correct these errors."/>
        <s v="Military connected demographic information was not available for 2017-2018 in nhew Hampshire"/>
        <s v="All students were incorrectly identified as without accommodations.  This will be resolved in the most recent upload and believe this will solve the issue."/>
        <s v="MATH, ELA, SCI  - All students were incorrectly identified as without accommodations.  This will be resolved in the most recent upload and believe this will solve the issue.  _x000a__x000a_CWD: A business rule change in the definition of students  with disabilities increased the number of students from 2016-2017 to 2017-2018. _x000a__x000a_ LEP:  We were incorrectly reporting monitoring students in our LEP count in  2016-2017.  This was correcte  in 2017-2018 which caused the numbers of students to decrease. _x000a__x000a_More students took the Alternate assessments based on alternate achievement standards in 2017-2018 compared to 2016-2017.  This is still within the 1% rule"/>
        <s v="SCIENCE_x000a_All students were incorrectly identified as without accommodations.  This will be resolved in the most recent upload and believe this will solve the issue.  _x000a__x000a_CWD: A business rule change in the definition of students  with disabilities increased the number of students from 2016-2017 to 2017-2018. _x000a__x000a_ LEP:  We were incorrectly reporting monitoring students in our LEP count in  2016-2017.  This was corrected in 2017-2018 which caused the numbers of students to decrease. _x000a_"/>
        <s v="This issue will be resolved with the most recent upload."/>
        <s v="Math - New Hampshire is a state where local control is very strong with significant pockets of parents and guardians who do not allow their children to participate in the statewide assessment. State officials and representatives continues to work with these groups to improve their understanding of the importance of annual assessment and increase the participation rate in our state. "/>
        <s v="ELA - New Hampshire is a state where local control is very strong with significant pockets of parents and guardians who do not allow their children to participate in the statewide assessment. State officials and representatives continues to work with these groups to improve their understanding of the importance of annual assessment and increase the participation rate in our state. "/>
        <s v="USED approved waiver was already provided to PSC and SSP was also updated to say this data is not available. According to the waiver NJ submitted Science Participation data in FS 189."/>
        <s v="There was an incident code error last year and NJ could not report scores for these students, as we reported on OMB MAX. Because of that NJ had lower proficiency for Grade 7 last year. Hence NJ has an year to year difference in participation data of grade 7 students in alternate assessment, that might have impacted the overall counts."/>
        <s v="NJ has changed their Alternate Assessment from End of course Biology to comprehensive science at high school and also has a new vendor in place. There was improvement in data quality in 1718 with additional business rules in place."/>
        <s v="End of Year Math courses are being included on the Math Assessment files whereas Grade level tests are being included in the RLA Assessment files, so they are not comparable at Grade level."/>
        <s v="The Department developed resources to promote the importance and benefits of students sitting for statewide assessments and discourage opt outs. All resources were made available in Spanish to accommodate our parents, guardians of English language learners (ELLs). Participation rates have improved over previous year."/>
        <s v="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
        <s v="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
        <s v="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
        <s v="New Mexico uploaded FS185, FS188, and FS189 on 3/25/2019. New Mexico continues to develop the reports needed to complete FS175, FS178, and FS179. The data will be ready in the coming weeks."/>
        <s v="It is not appropriate to compare SEA to SCH in New York State.  SEA counts include students in out-of-district placements that are not captured in SCH counts."/>
        <n v="0"/>
        <s v="Grades 3-8 proficiency rates improved across all subjects and grades for 2017-18.  Results should not be compared with prior year results, however, due to the State’s new two-session test design and performance standards. The new baseline established in 2017-18 will enable comparisons with student scores in 2019 and 2020."/>
        <s v="The number of students participating in the SF188 counts include first-year EL students who take the English Language Proficiency test instead of the State ELA test.  These students are not included in the SF178 counts."/>
        <s v="The data is accurate.  Approximately 18 percent of eligible test takers refused participation in this year's assessment, which is 1% less than in 2016-17 and 3% less than in 2015-16."/>
        <s v="The data is accurate. NYSED is developing the required justification and monitoring procedures that must be submitted to the SEA when a district tests more than 1% of its total student participant population with the alternate assessment. "/>
        <s v="Test is administered in Grade 10 and Scores are banked until Grade 11;  EMAPS survey has been updated"/>
        <s v="Data are accurate as reported, and can be explained by a higher than normal increase in the CWD headcount."/>
        <s v="Data are accurate as reported. MATH and RLA assessments are not administered to the same group of students, in the same grade, nor at the same time.  Differences in enrollment in these different courses is not surprising"/>
        <s v="Data are accurate as reported. ED notes that the State has a waiver of the 1% cap requirement."/>
        <s v="One of the key changes affecting Participation and Achievement, Regular With and Without Accommodations and Alternate Assessment, specifically at the high school level, was that Ed 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_x000a_In addition to the change of HS testing grade, 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_x000a_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_x000a_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_x000a_As noted, an inconsistent decrease in the number and percent of 3rd grade students, who participated in the math assessment with accommodations, was observed for the 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_x000a_Bonnie Weisz, Assistant Director Assessment, bweisz@nd.gov, 701-328-1838"/>
        <s v="One of the key changes affecting Participation and Achievement, Regular With and Without Accommodations and Alternate Assessment, specifically at the high school level, was that Ed 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_x000a_In addition to the change of HS testing grade, 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_x000a_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_x000a_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_x000a_As noted, an inconsistent decrease in the number and percent of 3rd grade students, who participated in the math assessment with accommodations, was observed for the 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_x000a_According to the North Dakota Census Office, the population of the state has seen a continuing and dramatic increase in population over the last several years.  The United State Census Bureau estimates North Dakota population has had a 12.3% increase since the last census, occurring in 2010.  Estimated population totals from 2016 to 2017 continue to show this upward trend.  Not only is the overall population increasing, but we are also seeing an increase in our racial and ethnic diversity.  In 2010, North Dakota’s minority population was at 10%.  By 2016, population estimates show the minority population increasing to 15%.  While Native Americans are still by far the largest minority group represented in North Dakota, there has been a significant increase in the Black and Hispanic populations.  Statistics from 2018 also show high numbers in our international migration, compared to domestic migrants. Changes in the overall population and diversity of North Dakota are reflected in the increase of our Black, Hispanic, and LEP subgroups represented in our North Dakota State Assessments. _x000a_Bonnie Weisz, Assistant Director Assessment, bweisz@nd.gov, 701-328-1838"/>
        <s v="MIG (Math (FS 185) 88.89% Participation - Our migrant population often follows available work.  The majority of migrant workers do not stay in the state during the winter season.  Students most likely left prior to testing.  With a switch to a new assessment this year, the testing window also was shortened, which could have impacted students of families returning in late spring who may have tested the previous year.  While our migrant numbers are relatively small, we did see a fairly large increase in our migrant student population reported in 17-18.  This does support the migrant population increase we are seeing in the state.  Of the main non-participation reasons for migrant students, five were for absense and another seven showed as transfered out of district.  Since our enrollment records showed that these students were still enrolled at the inital part of the testing window, we counted these &quot;transfer&quot;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Additionally, this was the first year that our state legislature put into century code a Parental Directive option, allowing parents to opt their students out of state testing, which some migrant parents did take advantage of._x000a_Bonnie Weisz, Assistant Director Assessment, bweisz@nd.gov, 701-328-1838"/>
        <s v="MIG (Reading/Language Arts Participation (FS 188) – 89.68% Participation - Our migrant population often follows available work.  The majority of migrant workers do not stay in the state during the winter season.  Students most likely left prior to testing.  With a switch to a new assessment this year, the testing window also was shortened, which could have impacted students of families returning in late spring who may have tested the previous year.  While our migrant numbers are relatively small, we did see a fairly large increase in our migrant student population reported in 17-18.  This does support the migrant population increase we are seeing in the state.  Of the main non-participation reasons for migrant students, five were for absense and another seven showed as transfered out of district.  Since our enrollment records showed that these students were still enrolled at the inital part of the testing window, we counted these &quot;transfer&quot;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Additionally, this was the first year that our state legislature put into century code a Parental Directive option, allowing parents to opt their students out of state testing, which some migrant parents did take advantage of._x000a_Bonnie Weisz, Assistant Director Assessment, bweisz@nd.gov, 701-328-1838_x000a__x000a_LEP (Reading/Language Arts Participation (FS 188) – 93% Participation - Since a significant number of our LEP students are also migrant students, we see some similar characteristics concerning non-participation. Of the main non-participation reasons for LEP students, fifty one were marked for absense and another nineteen showed as transfered out of district.  Since our enrollment records showed that these students were still enrolled at the inital part of the testing window, we counted these &quot;transfer&quot;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LEP students who are also migrant could also be affected by the new shortened testing window ending earlier in the spring which provides less opportunities for those students coming back later in the spring to test. Additionally, this was the first year that our state legislature put into century code a Parental Directive option, allowing parents to opt their students out of state testing, which several LEP parents took advantage of. _x000a__x000a_HOM (Reading/Language Arts Participation (FS 188) – Our homeless subgroup participation was 94.4%, just short of the required 95%.  There were a total of 826 homeless students reported for the Reading Assessment.  44 students were coded as non-participants.  This is a participation rate of  94.67%.  There were two students marked as medically exempt.  Adding these two exempt testers into the total, brings our participation rate down to 94.4%, slightly below the required 95% rate. Since these students are exempt and not counted as non-participants, it would seem they should not have a negative impact on our participation rate.  _x000a_Considering the circumstances surrounding homelessness, it is often difficult for these students to even make it to school, much less test.  The highest reasons for non-participation in this group were for absenses and for transfer out of the district after the start of the initial testing window.  As with migrant students, these homeless students most likely left the district prior to the official transfer date listed by the district in their enrollment report. With a new assessment and new reporting rules in place, these transfer students may not have been counted as non-participants in past years' reporting.  There were also parents of homeless students who took advantage of the Parental Directive option, allowing them to opt their students out of state testing."/>
        <s v="The Northern Mariana Islands reviewed and compared its data with the Year to Year Change Report, and the data reported is accurate and reflects what was originally reported. The year to year changes in proficiency rate for Math Proficiency in students taking the Alternate Assessment based on alternate achievement standards and regular assessments based on grade level achievement standards without accomodation is due to a decrease in the number of students taking these assessments in grades 4, 5, and 7."/>
        <s v="The Northern Mariana Islands reviewed and compared its data with the Year to Year Change Report, and the data reported is accurate and reflects what was originally reported. The participation rate change of more than 4 % is due to an increase in the number of students you participated and received a valid score in SY 17-18 compared to SY 16-17."/>
        <s v="The Northern Mariana Islands reviewed and compared its data with the Year to Year Change Report, and the data reported is accurate and reflects what was originally reported. The decrease in the number of students with IEP’s who took the Math assessment and received a valid score in SY 17-18 compared to SY 16-17 was due to the number of students who were reported being absent and did not take the math assessment in SY 17-18."/>
        <s v="The Northern Mariana Islands reviewed and compared its data with the Year to Year Change Report, and the data reported is accurate and reflects what was originally reported. The decrease in the number of students with IEP’s who took the Reading assessment and received a valid score in SY 17-18 compared to SY 16-17 was due to the number of students who were reported being absent and did not take the math assessment in SY 17-18."/>
        <s v="Similar to military-affiliated students, students in foster care may be more mobile than other groups of students.  In such scenarios, a student may not spend the majority of his/her time in one particular school, or even school district.  Rather than assigning students to &quot;Accountable&quot; schools and LEAs for participation and proficiency purposes, they are more accurately reported with &quot;Participation&quot; schools and LEAs. The Participation IRN follows the same logic as the Accountable IRN, in that students who are not reported with a &quot;Participation SCH&quot; or &quot;Participation LEA&quot; are rolled up to the SEA level for participation and proficiency calculations, and are reported as such. This policy of &quot;rolling up&quot; students who do not meet Full Academic Year criteria in a single LEA is not based on any demographic attribute, so the higher state-level totals occur across all grade levels, racial/ethnic statuses, assessment types, etc. The Ohio Department of Education follows all published file specifications for reporting of data, including Full Academic Year considerations, so students are indeed reported at the LEA and SCH levels regardless of Full Academic Year considerations.  ED will note that this scenario occurs in Ohio on a yearly basis, lending credibility to the fact that it is a normal and expected data observation. "/>
        <s v="Similar to students in foster care, military-affiliated students may be more mobile than other groups of students.  In such scenarios, a student may not spend the majority of his/her time in one particular school, or even school district.  Rather than assigning students to &quot;Accountable&quot; schools and LEAs for participation and proficiency purposes, they are more accurately reported with &quot;Participation&quot; schools and LEAs. The Participation IRN follows the same logic as the Accountable IRN, in that students who are not reported with a &quot;Participation SCH&quot; or &quot;Participation LEA&quot; are rolled up to the SEA level for participation and proficiency calculations, and are reported as such. This policy of &quot;rolling up&quot; students who do not meet Full Academic Year criteria in a single LEA is not based on any demographic attribute, so the higher state-level totals occur across all grade levels, racial/ethnic statuses, assessment types, etc. The Ohio Department of Education follows all published file specifications for reporting of data, including Full Academic Year considerations, so students are indeed reported at the LEA and SCH levels regardless of Full Academic Year considerations.  ED will note that this scenario occurs in Ohio on a yearly basis, lending credibility to the fact that it is a normal and expected data observation."/>
        <s v="In the State of Ohio, significant fluctuation in grade level and/or student subgroup is not uncommon year-to-year.  For example, between SY 17 and SY 18, Ohio observed changes of at least 1,000 students in nine grade levels.  Additionally, every race saw an increase or decrease of at least 1,000 students - most well over that amount.  Between SY 18 and current enrollment figures, Ohio has observed changes of at least 2,000 students in eight grade levels.  Two of these grade levels saw changes in student enrollment of over 3,000.  Ohio also requests that ED verify and provide the methods used to calculate student enrollment from FS185, FS188, and FS189.  There appear to be inconsistencies in the categories being used.   "/>
        <s v="Data have been verified as accurate.  Multiple possibilities exist for this observation, and Ohio notes that differences in reported enrollment exist between all files - FS185, FS188, and FS189. The differences in numbers of students tested across subjects in High School Mathematics, Reading/Language Arts, and Science are attributable to the operation of Ohio's End of Course Exams.  Due to the fact that these tests are not required to be taken when a student is at a particular grade level, not every student will take an exam in every subject area in any given year  There are also more assessments in Mathematics than RLA or SCI, further reducing the possibility that the number of students taking each subject will match.  Differences in the specific student subgroups may occur due to the fact that assessments are administered in different windows, and these students may exhibit greater mobility, leading to movement out of the state prior to a particular window. Ohio also requests that ED verify and provide the methods used to calculate student enrollment from FS185, FS188, and FS189.  There appear to be inconsistencies in the categories being used."/>
        <s v="Data have been verified as accurate.  The most likely explanation for this observed difference is the fact that military students tend to be highly mobile, and the fact that Ohio's State Tests are administered during different windows.  This could lead to a student moving out of the state prior to sitting for both assessments.  Additionally, particularly in grade 3, there are multiple administrations of the RLA, reducing the likelihood that a student would not participate in this assessment.  This plays out across 3rd grade as a whole, with approximately 5,000 more students being tested in ELA (RLA) than Math.  Ohio also requests that ED verify and provide the methods used to calculate student enrollment from FS185, FS188, and FS189.  There appear to be inconsistencies in the categories being used."/>
        <s v="Data verified as correct. State has obtained waiver to exceed 1% AASCD cap."/>
        <s v="FS179 has been resubmitted to correct this issue."/>
        <s v="FS175 and FS178 have been resubmitted to correct the issues."/>
        <s v="FS189 has been resubmitted to correct this issue."/>
        <s v="FS185 and FS188 have been resubmitted to correct these issues."/>
        <s v="FS175, FS178,FS179,FS185, FS188 and FS 189 have been resubmitted to correct these issues."/>
        <s v="FS175, FS178,FS185, FS188  have been resubmitted to correct these issues."/>
        <s v="FS175, FS179, FS185, FS189 have been resubmitted to correct these issues."/>
        <s v="FS 178 and FS 179 have been resubmitted to correct these issues."/>
        <s v="FS 189 and FS 179 have been resubmitted to correct these issues."/>
        <s v="FS185 has been resubmitted to correct this error."/>
        <s v="FS188 has been resubmitted to correct this issue."/>
        <s v="FS188 has been resubmitted to correct this error."/>
        <s v="Per spec zero counts are required for all valid combinations.  While Oregon does not have Perf Level 5 for ALTASSALTACH thus not reported in metadata but zero.  Should we not report zero counts OR indicate it as a valid combination in metadata?"/>
        <s v="Oregon was unable to report FCS and MILCNCTD for '1718.  We report 0 at the SEA level for all category sets (as required by the spec).  Please advise if this is wrong and how to correct."/>
        <s v="Data are correct. At the School level, we exclude students who were in District Special Education programs; these students are reported at the LEA and SEA levels, but not at the School level. The discrepancy between the counts of students at the State and School levels is equal to the number of District Special Ed students at each grade and achievement level."/>
        <s v="Data are correct. Participation rates in Oregon were lower in 2017-18 due to a significant number of parents opting their children out of statewide assessments. Oregon is working with school districts to increase participation in future years."/>
        <s v="Data are correct. Participation in the science assessment is required. Oregon notifies school districts each year that the science assessment is required for all students in grades 5, 8, and high school (https://www.oregon.gov/ode/educator-resources/assessment/AAUpdates/asmtacty_update_09_27_18.pdf). However, the Science assessment is not used in the accountability system that is used to identify Title I schools for supports and interventions.  Because of this, we typically see lower participation rates in this subject than we do for English language arts or mathematics. Districts with low participation rates in 2017-18 were contacted as part of the State’s efforts to improve participation rates in all subjects."/>
        <s v="Data are correct. English Learner students who have been in the U.S. less than 12 months and took the English Language Proficiency (ELP) assessment in lieu of the ELA assessment (per FS188 specs) are counted as participants even though they do not have an ELA score or performance level and are therefore not included in FS178."/>
        <s v="Data are correct. Participation rates in Oregon were lower in 2016-17 due to a significant number of parents opting their children out of statewide assessments. Oregon is working with school districts to increase participation in future years."/>
        <s v="Data are correct. 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
        <s v="File will be resubmitted."/>
        <s v="Data was submitted 5 days later. We have reviewed data and understand is correct. We were not able to resolve the external and technical issues with the enough buffer time to correct the validation errors triggered by ESS. _x000a__x000a_To avoid late submissions, we are making the adjustments to transition to Generate. At present, we have initiated the redesign and standardization of PRDE's Data Warehouse (DW). The tool to be used will be an additional module within the DW and  will facilitate the EDFacts files reporting directly from Generate. The reporting calendar has been modified also, and assessment data must be prepared for submission by August."/>
        <s v="The assessment data submitted is accurate therefore resubmission is not required.  The change of statewide assessment caused confusion in some schools which had negative effected on participation and proficiency rates.  In SY17-18, IOWA replaced Palau Achievement Test (PAT) as Palau's statewide assessment and it was administered for the first time."/>
        <s v="The assessment data submitted is accurate therefore resubmission is not required.  The change of the regular statewide assessment caused confusion in some schools.  In SY17-18, IOWA replaced Palau Achievement Test (PAT) as Palau's statewide assessment and it was administered for the first time.  Most students who were considered as nonparticipants for IOWA had invalid scores and the rest were absent.  For the Alternate Assessment, two schools did not complete individual student portfolios because they thought it was no longer required due to change of assessment from PAT to IOWA.    "/>
        <s v="The assessment data submitted is accurate therefore resubmission is not required.  The change of the regular statewide assessment caused confusion in some schools.  In SY17-18, IOWA replaced Palau Achievement Test (PAT) as Palau's statewide assessment and it was administered for the first time.  Most students who were considered as nonparticipants for IOWA had invalid scores and the rest were absent.  For the Alternate Assessment, two schools did not complete individual student portfolios because they thought it was no longer required due to change of assessment from PAT to IOWA."/>
        <s v="No Science assessment, already noted in submission plans."/>
        <s v="resubmitted and fixed HOM subgroup.  RI reported Asians and Native Hawaiian or Other Pacific Islander as two separate groups."/>
        <s v="Students who were outplaced are in SEA counts but not in School counts."/>
        <s v="State adopted new tests resulting in significant changes in proficiency and participation rates."/>
        <s v="State counted those who took the ELP assessment as participants."/>
        <s v="verified the submitted data, certain subgroups were below 95%"/>
        <s v="verified the submitted data, it is more than 1%"/>
        <s v="File resubmitted 3/1/19 to remove grades 3, 5, and 7."/>
        <s v="This year, we modified our method of identifying students with accommodations.  This led to more accurate reporting, but also led to more students being coded as 'with accommodations'.   The change in counts is based on students previously coded as without accommodations now being coded as with accommodations.  (In all flagged discrepancies, the 'with accommodations' count went up and the 'without accommodations' count went down.)  This was mainly due to making sure the ESL accommodations were included in those flagging a student as 'with accommodations'."/>
        <s v="In 16-17, all grades (3-8 and HS) tested Science.  In 17-18, only four grades (4, 6, 8, and HS) tested Science.  This explains the change in overall students."/>
        <s v="Our regular high school assessments (the End-of-Course Exam) is usually not taken during the same year for ELA and Math by a given student.  Instead of taking it at the end of a select year, the student takes it when they take one out of a set of specific ELA or Math courses.  It is reasonable the year they take ELA can differ from the year they take Math, so discrepancies in subgroups are expected."/>
        <s v="Confirmed accurate."/>
        <s v="These values have been verified to be correct. Our subgroup populations in the state are often very small. A change to just a few students can often register a large percent change as a result of the N value. "/>
        <s v="These values have been verified to be correct. This subgroup population has a history of having a high percentage of students who show as participating, but who do not have a valid score at the end of the assessment period. In the 16-17 SY there were 2267 student who took an assessment and received a valid score (FS 178) and 2460 students who participated. This was a -8% difference. This year we have improved this number with only a -5% difference in the number of students who participated and who also have received a valid assessment score."/>
        <s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
        <s v="The EMAPS assessment survey has been updated to indicate that students take the math and rla alternate assessments based on alternate achievement standards in grade 11.  Students in grades 9, 10, and 12 do not take math and rla alternate assessments based on alternate achievement standards."/>
        <s v="Prior to 2017-18, high school math reporting was limited to Algebra I.  As of 2017-18, high school math results include Algebra I and Integrated Math 1.  The inclusion of Integrated Math I accounts for the large year-to-year increases in the number of high school and all students participating in math assessments (FS185) and assigned performance levels (FS175) as well as the increase in the math participation rate for grades 11 and 12.  In addition, improvements in identification/coding account for the increases in math participation/results for Asian (19%/17%) and homeless (52%/45%) students as well as participation of Hispanic (11%) students.                                                                                                                                                                                                                              Similarly, improvements in identification/coding account for the significant increases in rla participation for Asian (12%) and homeless (46%/40%) students.  However, fewer students took regular rla assessments with accommodations (-7345) because the human reader/signer accommodation was not offered in 2017-18.                                                                                                                                                                                     Students taking the regular science assessment in grades 3 and 4 were assigned raw scores but were not assigned performance levels; consequently, they were reported as non-participants (NPART) in FS189 and were not reported in FS179.  As a result, participation in grade 3 and 4 science assessments was limited to students taking the alternate assessment based on alternate achievement standards other than a few 3rd and 4th graders who took regular assessments designed for higher grades.   The reduction in science participation in grades 3 and 4 (approximately, - 150,000) caused science participation to decline significantly for all students and all subgroups.  In addition, fewer students took regular science assessments with accommodations (-7345) because the human reader/signer accommodation was not offered in 2017-18.                                                                                                                                                                                            "/>
        <s v="The reduction in science participation in grades 3 and 4 (approximately, - 150,000) discussed above reduced participation rates in grades 3 and 4 to approximately 1%  as participation was limited to students taking alternate science assessments with alternate achievement standards and a few students taking regular assessments designed for higher grades.  For the same reason, proficiency rates for grades 3 and 4 fell to 10%-11% from 47%-61%.  And due to the magnitude of the reduction, science participation rates declined significantly for all students and all subgroups.  And as discussed above, new accountability provisions for newly arrived ELs, reduced participation rates in math and rla assessments not only for the EL subgroup but also for subgroups with a significant number of ELs (Asian, Hispanic, and migrant) as well as subgroups (homeless) and grades (9, 10, 11, and 12) with relatively few members."/>
        <s v="Fewer high school students were tested in math than in rla because the high school math results are for statewide assessments in Algebra I and Integrated Math I. While 9th graders dominate the pool of high school students enrolled and assessed in Algebra I and Integrated Math 1, a significant number of 8th graders take Algebra I; their results are included in the 8th grade math results.  By contrast, the rla results are for English II, for which enrollment is limited almost entirely to students in grades 9-12. The variation in the number of high school students tested in ma and rla has shrunk compared to 2016-17 due to the inclusion of Integrated Math 1 in reporting for high school students in 2017-18.  However, the ma – rla gap remains and affects all students and most subgroups but to varying degrees."/>
        <s v="While newly arrived ELs are required to take math assessments, they are not assigned performance levels, which means that they are not included in FS175 and are reported as NPART in FS185. As of 2017-18, accountability provisions affecting newly arrived ELs apply to those enrolled in US schools for two or fewer years rather than the first year of US schooling as in prior years.  Due to the magnitude of the change, participation rates were low and/or plummeted not only for the EL subgroup but also for other subgroups with a significant number of ELs (Asian, Hispanic, and migrant) as well as subgroups (foster care and homeless) and grades (10) with relatively few members."/>
        <s v="While newly arrived ELs are required to take rla assessments, they are not assigned performance levels, which means that they are not included in FS178 and are reported as NPART in FS188. As of 2017-18, accountability provisions affecting newly arrived ELs apply to those enrolled in US schools for two or fewer years rather than the first year of US schooling as in prior years.  Due to the magnitude of the change, participation rates were low and/or plummeted not only for the EL subgroup but also for other subgroups with a significant number of ELs (Asian and migrant) as well as subgroups (foster care and homeless) and grades (9, 11, and 12) with relatively few members."/>
        <s v="TN has a waiver of the 1% cap requirement for 2017-18. The department is improving guidance and training for districts, conducting additional monitoring, and requiring districts that exceed the cap to submit public justification letters."/>
        <s v="Achievement data (FS179) was later resubmitted on 1/15/2019, which now matches the achievement metadata. "/>
        <s v="Participation data (FS189) was later resubmitted on 1/15/2019, which now matches the participation metadata."/>
        <s v="To align EDFacts reports with the State Accountability system under ESSA, for SY 2017-18, Texas reported four performance levels: PERF LEVEL 1 (L1): Does Not Meet Grade Level, PERF LEVEL 2 (L2): Approaches Grade Level, PERF LEVEL 3 (L3): Meets Grade Level &amp; PERF LEVEL 4 (L4): Masters Grade Level, with the L3 (Meets GL) as the At or Above Proficiency level. While regular assessments with or without accommodation have all the four performance levels, Alternate assessments aligned with alternate standards only have three performance levels, in which Level II Satisfactory of above is counted towards meeting both Approaches GL and Meets GL in the state accountability. Since counts in the EDFacts’ four performance levels are mutual exclusive, students taking STAAR Alternate 2 with Level II Satisfactory performance were counted as PERF LEVEL 3, thus leaving the PERF LEVEL 2 not populated. The data is confirmed accurate. "/>
        <s v="A detailed year to year data analysis reveals that the number of students who took a REGASSWACC assessment and received a valid score for subject Reading/LA in SY 2017-18 has gone down generally by 3 - 11 percent for various grades, but by ~10% for grades 5 &amp; 6. The reason could be: in SY 2016-17, Texas converted STAAR L and STAAR A, which was designed for students with need of accommodations, to online versions, which offered better and easier access to accommodations to students in need. Because of that, we saw a surge of number of students taking a REGASSWACC assessment. As we came to the 2nd year of such change in SY 2017-18, the number of students taking REGASSWACC has gone down by some percentage if compared with 2016-17, but are still higher than 2015-16. Overall, number of students of all grades assessed with REGASSWACC for subject Reading/LA went up by 20% from 2015-16 to 2016-17, but down by 5% from 2016-17 to 2017-18, however, still up by 14% if 2017-18 is compared directly with 201-17. _x000a_Another noticeable change by the detailed year to year data analysis is seen in number of students who take ALTPARTALTACH assessments for all subjects. Texas has observed the number of students taking ALTPARTALTACH has continuously increased for all subjects from year to year since 2015 when the ALTASSMODACH was removed. With the 1% cap in mind, Texas Education Agency is providing guidance and training to LEAs to reduce the number of students taking ALTPARTALTACH in coming years._x000a_The data is confirmed accurate."/>
        <s v="Prior to the school year 2017-18, Texas reported Approaches Grade Level as the At or Above Proficiency Level in the EDFacts reports. From 2017-18, to align with the 2017-18 state accountability system under ESSA, Texas reported Meets Grade Level, which is one level higher than the Approaches GL, as the At or Above Proficiency Level. This reporting change regarding proficient level has resulted in fewer students at or above proficient level in 2017-18 compared to prior years. This change was reflected in the Texas EMAPS Assessment Metadata"/>
        <s v="The difference is verified and confirmed for CWD of grades 3-8 between MTH and RLA for SY 2017-18. The reason for this variance is that: during the 2018 Spring assessment administration season, Texas experienced two online testing glitches, one in April, the other in May. The may event primarily impacted students with disabilities (CWD) taking the grades 3-8 reading test. Per Commissioner’s decision, the results of the STAAR tests directly affected by the online testing issues were excluded from the state accountability reporting. The data submitted by TX has been confirmed accurate"/>
        <s v="The reason the count of students assessed in Mathematics in High School doesn’t align with the count of students assessed in Reading/LA is that Algebra I, the High School course for Mathematics, is often taken by many students while in middle school. Although most of those middle school Algebra I takers take one or two advanced Mathematics courses in high school, House Bill 5 (HB 5), passed by the Texas Legislature in 2013, prohibited these test results being used in the state accountability. And results of those math tests were thus not reported. To improve the situation, the 85th (2017) Texas Legislature introduced changes to the accountability system that will allow high schools to factor Advanced Placement (AP), International Baccalaureate (IB), SAT and ACT tests into their accountability ratings (reference: ESSA – Texas State Plan A.2.iii, on page 7). And the Texas Education Agency (TEA) is requesting the 86th (2019) Texas legislature to appropriate funds beginning in the 2019-20 school year for high school students who completed state testing requirements prior to high school to take once either the ACT or the SAT to fulfill the federal testing requirements."/>
        <s v="Texas has observed that the percentage of students who taking ALTPARTALTACH exceeded the 1.0 percent cap in mathematics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
        <s v="Texas has observed that the percentage of students who taking ALTPARTALTACH exceeded the 1.0 percent cap in reading/LA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
        <s v="Texas has observed that the percentage of students who taking ALTPARTALTACH exceeded the 1.0 percent cap in science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
        <s v="No state assessments was given due to hurricane damages."/>
        <s v="Data file was resubmitted. "/>
        <s v="Data files were resubmitted. "/>
        <s v="Data are accurate. "/>
        <s v="This data is correct due to Utah allowing children to opt out of tests. "/>
        <s v="Because of state law, we allow LEAs to have less than 95% participation rate. Our accountability reports show the backfilling to 95% participation rates requirements. "/>
        <s v="VT is in the first year of implementation of a new Statewide Longitudinal Data System. Data is still not available for reporting as VTAOE collection staff are currently working with the field in cleaning the data. VT had previously entered an estimated date of June 30, 2019 in the State Submission Plan for when late EDFacts files would be submitted - it is still anticipated that data can be submitted by this date.  "/>
        <s v="The zeros have been removed. "/>
        <s v="The data have been resubmitted."/>
        <s v="The data have been resubmitted. "/>
        <s v="The data have been resubmitted.  Virginia reports only one result per student; however, multiple courses are included in the mathematics count in accordance with Virginia's approved mathematics waiver. During the 2017-2018 year, Virginia began to calculate reading and mathematics performance and participation using a cohort rate. "/>
        <s v="Beginning in the 2017-2018 school year, VDOE monitored all 132-school divisions for overall participation in the VAAP in English reading and mathematics.  Divisions that exceeding one percent participation and had students participating in a disability area not traditionally associated with significant cognitive disability were required to complete individual student file reviews for compliance with Federal and state regulations and provide justification statements to staff members at VDOE.  This resulted in nearly 800 student file reviews across 82 school divisions.  Findings of non-compliance will be provided to VDOE federal program monitoring staff to ensure each individual case of noncompliance is corrected in accordance with OSEP Memo 09-02."/>
        <s v="The EMAPS metadata survey was corrected."/>
        <s v="This data was resubmtited."/>
        <s v="These likely reflect actual shifts in demographic distribution or performance among those groups. "/>
        <s v="Washington works with districts to monitor the completeness of their test administrations by providing districts tool identifying expected participants with the expectation that LEAs use those tools to test students in their districts still needing to do so. Some students and their parents refuse to sit for annual assessments, but the state offers no exemption from testing other than those for medical reasons or recently arrived english learners. Accountability and public-facing performance metrics use the greater of the number of students tested or 95% of expected to test, whichever is greater"/>
        <s v="Data has been resubmitted."/>
        <s v="science is only tested in grades 5, 8 and 11"/>
        <s v="WVDE has submitted and has gain approval for a waiver for the 1% cap on testing students on the alternate assessment. "/>
        <s v="In 2016-17 Wisconsin exceeded the one percent participation cap set by ESSA for the alternate assessment. Wisconsin subsequently did outreach with districts to ensure appropriate identification for participation. The participation numbers went down as a result of the efforts to meet the one percent cap requirement in 2017-18."/>
        <s v="The Wisconsin cell sizes of migratory students is small, 4 out of 74, did not test in the previous year. The fact that all students, 59, participated in the current reported year is not a large enough sample to indicate any trend from the previous year. The reported number is accurate."/>
        <s v="Files have been resubmitted. Wisconsin discovered an issue with reporting results from several independent charter schools."/>
        <s v="The Office of Educational Accountability (OEA) and Office of Student Assessment (OSA) send out a letter from the Deputy State Superintendent insisting the importance of test participation to school District Administrators (DA) and District Assessment Coordinators (DACs) before the beginning of the test window. The letter outlines how test participation ought to be considered both as an ethical issue as well as a critical pathway to educational equity. "/>
        <s v="Wyoming no longer tests for grade 11. All assessment files were resubmitted with the correct data. Metadata survey was also corrected and resubmitted"/>
        <s v="Wyoming does not participate in the Migrant program, therefore no data is reported."/>
        <s v="Data is correct. A different test is now being administered so it will be hard to compare year to year."/>
        <s v="Data is correct"/>
      </sharedItems>
    </cacheField>
    <cacheField name="EDFacts Notes" numFmtId="0">
      <sharedItems containsBlank="1"/>
    </cacheField>
    <cacheField name="Action for DQ Note in Public File Data Notes" numFmtId="0">
      <sharedItems count="3">
        <s v="Exclude"/>
        <s v="Include"/>
        <s v="1% - TBD"/>
      </sharedItems>
    </cacheField>
    <cacheField name="Reason to Include/ Exclude DQ Note in Public" numFmtId="0">
      <sharedItems containsBlank="1" count="10">
        <s v="Resolved issue by resubmission"/>
        <s v="Not relevant"/>
        <s v="Timely/missing"/>
        <s v="Y2Y explained"/>
        <s v="Relevant to data use"/>
        <s v=""/>
        <s v="Metadata issue"/>
        <s v="Level comp explained"/>
        <s v="Never sent to state"/>
        <m/>
      </sharedItems>
    </cacheField>
    <cacheField name="Include State Response in Public File Data Notes" numFmtId="0">
      <sharedItems containsBlank="1" count="12">
        <s v=""/>
        <s v="No state response"/>
        <s v="Include"/>
        <s v="Include, edited"/>
        <s v="Exclude"/>
        <m/>
        <s v="PO review"/>
        <s v="Include, edited; PO review edit"/>
        <s v="Edited"/>
        <s v="Include, edited; PO review"/>
        <s v="Include, recommend PO edit"/>
        <s v="Include; edited"/>
      </sharedItems>
    </cacheField>
    <cacheField name="Reason to Include/ Exclude State Response in Public" numFmtId="0">
      <sharedItems containsBlank="1" count="9">
        <s v=""/>
        <s v="No state response"/>
        <s v="Relevant to data use"/>
        <s v="Y2Y explained"/>
        <s v="Not relevant"/>
        <m/>
        <s v="Duplicate comment"/>
        <s v="Policy issue"/>
        <s v="Limitation noted"/>
      </sharedItems>
    </cacheField>
    <cacheField name="State-affirmed data were correct in response" numFmtId="0">
      <sharedItems containsBlank="1"/>
    </cacheField>
    <cacheField name="Suggested Data Note to Include in Public File Documentation" numFmtId="0">
      <sharedItems longText="1"/>
    </cacheField>
    <cacheField name="Suggested State Response to Include in Public File Documentation" numFmtId="0">
      <sharedItems containsBlank="1" longText="1"/>
    </cacheField>
    <cacheField name="Program Office Notes" numFmtId="0">
      <sharedItems containsNonDate="0" containsString="0" containsBlank="1"/>
    </cacheField>
    <cacheField name="Program Office Data Note Revision/Comment" numFmtId="0">
      <sharedItems containsNonDate="0" containsString="0" containsBlank="1"/>
    </cacheField>
    <cacheField name="Program Office State Response Revision/Comment" numFmtId="0">
      <sharedItems containsNonDate="0" containsString="0" containsBlank="1"/>
    </cacheField>
    <cacheField name="PO Remove Data Note (X = Remove)" numFmtId="0">
      <sharedItems containsNonDate="0" containsString="0" containsBlank="1"/>
    </cacheField>
    <cacheField name="PO Remove State Response (X = Remove)" numFmtId="0">
      <sharedItems containsNonDate="0" containsString="0" containsBlank="1"/>
    </cacheField>
    <cacheField name="Final Data Note to Include in Public File Documentation" numFmtId="0">
      <sharedItems containsNonDate="0" containsString="0" containsBlank="1"/>
    </cacheField>
    <cacheField name="Final State Response to Include in Public File Documentatio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07">
  <r>
    <s v="Assessment CDQR "/>
    <s v="OESE, OSEP"/>
    <s v="2017-18"/>
    <x v="0"/>
    <s v="AL"/>
    <s v="DQR-Assess-001"/>
    <n v="189"/>
    <n v="590"/>
    <s v="SEA, LEA, SCH"/>
    <s v="MISSING DATA"/>
    <s v="NA"/>
    <m/>
    <m/>
    <s v="X"/>
    <s v="All subgroups"/>
    <s v="All grades"/>
    <s v="ALTALTACH, REGWACC, REGWOACC"/>
    <s v="No"/>
    <m/>
    <m/>
    <m/>
    <m/>
    <s v="Missing Data (FS 189): Participation data were not reported in any of the expected grades at the SEA, LEA, and School levels. Please submit data."/>
    <s v="Submitted after the due date"/>
    <m/>
    <m/>
    <m/>
    <m/>
    <m/>
    <m/>
    <m/>
    <m/>
    <m/>
    <m/>
    <x v="0"/>
    <x v="0"/>
    <m/>
    <x v="0"/>
  </r>
  <r>
    <s v="Assessment CDQR "/>
    <s v="OESE, OSEP"/>
    <s v="2017-18"/>
    <x v="0"/>
    <s v="AL"/>
    <s v="DQR-Assess-001"/>
    <s v="185, 188, 189"/>
    <s v="588, 589, 590"/>
    <s v="SEA, LEA, SCH"/>
    <s v="MISSING DATA"/>
    <s v="NA"/>
    <s v="X"/>
    <s v="X"/>
    <s v="X"/>
    <s v="All subgroups"/>
    <s v="All grades"/>
    <s v="All assessment types"/>
    <s v="Yes"/>
    <m/>
    <m/>
    <m/>
    <m/>
    <s v="Missing Data (FS 185/188/189): Participation data were not reported at the SEA, LEA, and School levels. Please submit data."/>
    <s v="Submitted after the due date"/>
    <m/>
    <m/>
    <m/>
    <m/>
    <m/>
    <m/>
    <m/>
    <m/>
    <m/>
    <m/>
    <x v="0"/>
    <x v="0"/>
    <m/>
    <x v="0"/>
  </r>
  <r>
    <s v="Assessment CDQR "/>
    <s v="OESE, OSEP"/>
    <s v="2017-18"/>
    <x v="0"/>
    <s v="AL"/>
    <s v="DQR-Assess-002"/>
    <n v="179"/>
    <n v="585"/>
    <s v="SEA"/>
    <s v="METADATA ERROR"/>
    <s v="ZEROS SUBMITTED"/>
    <m/>
    <m/>
    <m/>
    <m/>
    <m/>
    <m/>
    <m/>
    <m/>
    <m/>
    <m/>
    <m/>
    <m/>
    <s v=""/>
    <m/>
    <m/>
    <m/>
    <m/>
    <m/>
    <s v="X"/>
    <s v="NA"/>
    <s v="HS"/>
    <s v="REGWACC"/>
    <m/>
    <x v="0"/>
    <x v="1"/>
    <m/>
    <x v="1"/>
  </r>
  <r>
    <s v="Assessment CDQR "/>
    <s v="OESE, OSEP"/>
    <s v="2017-18"/>
    <x v="0"/>
    <s v="AL"/>
    <s v="DQR-Assess-002"/>
    <s v="175, 178"/>
    <s v="583, 584"/>
    <s v="SEA"/>
    <s v="METADATA ERROR"/>
    <s v="ZEROS SUBMITTED"/>
    <m/>
    <m/>
    <m/>
    <m/>
    <m/>
    <m/>
    <m/>
    <m/>
    <m/>
    <m/>
    <m/>
    <m/>
    <s v=""/>
    <m/>
    <m/>
    <m/>
    <s v="X"/>
    <s v="X"/>
    <m/>
    <s v="NA"/>
    <s v="HS"/>
    <s v="REGWACC"/>
    <m/>
    <x v="0"/>
    <x v="1"/>
    <m/>
    <x v="2"/>
  </r>
  <r>
    <s v="Assessment CDQR "/>
    <s v="OESE, OSEP"/>
    <s v="2017-18"/>
    <x v="0"/>
    <s v="AL"/>
    <s v="DQR-Assess-003"/>
    <n v="189"/>
    <n v="590"/>
    <s v="SEA"/>
    <s v="METADATA ERROR"/>
    <s v="ZEROS SUBMITTED"/>
    <m/>
    <m/>
    <m/>
    <m/>
    <m/>
    <m/>
    <m/>
    <m/>
    <m/>
    <m/>
    <m/>
    <m/>
    <s v=""/>
    <m/>
    <m/>
    <m/>
    <m/>
    <m/>
    <s v="X"/>
    <s v="NA"/>
    <s v="HS"/>
    <s v="REGWACC"/>
    <m/>
    <x v="0"/>
    <x v="1"/>
    <m/>
    <x v="3"/>
  </r>
  <r>
    <s v="Assessment CDQR "/>
    <s v="OESE, OSEP"/>
    <s v="2017-18"/>
    <x v="0"/>
    <s v="AL"/>
    <s v="DQR-Assess-003"/>
    <s v="185, 188"/>
    <s v="588, 589"/>
    <s v="SEA"/>
    <s v="METADATA ERROR"/>
    <s v="ZEROS SUBMITTED"/>
    <m/>
    <m/>
    <m/>
    <m/>
    <m/>
    <m/>
    <m/>
    <m/>
    <m/>
    <m/>
    <m/>
    <m/>
    <s v=""/>
    <m/>
    <m/>
    <m/>
    <s v="X"/>
    <s v="X"/>
    <m/>
    <s v="NA"/>
    <s v="HS"/>
    <s v="REGWACC"/>
    <m/>
    <x v="0"/>
    <x v="1"/>
    <m/>
    <x v="4"/>
  </r>
  <r>
    <s v="Assessment CDQR "/>
    <s v="OESE, OSEP"/>
    <s v="2017-18"/>
    <x v="0"/>
    <s v="AL"/>
    <s v="DQR-Assess-004"/>
    <s v="175, 178, 179"/>
    <s v="583, 584, 585"/>
    <s v="SEA"/>
    <s v="PARTIAL DATA"/>
    <s v="NA"/>
    <s v="X"/>
    <s v="X"/>
    <s v="X"/>
    <s v="All subgroups"/>
    <s v="HS"/>
    <s v="REGWACC"/>
    <s v="No"/>
    <m/>
    <m/>
    <m/>
    <m/>
    <s v="Missing Data (175/178/179): Achievement data for students in all subgroups for a(n) REGASSWACC Assessment Type was not reported in GRADE HS at the SEA, LEA, and School levels. Please submit data."/>
    <s v="The decision was made to administer Scantron for two years until Alabama could build new assessments for Grades 3-8.  We are unable to capture students who were administered an accommodation on the state assessment.                        The decision was also made to use ACT as the high school accountability assessment.  At the time of 2018 administration, there was no way to capture if students were administered an accommodation.  This has been remedied for 2019.            "/>
    <m/>
    <m/>
    <m/>
    <s v="X"/>
    <s v="X"/>
    <s v="X"/>
    <s v="All subgroups"/>
    <s v="HS"/>
    <s v="REGWACC"/>
    <m/>
    <x v="0"/>
    <x v="2"/>
    <m/>
    <x v="5"/>
  </r>
  <r>
    <s v="Assessment CDQR "/>
    <s v="OESE, OSEP"/>
    <s v="2017-18"/>
    <x v="0"/>
    <s v="AL"/>
    <s v="DQR-Assess-004"/>
    <s v="175, 178, 179, 185, 188, 189"/>
    <s v="583, 584, 585, 588, 589, 590"/>
    <s v="SEA"/>
    <s v="PARTIAL DATA"/>
    <s v="NA"/>
    <m/>
    <m/>
    <m/>
    <m/>
    <m/>
    <m/>
    <m/>
    <m/>
    <m/>
    <m/>
    <m/>
    <m/>
    <s v=""/>
    <m/>
    <m/>
    <m/>
    <s v="X"/>
    <s v="X"/>
    <s v="X"/>
    <s v="MNP"/>
    <s v="3, 4, 5, 6, HS"/>
    <s v="ALTALTACH"/>
    <m/>
    <x v="0"/>
    <x v="1"/>
    <m/>
    <x v="6"/>
  </r>
  <r>
    <s v="Assessment CDQR "/>
    <s v="OESE, OSEP"/>
    <s v="2017-18"/>
    <x v="0"/>
    <s v="AL"/>
    <s v="DQR-Assess-009"/>
    <s v="175, 178, 179, 189"/>
    <s v="583, 584, 585,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ECODIS rules changed: CEP students included all kids whereas now, based on identified criteria.        All students: again there was no way to capture with accommodations.                                              LEP:  increase due to "/>
    <m/>
    <m/>
    <m/>
    <s v="X"/>
    <s v="X"/>
    <s v="X"/>
    <s v="See CDQR Y2Y report"/>
    <s v="See CDQR Y2Y report"/>
    <s v="See CDQR Y2Y report"/>
    <s v="See CDQR Y2Y report"/>
    <x v="0"/>
    <x v="2"/>
    <m/>
    <x v="7"/>
  </r>
  <r>
    <s v="Assessment CDQR "/>
    <s v="OESE, OSEP"/>
    <s v="2017-18"/>
    <x v="0"/>
    <s v="AL"/>
    <s v="DQR-Assess-009"/>
    <s v="185, 188"/>
    <s v="588, 589"/>
    <s v="SEA"/>
    <s v="ACCURACY - YEAR TO YEAR COUNT"/>
    <s v="NA"/>
    <m/>
    <m/>
    <m/>
    <m/>
    <m/>
    <m/>
    <m/>
    <m/>
    <m/>
    <m/>
    <m/>
    <m/>
    <s v=""/>
    <m/>
    <m/>
    <m/>
    <s v="X"/>
    <s v="X"/>
    <m/>
    <s v="See CDQR Y2Y report"/>
    <s v="See CDQR Y2Y report"/>
    <s v="See CDQR Y2Y report"/>
    <s v="See CDQR Y2Y report"/>
    <x v="0"/>
    <x v="1"/>
    <m/>
    <x v="8"/>
  </r>
  <r>
    <s v="Assessment CDQR "/>
    <s v="OESE, OSEP"/>
    <s v="2017-18"/>
    <x v="0"/>
    <s v="AL"/>
    <s v="DQR-Assess-010"/>
    <s v="175, 179"/>
    <s v="583, 585"/>
    <s v="SEA"/>
    <s v="ACCURACY - YEAR TO YEAR RATE"/>
    <s v="NA"/>
    <s v="X"/>
    <m/>
    <s v="X"/>
    <s v="See CDQR Y2Y report"/>
    <s v="See CDQR Y2Y report"/>
    <s v="See CDQR Y2Y report"/>
    <s v="See CDQR Y2Y report"/>
    <m/>
    <m/>
    <m/>
    <m/>
    <s v="A year to year proficiency rate change of more than 15% was identified for at least one subgroup, assessment type, or grade. Please review the CDQR Year to Year Report. Please resubmit SY 2017-18 data or submit a data note to explain why these data are accurate."/>
    <s v="Coding issue within the student management system has been corrected and this would account for the increase."/>
    <m/>
    <m/>
    <m/>
    <s v="X"/>
    <m/>
    <s v="X"/>
    <s v="See CDQR Y2Y report"/>
    <s v="See CDQR Y2Y report"/>
    <s v="See CDQR Y2Y report"/>
    <s v="See CDQR Y2Y report"/>
    <x v="0"/>
    <x v="2"/>
    <m/>
    <x v="9"/>
  </r>
  <r>
    <s v="Assessment CDQR "/>
    <s v="OESE, OSEP"/>
    <s v="2017-18"/>
    <x v="0"/>
    <s v="AL"/>
    <s v="DQR-Assess-012"/>
    <s v="178, 188"/>
    <s v="584, 589"/>
    <s v="SEA, LEA, SCH"/>
    <s v="ACROSS FILE COMPARISON"/>
    <s v="NA"/>
    <m/>
    <m/>
    <m/>
    <m/>
    <m/>
    <m/>
    <m/>
    <m/>
    <m/>
    <m/>
    <m/>
    <m/>
    <s v=""/>
    <m/>
    <m/>
    <m/>
    <m/>
    <s v="X"/>
    <m/>
    <s v="LEP"/>
    <s v="6, 7, 8"/>
    <s v="ALL"/>
    <m/>
    <x v="0"/>
    <x v="1"/>
    <m/>
    <x v="10"/>
  </r>
  <r>
    <s v="Assessment CDQR "/>
    <s v="OESE, OSEP"/>
    <s v="2017-18"/>
    <x v="0"/>
    <s v="AL"/>
    <s v="DQR-Assess-018"/>
    <n v="185"/>
    <n v="588"/>
    <s v="SEA"/>
    <s v="1% ALTALT"/>
    <s v="NA"/>
    <m/>
    <m/>
    <m/>
    <m/>
    <m/>
    <m/>
    <m/>
    <m/>
    <m/>
    <m/>
    <m/>
    <m/>
    <s v=""/>
    <m/>
    <m/>
    <m/>
    <s v="X"/>
    <m/>
    <m/>
    <s v="CWD"/>
    <s v="ALL"/>
    <s v="ALTALTACH"/>
    <s v="Y"/>
    <x v="0"/>
    <x v="1"/>
    <m/>
    <x v="11"/>
  </r>
  <r>
    <s v="Assessment CDQR "/>
    <s v="OESE, OSEP"/>
    <s v="2017-18"/>
    <x v="0"/>
    <s v="AL"/>
    <s v="DQR-Assess-018"/>
    <n v="188"/>
    <n v="589"/>
    <s v="SEA"/>
    <s v="1% ALTALT"/>
    <s v="NA"/>
    <m/>
    <m/>
    <m/>
    <m/>
    <m/>
    <m/>
    <m/>
    <m/>
    <m/>
    <m/>
    <m/>
    <m/>
    <s v=""/>
    <m/>
    <m/>
    <m/>
    <m/>
    <s v="X"/>
    <m/>
    <s v="CWD"/>
    <s v="ALL"/>
    <s v="ALTALTACH"/>
    <s v="Y"/>
    <x v="0"/>
    <x v="1"/>
    <m/>
    <x v="12"/>
  </r>
  <r>
    <s v="Assessment CDQR "/>
    <s v="OESE, OSEP"/>
    <s v="2017-18"/>
    <x v="0"/>
    <s v="AL"/>
    <s v="DQR-Assess-018"/>
    <n v="189"/>
    <n v="590"/>
    <s v="SEA"/>
    <s v="1% ALTALT"/>
    <s v="NA"/>
    <m/>
    <m/>
    <m/>
    <m/>
    <m/>
    <m/>
    <m/>
    <m/>
    <m/>
    <m/>
    <m/>
    <m/>
    <s v=""/>
    <m/>
    <m/>
    <m/>
    <m/>
    <m/>
    <s v="X"/>
    <s v="CWD"/>
    <s v="ALL"/>
    <s v="ALTALTACH"/>
    <s v="Y"/>
    <x v="0"/>
    <x v="1"/>
    <m/>
    <x v="13"/>
  </r>
  <r>
    <s v="Assessment CDQR "/>
    <s v="OESE, OSEP"/>
    <s v="2017-18"/>
    <x v="1"/>
    <s v="AK"/>
    <s v="DQR-Assess-004"/>
    <s v="175, 178, 185, 188"/>
    <s v="583, 584, 588, 589"/>
    <s v="SEA, LEA, SCH"/>
    <s v="PARTIAL DATA"/>
    <s v="NA"/>
    <m/>
    <m/>
    <m/>
    <m/>
    <m/>
    <m/>
    <m/>
    <m/>
    <m/>
    <m/>
    <m/>
    <m/>
    <s v=""/>
    <m/>
    <m/>
    <m/>
    <m/>
    <m/>
    <m/>
    <s v="All subgroups"/>
    <n v="10"/>
    <s v="All assessment types"/>
    <m/>
    <x v="0"/>
    <x v="1"/>
    <m/>
    <x v="14"/>
  </r>
  <r>
    <s v="Assessment CDQR "/>
    <s v="OESE, OSEP"/>
    <s v="2017-18"/>
    <x v="1"/>
    <s v="AK"/>
    <s v="DQR-Assess-007"/>
    <n v="188"/>
    <n v="589"/>
    <s v="SEA, LEA"/>
    <s v="LEVEL COMPARISON"/>
    <s v="NA"/>
    <m/>
    <s v="X"/>
    <m/>
    <s v="LEP"/>
    <s v="All grades"/>
    <s v="All assessment types"/>
    <s v="No"/>
    <m/>
    <m/>
    <m/>
    <m/>
    <s v="Participation SEA to LEA comparison - [READING/LANGUAGE ARTS]: The SEA FS 188 number of students in the LEP subgroup who participated in an assessment reported at the SEA level in reading/language arts for ALL, ALTASSALTACH, REGASSWACC, REGASSWOACC assessment is 63723 students, or 86% different than the sum of the LEA level counts of students in LEP subgroup who participated in an assessment._x000a__x000a_SEA to LEA discrepancies by Assessment Type: _x000a_-ALTASSALTACH: 534 students, 87%_x000a_-REGASSWACC: 9314 students, 63%_x000a_-REGASSWOACC: 53753 students, 91%_x000a__x000a_Please revise data and resubmit or explain in a data note why these data are accurate."/>
    <s v="C188 was resubmitted on 3/5/19. Found error in original submission with the LEP counts. "/>
    <m/>
    <m/>
    <m/>
    <m/>
    <m/>
    <m/>
    <m/>
    <m/>
    <m/>
    <m/>
    <x v="0"/>
    <x v="0"/>
    <m/>
    <x v="0"/>
  </r>
  <r>
    <s v="Assessment CDQR "/>
    <s v="OESE, OSEP"/>
    <s v="2017-18"/>
    <x v="1"/>
    <s v="AK"/>
    <s v="DQR-Assess-009"/>
    <s v="175, 178, 179, 185, 188, 189"/>
    <s v="583, 584, 585, 588, 589, 590"/>
    <s v="SEA"/>
    <s v="ACCURACY - YEAR TO YEAR COUNT"/>
    <s v="NA"/>
    <s v="X"/>
    <s v="X"/>
    <s v="X"/>
    <s v="See CDQR Y2Y report"/>
    <s v="See CDQR Y2Y report"/>
    <s v="See CDQR Y2Y report"/>
    <s v="See CDQR Y2Y report"/>
    <m/>
    <m/>
    <m/>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The Y2Y counts are going to be significantly different between years (16-17 and 17-18) because there were no 10th graders assessed in ELA or MATH in 17-18. 10th graders now only participate in the Science assessment."/>
    <m/>
    <m/>
    <m/>
    <s v="X"/>
    <s v="X"/>
    <s v="X"/>
    <s v="See CDQR Y2Y report"/>
    <s v="See CDQR Y2Y report"/>
    <s v="See CDQR Y2Y report"/>
    <s v="See CDQR Y2Y report"/>
    <x v="0"/>
    <x v="2"/>
    <m/>
    <x v="15"/>
  </r>
  <r>
    <s v="Assessment CDQR "/>
    <s v="OESE, OSEP"/>
    <s v="2017-18"/>
    <x v="1"/>
    <s v="AK"/>
    <s v="DQR-Assess-010"/>
    <n v="189"/>
    <n v="590"/>
    <s v="SEA"/>
    <s v="ACCURACY - YEAR TO YEAR RATE"/>
    <s v="NA"/>
    <m/>
    <m/>
    <s v="X"/>
    <s v="See CDQR Y2Y report"/>
    <s v="See CDQR Y2Y report"/>
    <s v="See CDQR Y2Y report"/>
    <s v="See CDQR Y2Y report"/>
    <m/>
    <m/>
    <m/>
    <m/>
    <s v="A year to year participation rate change of more than 4% was identified for at least one subgroup, assessment type, or grade. Please review the CDQR Year to Year Report. Please resubmit SY 2017-18 data or submit a data note to explain why these data are accurate."/>
    <s v="The Y2Y rate is correct. There was an increase in 10th grade participation in science during the 17-18 year. "/>
    <m/>
    <m/>
    <m/>
    <m/>
    <m/>
    <s v="X"/>
    <s v="See CDQR Y2Y report"/>
    <s v="See CDQR Y2Y report"/>
    <s v="See CDQR Y2Y report"/>
    <s v="See CDQR Y2Y report"/>
    <x v="0"/>
    <x v="2"/>
    <m/>
    <x v="16"/>
  </r>
  <r>
    <s v="Assessment CDQR "/>
    <s v="OESE, OSEP"/>
    <s v="2017-18"/>
    <x v="1"/>
    <s v="AK"/>
    <s v="DQR-Assess-012"/>
    <s v="178, 188"/>
    <s v="584, 589"/>
    <s v="SEA, LEA, SCH"/>
    <s v="ACROSS FILE COMPARISON"/>
    <s v="NA"/>
    <m/>
    <s v="X"/>
    <m/>
    <s v="LEP"/>
    <s v="ALL, 3, 4, 5, 6, 7, 8, 9"/>
    <s v="ALL, ALTASSALTACH, REGASSWACC, REGASSWOACC"/>
    <s v="No"/>
    <m/>
    <m/>
    <m/>
    <m/>
    <s v="Across file comparison: The SEA GRAND TOTAL number of students in the LEP subgroup who took an assessment and received a valid score (8526 students) (FS 178) does not equal the number of students in the LEP subgroup who participated in the assessment (63723 students) (FS 188). This is a discrepancy of -55197 students, or -87%. _x000a__x000a_A similar discrepancy exists at the LEA and School levels. Please revise data and resubmit or explain in a data note why these data are accurate."/>
    <s v="C188 was resubmitted on 3/5/19. Found error in original submission with the LEP counts. "/>
    <m/>
    <m/>
    <m/>
    <m/>
    <m/>
    <m/>
    <m/>
    <m/>
    <m/>
    <m/>
    <x v="0"/>
    <x v="0"/>
    <m/>
    <x v="0"/>
  </r>
  <r>
    <s v="Assessment CDQR "/>
    <s v="OESE, OSEP"/>
    <s v="2017-18"/>
    <x v="1"/>
    <s v="AK"/>
    <s v="DQR-Assess-013"/>
    <s v="185, 188"/>
    <s v="588, 589"/>
    <s v="SEA"/>
    <s v="SUBJECT COUNT COMPARISON - MTH TO RLA"/>
    <s v="NA"/>
    <s v="X"/>
    <s v="X"/>
    <m/>
    <s v="LEP"/>
    <s v="3 TO 8"/>
    <s v="ALL"/>
    <s v="No"/>
    <m/>
    <m/>
    <m/>
    <m/>
    <s v="Subject Count Comparison - MTH to RLA (FS185, 188): The count of LEP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52359 students, or 665.6%, is larger than expected. Please revise data and resubmit or explain in a data note why these data are accurate."/>
    <s v="C188 was resubmitted on 3/5/19. Found error in original submission with the LEP counts. "/>
    <m/>
    <m/>
    <m/>
    <m/>
    <m/>
    <m/>
    <m/>
    <m/>
    <m/>
    <m/>
    <x v="0"/>
    <x v="0"/>
    <m/>
    <x v="0"/>
  </r>
  <r>
    <s v="Assessment CDQR "/>
    <s v="OESE, OSEP"/>
    <s v="2017-18"/>
    <x v="1"/>
    <s v="AK"/>
    <s v="DQR-Assess-013"/>
    <s v="185, 188"/>
    <s v="588, 589"/>
    <s v="SEA"/>
    <s v="SUBJECT COUNT COMPARISON - MTH TO RLA"/>
    <s v="NA"/>
    <s v="X"/>
    <s v="X"/>
    <m/>
    <s v="LEP"/>
    <s v="HS"/>
    <s v="ALL"/>
    <s v="No"/>
    <m/>
    <m/>
    <m/>
    <m/>
    <s v="Subject Count Comparison - MTH to RLA (FS185, 188): The count of LEP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8333 students, or 781.0%, is larger than expected. Please revise data and resubmit or explain in a data note why these data are accurate."/>
    <s v="C188 was resubmitted on 3/5/19. Found error in original submission with the LEP counts. "/>
    <m/>
    <m/>
    <m/>
    <m/>
    <m/>
    <m/>
    <m/>
    <m/>
    <m/>
    <m/>
    <x v="0"/>
    <x v="0"/>
    <m/>
    <x v="0"/>
  </r>
  <r>
    <s v="Assessment CDQR "/>
    <s v="OESE, OSEP"/>
    <s v="2017-18"/>
    <x v="1"/>
    <s v="AK"/>
    <s v="DQR-Assess-014"/>
    <n v="185"/>
    <n v="588"/>
    <s v="SEA"/>
    <s v="LOW PARTICIPATION RATE"/>
    <s v="NA"/>
    <s v="X"/>
    <m/>
    <m/>
    <s v="ALL, CWD, ECODIS, F, HOM, M, MAN, MB, MHL, MILCNCTD, MM, MW"/>
    <s v="All grades"/>
    <s v="All assessment types"/>
    <s v="No"/>
    <m/>
    <m/>
    <m/>
    <m/>
    <s v="Low Participation Rate (FS 185): The participation rates for all subgroups (except FCS, LEP, MA, MIG, and MNP) range from 91.2 to 94.9%. The participation rate for the ALL STUDENTS subgroup is 91.3%. The ESEA, as amended, requires that States annually measure the achievement of not less than 95 percent of all students, and 95 percent of all students in each subgroup of students. Please revise data and resubmit and/or provide an explanatory data note. "/>
    <s v="This is correct. 17-18 participation rates are lower this year compared to 16-17. There has been an increase in parent refusals from year to year. "/>
    <m/>
    <m/>
    <m/>
    <s v="X"/>
    <m/>
    <m/>
    <s v="ALL STUDENTS, MW, MM, MILCNCTD, MHL, MB, MAN, M, HOM, F, ECODIS, CWD"/>
    <s v="ALL"/>
    <s v="ALL"/>
    <s v="Y"/>
    <x v="1"/>
    <x v="2"/>
    <m/>
    <x v="17"/>
  </r>
  <r>
    <s v="Assessment CDQR "/>
    <s v="OESE, OSEP"/>
    <s v="2017-18"/>
    <x v="1"/>
    <s v="AK"/>
    <s v="DQR-Assess-014"/>
    <n v="188"/>
    <n v="589"/>
    <s v="SEA"/>
    <s v="LOW PARTICIPATION RATE"/>
    <s v="NA"/>
    <m/>
    <s v="X"/>
    <m/>
    <s v="ALL, CWD, ECODIS, F, HOM, LEP, M, MB, MHL, MILCNCTD, MM, MW"/>
    <s v="All grades"/>
    <s v="All assessment types"/>
    <s v="No"/>
    <m/>
    <m/>
    <m/>
    <m/>
    <s v="Low Participation Rate (FS 188): The participation rates for all subgroups (except FCS, MA, MAN, MIG, and MNP) range from 87.5 to 94.8%. The participation rate for the ALL STUDENTS subgroup is 91.5%. The ESEA, as amended, requires that States annually measure the achievement of not less than 95 percent of all students, and 95 percent of all students in each subgroup of students. Please revise data and resubmit and/or provide an explanatory data note. "/>
    <s v="This is correct. 17-18 participation rates are lower this year compared to 16-17. HK 3/6/19 There has been an increase in parent refusals from year to year. "/>
    <m/>
    <m/>
    <m/>
    <m/>
    <s v="X"/>
    <m/>
    <s v="ALL STUDENTS, MW, MM, MILCNCTD, MHL, MB, M, HOM, F, ECODIS, CWD"/>
    <s v="ALL"/>
    <s v="ALL"/>
    <s v="Y"/>
    <x v="0"/>
    <x v="2"/>
    <m/>
    <x v="18"/>
  </r>
  <r>
    <s v="Assessment CDQR "/>
    <s v="OESE, OSEP"/>
    <s v="2017-18"/>
    <x v="2"/>
    <s v="AS"/>
    <s v="DQR-Assess-004"/>
    <s v="175, 178, 185, 188"/>
    <s v="583, 584, 588, 589"/>
    <s v="SEA"/>
    <s v="PARTIAL DATA"/>
    <s v="NA"/>
    <s v="X"/>
    <s v="X"/>
    <m/>
    <s v="All subgroups"/>
    <s v="3,5,7,HS"/>
    <s v="REGWOACC"/>
    <s v="No"/>
    <m/>
    <m/>
    <m/>
    <m/>
    <s v="Missing Data (175/178/185/188): Achievement and Participation data for students in all subgroups for a(n) REGASSWOACC Assessment Type was not reported at the SEA, LEA, and School levels except for GRADE 7 in FS 178. Please submit data."/>
    <s v="We identify the error on the submission and resubmitted the file 175, 185, 178,188 on March 27,2019."/>
    <m/>
    <m/>
    <m/>
    <s v="X"/>
    <s v="X"/>
    <m/>
    <s v="All subgroups"/>
    <s v="ALL, 3, 5, 7, HS"/>
    <s v="REGWOACC"/>
    <s v="No"/>
    <x v="0"/>
    <x v="2"/>
    <m/>
    <x v="19"/>
  </r>
  <r>
    <s v="Assessment CDQR "/>
    <s v="OESE, OSEP"/>
    <s v="2017-18"/>
    <x v="2"/>
    <s v="AS"/>
    <s v="DQR-Assess-009"/>
    <n v="175"/>
    <n v="583"/>
    <s v="SEA"/>
    <s v="ACCURACY - YEAR TO YEAR COUNT"/>
    <s v="NA"/>
    <m/>
    <m/>
    <m/>
    <m/>
    <m/>
    <m/>
    <m/>
    <m/>
    <m/>
    <m/>
    <m/>
    <m/>
    <s v=""/>
    <m/>
    <m/>
    <m/>
    <s v="X"/>
    <m/>
    <m/>
    <s v="See CDQR Y2Y report"/>
    <s v="See CDQR Y2Y report"/>
    <s v="See CDQR Y2Y report"/>
    <s v="See CDQR Y2Y report"/>
    <x v="0"/>
    <x v="1"/>
    <m/>
    <x v="8"/>
  </r>
  <r>
    <s v="Assessment CDQR "/>
    <s v="OESE, OSEP"/>
    <s v="2017-18"/>
    <x v="2"/>
    <s v="AS"/>
    <s v="DQR-Assess-009"/>
    <n v="185"/>
    <n v="588"/>
    <s v="SEA"/>
    <s v="ACCURACY - YEAR TO YEAR COUNT"/>
    <s v="NA"/>
    <s v="X"/>
    <m/>
    <m/>
    <s v="See CDQR Y2Y report"/>
    <s v="See CDQR Y2Y report"/>
    <s v="See CDQR Y2Y report"/>
    <s v="See CDQR Y2Y report"/>
    <m/>
    <m/>
    <m/>
    <m/>
    <s v="A year to year change of more than 50 (count difference) and 5% was identified for at least one grand total. Please review the CDQR Year to Year Report.  If data are not accurate as submitted, please resubmit.  Please resubmit SY 2017-18 data or submit a data note to explain why these data are accurate."/>
    <s v="We work with small number of students from year to year. The large depletion of data from year to year because small we work with small number of students."/>
    <m/>
    <m/>
    <m/>
    <s v="X"/>
    <m/>
    <m/>
    <s v="See CDQR Y2Y report"/>
    <s v="See CDQR Y2Y report"/>
    <s v="See CDQR Y2Y report"/>
    <s v="See CDQR Y2Y report"/>
    <x v="0"/>
    <x v="2"/>
    <m/>
    <x v="8"/>
  </r>
  <r>
    <s v="Assessment CDQR "/>
    <s v="OESE, OSEP"/>
    <s v="2017-18"/>
    <x v="2"/>
    <s v="AS"/>
    <s v="DQR-Assess-010"/>
    <s v="175, 178, 185, 188"/>
    <s v="583, 584, 588, 589"/>
    <s v="SEA"/>
    <s v="ACCURACY - YEAR TO YEAR RATE"/>
    <s v="NA"/>
    <s v="X"/>
    <s v="X"/>
    <m/>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Data has been revised and resubmitted."/>
    <m/>
    <m/>
    <m/>
    <s v="X"/>
    <s v="X"/>
    <m/>
    <s v="See CDQR Y2Y report"/>
    <s v="See CDQR Y2Y report"/>
    <s v="See CDQR Y2Y report"/>
    <s v="See CDQR Y2Y report"/>
    <x v="0"/>
    <x v="2"/>
    <m/>
    <x v="20"/>
  </r>
  <r>
    <s v="Assessment CDQR "/>
    <s v="OESE, OSEP"/>
    <s v="2017-18"/>
    <x v="2"/>
    <s v="AS"/>
    <s v="DQR-Assess-013"/>
    <s v="185, 188"/>
    <s v="588, 589"/>
    <s v="SEA"/>
    <s v="SUBJECT COUNT COMPARISON - MTH TO RLA"/>
    <s v="NA"/>
    <s v="X"/>
    <s v="X"/>
    <m/>
    <s v="ALL, CWD"/>
    <s v="HS"/>
    <s v="ALL"/>
    <s v="No"/>
    <m/>
    <m/>
    <m/>
    <m/>
    <s v="Subject Count Comparison - MTH to RLA (FS185, 188): The count of ALL and CWD students in High School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6 students, or 44.4%, is larger than expected. Please revise data and resubmit or explain in a data note why these data are accurate."/>
    <s v="We identify the error on the submission and resubmitted the file 178,188 on March 27,2019."/>
    <m/>
    <m/>
    <m/>
    <s v="X"/>
    <s v="X"/>
    <m/>
    <s v="ALL, CWD"/>
    <s v="HS"/>
    <s v="ALL"/>
    <s v="Y"/>
    <x v="0"/>
    <x v="2"/>
    <m/>
    <x v="21"/>
  </r>
  <r>
    <s v="Assessment CDQR "/>
    <s v="OESE, OSEP"/>
    <s v="2017-18"/>
    <x v="2"/>
    <s v="AS"/>
    <s v="DQR-Assess-014"/>
    <n v="185"/>
    <n v="588"/>
    <s v="SEA"/>
    <s v="LOW PARTICIPATION RATE"/>
    <s v="NA"/>
    <s v="X"/>
    <m/>
    <m/>
    <s v="ALL, CWD"/>
    <s v="All grades"/>
    <s v="All assessment types"/>
    <s v="No"/>
    <m/>
    <m/>
    <m/>
    <m/>
    <s v="Low Participation Rate (FS 185): The participation rates for the ALL STUDENTS and the CWD subgroups are 92.9%. The ESEA, as amended, requires that States annually measure the achievement of not less than 95 percent of all students, and 95 percent of all students in each subgroup of students. Please revise data and resubmit and/or provide an explanatory data note. "/>
    <s v="We identify the error and resubmitted the file 175,185 on March 27,2019."/>
    <m/>
    <m/>
    <m/>
    <s v="X"/>
    <m/>
    <m/>
    <s v="ALL STUDENTS, CWD"/>
    <s v="ALL"/>
    <s v="ALL"/>
    <s v="Y"/>
    <x v="0"/>
    <x v="2"/>
    <m/>
    <x v="22"/>
  </r>
  <r>
    <s v="Assessment CDQR "/>
    <s v="OESE, OSEP"/>
    <s v="2017-18"/>
    <x v="2"/>
    <s v="AS"/>
    <s v="DQR-Assess-014"/>
    <n v="188"/>
    <n v="589"/>
    <s v="SEA"/>
    <s v="LOW PARTICIPATION RATE"/>
    <s v="NA"/>
    <m/>
    <s v="X"/>
    <m/>
    <s v="ALL, CWD"/>
    <s v="All grades"/>
    <s v="All assessment types"/>
    <s v="No"/>
    <m/>
    <m/>
    <m/>
    <m/>
    <s v="Low Participation Rate (FS 188): The participation rates for the ALL STUDENTS and the CWD subgroups are 88.9%. The ESEA, as amended, requires that States annually measure the achievement of not less than 95 percent of all students, and 95 percent of all students in each subgroup of students. Please revise data and resubmit and/or provide an explanatory data note. "/>
    <s v="We identify the error on the submission and resubmitted the file 178,188 on March 27,2019."/>
    <m/>
    <m/>
    <m/>
    <m/>
    <s v="X"/>
    <m/>
    <s v="ALL STUDENTS, CWD"/>
    <s v="ALL"/>
    <s v="ALL"/>
    <s v="Y"/>
    <x v="0"/>
    <x v="2"/>
    <m/>
    <x v="23"/>
  </r>
  <r>
    <s v="Assessment CDQR "/>
    <s v="OESE, OSEP"/>
    <s v="2017-18"/>
    <x v="3"/>
    <s v="AZ"/>
    <s v="DQR-Assess-009"/>
    <s v="175, 178, 179, 185, 188, 189"/>
    <s v="583, 584, 585, 588, 589, 590"/>
    <s v="SEA"/>
    <s v="ACCURACY - YEAR TO YEAR COUNT"/>
    <s v="NA"/>
    <s v="X"/>
    <s v="X"/>
    <s v="X"/>
    <s v="See CDQR Y2Y report"/>
    <s v="See CDQR Y2Y report"/>
    <s v="See CDQR Y2Y report"/>
    <s v="See CDQR Y2Y report"/>
    <m/>
    <m/>
    <m/>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Two things may have impacted the number and performance of students with accommodations. ADE improved and increased trainings for schools and districts to better document the use of accommodations at the school and district level. So part of the difference may reflect not a true difference but a more accurate reporting of accommodations. Secondly, beginning in FY18 a number of modifications to testing that were previously labeled accommodations and were only limited to a small number of students were reclassified as tools and became available to all students in Arizona. This included Color Contrast, Mouse Pointer Size and Color, Print Size, and Text-to-Speech (for all sessions except Reading). These tools were still labeled accommodations in our EDFacts filing and should not have been. Once these tools are removed from the accommodations list Arizona’s numbers should decrease."/>
    <m/>
    <m/>
    <m/>
    <s v="X"/>
    <s v="X"/>
    <s v="X"/>
    <s v="See CDQR Y2Y report"/>
    <s v="See CDQR Y2Y report"/>
    <s v="See CDQR Y2Y report"/>
    <s v="See CDQR Y2Y report"/>
    <x v="1"/>
    <x v="2"/>
    <m/>
    <x v="15"/>
  </r>
  <r>
    <s v="Assessment CDQR "/>
    <s v="OESE, OSEP"/>
    <s v="2017-18"/>
    <x v="3"/>
    <s v="AZ"/>
    <s v="DQR-Assess-010"/>
    <s v="175, 178, 179, 185, 188, 189"/>
    <s v="583, 584, 585, 588, 589, 590"/>
    <s v="SEA"/>
    <s v="ACCURACY - YEAR TO YEAR RATE"/>
    <s v="NA"/>
    <s v="X"/>
    <s v="X"/>
    <s v="X"/>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Two things may have impacted the number and performance of students with accommodations. ADE improved and increased trainings for schools and districts to better document the use of accommodations at the school and district level. So part of the difference may reflect not a true difference but a more accurate reporting of accommodations. Secondly, beginning in FY18 a number of modifications to testing that were previously labeled accommodations and were only limited to a small number of students were reclassified as tools and became available to all students in Arizona. This included Color Contrast, Mouse Pointer Size and Color, Print Size, and Text-to-Speech (for all sessions except Reading). These tools were still labeled accommodations in our EDFacts filing and should not have been. Once these tools are removed from the accommodations list Arizona’s numbers should decrease."/>
    <m/>
    <m/>
    <m/>
    <s v="X"/>
    <s v="X"/>
    <s v="X"/>
    <s v="See CDQR Y2Y report"/>
    <s v="See CDQR Y2Y report"/>
    <s v="See CDQR Y2Y report"/>
    <s v="See CDQR Y2Y report"/>
    <x v="1"/>
    <x v="2"/>
    <m/>
    <x v="20"/>
  </r>
  <r>
    <s v="Assessment CDQR "/>
    <s v="OESE, OSEP"/>
    <s v="2017-18"/>
    <x v="3"/>
    <s v="AZ"/>
    <s v="DQR-Assess-013"/>
    <s v="185, 188"/>
    <s v="588, 589"/>
    <s v="SEA"/>
    <s v="SUBJECT COUNT COMPARISON - MTH TO RLA"/>
    <s v="NA"/>
    <s v="X"/>
    <s v="X"/>
    <m/>
    <s v="CWD, LEP, MA"/>
    <s v="HS"/>
    <s v="ALL"/>
    <s v="No"/>
    <m/>
    <m/>
    <m/>
    <m/>
    <s v="Subject Count Comparison - MTH to RLA (FS185, 188): The count of CWD, LEP, and MA students in High School who were enrolled at the time of the assessment in a Mathematics assessment (FS185) does not align with the count of students who were enrolled at the time of the assessment in a Reading/Language Arts assessment (FS188). While some variation is expected, the CWD discrepancy of 294 students, or 5.12%, the LEP discrepancy of 169 students, or -8.1%, and the MA discrepancy of 291 students, or 12.7%, is larger than expected. Please revise data and resubmit or explain in a data note why these data are accurate."/>
    <s v="This is due to the general movement of students between schools within the testing window and schools’ individual testing policies during the state window."/>
    <m/>
    <m/>
    <m/>
    <m/>
    <m/>
    <m/>
    <m/>
    <m/>
    <m/>
    <m/>
    <x v="0"/>
    <x v="0"/>
    <m/>
    <x v="0"/>
  </r>
  <r>
    <s v="Assessment CDQR "/>
    <s v="OESE, OSEP"/>
    <s v="2017-18"/>
    <x v="3"/>
    <s v="AZ"/>
    <s v="DQR-Assess-014"/>
    <n v="185"/>
    <n v="588"/>
    <s v="SEA"/>
    <s v="LOW PARTICIPATION RATE"/>
    <s v="NA"/>
    <s v="X"/>
    <m/>
    <m/>
    <s v="ALL, CWD, F, FCS, HOM, M, MA, MAN, MB, MILCNCTD, MM, MNP, MW"/>
    <s v="All grades"/>
    <s v="All assessment types"/>
    <s v="No"/>
    <m/>
    <m/>
    <m/>
    <m/>
    <s v="Low Participation Rate (FS 185): The participation rates for all subgroups (except ECODIS, LEP, MHL, and MIG) range from 87.9 to 94.8%. The participation rate for the ALL STUDENTS subgroup is 94.5%. The ESEA, as amended, requires that States annually measure the achievement of not less than 95 percent of all students, and 95 percent of all students in each subgroup of students. Please revise data and resubmit and/or provide an explanatory data note. "/>
    <s v="This is a behavioral change in response to a change in the state model of A-F Letter Grades. Not meeting a 95% tested number at the school level no longer has as big of an impact on the school’s letter grade, so they have less incentive to ensure 95% of their students are tested."/>
    <m/>
    <m/>
    <m/>
    <m/>
    <m/>
    <m/>
    <m/>
    <m/>
    <m/>
    <m/>
    <x v="0"/>
    <x v="0"/>
    <m/>
    <x v="0"/>
  </r>
  <r>
    <s v="Assessment CDQR "/>
    <s v="OESE, OSEP"/>
    <s v="2017-18"/>
    <x v="3"/>
    <s v="AZ"/>
    <s v="DQR-Assess-014"/>
    <n v="188"/>
    <n v="589"/>
    <s v="SEA"/>
    <s v="LOW PARTICIPATION RATE"/>
    <s v="NA"/>
    <m/>
    <s v="X"/>
    <m/>
    <s v="ALL, CWD, F, FCS, HOM, M, MA, MAN, MB, MILCNCTD, MM, MNP, MW"/>
    <s v="All grades"/>
    <s v="All assessment types"/>
    <s v="No"/>
    <m/>
    <m/>
    <m/>
    <m/>
    <s v="Low Participation Rate (FS 188): The participation rates for all subgroups (except ECODIS, LEP, MHL, and MIG) range from 87.8 to 94.8%. The participation rate for the ALL STUDENTS subgroup is 94.5%. The ESEA, as amended, requires that States annually measure the achievement of not less than 95 percent of all students, and 95 percent of all students in each subgroup of students. Please revise data and resubmit and/or provide an explanatory data note. "/>
    <s v="This is a behavioral change in response to a change in the state model of A-F Letter Grades. Not meeting a 95% tested number at the school level no longer has as big of an impact on the school’s letter grade, so they have less incentive to ensure 95% of their students are tested."/>
    <m/>
    <m/>
    <m/>
    <m/>
    <m/>
    <m/>
    <m/>
    <m/>
    <m/>
    <m/>
    <x v="0"/>
    <x v="0"/>
    <m/>
    <x v="0"/>
  </r>
  <r>
    <s v="Assessment CDQR "/>
    <s v="OESE, OSEP"/>
    <s v="2017-18"/>
    <x v="4"/>
    <s v="AR"/>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ALTERNATE ASSESSMENT:The ones that are flagged in the Y2Y count is due to the shifting in high school of what grade levels where assessed as as well as  the state established a clearer definition for who is elilgible to take the alternate assessment. HOM: Change in the data collections can be attributed to the increase count in homeless.  MNP: Partly can be attributed to growing population of Marshallese students in Northwest Arkansas"/>
    <m/>
    <m/>
    <m/>
    <s v="X"/>
    <s v="X"/>
    <s v="X"/>
    <s v="See CDQR Y2Y report"/>
    <s v="See CDQR Y2Y report"/>
    <s v="See CDQR Y2Y report"/>
    <s v="See CDQR Y2Y report"/>
    <x v="1"/>
    <x v="2"/>
    <m/>
    <x v="7"/>
  </r>
  <r>
    <s v="Assessment CDQR "/>
    <s v="OESE, OSEP"/>
    <s v="2017-18"/>
    <x v="4"/>
    <s v="AR"/>
    <s v="DQR-Assess-010"/>
    <n v="178"/>
    <n v="584"/>
    <s v="SEA"/>
    <s v="ACCURACY - YEAR TO YEAR RATE"/>
    <s v="NA"/>
    <m/>
    <s v="X"/>
    <m/>
    <s v="See CDQR Y2Y report"/>
    <s v="See CDQR Y2Y report"/>
    <s v="See CDQR Y2Y report"/>
    <s v="See CDQR Y2Y report"/>
    <m/>
    <m/>
    <m/>
    <m/>
    <s v="A year to year proficiency rate change of more than 15% was identified for at least one subgroup, assessment type, or grade. Please review the CDQR Year to Year Report. Please resubmit SY 2017-18 data or submit a data note to explain why these data are accurate."/>
    <s v="Row 2 in AR_Dec DQ Review 1 Report Report_1718-AR_Assessment change is due to new proficiency cut scores were established for RLA."/>
    <m/>
    <m/>
    <m/>
    <m/>
    <s v="X"/>
    <m/>
    <s v="See CDQR Y2Y report"/>
    <s v="See CDQR Y2Y report"/>
    <s v="See CDQR Y2Y report"/>
    <s v="See CDQR Y2Y report"/>
    <x v="1"/>
    <x v="2"/>
    <m/>
    <x v="9"/>
  </r>
  <r>
    <s v="Assessment CDQR "/>
    <s v="OESE, OSEP"/>
    <s v="2017-18"/>
    <x v="4"/>
    <s v="AR"/>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NO COMMENT REQUESTED"/>
    <m/>
    <m/>
    <m/>
    <s v="X"/>
    <m/>
    <m/>
    <s v="CWD"/>
    <s v="ALL"/>
    <s v="ALTALTACH"/>
    <s v="Y"/>
    <x v="1"/>
    <x v="2"/>
    <m/>
    <x v="11"/>
  </r>
  <r>
    <s v="Assessment CDQR "/>
    <s v="OESE, OSEP"/>
    <s v="2017-18"/>
    <x v="4"/>
    <s v="AR"/>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NO COMMENT REQUESTED"/>
    <m/>
    <m/>
    <m/>
    <m/>
    <s v="X"/>
    <m/>
    <s v="CWD"/>
    <s v="ALL"/>
    <s v="ALTALTACH"/>
    <s v="Y"/>
    <x v="1"/>
    <x v="2"/>
    <m/>
    <x v="12"/>
  </r>
  <r>
    <s v="Assessment CDQR "/>
    <s v="OESE, OSEP"/>
    <s v="2017-18"/>
    <x v="5"/>
    <s v="BIE"/>
    <s v="DQR-Assess-001"/>
    <s v="175, 178, 179, 185, 188, 189"/>
    <s v="583, 584, 585, 588, 589, 590"/>
    <s v="SEA, LEA, SCH"/>
    <s v="MISSING DATA"/>
    <s v="NA"/>
    <s v="X"/>
    <s v="X"/>
    <s v="X"/>
    <s v="All subgroups"/>
    <s v="All grades"/>
    <s v="All assessment types"/>
    <s v="Yes"/>
    <m/>
    <m/>
    <m/>
    <m/>
    <s v="Missing Data (FS 175/178/179/185/188/189): Achievement and Participation data were not reported at the SEA, LEA, and School levels. Please submit data."/>
    <s v="Achievement data will be submitted by March 29, 2019. Participation data will be submitted by April 30, 2019."/>
    <m/>
    <m/>
    <m/>
    <m/>
    <m/>
    <m/>
    <m/>
    <m/>
    <m/>
    <m/>
    <x v="0"/>
    <x v="0"/>
    <m/>
    <x v="0"/>
  </r>
  <r>
    <s v="Assessment CDQR "/>
    <s v="OESE, OSEP"/>
    <s v="2017-18"/>
    <x v="5"/>
    <s v="BIE"/>
    <s v="DQR-Assess-001"/>
    <s v="185, 188, 189"/>
    <s v="588, 589, 590"/>
    <s v="SEA, LEA, SCH"/>
    <s v="MISSING DATA"/>
    <s v="NA"/>
    <m/>
    <m/>
    <m/>
    <m/>
    <m/>
    <m/>
    <m/>
    <m/>
    <m/>
    <m/>
    <m/>
    <m/>
    <s v=""/>
    <m/>
    <m/>
    <m/>
    <s v="X"/>
    <s v="X"/>
    <s v="X"/>
    <s v="All subgroups"/>
    <s v="All grades"/>
    <s v="All assessment types"/>
    <s v="Yes"/>
    <x v="0"/>
    <x v="1"/>
    <m/>
    <x v="24"/>
  </r>
  <r>
    <s v="Assessment CDQR "/>
    <s v="OESE, OSEP"/>
    <s v="2017-18"/>
    <x v="5"/>
    <s v="BIE"/>
    <s v="DQR-Assess-002"/>
    <n v="179"/>
    <n v="585"/>
    <s v="SEA"/>
    <s v="METADATA ERROR"/>
    <s v="IN METADATA, NOT DATA"/>
    <m/>
    <m/>
    <m/>
    <m/>
    <m/>
    <m/>
    <m/>
    <m/>
    <m/>
    <m/>
    <m/>
    <m/>
    <s v=""/>
    <m/>
    <m/>
    <m/>
    <m/>
    <m/>
    <s v="X"/>
    <s v="NA"/>
    <s v="3, 4, 5, 6, 7, 8, 9, 10, 11"/>
    <s v="ALTALTACH, REGWACC, REGWOACC"/>
    <m/>
    <x v="0"/>
    <x v="1"/>
    <m/>
    <x v="25"/>
  </r>
  <r>
    <s v="Assessment CDQR "/>
    <s v="OESE, OSEP"/>
    <s v="2017-18"/>
    <x v="5"/>
    <s v="BIE"/>
    <s v="DQR-Assess-002"/>
    <s v="175, 178"/>
    <s v="583, 584"/>
    <s v="SEA"/>
    <s v="METADATA ERROR"/>
    <s v="IN METADATA, NOT DATA"/>
    <m/>
    <m/>
    <m/>
    <m/>
    <m/>
    <m/>
    <m/>
    <m/>
    <m/>
    <m/>
    <m/>
    <m/>
    <s v=""/>
    <m/>
    <m/>
    <m/>
    <s v="X"/>
    <s v="X"/>
    <m/>
    <s v="NA"/>
    <s v="3, 4, 5, 6, 7, 8, 9, 10, 11"/>
    <s v="ALTALTACH, REGWACC, REGWOACC"/>
    <m/>
    <x v="0"/>
    <x v="1"/>
    <m/>
    <x v="25"/>
  </r>
  <r>
    <s v="Assessment CDQR "/>
    <s v="OESE, OSEP"/>
    <s v="2017-18"/>
    <x v="5"/>
    <s v="BIE"/>
    <s v="DQR-Assess-004"/>
    <s v="175, 178, 179, 185, 188, 189"/>
    <s v="583, 584, 585, 588, 589, 590"/>
    <s v="SEA, LEA, SCH"/>
    <s v="PARTIAL DATA"/>
    <s v="NA"/>
    <m/>
    <m/>
    <m/>
    <m/>
    <m/>
    <m/>
    <m/>
    <m/>
    <m/>
    <m/>
    <m/>
    <m/>
    <s v=""/>
    <m/>
    <m/>
    <m/>
    <s v="X"/>
    <s v="X"/>
    <s v="X"/>
    <s v="MIG"/>
    <s v="All grades"/>
    <s v="All assessment types"/>
    <m/>
    <x v="0"/>
    <x v="1"/>
    <m/>
    <x v="26"/>
  </r>
  <r>
    <s v="Assessment CDQR "/>
    <s v="OESE, OSEP"/>
    <s v="2017-18"/>
    <x v="5"/>
    <s v="BIE"/>
    <s v="DQR-Assess-004"/>
    <s v="175, 178, 185, 188"/>
    <s v="583, 584, 588, 589"/>
    <s v="SEA, LEA, SCH"/>
    <s v="PARTIAL DATA"/>
    <s v="NA"/>
    <m/>
    <m/>
    <m/>
    <m/>
    <m/>
    <m/>
    <m/>
    <m/>
    <m/>
    <m/>
    <m/>
    <m/>
    <s v=""/>
    <m/>
    <m/>
    <m/>
    <s v="X"/>
    <s v="X"/>
    <m/>
    <s v="ALL, CWD, ECODIS, F, M, MAN"/>
    <n v="9"/>
    <s v="ALTALTACH"/>
    <m/>
    <x v="0"/>
    <x v="1"/>
    <m/>
    <x v="27"/>
  </r>
  <r>
    <s v="Assessment CDQR "/>
    <s v="OESE, OSEP"/>
    <s v="2017-18"/>
    <x v="5"/>
    <s v="BIE"/>
    <s v="DQR-Assess-004"/>
    <s v="179, 189"/>
    <s v="585, 590"/>
    <s v="SEA, LEA, SCH"/>
    <s v="PARTIAL DATA"/>
    <s v="NA"/>
    <m/>
    <m/>
    <m/>
    <m/>
    <m/>
    <m/>
    <m/>
    <m/>
    <m/>
    <m/>
    <m/>
    <m/>
    <s v=""/>
    <m/>
    <m/>
    <m/>
    <m/>
    <m/>
    <s v="X"/>
    <s v="FCS"/>
    <s v="All grades"/>
    <s v="All assessment types"/>
    <m/>
    <x v="0"/>
    <x v="1"/>
    <m/>
    <x v="28"/>
  </r>
  <r>
    <s v="Assessment CDQR "/>
    <s v="OESE, OSEP"/>
    <s v="2017-18"/>
    <x v="5"/>
    <s v="BIE"/>
    <s v="DQR-Assess-009"/>
    <s v="175, 178"/>
    <s v="583, 584"/>
    <s v="SEA"/>
    <s v="ACCURACY - YEAR TO YEAR COUNT"/>
    <s v="NA"/>
    <m/>
    <m/>
    <m/>
    <m/>
    <m/>
    <m/>
    <m/>
    <m/>
    <m/>
    <m/>
    <m/>
    <m/>
    <s v=""/>
    <m/>
    <m/>
    <m/>
    <s v="X"/>
    <s v="X"/>
    <m/>
    <s v="See CDQR Y2Y report"/>
    <s v="See CDQR Y2Y report"/>
    <s v="See CDQR Y2Y report"/>
    <s v="See CDQR Y2Y report"/>
    <x v="0"/>
    <x v="1"/>
    <m/>
    <x v="15"/>
  </r>
  <r>
    <s v="Assessment CDQR "/>
    <s v="OESE, OSEP"/>
    <s v="2017-18"/>
    <x v="5"/>
    <s v="BIE"/>
    <s v="DQR-Assess-010"/>
    <s v="175, 178"/>
    <s v="583, 584"/>
    <s v="SEA"/>
    <s v="ACCURACY - YEAR TO YEAR RATE"/>
    <s v="NA"/>
    <m/>
    <m/>
    <m/>
    <m/>
    <m/>
    <m/>
    <m/>
    <m/>
    <m/>
    <m/>
    <m/>
    <m/>
    <s v=""/>
    <m/>
    <m/>
    <m/>
    <s v="X"/>
    <s v="X"/>
    <m/>
    <s v="See CDQR Y2Y report"/>
    <s v="See CDQR Y2Y report"/>
    <s v="See CDQR Y2Y report"/>
    <s v="See CDQR Y2Y report"/>
    <x v="0"/>
    <x v="1"/>
    <m/>
    <x v="9"/>
  </r>
  <r>
    <s v="Assessment CDQR "/>
    <s v="OESE, OSEP"/>
    <s v="2017-18"/>
    <x v="5"/>
    <s v="BIE"/>
    <s v="DQR-Assess-011"/>
    <n v="175"/>
    <n v="583"/>
    <s v="SEA"/>
    <s v="YEAR TO YEAR COMPARISON - CWD"/>
    <s v="NA"/>
    <m/>
    <m/>
    <m/>
    <m/>
    <m/>
    <m/>
    <m/>
    <m/>
    <m/>
    <m/>
    <m/>
    <m/>
    <s v=""/>
    <m/>
    <m/>
    <m/>
    <s v="X"/>
    <m/>
    <m/>
    <s v="CWD"/>
    <s v="ALL"/>
    <s v="ALTALTACH"/>
    <s v="Y"/>
    <x v="0"/>
    <x v="1"/>
    <m/>
    <x v="29"/>
  </r>
  <r>
    <s v="Assessment CDQR "/>
    <s v="OESE, OSEP"/>
    <s v="2017-18"/>
    <x v="5"/>
    <s v="BIE"/>
    <s v="DQR-Assess-011"/>
    <n v="178"/>
    <n v="584"/>
    <s v="SEA"/>
    <s v="YEAR TO YEAR COMPARISON - CWD"/>
    <s v="NA"/>
    <m/>
    <m/>
    <m/>
    <m/>
    <m/>
    <m/>
    <m/>
    <m/>
    <m/>
    <m/>
    <m/>
    <m/>
    <s v=""/>
    <m/>
    <m/>
    <m/>
    <m/>
    <s v="X"/>
    <m/>
    <s v="CWD"/>
    <s v="ALL"/>
    <s v="ALTALTACH"/>
    <s v="Y"/>
    <x v="0"/>
    <x v="1"/>
    <m/>
    <x v="30"/>
  </r>
  <r>
    <s v="Assessment CDQR "/>
    <s v="OESE, OSEP"/>
    <s v="2017-18"/>
    <x v="6"/>
    <s v="CA"/>
    <s v="DQR-Assess-002"/>
    <n v="179"/>
    <n v="585"/>
    <s v="SEA"/>
    <s v="METADATA ERROR"/>
    <s v="IN METADATA, NOT DATA"/>
    <m/>
    <m/>
    <s v="X"/>
    <s v="NA"/>
    <s v="8,HS"/>
    <s v="REGWACC"/>
    <s v="No"/>
    <m/>
    <m/>
    <m/>
    <m/>
    <s v="Achievement metadata - [SCIENCE]: No achievement data (FS 179) submitted for REGASSWACC [PERF LEVEL 3] for GRADES 8, HS; however, EMAPS assessment metadata indicated GRADES 8, HS/REGASSWACC/PERF LEVEL 3 would be submitted. Please resubmit metadata and/or data to ensure consistency."/>
    <s v="File was resubmitted on 2/1/2019 to include performance level 3 for Grades 8 and HS."/>
    <m/>
    <m/>
    <m/>
    <m/>
    <m/>
    <s v="X"/>
    <s v="NA"/>
    <s v="8, HS"/>
    <s v="REGWACC"/>
    <m/>
    <x v="0"/>
    <x v="2"/>
    <m/>
    <x v="31"/>
  </r>
  <r>
    <s v="Assessment CDQR "/>
    <s v="OESE, OSEP"/>
    <s v="2017-18"/>
    <x v="6"/>
    <s v="CA"/>
    <s v="DQR-Assess-005"/>
    <n v="179"/>
    <n v="585"/>
    <s v="SEA, LEA"/>
    <s v="LEVEL COMPARISON"/>
    <s v="NA"/>
    <m/>
    <m/>
    <s v="X"/>
    <s v="ALL, ECODIS, F, FCS, HOM, M, MHL"/>
    <s v="HS"/>
    <s v="REGASSWACC"/>
    <s v="No"/>
    <m/>
    <m/>
    <m/>
    <m/>
    <s v="Achievement SEA to LEA comparison - [SCIENCE]: The SEA FS 179 number of students in the ALL, ECODIS, F, FCS, HOM, M, and MHL subgroups who took a REGASSWACC assessment and received a valid score in GRADE HS is different from the sum of the LEA level counts of students who took an assessment and received a valid score. _x000a__x000a_The GRAND TOTAL number of students in GRADE HS who took a REGASSWACC and received a valid score is 482 students (42%) different from the LEA number. Please revise data and resubmit or explain in a data note why these data are accurate."/>
    <s v="The data has been revised and resubmitted as of 03/04/2019."/>
    <m/>
    <m/>
    <m/>
    <m/>
    <m/>
    <s v="X"/>
    <s v="ALL, ECODIS, F, FCS, HOM, M, MHL"/>
    <s v="HS"/>
    <s v="REGWACC"/>
    <m/>
    <x v="0"/>
    <x v="2"/>
    <m/>
    <x v="32"/>
  </r>
  <r>
    <s v="Assessment CDQR "/>
    <s v="OESE, OSEP"/>
    <s v="2017-18"/>
    <x v="6"/>
    <s v="CA"/>
    <s v="DQR-Assess-005"/>
    <n v="179"/>
    <n v="585"/>
    <s v="SEA, LEA"/>
    <s v="LEVEL COMPARISON"/>
    <s v="NA"/>
    <m/>
    <m/>
    <s v="X"/>
    <s v="MAN, MM"/>
    <s v="HS"/>
    <s v="ALL, REGASSWOACC"/>
    <s v="No"/>
    <m/>
    <m/>
    <m/>
    <m/>
    <s v="Achievement SEA to LEA comparison - [SCIENCE]: The SEA FS 179 number of students in the MAN and MM subgroups who took an ALL, REGASSWOACC assessment and received a valid score in GRADES 8, HS is different from the sum of the LEA level counts of students who took an assessment and received a valid score. _x000a__x000a_The SEA number of students in the MAN subgroup in GRADE HS who took an ALL assessment and received a valid score is 234 students (11%) different from the LEA number. The SEA number of students in the MM subgroup in GRADE HS who took an ALL assessment and received a valid score is 1198 students (10%) different from the LEA number. Please revise data and resubmit or explain in a data note why these data are accurate."/>
    <s v="The data has been revised and resubmitted as of 03/04/2019."/>
    <m/>
    <m/>
    <m/>
    <m/>
    <m/>
    <s v="X"/>
    <s v="MAN, MM"/>
    <s v="HS"/>
    <s v="ALL, REGASSWOACC"/>
    <m/>
    <x v="0"/>
    <x v="2"/>
    <m/>
    <x v="33"/>
  </r>
  <r>
    <s v="Assessment CDQR "/>
    <s v="OESE, OSEP"/>
    <s v="2017-18"/>
    <x v="6"/>
    <s v="CA"/>
    <s v="DQR-Assess-005"/>
    <n v="179"/>
    <n v="585"/>
    <s v="SEA, LEA"/>
    <s v="LEVEL COMPARISON"/>
    <s v="NA"/>
    <m/>
    <m/>
    <s v="X"/>
    <s v="MB"/>
    <s v="All, 8, HS"/>
    <s v="ALL, REGASSWOACC"/>
    <s v="No"/>
    <m/>
    <m/>
    <m/>
    <m/>
    <s v="Achievement SEA to LEA comparison - [SCIENCE]: The SEA FS 179 number of students in the MB subgroup who took an ALL, REGASSWOACC assessment and received a valid score in GRADES ALL, 8, HS is different from the sum of the LEA level counts of students who took an assessment and received a valid score. _x000a__x000a_The SEA number of students in the MB subgroup who took an ALL assessment and received a valid score is 7926 students (11%) different from the LEA number. Please revise data and resubmit or explain in a data note why these data are accurate."/>
    <s v="The data has been revised and resubmitted as of 03/04/2019."/>
    <m/>
    <m/>
    <m/>
    <m/>
    <m/>
    <s v="X"/>
    <s v="MB"/>
    <s v="All, 8, HS"/>
    <s v="ALL, REGASSWOACC"/>
    <m/>
    <x v="0"/>
    <x v="2"/>
    <m/>
    <x v="34"/>
  </r>
  <r>
    <s v="Assessment CDQR "/>
    <s v="OESE, OSEP"/>
    <s v="2017-18"/>
    <x v="6"/>
    <s v="CA"/>
    <s v="DQR-Assess-005"/>
    <n v="179"/>
    <n v="585"/>
    <s v="SEA, LEA"/>
    <s v="LEVEL COMPARISON"/>
    <s v="NA"/>
    <m/>
    <m/>
    <m/>
    <m/>
    <m/>
    <m/>
    <m/>
    <m/>
    <m/>
    <m/>
    <m/>
    <m/>
    <s v=""/>
    <m/>
    <m/>
    <m/>
    <m/>
    <m/>
    <s v="X"/>
    <s v="HOM"/>
    <s v="All, 5, 8"/>
    <s v="REGWACC"/>
    <m/>
    <x v="0"/>
    <x v="1"/>
    <m/>
    <x v="35"/>
  </r>
  <r>
    <s v="Assessment CDQR "/>
    <s v="OESE, OSEP"/>
    <s v="2017-18"/>
    <x v="6"/>
    <s v="CA"/>
    <s v="DQR-Assess-005"/>
    <n v="179"/>
    <n v="585"/>
    <s v="SEA, LEA"/>
    <s v="LEVEL COMPARISON"/>
    <s v="NA"/>
    <m/>
    <m/>
    <m/>
    <m/>
    <m/>
    <m/>
    <m/>
    <m/>
    <m/>
    <m/>
    <m/>
    <m/>
    <s v=""/>
    <m/>
    <m/>
    <m/>
    <m/>
    <m/>
    <s v="X"/>
    <s v="MM"/>
    <n v="8"/>
    <s v="REGWOACC"/>
    <m/>
    <x v="0"/>
    <x v="1"/>
    <m/>
    <x v="36"/>
  </r>
  <r>
    <s v="Assessment CDQR "/>
    <s v="OESE, OSEP"/>
    <s v="2017-18"/>
    <x v="6"/>
    <s v="CA"/>
    <s v="DQR-Assess-005"/>
    <s v="175, 178"/>
    <s v="583, 584"/>
    <s v="SEA, LEA"/>
    <s v="LEVEL COMPARISON"/>
    <s v="NA"/>
    <s v="X"/>
    <s v="X"/>
    <m/>
    <s v="ALL, CWD, ECODIS, F, M, MHL, MILCNCTD, MW"/>
    <n v="11"/>
    <s v="REGASSWACC"/>
    <s v="No"/>
    <m/>
    <m/>
    <m/>
    <m/>
    <s v="Achievement SEA to LEA comparison - [MATHEMATICS and READING/LANGUAGE ARTS]: The SEA FS 175/178 number of students in the ALL, CWD, ECODIS, F, M, MHL, MILCNCTD, and MW subgroups who took a REGASSWACC assessment and received a valid score in GRADE 11 is different from the sum of the LEA level counts of students who took an assessment and received a valid score. _x000a__x000a_The GRAND TOTAL  number of students who took a REGASSWACC for MATHEMATICS and received a valid score is 1014 students (11%) different from the LEA number. The GRAND TOTAL number of students who took a REGASSWACC for READING/LANGUAGE ARTS and received a valid score is 934 students (11%) different from the LEA number. Please revise data and resubmit or explain in a data note why these data are accurate."/>
    <s v="We review the data and the data reported is accurate. The direct funded charters are not included in the LEA counts. Therefore, the LEA-level counts will not match the SEA-level counts."/>
    <m/>
    <m/>
    <m/>
    <s v="X"/>
    <s v="X"/>
    <m/>
    <s v="ALL, CWD, ECODIS, F, M, MHL, MILCNCTD, MW"/>
    <n v="11"/>
    <s v="REGWACC"/>
    <m/>
    <x v="0"/>
    <x v="2"/>
    <m/>
    <x v="37"/>
  </r>
  <r>
    <s v="Assessment CDQR "/>
    <s v="OESE, OSEP"/>
    <s v="2017-18"/>
    <x v="6"/>
    <s v="CA"/>
    <s v="DQR-Assess-005"/>
    <s v="175, 178"/>
    <s v="583, 584"/>
    <s v="SEA, LEA"/>
    <s v="LEVEL COMPARISON"/>
    <s v="NA"/>
    <s v="X"/>
    <s v="X"/>
    <m/>
    <s v="MAN, MM"/>
    <s v="7, 8, 11"/>
    <s v="ALL, REGASSWOACC"/>
    <s v="No"/>
    <m/>
    <m/>
    <m/>
    <m/>
    <s v="Achievement SEA to LEA comparison - [MATHEMATICS and READING/LANGUAGE ARTS]: The SEA FS 175/178 number of students in the MAN and MM subgroups who took an ALL, REGASSWOACC assessment and received a valid score in GRADES 7, 8, 11 is different from the sum of the LEA level counts of students who took an assessment and received a valid score._x000a__x000a_SEA to LEA discrepancies by Grade/Assessment Type/Subgroup [MATHEMATICS]: _x000a_-GRADE 7/ALL/MAN: 248 students, 10%_x000a_-GRADE 8/ALL/MAN: 266 students, 11%_x000a_-GRADE 11/ALL/MAN: 522 students, 19%_x000a_-GRADE 8/ALL/MM: 1568 students, 10%_x000a_-GRADE 11/ALL/MM: 1581 students, 12%_x000a__x000a_Similar SEA to LEA discrepancies exist for the FS 178 number of students who took an assessment and received a valid score. Please revise data and resubmit or explain in a data note why these data are accurate."/>
    <s v="We review the data and the data reported is accurate. The direct funded charters are not included in the LEA counts. Therefore, the LEA-level counts will not match the SEA-level counts."/>
    <m/>
    <m/>
    <m/>
    <s v="X"/>
    <s v="X"/>
    <m/>
    <s v="MAN, MM"/>
    <s v="7, 8, 11"/>
    <s v="ALL, REGASSWOACC"/>
    <m/>
    <x v="0"/>
    <x v="2"/>
    <m/>
    <x v="38"/>
  </r>
  <r>
    <s v="Assessment CDQR "/>
    <s v="OESE, OSEP"/>
    <s v="2017-18"/>
    <x v="6"/>
    <s v="CA"/>
    <s v="DQR-Assess-005"/>
    <s v="175, 178"/>
    <s v="583, 584"/>
    <s v="SEA, LEA"/>
    <s v="LEVEL COMPARISON"/>
    <s v="NA"/>
    <s v="X"/>
    <s v="X"/>
    <m/>
    <s v="MB"/>
    <s v="ALL, 6, 7, 8, 11"/>
    <s v="ALL, REGASSWACC, REGASSWOACC"/>
    <s v="No"/>
    <m/>
    <m/>
    <m/>
    <m/>
    <s v="Achievement SEA to LEA comparison - [MATHEMATICS and READING/LANGUAGE ARTS]: The SEA FS 175/178 number of students in the MB subgroup who took an ALL, REGASSWACC, REGASSWOACC assessment and received a valid score in GRADES ALL, 6-8, 11 is different from the sum of the LEA level counts of students who took an assessment and received a valid score. The SEA number of students in the MB subgroup who took an ALL assessment for MATHEMATICS and received a valid score is 19545 students (11%) different from the LEA number._x000a__x000a_Similar SEA to LEA discrepancies exist for the FS 178 number of students who took an assessment and received a valid score. Please revise data and resubmit or explain in a data note why these data are accurate."/>
    <s v="We review the data and the data reported is accurate. The direct funded charters are not included in the LEA counts. Therefore, the LEA-level counts will not match the SEA-level counts."/>
    <m/>
    <m/>
    <m/>
    <s v="X"/>
    <s v="X"/>
    <m/>
    <s v="MB"/>
    <s v="ALL, 6, 7, 8, 11"/>
    <s v="ALL, REGWACC, REGWOACC"/>
    <m/>
    <x v="0"/>
    <x v="2"/>
    <m/>
    <x v="39"/>
  </r>
  <r>
    <s v="Assessment CDQR "/>
    <s v="OESE, OSEP"/>
    <s v="2017-18"/>
    <x v="6"/>
    <s v="CA"/>
    <s v="DQR-Assess-007"/>
    <n v="185"/>
    <n v="588"/>
    <s v="SEA, LEA"/>
    <s v="LEVEL COMPARISON"/>
    <s v="NA"/>
    <s v="X"/>
    <m/>
    <m/>
    <s v="ALL, CWD, ECODIS, F, MILCNCTD, MW"/>
    <n v="11"/>
    <s v="REGASSWACC"/>
    <s v="No"/>
    <m/>
    <m/>
    <m/>
    <m/>
    <s v="Participation SEA to LEA comparison - [MATHEMATICS]: The SEA FS 185 number of students in GRADE 11 in the ALL, CWD, ECODIS, F, MILCNCTD, and MW subgroups who participated in an assessment reported at the SEA level in mathematics for REGASSWACC assessment is different than the sum of the LEA level counts of students. _x000a__x000a_The SEA number of students in GRADE 11 who participated in a REGASSWACC assessment is 1028 students (10%) different from the LEA number. Discrepancies in the other subgroups range from 246-1028 students. Please revise data and resubmit or explain in a data note why these data are accurate."/>
    <s v="We review the data and the data reported is accurate. The direct funded charters are not included in the LEA counts. Therefore, the LEA-level counts will not match the SEA-level counts."/>
    <m/>
    <m/>
    <m/>
    <s v="X"/>
    <m/>
    <m/>
    <s v="ALL, CWD, ECODIS, F, MILCNCTD, MW"/>
    <n v="11"/>
    <s v="REGWACC"/>
    <m/>
    <x v="0"/>
    <x v="2"/>
    <m/>
    <x v="40"/>
  </r>
  <r>
    <s v="Assessment CDQR "/>
    <s v="OESE, OSEP"/>
    <s v="2017-18"/>
    <x v="6"/>
    <s v="CA"/>
    <s v="DQR-Assess-007"/>
    <n v="185"/>
    <n v="588"/>
    <s v="SEA, LEA"/>
    <s v="LEVEL COMPARISON"/>
    <s v="NA"/>
    <m/>
    <m/>
    <m/>
    <m/>
    <m/>
    <m/>
    <m/>
    <m/>
    <m/>
    <m/>
    <m/>
    <m/>
    <s v=""/>
    <m/>
    <m/>
    <m/>
    <s v="X"/>
    <m/>
    <m/>
    <s v="MHL"/>
    <n v="11"/>
    <s v="REGWACC"/>
    <m/>
    <x v="0"/>
    <x v="1"/>
    <m/>
    <x v="41"/>
  </r>
  <r>
    <s v="Assessment CDQR "/>
    <s v="OESE, OSEP"/>
    <s v="2017-18"/>
    <x v="6"/>
    <s v="CA"/>
    <s v="DQR-Assess-007"/>
    <n v="188"/>
    <n v="589"/>
    <s v="SEA, LEA"/>
    <s v="LEVEL COMPARISON"/>
    <s v="NA"/>
    <m/>
    <s v="X"/>
    <m/>
    <s v="ALL, CWD, ECODIS, F, M, MHL, MILCNCTD"/>
    <n v="11"/>
    <s v="REGASSWACC"/>
    <s v="No"/>
    <m/>
    <m/>
    <m/>
    <m/>
    <s v="Participation SEA to LEA comparison - [READING/LANGUAGE ARTS]: The SEA FS 188 number of students in GRADE 11 in the ALL, CWD, ECODIS, F, M, MHL, and MILCNCTD subgroups who participated in an assessment reported at the SEA level in reading/language arts for REGASSWACC assessment is different than the sum of the LEA level counts of students. _x000a__x000a_The SEA number of students in GRADE 11 who participated in a REGASSWACC assessment is 947 students (11%) different from the LEA number. Discrepancies in the other subgroups range from 348-947 students. Please revise data and resubmit or explain in a data note why these data are accurate."/>
    <s v="We review the data and the data reported is accurate. The direct funded charters are not included in the LEA counts. Therefore, the LEA-level counts will not match the SEA-level counts."/>
    <m/>
    <m/>
    <m/>
    <m/>
    <s v="X"/>
    <m/>
    <s v="ALL, CWD, ECODIS, F, M, MHL, MILCNCTD"/>
    <n v="11"/>
    <s v="REGWACC"/>
    <m/>
    <x v="0"/>
    <x v="2"/>
    <m/>
    <x v="42"/>
  </r>
  <r>
    <s v="Assessment CDQR "/>
    <s v="OESE, OSEP"/>
    <s v="2017-18"/>
    <x v="6"/>
    <s v="CA"/>
    <s v="DQR-Assess-007"/>
    <n v="188"/>
    <n v="589"/>
    <s v="SEA, LEA"/>
    <s v="LEVEL COMPARISON"/>
    <s v="NA"/>
    <m/>
    <s v="X"/>
    <m/>
    <s v="MW"/>
    <s v="7, 11"/>
    <s v="REGASSWACC"/>
    <s v="No"/>
    <m/>
    <m/>
    <m/>
    <m/>
    <s v="Participation SEA to LEA comparison: The SEA FS 188 number of students in the MW subgroup who participated in an assessment reported at the SEA level in mathematics for REGASSWACC assessment is different than the sum of the LEA level counts of students. _x000a__x000a_The SEA number of students in GRADE 7 who participated in a REGASSWACC assessment is 452 students (10%) different from the LEA number and the SEA number of students in GRADE 11 is 204 students (12%) different. Please revise data and resubmit or explain in a data note why these data are accurate."/>
    <s v="We review the data and the data reported is accurate. The direct funded charters are not included in the LEA counts. Therefore, the LEA-level counts will not match the SEA-level counts."/>
    <m/>
    <m/>
    <m/>
    <m/>
    <s v="X"/>
    <m/>
    <s v="MW"/>
    <s v="7, 11"/>
    <s v="REGWACC"/>
    <m/>
    <x v="0"/>
    <x v="2"/>
    <m/>
    <x v="43"/>
  </r>
  <r>
    <s v="Assessment CDQR "/>
    <s v="OESE, OSEP"/>
    <s v="2017-18"/>
    <x v="6"/>
    <s v="CA"/>
    <s v="DQR-Assess-007"/>
    <n v="189"/>
    <n v="590"/>
    <s v="SEA, LEA"/>
    <s v="LEVEL COMPARISON"/>
    <s v="NA"/>
    <m/>
    <m/>
    <s v="X"/>
    <s v="ALL, CWD, ECODIS, FCS, HOM, M, MHL, MILCNCTD"/>
    <n v="8"/>
    <s v="REGASSWACC"/>
    <s v="No"/>
    <m/>
    <m/>
    <m/>
    <m/>
    <s v="Participation SEA to LEA comparison - [SCIENCE]: The SEA FS 189 number of students in GRADE 8 in the ALL, CWD, ECODIS, FCS, HOM, M, MHL, and MILCNCTD subgroups who participated in an assessment reported at the SEA level in mathematics for REGASSWACC assessment is different than the sum of the LEA level counts of students. _x000a__x000a_The SEA number of students in GRADE 8 who participated in a REGASSWACC assessment is 631 students (10%) different from the LEA number. Discrepancies in the other subgroups range from 379-631 students. Please revise data and resubmit or explain in a data note why these data are accurate."/>
    <s v="The data has been revised and resubmitted as of 03/04/2019."/>
    <m/>
    <m/>
    <m/>
    <m/>
    <m/>
    <s v="X"/>
    <s v="ALL, CWD, ECODIS, FCS, M, MHL, MILCNCTD"/>
    <n v="8"/>
    <s v="REGWACC"/>
    <m/>
    <x v="0"/>
    <x v="2"/>
    <m/>
    <x v="44"/>
  </r>
  <r>
    <s v="Assessment CDQR "/>
    <s v="OESE, OSEP"/>
    <s v="2017-18"/>
    <x v="6"/>
    <s v="CA"/>
    <s v="DQR-Assess-007"/>
    <s v="185, 188, 189"/>
    <s v="588, 589, 590"/>
    <s v="SEA, LEA"/>
    <s v="LEVEL COMPARISON"/>
    <s v="NA"/>
    <s v="X"/>
    <s v="X"/>
    <m/>
    <s v="MB"/>
    <s v="All grades"/>
    <s v="All assessment types"/>
    <s v="No"/>
    <m/>
    <m/>
    <m/>
    <m/>
    <s v="Participation SEA to LEA comparison - [MATHEMATICS]: The SEA FS 185 number of students in the MB subgroup who participated in an assessment reported at the SEA level in mathematics for ALL, REGASSWACC, REGASSWOACC assessment is different than the sum of the LEA level counts of students. _x000a__x000a_The total SEA number of students in the MB subgroup who took an assessment for MATHEMATICS and received a valid score is 19873 students (11%) different from the LEA number. _x000a__x000a_Similar SEA to LEA discrepancies exist for the FS 188/189 number of students who participated in an assessment. Please revise data and resubmit or explain in a data note why these data are accurate."/>
    <s v="We review the data and the data reported is accurate. The direct funded charters are not included in the LEA counts. Therefore, the LEA-level counts will not match the SEA-level counts."/>
    <m/>
    <m/>
    <m/>
    <s v="X"/>
    <s v="X"/>
    <m/>
    <s v="MB"/>
    <s v="All grades"/>
    <s v="All assessment types"/>
    <m/>
    <x v="0"/>
    <x v="2"/>
    <m/>
    <x v="45"/>
  </r>
  <r>
    <s v="Assessment CDQR "/>
    <s v="OESE, OSEP"/>
    <s v="2017-18"/>
    <x v="6"/>
    <s v="CA"/>
    <s v="DQR-Assess-007"/>
    <s v="185, 188, 189"/>
    <s v="588, 589, 590"/>
    <s v="SEA, LEA"/>
    <s v="LEVEL COMPARISON"/>
    <s v="NA"/>
    <s v="X"/>
    <s v="X"/>
    <s v="X"/>
    <s v="MAN"/>
    <s v="All, 7, 8, 11"/>
    <s v="ALL, REGASSWOACC"/>
    <s v="No"/>
    <m/>
    <m/>
    <m/>
    <m/>
    <s v="Participation SEA to LEA comparison - [MATHEMATICS]: The SEA FS 185 number of students in the MAN subgroup who participated in an assessment reported at the SEA level in mathematics for ALL, REGASSWOACC assessment is different than the sum of the LEA level counts of students. _x000a__x000a_The SEA number of students in GRADE 7 who participated in an assessment is 251 students (10%) different from the LEA number, the SEA number of students in GRADE 8 is 270 students (10%) different, and the SEA number of students in GRADE 11 is 526 students (12%) different from the LEA number._x000a__x000a_The SEA number of students who participated in a REGASSWOACC assessment is 1562 (10%) different from the LEA number._x000a__x000a_Similar SEA to LEA discrepancies exist for the FS 188/189 number of students who participated in an assessment. Please revise data and resubmit or explain in a data note why these data are accurate."/>
    <s v="We review the data and the data reported is accurate. The direct funded charters are not included in the LEA counts. Therefore, the LEA-level counts will not match the SEA-level counts."/>
    <m/>
    <m/>
    <m/>
    <s v="X"/>
    <s v="X"/>
    <s v="X"/>
    <s v="MAN"/>
    <s v="All, 7, 8, 11, HS"/>
    <s v="ALL, REGASSWOACC"/>
    <m/>
    <x v="0"/>
    <x v="2"/>
    <m/>
    <x v="46"/>
  </r>
  <r>
    <s v="Assessment CDQR "/>
    <s v="OESE, OSEP"/>
    <s v="2017-18"/>
    <x v="6"/>
    <s v="CA"/>
    <s v="DQR-Assess-007"/>
    <s v="185, 188, 189"/>
    <s v="588, 589, 590"/>
    <s v="SEA, LEA"/>
    <s v="LEVEL COMPARISON"/>
    <s v="NA"/>
    <s v="X"/>
    <s v="X"/>
    <s v="X"/>
    <s v="MM"/>
    <s v="7, 8, 11"/>
    <s v="ALL, REGASSWOACC"/>
    <s v="No"/>
    <m/>
    <m/>
    <m/>
    <m/>
    <s v="Participation SEA to LEA comparison - [MATHEMATICS]: The SEA FS 185 number of students in the MM subgroup who participated in an assessment reported at the SEA level in mathematics for ALL, REGASSWOACC assessment is different than the sum of the LEA level counts of students. _x000a__x000a_The SEA number of students in GRADE 7 who participated in an assessment is 1717 students (10%) different from the LEA number, the SEA number of students in GRADE 8 is 1594 students (10%) different, and the SEA number of students in GRADE 11 is 1602 students (12%) different from the LEA number._x000a__x000a_Similar SEA to LEA discrepancies exist for the FS 188/189 number of students who participated in an assessment. Please revise data and resubmit or explain in a data note why these data are accurate."/>
    <s v="We review the data and the data reported is accurate. The direct funded charters are not included in the LEA counts. Therefore, the LEA-level counts will not match the SEA-level counts."/>
    <m/>
    <m/>
    <m/>
    <s v="X"/>
    <s v="X"/>
    <s v="X"/>
    <s v="MM"/>
    <s v="7, 8, 11"/>
    <s v="ALL, REGASSWOACC"/>
    <m/>
    <x v="0"/>
    <x v="2"/>
    <m/>
    <x v="47"/>
  </r>
  <r>
    <s v="Assessment CDQR "/>
    <s v="OESE, OSEP"/>
    <s v="2017-18"/>
    <x v="6"/>
    <s v="CA"/>
    <s v="DQR-Assess-007"/>
    <s v="185, 188, 189"/>
    <s v="588, 589, 590"/>
    <s v="SEA, LEA"/>
    <s v="LEVEL COMPARISON"/>
    <s v="NA"/>
    <s v="X"/>
    <s v="X"/>
    <s v="X"/>
    <s v="MM"/>
    <s v="7, 8, 11"/>
    <s v="ALL, REGASSWOACC"/>
    <s v="No"/>
    <m/>
    <m/>
    <m/>
    <m/>
    <s v="Participation SEA to LEA comparison: The SEA FS 185 number of students in the MM subgroup who participated in an assessment reported at the SEA level in mathematics for ALL, REGASSWOACC assessment is different than the sum of the LEA level counts of students. _x000a__x000a_The SEA number of students in GRADE 7 who participated in an assessment is 1717 students (10%) different from the LEA number, the SEA number of students in GRADE 8 is 1594 students (10%) different, and the SEA number of students in GRADE 11 is 1602 students (12%) different from the LEA number._x000a__x000a_Similar SEA to LEA discrepancies exist for the FS 188/189 number of students who participated in an assessment. Please revise data and resubmit or explain in a data note why these data are accurate."/>
    <s v="We review the data and the data reported is accurate. The direct funded charters are not included in the LEA counts. Therefore, the LEA-level counts will not match the SEA-level counts."/>
    <m/>
    <m/>
    <m/>
    <m/>
    <m/>
    <m/>
    <m/>
    <m/>
    <m/>
    <m/>
    <x v="0"/>
    <x v="0"/>
    <m/>
    <x v="0"/>
  </r>
  <r>
    <s v="Assessment CDQR "/>
    <s v="OESE, OSEP"/>
    <s v="2017-18"/>
    <x v="6"/>
    <s v="CA"/>
    <s v="DQR-Assess-009"/>
    <n v="189"/>
    <n v="590"/>
    <s v="SEA"/>
    <s v="ACCURACY - YEAR TO YEAR COUNT"/>
    <s v="NA"/>
    <m/>
    <m/>
    <m/>
    <m/>
    <m/>
    <m/>
    <m/>
    <m/>
    <m/>
    <m/>
    <m/>
    <m/>
    <s v=""/>
    <m/>
    <m/>
    <m/>
    <m/>
    <m/>
    <s v="X"/>
    <s v="See CDQR Y2Y report"/>
    <s v="See CDQR Y2Y report"/>
    <s v="See CDQR Y2Y report"/>
    <s v="See CDQR Y2Y report"/>
    <x v="0"/>
    <x v="1"/>
    <m/>
    <x v="7"/>
  </r>
  <r>
    <s v="Assessment CDQR "/>
    <s v="OESE, OSEP"/>
    <s v="2017-18"/>
    <x v="6"/>
    <s v="CA"/>
    <s v="DQR-Assess-009"/>
    <s v="175, 178, 185, 188"/>
    <s v="583, 584, 588, 589"/>
    <s v="SEA"/>
    <s v="ACCURACY - YEAR TO YEAR COUNT"/>
    <s v="NA"/>
    <s v="X"/>
    <s v="X"/>
    <m/>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We review the data and the data reported is accurate. The direct funded charters are not included in the LEA counts. Therefore, the LEA-level counts will not match the SEA-level counts."/>
    <m/>
    <m/>
    <m/>
    <s v="X"/>
    <s v="X"/>
    <m/>
    <s v="See CDQR Y2Y report"/>
    <s v="See CDQR Y2Y report"/>
    <s v="See CDQR Y2Y report"/>
    <s v="See CDQR Y2Y report"/>
    <x v="0"/>
    <x v="2"/>
    <m/>
    <x v="7"/>
  </r>
  <r>
    <s v="Assessment CDQR "/>
    <s v="OESE, OSEP"/>
    <s v="2017-18"/>
    <x v="6"/>
    <s v="CA"/>
    <s v="DQR-Assess-010"/>
    <n v="189"/>
    <n v="590"/>
    <s v="SEA"/>
    <s v="ACCURACY - YEAR TO YEAR RATE"/>
    <s v="NA"/>
    <m/>
    <m/>
    <s v="X"/>
    <s v="See CDQR Y2Y report"/>
    <s v="See CDQR Y2Y report"/>
    <s v="See CDQR Y2Y report"/>
    <s v="See CDQR Y2Y report"/>
    <m/>
    <m/>
    <m/>
    <m/>
    <s v="A year to year participation rate change of more than 4% was identified for at least one subgroup, assessment type, or grade. Please review the CDQR Year to Year Report. Please resubmit SY 2017-18 data or submit a data note to explain why these data are accurate."/>
    <s v="The data has been revised and resubmitted as of 03/04/2019."/>
    <m/>
    <m/>
    <m/>
    <m/>
    <m/>
    <s v="X"/>
    <s v="See CDQR Y2Y report"/>
    <s v="See CDQR Y2Y report"/>
    <s v="See CDQR Y2Y report"/>
    <s v="See CDQR Y2Y report"/>
    <x v="0"/>
    <x v="2"/>
    <m/>
    <x v="16"/>
  </r>
  <r>
    <s v="Assessment CDQR "/>
    <s v="OESE, OSEP"/>
    <s v="2017-18"/>
    <x v="6"/>
    <s v="CA"/>
    <s v="DQR-Assess-011"/>
    <n v="189"/>
    <n v="590"/>
    <s v="SEA"/>
    <s v="YEAR TO YEAR COMPARISON - CWD"/>
    <s v="NA"/>
    <m/>
    <m/>
    <s v="X"/>
    <s v="CWD"/>
    <s v="All"/>
    <s v="ALTASSALTACH"/>
    <s v="No"/>
    <m/>
    <m/>
    <m/>
    <m/>
    <s v="Year to Year comparison (FS 189): The number of CWD students who were enrolled at the time of the assessment and who took an ALTASSALTACH assessment in SY 2017-18 is 27 percent different from that number in SY 2016-17. The approximate discrepancy is 3007 students. Please revise data and resubmit or explain in a data note why these data are accurate."/>
    <s v="The data has been revised and resubmitted as of 03/04/2019."/>
    <m/>
    <m/>
    <m/>
    <m/>
    <m/>
    <s v="X"/>
    <m/>
    <m/>
    <m/>
    <m/>
    <x v="0"/>
    <x v="2"/>
    <m/>
    <x v="48"/>
  </r>
  <r>
    <s v="Assessment CDQR "/>
    <s v="OESE, OSEP"/>
    <s v="2017-18"/>
    <x v="6"/>
    <s v="CA"/>
    <s v="DQR-Assess-012"/>
    <s v="179, 189"/>
    <s v="585, 590"/>
    <s v="LEA"/>
    <s v="ACROSS FILE COMPARISON"/>
    <s v="NA"/>
    <m/>
    <m/>
    <s v="X"/>
    <s v="ALL, CWD, ECODIS, F, FCS, HOM, LEP, M, MB, MHL, MILCNCTD, MM, MW"/>
    <s v="ALL, 5, 8, HS"/>
    <s v="REGASSWACC"/>
    <s v="No"/>
    <m/>
    <m/>
    <m/>
    <m/>
    <s v="Across file comparison: The LEA GRAND TOTAL number of students who took an assessment and received a valid score (15843 students) (FS 179) does not equal the number of students who participated in the assessment (14011 students) (FS 189). This is a discrepancy of 1832 students, or 13%. _x000a__x000a_A similar discrepancy exists in the CWD, ECODIS, F, FCS, HOM, LEP, M, MB, MHL, MILCNCTD, MM, and MW subgroups. Please revise data and resubmit or explain in a data note why these data are accurate."/>
    <s v="The data has been revised and resubmitted as of 03/04/2019."/>
    <m/>
    <m/>
    <m/>
    <m/>
    <m/>
    <m/>
    <m/>
    <m/>
    <m/>
    <m/>
    <x v="0"/>
    <x v="0"/>
    <m/>
    <x v="0"/>
  </r>
  <r>
    <s v="Assessment CDQR "/>
    <s v="OESE, OSEP"/>
    <s v="2017-18"/>
    <x v="6"/>
    <s v="CA"/>
    <s v="DQR-Assess-014"/>
    <n v="185"/>
    <n v="588"/>
    <s v="SEA"/>
    <s v="LOW PARTICIPATION RATE"/>
    <s v="NA"/>
    <s v="X"/>
    <m/>
    <m/>
    <s v="CWD, FCS, MAN"/>
    <s v="All grades"/>
    <s v="All assessment types"/>
    <s v="No"/>
    <m/>
    <m/>
    <m/>
    <m/>
    <s v="Low Participation Rate (FS 185): The participation rate for the CWD subgroup is 94.4%, the FCS subgroup is 91.7%, and the MAN subgroup is 94.3%. The ESEA, as amended, requires that States annually measure the achievement of not less than 95 percent of all students, and 95 percent of all students in each subgroup of students. Please revise data and resubmit and/or provide an explanatory data note. "/>
    <s v="We review the data and the data reported is accurate. The direct funded charters are not included in the LEA counts. Therefore, the LEA-level counts will not match the SEA-level counts."/>
    <m/>
    <m/>
    <m/>
    <s v="X"/>
    <m/>
    <m/>
    <s v="MAN, FCS, CWD"/>
    <s v="ALL"/>
    <s v="ALL"/>
    <s v="Y"/>
    <x v="0"/>
    <x v="2"/>
    <m/>
    <x v="49"/>
  </r>
  <r>
    <s v="Assessment CDQR "/>
    <s v="OESE, OSEP"/>
    <s v="2017-18"/>
    <x v="6"/>
    <s v="CA"/>
    <s v="DQR-Assess-014"/>
    <n v="188"/>
    <n v="589"/>
    <s v="SEA"/>
    <s v="LOW PARTICIPATION RATE"/>
    <s v="NA"/>
    <m/>
    <s v="X"/>
    <m/>
    <s v="CWD, FCS, HOM, MAN"/>
    <s v="All grades"/>
    <s v="All assessment types"/>
    <s v="No"/>
    <m/>
    <m/>
    <m/>
    <m/>
    <s v="Low Participation Rate (FS 188): The participation rate for the CWD subgroup is 94.7%, the FCS subgroup is 92.2%, the HOM subgroup is 94.9%, and the MAN subgroup is 94.4%. The ESEA, as amended, requires that States annually measure the achievement of not less than 95 percent of all students, and 95 percent of all students in each subgroup of students. Please revise data and resubmit and/or provide an explanatory data note. "/>
    <s v="We review the data and the data reported is accurate. The direct funded charters are not included in the LEA counts. Therefore, the LEA-level counts will not match the SEA-level counts."/>
    <m/>
    <m/>
    <m/>
    <m/>
    <s v="X"/>
    <m/>
    <s v="MAN, HOM, FCS, CWD"/>
    <s v="ALL"/>
    <s v="ALL"/>
    <s v="Y"/>
    <x v="0"/>
    <x v="2"/>
    <m/>
    <x v="50"/>
  </r>
  <r>
    <s v="Assessment CDQR "/>
    <s v="OESE, OSEP"/>
    <s v="2017-18"/>
    <x v="6"/>
    <s v="CA"/>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s v="We review the data and the data reported is accurate. The direct funded charters are not included in the LEA counts. Therefore, the LEA-level counts will not match the SEA-level counts."/>
    <m/>
    <m/>
    <m/>
    <s v="X"/>
    <m/>
    <m/>
    <s v="CWD"/>
    <s v="ALL"/>
    <s v="ALTALTACH"/>
    <s v="Y"/>
    <x v="0"/>
    <x v="2"/>
    <m/>
    <x v="51"/>
  </r>
  <r>
    <s v="Assessment CDQR "/>
    <s v="OESE, OSEP"/>
    <s v="2017-18"/>
    <x v="6"/>
    <s v="CA"/>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We review the data and the data reported is accurate. The direct funded charters are not included in the LEA counts. Therefore, the LEA-level counts will not match the SEA-level counts."/>
    <m/>
    <m/>
    <m/>
    <m/>
    <s v="X"/>
    <m/>
    <s v="CWD"/>
    <s v="ALL"/>
    <s v="ALTALTACH"/>
    <s v="Y"/>
    <x v="0"/>
    <x v="2"/>
    <m/>
    <x v="52"/>
  </r>
  <r>
    <s v="Assessment CDQR "/>
    <s v="OESE, OSEP"/>
    <s v="2017-18"/>
    <x v="6"/>
    <s v="CA"/>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0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data has been revised and resubmitted as of 03/04/2019."/>
    <m/>
    <m/>
    <m/>
    <m/>
    <m/>
    <s v="X"/>
    <s v="CWD"/>
    <s v="ALL"/>
    <s v="ALTALTACH"/>
    <s v="Y"/>
    <x v="0"/>
    <x v="2"/>
    <m/>
    <x v="53"/>
  </r>
  <r>
    <s v="Assessment CDQR "/>
    <s v="OESE, OSEP"/>
    <s v="2017-18"/>
    <x v="7"/>
    <s v="CO"/>
    <s v="DQR-Assess-002"/>
    <s v="175, 178"/>
    <s v="583, 584"/>
    <s v="SEA"/>
    <s v="METADATA ERROR"/>
    <s v="ZEROS SUBMITTED"/>
    <s v="X"/>
    <s v="X"/>
    <m/>
    <s v="NA"/>
    <s v="HS"/>
    <s v="ALTALTACH, REGWACC, REGWOACC"/>
    <s v="No"/>
    <m/>
    <m/>
    <m/>
    <m/>
    <s v="Missing Data (FS 175/178): Achievement data were not reported for ALTASSALTACH, REGASSWACC, REGASSWOACC [PERF LEVEL 1, 4] for GRADE HS at the SEA, LEA, and School levels. While this may be accurate, it's unusual. Please revise data and resubmit or explain in a data note why these data are accurate."/>
    <s v="This is accurate. There are three performance levels, but there are no students in the lowest level."/>
    <m/>
    <m/>
    <m/>
    <s v="X"/>
    <s v="X"/>
    <m/>
    <s v="NA"/>
    <s v="HS"/>
    <s v="ALTALTACH, REGWACC, REGWOACC"/>
    <m/>
    <x v="1"/>
    <x v="2"/>
    <m/>
    <x v="54"/>
  </r>
  <r>
    <s v="Assessment CDQR "/>
    <s v="OESE, OSEP"/>
    <s v="2017-18"/>
    <x v="7"/>
    <s v="CO"/>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1. The differences in valid scores for RLA and Math in HS are due to the change from reporting 9th grade CMAS to 11th grade SAT. The participation in 11th grade SAT was significantly higher so the number of valid scores increased.                                            2. The decrease in the number of students with accommodations was due to a change in coding that stopped counting some of our accessibility features that do not require an IEP as accommodations. Most impactful would be Text-To-Speech for Math and Sci.                                                 3. The change in Migrant data is due to a change in how that data is collected in the assessment data. Rather than having districts provide the information we are now using the data directly from our migrant education group at the state so it will be more accurate now.                                      4. The Multi-racial group has been increasing in CO for the last 3 years. This could be due to changing population or improvements to how this data is collected."/>
    <m/>
    <m/>
    <m/>
    <s v="X"/>
    <s v="X"/>
    <s v="X"/>
    <s v="See CDQR Y2Y report"/>
    <s v="See CDQR Y2Y report"/>
    <s v="See CDQR Y2Y report"/>
    <s v="See CDQR Y2Y report"/>
    <x v="0"/>
    <x v="2"/>
    <m/>
    <x v="7"/>
  </r>
  <r>
    <s v="Assessment CDQR "/>
    <s v="OESE, OSEP"/>
    <s v="2017-18"/>
    <x v="7"/>
    <s v="CO"/>
    <s v="DQR-Assess-010"/>
    <s v="185, 188"/>
    <s v="588, 589"/>
    <s v="SEA"/>
    <s v="ACCURACY - YEAR TO YEAR RATE"/>
    <s v="NA"/>
    <s v="X"/>
    <s v="X"/>
    <m/>
    <s v="See CDQR Y2Y report"/>
    <s v="See CDQR Y2Y report"/>
    <s v="See CDQR Y2Y report"/>
    <s v="See CDQR Y2Y report"/>
    <m/>
    <m/>
    <m/>
    <m/>
    <s v="A year to year participation rate change of more than 4% was identified for at least one subgroup, assessment type, or grade. Please review the CDQR Year to Year Report. Please resubmit SY 2017-18 data or submit a data note to explain why these data are accurate."/>
    <s v="1. The differences in participation for RLA and Math in HS is due to the change from reporting 9th grade CMAS to 11th grade SAT. The participation in 11th grade SAT was significantly higher. The subgroups highlighted had proportionally lower participation than other subgroups in the 9th grade data so they had a higher increase in participation percentage.      "/>
    <m/>
    <m/>
    <m/>
    <s v="X"/>
    <s v="X"/>
    <m/>
    <s v="See CDQR Y2Y report"/>
    <s v="See CDQR Y2Y report"/>
    <s v="See CDQR Y2Y report"/>
    <s v="See CDQR Y2Y report"/>
    <x v="0"/>
    <x v="2"/>
    <m/>
    <x v="16"/>
  </r>
  <r>
    <s v="Assessment CDQR "/>
    <s v="OESE, OSEP"/>
    <s v="2017-18"/>
    <x v="7"/>
    <s v="CO"/>
    <s v="DQR-Assess-014"/>
    <n v="185"/>
    <n v="588"/>
    <s v="SEA"/>
    <s v="LOW PARTICIPATION RATE"/>
    <s v="NA"/>
    <s v="X"/>
    <m/>
    <m/>
    <s v="ALL, CWD, F, FCS, HOM, M, MAN, MB, MM, MNP, MW"/>
    <s v="All grades"/>
    <s v="All assessment types"/>
    <s v="No"/>
    <m/>
    <m/>
    <m/>
    <m/>
    <s v="Low Participation Rate (FS 185): The participation rates for the CWD, F, FCS, HOM, M, MAN, MB, MM, MNP, and MW subgroups range from 87.3 to 94.9%. The participation rate for the ALL STUDENTS subgroup is 93.9%. The ESEA, as amended, requires that States annually measure the achievement of not less than 95 percent of all students, and 95 percent of all students in each subgroup of students. Please revise data and resubmit and/or provide an explanatory data note. "/>
    <s v="Colorado state statute allows for parents to excuse students from state testing."/>
    <m/>
    <m/>
    <m/>
    <m/>
    <m/>
    <m/>
    <m/>
    <m/>
    <m/>
    <m/>
    <x v="0"/>
    <x v="0"/>
    <m/>
    <x v="0"/>
  </r>
  <r>
    <s v="Assessment CDQR "/>
    <s v="OESE, OSEP"/>
    <s v="2017-18"/>
    <x v="7"/>
    <s v="CO"/>
    <s v="DQR-Assess-014"/>
    <n v="188"/>
    <n v="589"/>
    <s v="SEA"/>
    <s v="LOW PARTICIPATION RATE"/>
    <s v="NA"/>
    <m/>
    <s v="X"/>
    <m/>
    <s v="ALL, CWD, F, FCS, HOM, M, MAN,  MM, MW"/>
    <s v="All grades"/>
    <s v="All assessment types"/>
    <s v="No"/>
    <m/>
    <m/>
    <m/>
    <m/>
    <s v="Low Participation Rate (FS 188): The participation rates for the CWD, F, FCS, HOM, M, MAN,  MM, and MW subgroups range from 87.2 to 94.0%. The participation rate for the ALL STUDENTS subgroup is 94.0%. The ESEA, as amended, requires that States annually measure the achievement of not less than 95 percent of all students, and 95 percent of all students in each subgroup of students. Please revise data and resubmit and/or provide an explanatory data note. "/>
    <s v="Colorado state statute allows for parents to excuse students from state testing."/>
    <m/>
    <m/>
    <m/>
    <m/>
    <s v="X"/>
    <m/>
    <s v="ALL STUDENTS, MW, MM, MAN, M, HOM, FCS, F, CWD"/>
    <s v="ALL"/>
    <s v="ALL"/>
    <s v="Y"/>
    <x v="0"/>
    <x v="2"/>
    <m/>
    <x v="55"/>
  </r>
  <r>
    <s v="Assessment CDQR "/>
    <s v="OESE, OSEP"/>
    <s v="2017-18"/>
    <x v="7"/>
    <s v="CO"/>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0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This is due to the low participation rates in HS science for the general population impacting the comparison to the Alternate population which has better participation rates."/>
    <m/>
    <m/>
    <m/>
    <m/>
    <m/>
    <s v="X"/>
    <s v="CWD"/>
    <s v="ALL"/>
    <s v="ALTALTACH"/>
    <s v="Y"/>
    <x v="1"/>
    <x v="2"/>
    <m/>
    <x v="56"/>
  </r>
  <r>
    <s v="Assessment CDQR "/>
    <s v="OESE, OSEP"/>
    <s v="2017-18"/>
    <x v="8"/>
    <s v="CT"/>
    <s v="DQR-Assess-001"/>
    <n v="179"/>
    <n v="585"/>
    <s v="SEA, LEA, SCH"/>
    <s v="MISSING DATA"/>
    <s v="NA"/>
    <m/>
    <m/>
    <s v="X"/>
    <s v="All subgroups"/>
    <s v="All grades"/>
    <s v="All assessment types"/>
    <s v="Yes"/>
    <m/>
    <m/>
    <m/>
    <m/>
    <s v="Missing Data (FS 179): Achievement data for Science were not reported at the SEA, LEA, and School levels. Under the terms of the science assessment waiver, the State is required to provide participation data but not achievement data.  Please submit data or provide an explanation."/>
    <s v="Waiver"/>
    <m/>
    <m/>
    <m/>
    <m/>
    <m/>
    <s v="X"/>
    <s v="All subgroups"/>
    <s v="All grades"/>
    <s v="All assessment types"/>
    <m/>
    <x v="1"/>
    <x v="2"/>
    <s v="Yes"/>
    <x v="57"/>
  </r>
  <r>
    <s v="Assessment CDQR "/>
    <s v="OESE, OSEP"/>
    <s v="2017-18"/>
    <x v="8"/>
    <s v="CT"/>
    <s v="DQR-Assess-006"/>
    <s v="175, 178"/>
    <s v="583, 584"/>
    <s v="SEA, SCH"/>
    <s v="LEVEL COMPARISON"/>
    <s v="NA"/>
    <s v="X"/>
    <s v="X"/>
    <m/>
    <s v="ALL, ECODIS, F, M, MB, MHL, MW"/>
    <s v="ALL, 6, 7, 8"/>
    <s v="ALTASSALTACH"/>
    <s v="No"/>
    <m/>
    <m/>
    <m/>
    <m/>
    <s v="Achievement SEA to SCH comparison - [MATHEMATICS and READING/LANGUAGE ARTS]: The SEA FS 175 number of students in the ALL, ECODIS, F, M, and MB subgroups who took an ALTASSALTACH assessment and received a valid score in GRADES ALL, 6, 7, 8 is different from the sum of the SCH level counts of students who took an assessment and received a valid score. The GRAND TOTAL SEA number of students in the subgroup who took an ALTASSALTACH assessment for MATHEMATICS and received a valid score is 1329 students (32%) different from the SCH number. Discrepancies in the subgroups range from 260-955 students. _x000a__x000a_Similar SEA to SCH discrepancies exist for the FS 178 number of students who took an assessment and received a valid score. Please revise data and resubmit or explain in a data note why these data are accurate."/>
    <s v="programs"/>
    <m/>
    <m/>
    <m/>
    <s v="X"/>
    <s v="X"/>
    <m/>
    <s v="ALL, ECODIS, F, M, MB, MHL, MW"/>
    <s v="ALL, 6, 7, 8"/>
    <s v="ALTALTACH"/>
    <m/>
    <x v="1"/>
    <x v="2"/>
    <m/>
    <x v="58"/>
  </r>
  <r>
    <s v="Assessment CDQR "/>
    <s v="OESE, OSEP"/>
    <s v="2017-18"/>
    <x v="8"/>
    <s v="CT"/>
    <s v="DQR-Assess-006"/>
    <s v="175, 178"/>
    <s v="583, 584"/>
    <s v="SEA, SCH"/>
    <s v="LEVEL COMPARISON"/>
    <s v="NA"/>
    <s v="X"/>
    <s v="X"/>
    <m/>
    <s v="CWD"/>
    <s v="All grades"/>
    <s v="All assessment types"/>
    <s v="No"/>
    <m/>
    <m/>
    <m/>
    <m/>
    <s v="Achievement SEA to SCH comparison: The FS 175 SEA number of students in CWD subgroup who took any assessment and received a valid score is different from the sum of the SCH level counts of students. _x000a__x000a_SEA to SCH discrepancies by Grade/Assessment Type: _x000a_-GRADE 8/ALL: 628 students, 10%_x000a_-GRADE HS/ALL: 862 students, 18%_x000a_-GRADE ALL/ALTASSALTACH: 1329 students, 32%_x000a_-GRADE 6/ALTASSALTACH: 228 students, 37%_x000a_-GRADE 7/ALTASSALTACH: 210 students, 35%_x000a_-GRADE 8/ALTASSALTACH: 220 students, 36%_x000a_-GRADE HS/REGASSWOACC: 533 students, 17%_x000a__x000a_Similar SEA to SCH discrepancies exist for the FS 178 number of students who took an assessment and received a valid score. Please revise data and resubmit or explain in a data note why these data are accurate."/>
    <s v="Programs"/>
    <m/>
    <m/>
    <m/>
    <s v="X"/>
    <s v="X"/>
    <m/>
    <s v="CWD"/>
    <s v="All grades"/>
    <s v="All assessment types"/>
    <m/>
    <x v="1"/>
    <x v="2"/>
    <m/>
    <x v="59"/>
  </r>
  <r>
    <s v="Assessment CDQR "/>
    <s v="OESE, OSEP"/>
    <s v="2017-18"/>
    <x v="8"/>
    <s v="CT"/>
    <s v="DQR-Assess-006"/>
    <s v="175, 178"/>
    <s v="583, 584"/>
    <s v="SEA, SCH"/>
    <s v="LEVEL COMPARISON"/>
    <s v="NA"/>
    <s v="X"/>
    <s v="X"/>
    <m/>
    <s v="ECODIS, M, MHL"/>
    <s v="HS"/>
    <s v="ALL, REGASSWOACC"/>
    <s v="No"/>
    <m/>
    <m/>
    <m/>
    <m/>
    <s v="Achievement SEA to SCH comparison: The FS 175 SEA number of students in ECODIS, M, and MHL subgroups who took a(n) ALL, REGASSWOACC assessment and received a valid score reported for GRADE HS is different from the sum of the SCH level counts of students._x000a__x000a_SEA to SCH discrepancies for ALL assessment by Subgroup: _x000a_-ECODIS: 1561 students, 12%_x000a_-M: 1984 students, 10%_x000a_-MHL: 1162 students, 14%_x000a__x000a_Similar SEA to SCH discrepancies exist for the FS 178 number of students who took an assessment and received a valid score. Please revise data and resubmit or explain in a data note why these data are accurate."/>
    <s v="Programs"/>
    <m/>
    <m/>
    <m/>
    <s v="X"/>
    <s v="X"/>
    <m/>
    <s v="ECODIS, M, MHL"/>
    <s v="HS"/>
    <s v="ALL, REGASSWOACC"/>
    <m/>
    <x v="1"/>
    <x v="2"/>
    <m/>
    <x v="60"/>
  </r>
  <r>
    <s v="Assessment CDQR "/>
    <s v="OESE, OSEP"/>
    <s v="2017-18"/>
    <x v="8"/>
    <s v="CT"/>
    <s v="DQR-Assess-009"/>
    <s v="175, 178, 185, 188"/>
    <s v="583, 584, 588, 589"/>
    <s v="SEA"/>
    <s v="ACCURACY - YEAR TO YEAR COUNT"/>
    <s v="NA"/>
    <s v="X"/>
    <s v="X"/>
    <m/>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Data are accurate. Different cohorts of students. Inappropriate to compare across years."/>
    <m/>
    <m/>
    <m/>
    <s v="X"/>
    <s v="X"/>
    <m/>
    <s v="See CDQR Y2Y report"/>
    <s v="See CDQR Y2Y report"/>
    <s v="See CDQR Y2Y report"/>
    <s v="See CDQR Y2Y report"/>
    <x v="1"/>
    <x v="2"/>
    <m/>
    <x v="7"/>
  </r>
  <r>
    <s v="Assessment CDQR "/>
    <s v="OESE, OSEP"/>
    <s v="2017-18"/>
    <x v="8"/>
    <s v="CT"/>
    <s v="DQR-Assess-012"/>
    <s v="178, 188"/>
    <s v="584, 589"/>
    <s v="SEA, LEA, SCH"/>
    <s v="ACROSS FILE COMPARISON"/>
    <s v="NA"/>
    <m/>
    <s v="X"/>
    <m/>
    <s v="HOM, LEP"/>
    <s v="All, 3, 4, 5, 6, 7, 8, HS"/>
    <s v="ALL"/>
    <s v="No"/>
    <m/>
    <m/>
    <m/>
    <m/>
    <s v="Across file comparison: The SEA number of students in the HOM and LEP subgroups who took an assessment and received a valid score for multiple grades across all assessment types (FS 178) is different from the number of students in these subgroups who participated in the assessment (FS 188)._x000a__x000a_For HOM Students: The SEA GRAND TOTAL number of students in the HOM subgroup who took an assessment and received a valid score (1974 students) (FS 178) does not equal the number of students in the HOM subgroup who participated in the assessment (2460 students) (FS 188). This is a discrepancy of -486 students, or -20%. _x000a__x000a_For LEP Students: The SEA GRAND TOTAL number of students in the LEP subgroup who took an assessment and received a valid score (16865 students) (FS 178) does not equal the number of students in the LEP subgroup who participated in the assessment (20503 students) (FS 188). This is a discrepancy of -3638 students, or -18%._x000a__x000a_A similar discrepancy exists at the LEA and School levels. Please revise data and resubmit or explain in a data note why these data are accurate."/>
    <s v="these are all Recently Arrived EL students who do not get reported out for performance per ESSA"/>
    <m/>
    <m/>
    <m/>
    <m/>
    <s v="X"/>
    <m/>
    <s v="HOM, LEP"/>
    <s v="All, 3, 4, 5, 6, 7, 8, HS"/>
    <s v="ALL"/>
    <s v="No"/>
    <x v="1"/>
    <x v="2"/>
    <m/>
    <x v="61"/>
  </r>
  <r>
    <s v="Assessment CDQR "/>
    <s v="OESE, OSEP"/>
    <s v="2017-18"/>
    <x v="8"/>
    <s v="CT"/>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The State of Connecticut is aware of 1% rule. Multiple initiatives are in place for the 2018-19 school year to address concerns with the number of students assessed on the alternate assessment based on alternate achievement standards."/>
    <m/>
    <m/>
    <m/>
    <s v="X"/>
    <m/>
    <m/>
    <s v="CWD"/>
    <s v="ALL"/>
    <s v="ALTALTACH"/>
    <s v="Y"/>
    <x v="1"/>
    <x v="2"/>
    <m/>
    <x v="62"/>
  </r>
  <r>
    <s v="Assessment CDQR "/>
    <s v="OESE, OSEP"/>
    <s v="2017-18"/>
    <x v="8"/>
    <s v="CT"/>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5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State of Connecticut is aware of 1% rule. Multiple initiatives are in place for the 2018-19 school year to address concerns with the number of students assessed on the alternate assessment based on alternate achievement standards."/>
    <m/>
    <m/>
    <m/>
    <m/>
    <s v="X"/>
    <m/>
    <s v="CWD"/>
    <s v="ALL"/>
    <s v="ALTALTACH"/>
    <s v="Y"/>
    <x v="1"/>
    <x v="2"/>
    <m/>
    <x v="63"/>
  </r>
  <r>
    <s v="Assessment CDQR "/>
    <s v="OESE, OSEP"/>
    <s v="2017-18"/>
    <x v="8"/>
    <s v="CT"/>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5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State of Connecticut is aware of 1% rule. Multiple initiatives are in place for the 2018-19 school year to address concerns with the number of students assessed on the alternate assessment based on alternate achievement standards."/>
    <m/>
    <m/>
    <m/>
    <m/>
    <m/>
    <s v="X"/>
    <s v="CWD"/>
    <s v="ALL"/>
    <s v="ALTALTACH"/>
    <s v="Y"/>
    <x v="1"/>
    <x v="2"/>
    <m/>
    <x v="64"/>
  </r>
  <r>
    <s v="Assessment CDQR "/>
    <s v="OESE, OSEP"/>
    <s v="2017-18"/>
    <x v="9"/>
    <s v="DE"/>
    <s v="DQR-Assess-002"/>
    <n v="179"/>
    <n v="585"/>
    <s v="SEA"/>
    <s v="METADATA ERROR"/>
    <s v="ZEROS SUBMITTED"/>
    <m/>
    <m/>
    <s v="X"/>
    <s v="NA"/>
    <s v="5,8,10"/>
    <s v="REGWACC, REGWOACC"/>
    <s v="No"/>
    <m/>
    <m/>
    <m/>
    <m/>
    <s v="Achievement metadata - [SCIENCE]: Achievement data (FS 179) submitted for REGASSWACC, REGASSWOACC [PERF LEVELS 1-4] for GRADES 5, 8, 10; however, EMAPS assessment metadata does not include these GRADES 5, 8, 10/REGASSWACC, REGASSWOACC/LEVELS 1-4 combinations. Zeroes were submitted for these combinations. Please resubmit metadata and/or data to ensure consistency."/>
    <s v="Data Resubmitted"/>
    <m/>
    <m/>
    <m/>
    <m/>
    <m/>
    <m/>
    <m/>
    <m/>
    <m/>
    <m/>
    <x v="0"/>
    <x v="0"/>
    <m/>
    <x v="0"/>
  </r>
  <r>
    <s v="Assessment CDQR "/>
    <s v="OESE, OSEP"/>
    <s v="2017-18"/>
    <x v="9"/>
    <s v="DE"/>
    <s v="DQR-Assess-002"/>
    <n v="179"/>
    <n v="585"/>
    <s v="SEA"/>
    <s v="METADATA ERROR"/>
    <s v="HS GRADES MISALIGNED"/>
    <m/>
    <m/>
    <s v="X"/>
    <s v="NA"/>
    <s v="10,HS"/>
    <s v="REGWACC, REGWOACC"/>
    <s v="No"/>
    <m/>
    <m/>
    <m/>
    <m/>
    <s v="Achievement metadata - [SCIENCE]: Achievement data (FS 179) submitted for REGASSWACC, REGASSWOACC in GRADE 10; however, EMAPS assessment metadata indicated GRADE HS would be submitted. Please resubmit metadata and/or data to ensure consistency."/>
    <s v="Data Resubmitted"/>
    <m/>
    <m/>
    <m/>
    <m/>
    <m/>
    <m/>
    <m/>
    <m/>
    <m/>
    <m/>
    <x v="0"/>
    <x v="0"/>
    <m/>
    <x v="0"/>
  </r>
  <r>
    <s v="Assessment CDQR "/>
    <s v="OESE, OSEP"/>
    <s v="2017-18"/>
    <x v="9"/>
    <s v="DE"/>
    <s v="DQR-Assess-002"/>
    <n v="179"/>
    <n v="585"/>
    <s v="SEA"/>
    <s v="METADATA ERROR"/>
    <s v="ZEROS SUBMITTED"/>
    <m/>
    <m/>
    <m/>
    <m/>
    <m/>
    <m/>
    <m/>
    <m/>
    <m/>
    <m/>
    <m/>
    <m/>
    <s v=""/>
    <m/>
    <m/>
    <m/>
    <m/>
    <m/>
    <s v="X"/>
    <s v="NA"/>
    <s v="5, 8, HS"/>
    <s v="REGWACC, REGWOACC"/>
    <m/>
    <x v="0"/>
    <x v="1"/>
    <m/>
    <x v="65"/>
  </r>
  <r>
    <s v="Assessment CDQR "/>
    <s v="OESE, OSEP"/>
    <s v="2017-18"/>
    <x v="9"/>
    <s v="DE"/>
    <s v="DQR-Assess-002"/>
    <s v="175, 178"/>
    <s v="583, 584"/>
    <s v="SEA"/>
    <s v="METADATA ERROR"/>
    <s v="HS GRADES MISALIGNED"/>
    <s v="X"/>
    <s v="X"/>
    <m/>
    <s v="NA"/>
    <s v="11,HS"/>
    <s v="ALTALTACH"/>
    <s v="No"/>
    <m/>
    <m/>
    <m/>
    <m/>
    <s v="Achievement metadata - [MATHEMATICS and READING/LANGUAGE ARTS]: Achievement data (FS 175/178) submitted for ALTASSALTACH in GRADE 11; however, EMAPS assessment metadata indicated GRADE HS would be submitted. Please resubmit metadata and/or data to ensure consistency."/>
    <s v="Metadata Resubmitted"/>
    <m/>
    <m/>
    <m/>
    <m/>
    <m/>
    <m/>
    <m/>
    <m/>
    <m/>
    <m/>
    <x v="0"/>
    <x v="0"/>
    <m/>
    <x v="0"/>
  </r>
  <r>
    <s v="Assessment CDQR "/>
    <s v="OESE, OSEP"/>
    <s v="2017-18"/>
    <x v="9"/>
    <s v="DE"/>
    <s v="DQR-Assess-002"/>
    <s v="175, 178"/>
    <s v="583, 584"/>
    <s v="SEA"/>
    <s v="METADATA ERROR"/>
    <s v="ZEROS SUBMITTED"/>
    <s v="X"/>
    <s v="X"/>
    <m/>
    <s v="NA"/>
    <s v="9,10,11,12"/>
    <s v="ALTALTACH, REGWACC, REGWOACC"/>
    <s v="No"/>
    <m/>
    <m/>
    <m/>
    <m/>
    <s v="Achievement metadata - [MATHEMATICS and READING/LANGUAGE ARTS]: Achievement data (FS 175/178) submitted for ALTASSALTACH, REGASSWACC, REGASSWOACC [PERF LEVELS 1-4] for GRADES 9, 10, 11, 12; however, EMAPS assessment metadata does not include these GRADES 9-12/ALTASSALTACH, REGASSWACC, REGASSWOACC/LEVELS 1-4 combinations, with the exception of GRADE 11/ALTASSALTACH/LEVELS 1-4, which had metadata. Zeroes were submitted for all other combinations. Please resubmit metadata and/or data to ensure consistency."/>
    <s v="Metadata Resubmitted"/>
    <m/>
    <m/>
    <m/>
    <m/>
    <m/>
    <m/>
    <m/>
    <m/>
    <m/>
    <m/>
    <x v="0"/>
    <x v="0"/>
    <m/>
    <x v="0"/>
  </r>
  <r>
    <s v="Assessment CDQR "/>
    <s v="OESE, OSEP"/>
    <s v="2017-18"/>
    <x v="9"/>
    <s v="DE"/>
    <s v="DQR-Assess-003"/>
    <n v="189"/>
    <n v="590"/>
    <s v="SEA"/>
    <s v="METADATA ERROR"/>
    <s v="IN METADATA, NOT DATA"/>
    <m/>
    <m/>
    <s v="X"/>
    <s v="NA"/>
    <s v="5,8,HS"/>
    <s v="REGWACC, REGWOACC"/>
    <s v="No"/>
    <m/>
    <m/>
    <m/>
    <m/>
    <s v="Participation metadata - [SCIENCE]: No Participation data (FS 189) submitted for REGPARTWACC, REGPARTWOACC for GRADES 5, 8, HS; however, EMAPS assessment metadata indicated GRADES 5, 8, HS/REGPARTWACC, REGPARTWOACC/LEVELS 1-4 would be submitted. Please resubmit metadata and/or data to ensure consistency."/>
    <s v="Data Resubmitted"/>
    <m/>
    <m/>
    <m/>
    <m/>
    <m/>
    <s v="X"/>
    <s v="NA"/>
    <s v="5, 8, HS"/>
    <s v="REGWACC, REWOACC"/>
    <m/>
    <x v="0"/>
    <x v="2"/>
    <m/>
    <x v="66"/>
  </r>
  <r>
    <s v="Assessment CDQR "/>
    <s v="OESE, OSEP"/>
    <s v="2017-18"/>
    <x v="9"/>
    <s v="DE"/>
    <s v="DQR-Assess-003"/>
    <s v="185, 188"/>
    <s v="588, 589"/>
    <s v="SEA"/>
    <s v="METADATA ERROR"/>
    <s v="HS GRADES MISALIGNED"/>
    <s v="X"/>
    <s v="X"/>
    <m/>
    <s v="NA"/>
    <s v="11,HS"/>
    <s v="ALTALTACH"/>
    <s v="No"/>
    <m/>
    <m/>
    <m/>
    <m/>
    <s v="Participation metadata - [MATHEMATICS and READING/LANGUAGE ARTS]: Participation data (FS 185/188) submitted for ALTPARTALTACH in GRADE HS; however, EMAPS assessment metadata indicated GRADE 11 would be submitted. Please resubmit metadata and/or data to ensure consistency."/>
    <s v="Metadata Resubmitted"/>
    <m/>
    <m/>
    <m/>
    <m/>
    <m/>
    <m/>
    <m/>
    <m/>
    <m/>
    <m/>
    <x v="0"/>
    <x v="0"/>
    <m/>
    <x v="0"/>
  </r>
  <r>
    <s v="Assessment CDQR "/>
    <s v="OESE, OSEP"/>
    <s v="2017-18"/>
    <x v="9"/>
    <s v="DE"/>
    <s v="DQR-Assess-004"/>
    <s v="175, 178, 179, 185, 188, 189"/>
    <s v="583, 584, 585, 588, 589, 590"/>
    <s v="SEA, LEA, SCH"/>
    <s v="PARTIAL DATA"/>
    <s v="NA"/>
    <m/>
    <m/>
    <m/>
    <m/>
    <m/>
    <m/>
    <m/>
    <m/>
    <m/>
    <m/>
    <m/>
    <m/>
    <s v=""/>
    <m/>
    <m/>
    <m/>
    <s v="X"/>
    <s v="X"/>
    <s v="X"/>
    <s v="MILCNCTD"/>
    <s v="All grades"/>
    <s v="All assessment types"/>
    <m/>
    <x v="0"/>
    <x v="1"/>
    <m/>
    <x v="67"/>
  </r>
  <r>
    <s v="Assessment CDQR "/>
    <s v="OESE, OSEP"/>
    <s v="2017-18"/>
    <x v="9"/>
    <s v="DE"/>
    <s v="DQR-Assess-004"/>
    <s v="175, 178, 179, 185, 188, 189"/>
    <s v="583, 584, 585, 588, 589, 590"/>
    <s v="SEA, LEA, SCH"/>
    <s v="PARTIAL DATA"/>
    <s v="NA"/>
    <m/>
    <m/>
    <m/>
    <m/>
    <m/>
    <m/>
    <m/>
    <m/>
    <m/>
    <m/>
    <m/>
    <m/>
    <s v=""/>
    <m/>
    <m/>
    <m/>
    <s v="X"/>
    <s v="X"/>
    <s v="X"/>
    <s v="All subgroups"/>
    <s v="10, 11"/>
    <s v="All assessment types"/>
    <m/>
    <x v="0"/>
    <x v="1"/>
    <m/>
    <x v="68"/>
  </r>
  <r>
    <s v="Assessment CDQR "/>
    <s v="OESE, OSEP"/>
    <s v="2017-18"/>
    <x v="9"/>
    <s v="DE"/>
    <s v="DQR-Assess-009"/>
    <s v="175, 178, 179, 185, 188, 189"/>
    <s v="583, 584, 585, 588, 589, 590"/>
    <s v="SEA"/>
    <s v="ACCURACY - YEAR TO YEAR COUNT"/>
    <s v="NA"/>
    <s v="X"/>
    <s v="X"/>
    <s v="X"/>
    <s v="See CDQR Y2Y report"/>
    <s v="See CDQR Y2Y report"/>
    <s v="See CDQR Y2Y report"/>
    <s v="See CDQR Y2Y report"/>
    <m/>
    <m/>
    <m/>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Data Resubmitted"/>
    <m/>
    <m/>
    <m/>
    <s v="X"/>
    <s v="X"/>
    <s v="X"/>
    <s v="See CDQR Y2Y report"/>
    <s v="See CDQR Y2Y report"/>
    <s v="See CDQR Y2Y report"/>
    <s v="See CDQR Y2Y report"/>
    <x v="0"/>
    <x v="2"/>
    <m/>
    <x v="15"/>
  </r>
  <r>
    <s v="Assessment CDQR "/>
    <s v="OESE, OSEP"/>
    <s v="2017-18"/>
    <x v="9"/>
    <s v="DE"/>
    <s v="DQR-Assess-010"/>
    <s v="175, 178, 179, 189"/>
    <s v="583, 584, 585, 590"/>
    <s v="SEA"/>
    <s v="ACCURACY - YEAR TO YEAR RATE"/>
    <s v="NA"/>
    <s v="X"/>
    <s v="X"/>
    <s v="X"/>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Data Resubmitted"/>
    <m/>
    <m/>
    <m/>
    <s v="X"/>
    <s v="X"/>
    <s v="X"/>
    <s v="See CDQR Y2Y report"/>
    <s v="See CDQR Y2Y report"/>
    <s v="See CDQR Y2Y report"/>
    <s v="See CDQR Y2Y report"/>
    <x v="0"/>
    <x v="2"/>
    <m/>
    <x v="20"/>
  </r>
  <r>
    <s v="Assessment CDQR "/>
    <s v="OESE, OSEP"/>
    <s v="2017-18"/>
    <x v="9"/>
    <s v="DE"/>
    <s v="DQR-Assess-011"/>
    <n v="189"/>
    <n v="590"/>
    <s v="SEA"/>
    <s v="YEAR TO YEAR COMPARISON - CWD"/>
    <s v="NA"/>
    <m/>
    <m/>
    <s v="X"/>
    <s v="CWD"/>
    <s v="All"/>
    <s v="ALTASSALTACH"/>
    <s v="No"/>
    <m/>
    <m/>
    <m/>
    <m/>
    <s v="Year to Year comparison (FS 189): The number of CWD students who were enrolled at the time of the assessment and who took an ALTASSALTACH assessment in SY 2017-18 is -100 percent different from that number in SY 2016-17. The approximate discrepancy is -466 students. Please revise data and resubmit or explain in a data note why these data are accurate."/>
    <s v="Data Resubmitted"/>
    <m/>
    <m/>
    <m/>
    <m/>
    <m/>
    <s v="X"/>
    <m/>
    <m/>
    <m/>
    <m/>
    <x v="0"/>
    <x v="2"/>
    <m/>
    <x v="69"/>
  </r>
  <r>
    <s v="Assessment CDQR "/>
    <s v="OESE, OSEP"/>
    <s v="2017-18"/>
    <x v="9"/>
    <s v="DE"/>
    <s v="DQR-Assess-012"/>
    <s v="175, 178, 185, 188"/>
    <s v="583, 584, 588, 589"/>
    <s v="SEA, LEA, SCH"/>
    <s v="ACROSS FILE COMPARISON"/>
    <s v="NA"/>
    <s v="X"/>
    <s v="X"/>
    <m/>
    <s v="FCS"/>
    <s v="All, 3, 4, 5, 6, 7, 8, HS"/>
    <s v="ALL, REGASSWACC, REGASSWOACC"/>
    <s v="No"/>
    <m/>
    <m/>
    <m/>
    <m/>
    <s v="Across file comparison (MATHEMATICS): The SEA number of students in the FCS subgroup who took an ALL, REGASSWACC, REGASSWOACC assessment and received a valid score is different from the number of students who participated. Across all grades for all assessments, the Grand Total discrepancy is -1048 students, or -83%._x000a__x000a_(READING/LANGUAGE ARTS) The SEA number of students in the FCS subgroup who took an ALL, REGASSWACC, REGASSWOACC assessment and received a valid score is different from the number of students who participated. Across all grades for all assessments, the Grand Total discrepancy is -1053 students, or -83%. _x000a__x000a_Similar discrepancies exist at the LEA and School levels. Please revise data and resubmit or explain in a data note why these data are accurate."/>
    <s v="Data Resubmitted"/>
    <m/>
    <m/>
    <m/>
    <m/>
    <m/>
    <m/>
    <m/>
    <m/>
    <m/>
    <m/>
    <x v="0"/>
    <x v="0"/>
    <m/>
    <x v="0"/>
  </r>
  <r>
    <s v="Assessment CDQR "/>
    <s v="OESE, OSEP"/>
    <s v="2017-18"/>
    <x v="9"/>
    <s v="DE"/>
    <s v="DQR-Assess-014"/>
    <n v="185"/>
    <n v="588"/>
    <s v="SEA"/>
    <s v="LOW PARTICIPATION RATE"/>
    <s v="NA"/>
    <m/>
    <m/>
    <m/>
    <m/>
    <m/>
    <m/>
    <m/>
    <m/>
    <m/>
    <m/>
    <m/>
    <m/>
    <s v=""/>
    <m/>
    <m/>
    <m/>
    <s v="X"/>
    <m/>
    <m/>
    <s v="FCS"/>
    <s v="ALL"/>
    <s v="ALL"/>
    <s v="Y"/>
    <x v="0"/>
    <x v="1"/>
    <m/>
    <x v="70"/>
  </r>
  <r>
    <s v="Assessment CDQR "/>
    <s v="OESE, OSEP"/>
    <s v="2017-18"/>
    <x v="9"/>
    <s v="DE"/>
    <s v="DQR-Assess-014"/>
    <n v="188"/>
    <n v="589"/>
    <s v="SEA"/>
    <s v="LOW PARTICIPATION RATE"/>
    <s v="NA"/>
    <m/>
    <m/>
    <m/>
    <m/>
    <m/>
    <m/>
    <m/>
    <m/>
    <m/>
    <m/>
    <m/>
    <m/>
    <s v=""/>
    <m/>
    <m/>
    <m/>
    <m/>
    <s v="X"/>
    <m/>
    <s v="FCS"/>
    <s v="ALL"/>
    <s v="ALL"/>
    <s v="Y"/>
    <x v="0"/>
    <x v="1"/>
    <m/>
    <x v="71"/>
  </r>
  <r>
    <s v="Assessment CDQR "/>
    <s v="OESE, OSEP"/>
    <s v="2017-18"/>
    <x v="9"/>
    <s v="DE"/>
    <s v="DQR-Assess-015"/>
    <n v="185"/>
    <n v="588"/>
    <s v="SEA"/>
    <s v="100% PARTICIPATION RATE VERIFICATION"/>
    <s v="NA"/>
    <s v="X"/>
    <m/>
    <m/>
    <s v="MIG"/>
    <s v="All grades"/>
    <s v="All assessment types"/>
    <s v="No"/>
    <m/>
    <m/>
    <m/>
    <m/>
    <s v="100% Participation Rate (FS 185): The participation rate for the MIG subgroup is 100%. While a participation rate of 100% is possible, please resubmit data if data are inaccurate."/>
    <s v="Data Resubmitted"/>
    <m/>
    <m/>
    <m/>
    <s v="X"/>
    <m/>
    <m/>
    <s v="MIG"/>
    <s v="ALL"/>
    <s v="ALL"/>
    <s v="Y"/>
    <x v="0"/>
    <x v="2"/>
    <m/>
    <x v="72"/>
  </r>
  <r>
    <s v="Assessment CDQR "/>
    <s v="OESE, OSEP"/>
    <s v="2017-18"/>
    <x v="9"/>
    <s v="DE"/>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4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is accurate as submitted"/>
    <m/>
    <m/>
    <m/>
    <s v="X"/>
    <m/>
    <m/>
    <s v="CWD"/>
    <s v="ALL"/>
    <s v="ALTALTACH"/>
    <s v="Y"/>
    <x v="0"/>
    <x v="2"/>
    <m/>
    <x v="73"/>
  </r>
  <r>
    <s v="Assessment CDQR "/>
    <s v="OESE, OSEP"/>
    <s v="2017-18"/>
    <x v="9"/>
    <s v="DE"/>
    <s v="DQR-Assess-018"/>
    <n v="188"/>
    <n v="589"/>
    <s v="SEA"/>
    <s v="1% ALTALT"/>
    <s v="NA"/>
    <m/>
    <s v="X"/>
    <m/>
    <s v="All subgroups"/>
    <s v="All grades"/>
    <s v="ALTALTACH"/>
    <s v="No"/>
    <m/>
    <m/>
    <m/>
    <m/>
    <s v="A similar discrepancy exists at the LEA and School levels. Please revise data and resubmit or explain in a data note why these data are accurate."/>
    <s v="Data Resubmitted"/>
    <m/>
    <m/>
    <m/>
    <m/>
    <s v="X"/>
    <m/>
    <s v="CWD"/>
    <s v="ALL"/>
    <s v="ALTALTACH"/>
    <s v="Y"/>
    <x v="0"/>
    <x v="2"/>
    <m/>
    <x v="74"/>
  </r>
  <r>
    <s v="Assessment CDQR "/>
    <s v="OESE, OSEP"/>
    <s v="2017-18"/>
    <x v="10"/>
    <s v="DC"/>
    <s v="DQR-Assess-001"/>
    <s v="179, 189"/>
    <s v="585, 590"/>
    <s v="SEA, LEA, SCH"/>
    <s v="MISSING DATA"/>
    <s v="NA"/>
    <m/>
    <m/>
    <s v="X"/>
    <s v="All subgroups"/>
    <s v="All grades"/>
    <s v="All assessment types"/>
    <s v="Yes"/>
    <m/>
    <m/>
    <m/>
    <m/>
    <s v="Missing Data (FS 179/189): Achievement and Participation data for Science were not reported at the SEA, LEA, and School levels. Please submit data. ED acknowledges that you are working internally with OSS on this data. "/>
    <s v="DC did not administer a Science assessment during the 2017-18 school year."/>
    <m/>
    <m/>
    <m/>
    <m/>
    <m/>
    <s v="X"/>
    <s v="All subgroups"/>
    <s v="All grades"/>
    <s v="All assessment types"/>
    <m/>
    <x v="1"/>
    <x v="2"/>
    <m/>
    <x v="75"/>
  </r>
  <r>
    <s v="Assessment CDQR "/>
    <s v="OESE, OSEP"/>
    <s v="2017-18"/>
    <x v="10"/>
    <s v="DC"/>
    <s v="DQR-Assess-002"/>
    <s v="175, 178"/>
    <s v="583, 584"/>
    <s v="SEA"/>
    <s v="METADATA ERROR"/>
    <s v="ZEROS SUBMITTED"/>
    <s v="X"/>
    <s v="X"/>
    <m/>
    <s v="NA"/>
    <s v="3,4,5,6,7,8,HS"/>
    <s v="ALTALTACH"/>
    <s v="No"/>
    <m/>
    <m/>
    <m/>
    <m/>
    <s v="Achievement metadata - [MATHEMATICS and READING/LANGUAGE ARTS]: Achievement data (FS 175/178) submitted for ALTASSALTACH [PERF LEVEL 5] for GRADES 3, 4, 5, 6, 7, 8, HS; however, EMAPS assessment metadata does not include these GRADE 3-HS/ALTASSALTACH/PERF LEVEL 5 combinations. Zeroes were submitted for these combinations. Please resubmit metadata and/or data to ensure consistency."/>
    <s v="The file has been resubmitted to remove zero counts for performance level 5 for MSAA"/>
    <m/>
    <m/>
    <m/>
    <m/>
    <m/>
    <m/>
    <m/>
    <m/>
    <m/>
    <m/>
    <x v="0"/>
    <x v="0"/>
    <m/>
    <x v="0"/>
  </r>
  <r>
    <s v="Assessment CDQR "/>
    <s v="OESE, OSEP"/>
    <s v="2017-18"/>
    <x v="10"/>
    <s v="DC"/>
    <s v="DQR-Assess-004"/>
    <s v="175, 178, 185, 188"/>
    <s v="584, 584, 588, 589"/>
    <s v="SEA, LEA, SCH"/>
    <s v="PARTIAL DATA"/>
    <s v="NA"/>
    <m/>
    <m/>
    <m/>
    <m/>
    <m/>
    <m/>
    <m/>
    <m/>
    <m/>
    <m/>
    <m/>
    <m/>
    <s v=""/>
    <m/>
    <m/>
    <m/>
    <s v="X"/>
    <s v="X"/>
    <m/>
    <s v="MAN, MNP"/>
    <s v="All grades"/>
    <s v="ALTALTACH"/>
    <m/>
    <x v="0"/>
    <x v="1"/>
    <m/>
    <x v="76"/>
  </r>
  <r>
    <s v="Assessment CDQR "/>
    <s v="OESE, OSEP"/>
    <s v="2017-18"/>
    <x v="10"/>
    <s v="DC"/>
    <s v="DQR-Assess-009"/>
    <s v="175, 178, 185, 188"/>
    <s v="583, 584, 588, 589"/>
    <s v="SEA"/>
    <s v="ACCURACY - YEAR TO YEAR COUNT"/>
    <s v="NA"/>
    <s v="X"/>
    <s v="X"/>
    <m/>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The data are accurate. The number of fifth graders participating in the assessment increased."/>
    <m/>
    <m/>
    <m/>
    <s v="X"/>
    <s v="X"/>
    <m/>
    <s v="See CDQR Y2Y report"/>
    <s v="See CDQR Y2Y report"/>
    <s v="See CDQR Y2Y report"/>
    <s v="See CDQR Y2Y report"/>
    <x v="0"/>
    <x v="2"/>
    <m/>
    <x v="7"/>
  </r>
  <r>
    <s v="Assessment CDQR "/>
    <s v="OESE, OSEP"/>
    <s v="2017-18"/>
    <x v="10"/>
    <s v="DC"/>
    <s v="DQR-Assess-010"/>
    <s v="178, 185, 188"/>
    <s v="584, 588, 589"/>
    <s v="SEA"/>
    <s v="ACCURACY - YEAR TO YEAR RATE"/>
    <s v="NA"/>
    <s v="X"/>
    <s v="X"/>
    <m/>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The data are accurate. Because DC is a small state, although there was an increase of more than 15%, this is reflective of the performace of a small number of children.  The participation files have been resubmitted; there were increases of more than 4% for a number of student groups in participation rate - likely to improved data quality and outreach concerning the use of assessment data in the statewide accountability system."/>
    <m/>
    <m/>
    <m/>
    <s v="X"/>
    <s v="X"/>
    <m/>
    <s v="See CDQR Y2Y report"/>
    <s v="See CDQR Y2Y report"/>
    <s v="See CDQR Y2Y report"/>
    <s v="See CDQR Y2Y report"/>
    <x v="0"/>
    <x v="2"/>
    <m/>
    <x v="20"/>
  </r>
  <r>
    <s v="Assessment CDQR "/>
    <s v="OESE, OSEP"/>
    <s v="2017-18"/>
    <x v="10"/>
    <s v="DC"/>
    <s v="DQR-Assess-012"/>
    <s v="178, 188"/>
    <s v="584, 589"/>
    <s v="SEA, LEA, SCH"/>
    <s v="ACROSS FILE COMPARISON"/>
    <s v="NA"/>
    <m/>
    <s v="X"/>
    <m/>
    <s v="LEP"/>
    <s v="All"/>
    <s v="ALL"/>
    <s v="No"/>
    <m/>
    <m/>
    <m/>
    <m/>
    <s v="Across file comparison: The SEA GRAND TOTAL number of students in the LEP subgroup who took an assessment and received a valid score (4212 students) (FS 178) does not equal the number of students in the LEP subgroup who participated in the assessment (4443 students) (FS 188). This is a discrepancy of -231 students, or -5%. _x000a__x000a_Similar discrepancies exist at the LEA and School levels. Please revise data and resubmit or explain in a data note why these data are accurate."/>
    <s v="In DC, students must be enrolled for the full academic year (FAY) for their scores to be counted for_x000a_performance calculations. Therefore, the discrepancy of 231 students observed is reflective of students who participated in the assessment but who were not enrolled for the full academic year."/>
    <m/>
    <m/>
    <m/>
    <m/>
    <m/>
    <m/>
    <m/>
    <m/>
    <m/>
    <m/>
    <x v="0"/>
    <x v="0"/>
    <m/>
    <x v="0"/>
  </r>
  <r>
    <s v="Assessment CDQR "/>
    <s v="OESE, OSEP"/>
    <s v="2017-18"/>
    <x v="10"/>
    <s v="DC"/>
    <s v="DQR-Assess-013"/>
    <s v="185, 188"/>
    <s v="588, 589"/>
    <s v="SEA"/>
    <s v="SUBJECT COUNT COMPARISON - MTH TO RLA"/>
    <s v="NA"/>
    <s v="X"/>
    <s v="X"/>
    <m/>
    <s v="FCS, HOM, LEP, MA, MAN, MHL, MM, MNP, MW"/>
    <s v="HS"/>
    <s v="ALL"/>
    <s v="No"/>
    <m/>
    <m/>
    <m/>
    <m/>
    <s v="Subject Count Comparison - MTH to RLA (FS185, 188): The count of FCS, HOM, LEP, MA, MAN, MHL, MM, MNP,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98 students, or 11.2%, is in the MHL subgroup. Discrepancies in the other subgroups range from 1-52 students. Please revise data and resubmit or explain in a data note why these data are accurate."/>
    <s v="The U.S. Department of Education defines a “recently arrived” English learner (EL) as a student who has been enrolled in schools in the United States for less than 12 months. For districtwide assessments, recently arrived EL students are defined as EL students first enrolled in U.S. schools within 12 months from the first day of the previous year’s districtwide PARCC test window (April 9, 2017). In school year 2017-18, recently arrived EL students are required to participate in the ACCESS for ELLs 2.0 assessment and the PARCC mathematics assessment (if enrolled in a grade/course with a required test). These students are exempt for one year of taking the PARCC ELA assessment. Therefore, we would not expect the denominator fo the student universe for FS185 to align with FS188."/>
    <m/>
    <m/>
    <m/>
    <s v="X"/>
    <s v="X"/>
    <m/>
    <s v="FCS, HOM, LEP, MAN, MHL, MM, MNP, MW"/>
    <s v="HS"/>
    <s v="ALL"/>
    <s v="Y"/>
    <x v="0"/>
    <x v="2"/>
    <m/>
    <x v="77"/>
  </r>
  <r>
    <s v="Assessment CDQR "/>
    <s v="OESE, OSEP"/>
    <s v="2017-18"/>
    <x v="10"/>
    <s v="DC"/>
    <s v="DQR-Assess-014"/>
    <n v="185"/>
    <n v="588"/>
    <s v="SEA"/>
    <s v="LOW PARTICIPATION RATE"/>
    <s v="NA"/>
    <s v="X"/>
    <m/>
    <m/>
    <s v="CWD, FCS, HOM, LEP, MA, MAN"/>
    <s v="All grades"/>
    <s v="All assessment types"/>
    <s v="No"/>
    <m/>
    <m/>
    <m/>
    <m/>
    <s v="Low Participation Rate (FS 185): The participation rate for the CWD, FCS, HOM, LEP, MA, and MAN subgroups range from 86.8 to 94.5%. The ESEA, as amended, requires that States annually measure the achievement of not less than 95 percent of all students, and 95 percent of all students in each subgroup of students. Please revise data and resubmit and/or provide an explanatory data note. "/>
    <s v="The data have been revised and resubmitted."/>
    <m/>
    <m/>
    <m/>
    <s v="X"/>
    <m/>
    <m/>
    <s v="MA, LEP, FCS"/>
    <s v="ALL"/>
    <s v="ALL"/>
    <s v="Y"/>
    <x v="0"/>
    <x v="2"/>
    <m/>
    <x v="78"/>
  </r>
  <r>
    <s v="Assessment CDQR "/>
    <s v="OESE, OSEP"/>
    <s v="2017-18"/>
    <x v="10"/>
    <s v="DC"/>
    <s v="DQR-Assess-014"/>
    <n v="188"/>
    <n v="589"/>
    <s v="SEA"/>
    <s v="LOW PARTICIPATION RATE"/>
    <s v="NA"/>
    <m/>
    <s v="X"/>
    <m/>
    <s v="CWD, FCS, HOM, MAN"/>
    <s v="All grades"/>
    <s v="All assessment types"/>
    <s v="No"/>
    <m/>
    <m/>
    <m/>
    <m/>
    <s v="Low Participation Rate (FS 188): The participation rate for the CWD, FCS, HOM, and MAN subgroups range from 88.4 to 94.3%. The ESEA, as amended, requires that States annually measure the achievement of not less than 95 percent of all students, and 95 percent of all students in each subgroup of students. Please revise data and resubmit and/or provide an explanatory data note. "/>
    <s v="The data have been revised and resubmitted."/>
    <m/>
    <m/>
    <m/>
    <m/>
    <s v="X"/>
    <m/>
    <s v="FCS"/>
    <s v="ALL"/>
    <s v="ALL"/>
    <s v="Y"/>
    <x v="0"/>
    <x v="2"/>
    <m/>
    <x v="79"/>
  </r>
  <r>
    <s v="Assessment CDQR "/>
    <s v="OESE, OSEP"/>
    <s v="2017-18"/>
    <x v="10"/>
    <s v="DC"/>
    <s v="DQR-Assess-015"/>
    <n v="185"/>
    <n v="588"/>
    <s v="SEA"/>
    <s v="100% PARTICIPATION RATE VERIFICATION"/>
    <s v="NA"/>
    <s v="X"/>
    <m/>
    <m/>
    <s v="MNP"/>
    <s v="All grades"/>
    <s v="All assessment types"/>
    <s v="No"/>
    <m/>
    <m/>
    <m/>
    <m/>
    <s v="100% Participation Rate (FS 185): The participation rate for the MIG subgroup is 100%. While a participation rate of 100% is possible, please resubmit data if data are inaccurate."/>
    <s v="The data are accurate.  Because DC is a small state, 100% particiaption is reflective of a small number of children."/>
    <m/>
    <m/>
    <m/>
    <m/>
    <m/>
    <m/>
    <m/>
    <m/>
    <m/>
    <m/>
    <x v="0"/>
    <x v="0"/>
    <m/>
    <x v="0"/>
  </r>
  <r>
    <s v="Assessment CDQR "/>
    <s v="OESE, OSEP"/>
    <s v="2017-18"/>
    <x v="10"/>
    <s v="DC"/>
    <s v="DQR-Assess-015"/>
    <n v="188"/>
    <n v="589"/>
    <s v="SEA"/>
    <s v="100% PARTICIPATION RATE VERIFICATION"/>
    <s v="NA"/>
    <m/>
    <m/>
    <m/>
    <m/>
    <m/>
    <m/>
    <m/>
    <m/>
    <m/>
    <m/>
    <m/>
    <m/>
    <s v=""/>
    <m/>
    <m/>
    <m/>
    <m/>
    <s v="X"/>
    <m/>
    <s v="MILCNCTD"/>
    <s v="ALL"/>
    <s v="ALL"/>
    <s v="Y"/>
    <x v="0"/>
    <x v="1"/>
    <m/>
    <x v="80"/>
  </r>
  <r>
    <s v="Assessment CDQR "/>
    <s v="OESE, OSEP"/>
    <s v="2017-18"/>
    <x v="10"/>
    <s v="DC"/>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Based on data for the 2017-18 school year, OSSE has concluded that it needs to assess more than 1% of students using an AA-AAAS. ED has granted a waiver for the 2018-19 school year."/>
    <m/>
    <m/>
    <m/>
    <s v="X"/>
    <m/>
    <m/>
    <s v="CWD"/>
    <s v="ALL"/>
    <s v="ALTALTACH"/>
    <s v="Y"/>
    <x v="0"/>
    <x v="2"/>
    <m/>
    <x v="11"/>
  </r>
  <r>
    <s v="Assessment CDQR "/>
    <s v="OESE, OSEP"/>
    <s v="2017-18"/>
    <x v="10"/>
    <s v="DC"/>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1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Based on data for the 2017-18 school year, OSSE has concluded that it needs to assess more than 1% of students using an AA-AAAS. ED has granted a waiver for the 2018-19 school year."/>
    <m/>
    <m/>
    <m/>
    <m/>
    <s v="X"/>
    <m/>
    <s v="CWD"/>
    <s v="ALL"/>
    <s v="ALTALTACH"/>
    <s v="Y"/>
    <x v="0"/>
    <x v="2"/>
    <m/>
    <x v="12"/>
  </r>
  <r>
    <s v="Assessment CDQR "/>
    <s v="OESE, OSEP"/>
    <s v="2017-18"/>
    <x v="11"/>
    <s v="FM"/>
    <s v="DQR-Assess-004"/>
    <s v="178, 188"/>
    <s v="584, 589"/>
    <s v="SEA"/>
    <s v="PARTIAL DATA"/>
    <s v="NA"/>
    <m/>
    <s v="X"/>
    <m/>
    <s v="All subgroups"/>
    <n v="4"/>
    <s v="ALTALTACH, REGWACC, REGWOACC"/>
    <s v="No"/>
    <m/>
    <m/>
    <m/>
    <m/>
    <s v="Missing Data (178/188): Achievement and Participation data for students in all subgroups for a(n) ALL Assessment Type was reported as missing (-1) in GRADE 4 at the SEA, LEA, and School levels, but no metadata were reported for this grade. Please submit data."/>
    <s v="FSM reported missing for 4th grade in c178 because FSM does not test 4th grade students in its nationwide assessments on reading/language arts."/>
    <m/>
    <m/>
    <m/>
    <m/>
    <s v="X"/>
    <m/>
    <s v="All subgroups"/>
    <n v="4"/>
    <s v="ALTALTACH, REGWACC, REGWOACC"/>
    <m/>
    <x v="1"/>
    <x v="2"/>
    <m/>
    <x v="81"/>
  </r>
  <r>
    <s v="Assessment CDQR "/>
    <s v="OESE, OSEP"/>
    <s v="2017-18"/>
    <x v="11"/>
    <s v="FM"/>
    <s v="DQR-Assess-009"/>
    <s v="175, 185, 188"/>
    <s v="583, 588"/>
    <s v="SEA"/>
    <s v="ACCURACY - YEAR TO YEAR COUNT"/>
    <s v="NA"/>
    <s v="X"/>
    <s v="X"/>
    <m/>
    <s v="See CDQR Y2Y report"/>
    <s v="See CDQR Y2Y report"/>
    <s v="See CDQR Y2Y report"/>
    <s v="See CDQR Y2Y report"/>
    <m/>
    <m/>
    <m/>
    <m/>
    <s v="A year to year change of more than 50 (count difference) and 5% was identified for at least one grand total. Please review the CDQR Year to Year Report.  If data are not accurate as submitted, please resubmit.  Please resubmit SY 2017-18 data or submit a data note to explain why these data are accurate."/>
    <s v="FSM verified and reported that 50 of the 6th graders to take the FSM NMCT with accomodations were absent during the administration of the SY 2017-2018 test.  "/>
    <m/>
    <m/>
    <m/>
    <s v="X"/>
    <s v="X"/>
    <m/>
    <s v="See CDQR Y2Y report"/>
    <s v="See CDQR Y2Y report"/>
    <s v="See CDQR Y2Y report"/>
    <s v="See CDQR Y2Y report"/>
    <x v="1"/>
    <x v="2"/>
    <m/>
    <x v="8"/>
  </r>
  <r>
    <s v="Assessment CDQR "/>
    <s v="OESE, OSEP"/>
    <s v="2017-18"/>
    <x v="11"/>
    <s v="FM"/>
    <s v="DQR-Assess-010"/>
    <s v="175, 178, 185, 188"/>
    <s v="583, 584, 588, 589"/>
    <s v="SEA"/>
    <s v="ACCURACY - YEAR TO YEAR RATE"/>
    <s v="NA"/>
    <s v="X"/>
    <s v="X"/>
    <m/>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FSM verified and reported that increases in some of the assessment types and grade levels were due to increase in the enrollments and the hiring of more assessment staff to help with coordination and administation of the tests. "/>
    <m/>
    <m/>
    <m/>
    <s v="X"/>
    <s v="X"/>
    <m/>
    <s v="See CDQR Y2Y report"/>
    <s v="See CDQR Y2Y report"/>
    <s v="See CDQR Y2Y report"/>
    <s v="See CDQR Y2Y report"/>
    <x v="1"/>
    <x v="2"/>
    <m/>
    <x v="20"/>
  </r>
  <r>
    <s v="Assessment CDQR "/>
    <s v="OESE, OSEP"/>
    <s v="2017-18"/>
    <x v="11"/>
    <s v="FM"/>
    <s v="DQR-Assess-013"/>
    <s v="185, 188"/>
    <s v="588, 589"/>
    <s v="SEA"/>
    <s v="SUBJECT COUNT COMPARISON - MTH TO RLA"/>
    <s v="NA"/>
    <s v="X"/>
    <s v="X"/>
    <m/>
    <s v="ALL, CWD"/>
    <s v="3 TO 8"/>
    <s v="ALL"/>
    <s v="No"/>
    <m/>
    <m/>
    <m/>
    <m/>
    <s v="Subject Count Comparison - MTH to RLA (FS185, 188): The count of ALL and CWD students in GRADES 3-8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50 students, or -32.3%, is larger than expected. Please revise data and resubmit or explain in a data note why these data are accurate."/>
    <s v="The count of ALL and CWD students in mathematics and Reading/Language Arts are not algined because the count for Reading/Language Arts does not include 4th graders. FSM's nationwide assessment does not test 4th students in Reading/Language Arts. "/>
    <m/>
    <m/>
    <m/>
    <m/>
    <m/>
    <m/>
    <m/>
    <m/>
    <m/>
    <m/>
    <x v="0"/>
    <x v="0"/>
    <m/>
    <x v="0"/>
  </r>
  <r>
    <s v="Assessment CDQR "/>
    <s v="OESE, OSEP"/>
    <s v="2017-18"/>
    <x v="11"/>
    <s v="FM"/>
    <s v="DQR-Assess-014"/>
    <n v="185"/>
    <n v="588"/>
    <s v="SEA"/>
    <s v="LOW PARTICIPATION RATE"/>
    <s v="NA"/>
    <s v="X"/>
    <m/>
    <m/>
    <s v="ALL, CWD"/>
    <s v="All grades"/>
    <s v="All assessment types"/>
    <s v="No"/>
    <m/>
    <m/>
    <m/>
    <m/>
    <s v="Low Participation Rate (FS 185): The participation rate for the ALL STUDENTS and the CWD subgroups are 77.4%. The ESEA, as amended, requires that States annually measure the achievement of not less than 95 percent of all students, and 95 percent of all students in each subgroup of students. Please revise data and resubmit and/or provide an explanatory data note. "/>
    <s v="FSM, a freely associate state which receives only IDEA Part B funds, set its particpation target for mathematics at 100%. Although FSM did not meet its target for FFY 2017, its participation rate increased from 59.40% in FFY 2016 to 77.7% in FFY 2017. Given FSM's unique geographic context, where 52% of all FSM's schools are on remote islands that can only be accessed by boats/ships, administration of the FSM nationwide assessments is always a challenge.    "/>
    <m/>
    <m/>
    <m/>
    <m/>
    <m/>
    <m/>
    <m/>
    <m/>
    <m/>
    <m/>
    <x v="0"/>
    <x v="0"/>
    <m/>
    <x v="0"/>
  </r>
  <r>
    <s v="Assessment CDQR "/>
    <s v="OESE, OSEP"/>
    <s v="2017-18"/>
    <x v="11"/>
    <s v="FM"/>
    <s v="DQR-Assess-014"/>
    <n v="188"/>
    <n v="589"/>
    <s v="SEA"/>
    <s v="LOW PARTICIPATION RATE"/>
    <s v="NA"/>
    <m/>
    <s v="X"/>
    <m/>
    <s v="ALL, CWD"/>
    <s v="All grades"/>
    <s v="All assessment types"/>
    <s v="No"/>
    <m/>
    <m/>
    <m/>
    <m/>
    <s v="Low Participation Rate (FS 188): The participation rate for the ALL STUDENTS and the CWD subgroups are 78.9%. The ESEA, as amended, requires that States annually measure the achievement of not less than 95 percent of all students, and 95 percent of all students in each subgroup of students. Please revise data and resubmit and/or provide an explanatory data note. "/>
    <s v="FSM, a freely associate state which receives only IDEA Part B funds, set its particpation target for reading/language arts at 100%. Although FSM doesn't meet its target for FFY 2017, its participation rate increased from 56.6% in FFY 2016 to 78.9% in FFY 2017. Given the FSM's unique geographic context, where 52% of all FSM's schools are on remote islands that can only be accessed by boats/ships, administration of the FSM nationwide assessments is always a challenge.    "/>
    <m/>
    <m/>
    <m/>
    <m/>
    <m/>
    <m/>
    <m/>
    <m/>
    <m/>
    <m/>
    <x v="0"/>
    <x v="0"/>
    <m/>
    <x v="0"/>
  </r>
  <r>
    <s v="Assessment CDQR "/>
    <s v="OESE, OSEP"/>
    <s v="2017-18"/>
    <x v="12"/>
    <s v="FL"/>
    <s v="DQR-Assess-009"/>
    <s v="175, 178, 179, 185, 188, 189"/>
    <s v="583, 584, 585, 588, 589, 590"/>
    <s v="SEA"/>
    <s v="ACCURACY - YEAR TO YEAR COUNT"/>
    <s v="NA"/>
    <s v="X"/>
    <s v="X"/>
    <s v="X"/>
    <s v="See CDQR Y2Y report"/>
    <s v="See CDQR Y2Y report"/>
    <s v="See CDQR Y2Y report"/>
    <s v="See CDQR Y2Y report"/>
    <m/>
    <m/>
    <m/>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The data are correct as submitted.  Florida believes the data reflect:_x000a__x000a_(1) Secular decline in American Indian / Alaska Native students similar to the decline shown in EDFacts file 052 (Membership),_x000a__x000a_(2) Hurricanes Irma and Maria (Homeless and LEP changes),_x000a__x000a_(3) Elimination of Algebra II inclusion for FS185,_x000a__x000a_(4) Increases in requests for paper-based testing, and_x000a__x000a_(5) Efforts by the state and its districts and schools to adhere to ESSA's 1% requirement resulting a decline in the use of the alternative assessment in Science."/>
    <m/>
    <m/>
    <m/>
    <s v="X"/>
    <s v="X"/>
    <s v="X"/>
    <s v="See CDQR Y2Y report"/>
    <s v="See CDQR Y2Y report"/>
    <s v="See CDQR Y2Y report"/>
    <s v="See CDQR Y2Y report"/>
    <x v="1"/>
    <x v="2"/>
    <m/>
    <x v="15"/>
  </r>
  <r>
    <s v="Assessment CDQR "/>
    <s v="OESE, OSEP"/>
    <s v="2017-18"/>
    <x v="12"/>
    <s v="FL"/>
    <s v="DQR-Assess-013"/>
    <s v="185, 188"/>
    <s v="588, 589"/>
    <s v="SEA"/>
    <s v="SUBJECT COUNT COMPARISON - MTH TO RLA"/>
    <s v="NA"/>
    <s v="X"/>
    <s v="X"/>
    <m/>
    <s v="All subgroups"/>
    <s v="HS"/>
    <s v="ALL"/>
    <s v="No"/>
    <m/>
    <m/>
    <m/>
    <m/>
    <s v="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is 121473 students, or 40.6%. Discrepancies in other subgroups range from 141 to 67019 students. Please revise data and resubmit or explain in a data note why these data are accurate."/>
    <s v="The data are correct as submitted.  Florida believes the discrepancy is derivative of Florida's reporting on assessments no longer including Algebra II beginning with SY 2017-18, hence the two populations being tested differ by a greater margin compared with the prior year."/>
    <m/>
    <m/>
    <m/>
    <m/>
    <m/>
    <m/>
    <m/>
    <m/>
    <m/>
    <m/>
    <x v="0"/>
    <x v="0"/>
    <m/>
    <x v="0"/>
  </r>
  <r>
    <s v="Assessment CDQR "/>
    <s v="OESE, OSEP"/>
    <s v="2017-18"/>
    <x v="12"/>
    <s v="FL"/>
    <s v="DQR-Assess-014"/>
    <n v="185"/>
    <n v="588"/>
    <s v="SEA"/>
    <s v="LOW PARTICIPATION RATE"/>
    <s v="NA"/>
    <s v="X"/>
    <m/>
    <m/>
    <s v="FCS"/>
    <s v="All grades"/>
    <s v="All assessment types"/>
    <s v="No"/>
    <m/>
    <m/>
    <m/>
    <m/>
    <s v="Low Participation Rate (FS 185): The participation rate for the FCS subgroup is 91.7%. The participation rate for the ALL STUDENTS subgroup is 90.4%. The ESEA, as amended, requires that States annually measure the achievement of not less than 95 percent of all students, and 95 percent of all students in each subgroup of students. Please revise data and resubmit and/or provide an explanatory data note. "/>
    <s v="The data are correct as submitted.  _x000a__x000a_The Foster Care Status data are new, and we will be looking into the low partition rates but believe the data are accurate as submitted based on FLDOE assessment information and foster information that was provided to FLDOE by the state's Department of Children &amp; Families._x000a__x000a_Florida's ALL STUDENTS subgroup participation rate in FS185 is 97.9% (1,557,366 participants of 1,590,921 enrollees), not 90.4%.  See included email from Partner Support."/>
    <m/>
    <m/>
    <m/>
    <m/>
    <m/>
    <m/>
    <m/>
    <m/>
    <m/>
    <m/>
    <x v="0"/>
    <x v="0"/>
    <m/>
    <x v="0"/>
  </r>
  <r>
    <s v="Assessment CDQR "/>
    <s v="OESE, OSEP"/>
    <s v="2017-18"/>
    <x v="12"/>
    <s v="FL"/>
    <s v="DQR-Assess-014"/>
    <n v="188"/>
    <n v="589"/>
    <s v="SEA"/>
    <s v="LOW PARTICIPATION RATE"/>
    <s v="NA"/>
    <m/>
    <s v="X"/>
    <m/>
    <s v="CWD, FCS, HOM"/>
    <s v="All grades"/>
    <s v="All assessment types"/>
    <s v="No"/>
    <m/>
    <m/>
    <m/>
    <m/>
    <s v="Low Participation Rate (FS 188): The participation rate for the CWD subgroup is 94.9%, the FCS subgroup is 88.5%, and he HOM subgroup is 92.5%. The ESEA, as amended, requires that States annually measure the achievement of not less than 95 percent of all students, and 95 percent of all students in each subgroup of students. Please revise data and resubmit and/or provide an explanatory data note. "/>
    <s v="The data are correct as submitted._x000a__x000a_The Foster Care Status data are new and we will be looking into the low partition rates but believe the data are accurate as reported based on FLDOE assessment information and foster information that was provided to FLDOE by the state's Department of Children &amp; Families._x000a__x000a_Florida believes the low participation rate among homeless students likely reflects disruptions relating to hurricanes Maria and Irma during the testing window but is working with its districts to ensure they meet the requirements of ESSA to test 95% of all subgroups._x000a__x000a_Florida believes the data are correct as submitted and is working with its districts to ensure at least 95% of CWD are assessed each year."/>
    <m/>
    <m/>
    <m/>
    <m/>
    <m/>
    <m/>
    <m/>
    <m/>
    <m/>
    <m/>
    <x v="0"/>
    <x v="0"/>
    <m/>
    <x v="0"/>
  </r>
  <r>
    <s v="Assessment CDQR "/>
    <s v="OESE, OSEP"/>
    <s v="2017-18"/>
    <x v="12"/>
    <s v="FL"/>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The data are correct as submitted.  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
    <m/>
    <m/>
    <m/>
    <s v="X"/>
    <m/>
    <m/>
    <s v="CWD"/>
    <s v="ALL"/>
    <s v="ALTALTACH"/>
    <s v="Y"/>
    <x v="1"/>
    <x v="2"/>
    <m/>
    <x v="62"/>
  </r>
  <r>
    <s v="Assessment CDQR "/>
    <s v="OESE, OSEP"/>
    <s v="2017-18"/>
    <x v="12"/>
    <s v="FL"/>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4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data are correct as submitted.  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
    <m/>
    <m/>
    <m/>
    <m/>
    <s v="X"/>
    <m/>
    <s v="CWD"/>
    <s v="ALL"/>
    <s v="ALTALTACH"/>
    <s v="Y"/>
    <x v="1"/>
    <x v="2"/>
    <m/>
    <x v="74"/>
  </r>
  <r>
    <s v="Assessment CDQR "/>
    <s v="OESE, OSEP"/>
    <s v="2017-18"/>
    <x v="12"/>
    <s v="FL"/>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data are correct as submitted.  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
    <m/>
    <m/>
    <m/>
    <m/>
    <m/>
    <s v="X"/>
    <s v="CWD"/>
    <s v="ALL"/>
    <s v="ALTALTACH"/>
    <s v="Y"/>
    <x v="1"/>
    <x v="2"/>
    <m/>
    <x v="82"/>
  </r>
  <r>
    <s v="Assessment CDQR "/>
    <s v="OESE, OSEP"/>
    <s v="2017-18"/>
    <x v="13"/>
    <s v="GA"/>
    <s v="DQR-Assess-002"/>
    <s v="175, 178"/>
    <s v="583, 584"/>
    <s v="SEA"/>
    <s v="METADATA ERROR"/>
    <s v="IN METADATA, NOT DATA"/>
    <m/>
    <m/>
    <m/>
    <m/>
    <m/>
    <m/>
    <m/>
    <m/>
    <m/>
    <m/>
    <m/>
    <m/>
    <s v=""/>
    <m/>
    <m/>
    <m/>
    <s v="X"/>
    <s v="X"/>
    <m/>
    <s v="NA"/>
    <s v="9, 12"/>
    <s v="REGWACC, REWOACC"/>
    <m/>
    <x v="0"/>
    <x v="1"/>
    <m/>
    <x v="83"/>
  </r>
  <r>
    <s v="Assessment CDQR "/>
    <s v="OESE, OSEP"/>
    <s v="2017-18"/>
    <x v="13"/>
    <s v="GA"/>
    <s v="DQR-Assess-004"/>
    <s v="175, 178, 179, 185, 188, 189"/>
    <s v="583, 584, 585, 588, 589, 590"/>
    <s v="SEA, LEA, SCH"/>
    <s v="PARTIAL DATA"/>
    <s v="NA"/>
    <m/>
    <m/>
    <m/>
    <m/>
    <m/>
    <m/>
    <m/>
    <m/>
    <m/>
    <m/>
    <m/>
    <m/>
    <s v=""/>
    <m/>
    <m/>
    <m/>
    <s v="X"/>
    <s v="X"/>
    <s v="X"/>
    <s v="MNP"/>
    <s v="5, 8, 11"/>
    <s v="ALTALTACH"/>
    <m/>
    <x v="0"/>
    <x v="1"/>
    <m/>
    <x v="84"/>
  </r>
  <r>
    <s v="Assessment CDQR "/>
    <s v="OESE, OSEP"/>
    <s v="2017-18"/>
    <x v="13"/>
    <s v="GA"/>
    <s v="DQR-Assess-004"/>
    <s v="179, 189"/>
    <s v="585, 590"/>
    <s v="SEA, LEA, SCH"/>
    <s v="PARTIAL DATA"/>
    <s v="NA"/>
    <m/>
    <m/>
    <m/>
    <m/>
    <m/>
    <m/>
    <m/>
    <m/>
    <m/>
    <m/>
    <m/>
    <m/>
    <s v=""/>
    <m/>
    <m/>
    <m/>
    <m/>
    <m/>
    <s v="X"/>
    <s v="All subgroups"/>
    <s v="3, 4, 6, 7"/>
    <s v="ALL, ALTALTACH, REGWACC, REGWOACC"/>
    <m/>
    <x v="0"/>
    <x v="1"/>
    <m/>
    <x v="85"/>
  </r>
  <r>
    <s v="Assessment CDQR "/>
    <s v="OESE, OSEP"/>
    <s v="2017-18"/>
    <x v="13"/>
    <s v="GA"/>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We have verified these numbers are correct."/>
    <m/>
    <m/>
    <m/>
    <s v="X"/>
    <s v="X"/>
    <s v="X"/>
    <s v="See CDQR Y2Y report"/>
    <s v="See CDQR Y2Y report"/>
    <s v="See CDQR Y2Y report"/>
    <s v="See CDQR Y2Y report"/>
    <x v="0"/>
    <x v="2"/>
    <m/>
    <x v="7"/>
  </r>
  <r>
    <s v="Assessment CDQR "/>
    <s v="OESE, OSEP"/>
    <s v="2017-18"/>
    <x v="13"/>
    <s v="GA"/>
    <s v="DQR-Assess-013"/>
    <s v="185, 188"/>
    <s v="588, 589"/>
    <s v="SEA"/>
    <s v="SUBJECT COUNT COMPARISON - MTH TO RLA"/>
    <s v="NA"/>
    <s v="X"/>
    <s v="X"/>
    <m/>
    <s v="All subgroups"/>
    <s v="HS"/>
    <s v="ALL"/>
    <s v="No"/>
    <m/>
    <m/>
    <m/>
    <m/>
    <s v="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is 111721 students, or -47.4%. Discrepancies in other subgroups range from 120 to 71128 students. Please revise data and resubmit or explain in a data note why these data are accurate."/>
    <s v=" In Georgia, there are 2  math courses that require high school state standardized assessment and there are 2 ELA courses for high school state standardized assessment.  When a student enters 9th grade, they are normally scheduled for a math and an ELA course the same year.  This is not the case for the remainder of their high school career. The student schedules vary as to when the remaining math and ELA course will occur and most likely, they will not occur the same year.  "/>
    <m/>
    <m/>
    <m/>
    <s v="X"/>
    <s v="X"/>
    <m/>
    <s v="All subgroups"/>
    <s v="HS"/>
    <s v="ALL"/>
    <s v="Y"/>
    <x v="0"/>
    <x v="2"/>
    <m/>
    <x v="86"/>
  </r>
  <r>
    <s v="Assessment CDQR "/>
    <s v="OESE, OSEP"/>
    <s v="2017-18"/>
    <x v="13"/>
    <s v="GA"/>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
    <s v="It has been confirmed with the Special Education program office that Georgia does have a waiver for this subject area."/>
    <m/>
    <m/>
    <m/>
    <s v="X"/>
    <m/>
    <m/>
    <s v="CWD"/>
    <s v="ALL"/>
    <s v="ALTALTACH"/>
    <s v="Y"/>
    <x v="0"/>
    <x v="2"/>
    <m/>
    <x v="51"/>
  </r>
  <r>
    <s v="Assessment CDQR "/>
    <s v="OESE, OSEP"/>
    <s v="2017-18"/>
    <x v="13"/>
    <s v="GA"/>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2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It has been confirmed with the Special Education program office that Georgia does have a waiver for this subject area."/>
    <m/>
    <m/>
    <m/>
    <m/>
    <s v="X"/>
    <m/>
    <s v="CWD"/>
    <s v="ALL"/>
    <s v="ALTALTACH"/>
    <s v="Y"/>
    <x v="0"/>
    <x v="2"/>
    <m/>
    <x v="87"/>
  </r>
  <r>
    <s v="Assessment CDQR "/>
    <s v="OESE, OSEP"/>
    <s v="2017-18"/>
    <x v="13"/>
    <s v="GA"/>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3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It has been confirmed with the Special Education program office that Georgia does have a waiver for this subject area."/>
    <m/>
    <m/>
    <m/>
    <m/>
    <m/>
    <s v="X"/>
    <s v="CWD"/>
    <s v="ALL"/>
    <s v="ALTALTACH"/>
    <s v="Y"/>
    <x v="0"/>
    <x v="2"/>
    <m/>
    <x v="13"/>
  </r>
  <r>
    <s v="Assessment CDQR "/>
    <s v="OESE, OSEP"/>
    <s v="2017-18"/>
    <x v="14"/>
    <s v="GU"/>
    <s v="DQR-Assess-009"/>
    <s v="175, 178"/>
    <s v="583, 584"/>
    <s v="SEA"/>
    <s v="ACCURACY - YEAR TO YEAR COUNT"/>
    <s v="NA"/>
    <s v="X"/>
    <s v="X"/>
    <m/>
    <s v="See CDQR Y2Y report"/>
    <s v="See CDQR Y2Y report"/>
    <s v="See CDQR Y2Y report"/>
    <s v="See CDQR Y2Y report"/>
    <m/>
    <m/>
    <m/>
    <m/>
    <s v="A year to year change of more than 50 (count difference) and 5% was identified for at least one grand total. Please review the CDQR Year to Year Report.  If data are not accurate as submitted, please resubmit.  Please resubmit SY 2017-18 data or submit a data note to explain why these data are accurate."/>
    <s v="Guam Part B did an analysis to determine the reasons that could be attributed to the decline in performance for its students with disabilities.  The analysis included:    _x000a_• procedures for the administration of required accommodations for participating in the district-wide assessment (ACT Aspire and MSAA); and_x000a_• proficiency results between children with disabilities and children without disabilities in the ACT Aspire. _x000a_Upon review of the administration procedures, Guam Part B did not find any issues that would invalidate the assessment results._x000a__x000a_Upon comparison of the performance results of students with and without disabilities in the ACT Aspire, performance shows that all GDOE students are not reaching benchmarks in either Reading or Math in the district-wide assessments._x000a_"/>
    <m/>
    <m/>
    <m/>
    <s v="X"/>
    <s v="X"/>
    <m/>
    <s v="See CDQR Y2Y report"/>
    <s v="See CDQR Y2Y report"/>
    <s v="See CDQR Y2Y report"/>
    <s v="See CDQR Y2Y report"/>
    <x v="1"/>
    <x v="2"/>
    <m/>
    <x v="8"/>
  </r>
  <r>
    <s v="Assessment CDQR "/>
    <s v="OESE, OSEP"/>
    <s v="2017-18"/>
    <x v="14"/>
    <s v="GU"/>
    <s v="DQR-Assess-010"/>
    <s v="175, 178, 185, 188"/>
    <s v="583, 584, 588, 589"/>
    <s v="SEA"/>
    <s v="ACCURACY - YEAR TO YEAR RATE"/>
    <s v="NA"/>
    <s v="X"/>
    <s v="X"/>
    <m/>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Guam Part B did an analysis to determine the reasons that could be attributed to the decline in performance for its students with disabilities.  The analysis included:    _x000a_• procedures for the administration of required accommodations for participating in the district-wide assessment (ACT Aspire and MSAA); and_x000a_• proficiency results between children with disabilities and children without disabilities in the ACT Aspire. _x000a_Upon review of the administration procedures, Guam Part B did not find any issues that would invalidate the assessment results._x000a__x000a_Upon comparison of the performance results of students with and without disabilities in the ACT Aspire, performance shows that all GDOE students are not reaching benchmarks in either Reading or Math in the district-wide assessments._x000a_"/>
    <m/>
    <m/>
    <m/>
    <s v="X"/>
    <s v="X"/>
    <m/>
    <s v="See CDQR Y2Y report"/>
    <s v="See CDQR Y2Y report"/>
    <s v="See CDQR Y2Y report"/>
    <s v="See CDQR Y2Y report"/>
    <x v="1"/>
    <x v="2"/>
    <m/>
    <x v="20"/>
  </r>
  <r>
    <s v="Assessment CDQR "/>
    <s v="OESE, OSEP"/>
    <s v="2017-18"/>
    <x v="14"/>
    <s v="GU"/>
    <s v="DQR-Assess-014"/>
    <n v="188"/>
    <n v="589"/>
    <s v="SEA"/>
    <s v="LOW PARTICIPATION RATE"/>
    <s v="NA"/>
    <m/>
    <s v="X"/>
    <m/>
    <s v="ALL, CWD"/>
    <s v="All grades"/>
    <s v="All assessment types"/>
    <s v="No"/>
    <m/>
    <m/>
    <m/>
    <m/>
    <s v="Low Participation Rate (FS 188): The participation rate for the ALL STUDENTS and the CWD subgroups are 94.8%. The ESEA, as amended, requires that States annually measure the achievement of not less than 95 percent of all students, and 95 percent of all students in each subgroup of students. Please revise data and resubmit and/or provide an explanatory data note. "/>
    <s v="Guam Part B did an analysis to determine the reasons that could be attributed to the slippage in the participation of its students with disabilities for each grade:_x000a__x000a_3rd Grade - 100% participation_x000a_4th Grade - 97.83% participation_x000a_5th Grade - 98.71% participation_x000a_6th Grade - 96.79% participation_x000a_7th Grade - 96.23% participation_x000a_8th Grade - 93.79% participation_x000a_HS Grade - 86.00% participation_x000a__x000a_Based on this data, it was the HS grade that had the lowest participation rate, with 28 of its students with disabilities who did not participate.  Drill down exercises were conducted to determine the reasons for non-participation.  It was discovered that student absenteeism is the contributing factor for non-participation._x000a_"/>
    <m/>
    <m/>
    <m/>
    <m/>
    <m/>
    <m/>
    <m/>
    <m/>
    <m/>
    <m/>
    <x v="0"/>
    <x v="0"/>
    <m/>
    <x v="0"/>
  </r>
  <r>
    <s v="Assessment CDQR "/>
    <s v="OESE, OSEP"/>
    <s v="2017-18"/>
    <x v="15"/>
    <s v="HI"/>
    <s v="DQR-Assess-001"/>
    <s v="179, 189"/>
    <s v="585, 590"/>
    <s v="SEA"/>
    <s v="MISSING DATA"/>
    <s v="NA"/>
    <m/>
    <m/>
    <s v="X"/>
    <s v="All subgroups"/>
    <s v="All grades"/>
    <s v="REGWACC"/>
    <s v="No"/>
    <m/>
    <m/>
    <m/>
    <m/>
    <s v="Missing Data (179/189): Achievement and Participation data for students in all subgroups for a(n) REGASSWACC and REGPARTWACC Assessment Type was not reported in any of the expected grades at the SEA, LEA, and School levels. Please submit data."/>
    <s v="Science accommodation flag was not set.  Flag corrected and file resubmitted."/>
    <m/>
    <m/>
    <m/>
    <m/>
    <m/>
    <m/>
    <m/>
    <m/>
    <m/>
    <m/>
    <x v="0"/>
    <x v="0"/>
    <m/>
    <x v="0"/>
  </r>
  <r>
    <s v="Assessment CDQR "/>
    <s v="OESE, OSEP"/>
    <s v="2017-18"/>
    <x v="15"/>
    <s v="HI"/>
    <s v="DQR-Assess-005"/>
    <s v="175, 178"/>
    <s v="583, 584"/>
    <s v="SEA, LEA"/>
    <s v="LEVEL COMPARISON"/>
    <s v="NA"/>
    <s v="X"/>
    <s v="X"/>
    <m/>
    <s v="MILCNCTD"/>
    <s v="All"/>
    <s v="ALL, ALTASSALTACH, REGASSWACC, REGASSWOACC"/>
    <s v="No"/>
    <m/>
    <m/>
    <m/>
    <m/>
    <s v="Achievement SEA to LEA comparison - [MATHEMATICS and READING/LANGUAGE ARTS]: The SEA FS175 number of students in the MILCNCTD subgroup who took an ALL, ALTASSALTACH, REGASSWACC, REGASSWOACC assessment and received a valid score in GRADES ALL, 3, 4, 5, 6, 7, 8, 11 is different from the sum of the LEA level counts of students who took an assessment and received a valid score. The GRAND TOTAL number of students who took an assessment for MATHEMATICS and received a valid score is 86976 students (1469%) different from the LEA number._x000a__x000a_SEA to LEA discrepancies by Assessment Type for MATHEMATICS:_x000a_-GRADE ALL/ALTASSALTACH: 979 students, 943%_x000a_-GRADE ALL/REGASSWACC: 405 students, 5063%_x000a_-GRADE ALL/REGASSWOACC: 85592 students, 1457%_x000a__x000a_Similar SEA to LEA discrepancies exist for the FS 178 number of students who took an assessment and received a valid score. Please revise data and resubmit or explain in a data note why these data are accurate."/>
    <s v="Filter to count only Military Connected students was missing.  LEA files corrected and resubmitted."/>
    <m/>
    <m/>
    <m/>
    <m/>
    <m/>
    <m/>
    <m/>
    <m/>
    <m/>
    <m/>
    <x v="0"/>
    <x v="0"/>
    <m/>
    <x v="0"/>
  </r>
  <r>
    <s v="Assessment CDQR "/>
    <s v="OESE, OSEP"/>
    <s v="2017-18"/>
    <x v="15"/>
    <s v="HI"/>
    <s v="DQR-Assess-005"/>
    <n v="179"/>
    <n v="585"/>
    <s v="SEA, LEA"/>
    <s v="LEVEL COMPARISON"/>
    <s v="NA"/>
    <m/>
    <m/>
    <m/>
    <m/>
    <m/>
    <m/>
    <m/>
    <m/>
    <m/>
    <m/>
    <m/>
    <m/>
    <s v=""/>
    <m/>
    <m/>
    <m/>
    <m/>
    <m/>
    <s v="X"/>
    <s v="MHL, MM, MW"/>
    <s v="ALL, HS"/>
    <s v="ALL, REGWOACC"/>
    <m/>
    <x v="0"/>
    <x v="1"/>
    <m/>
    <x v="88"/>
  </r>
  <r>
    <s v="Assessment CDQR "/>
    <s v="OESE, OSEP"/>
    <s v="2017-18"/>
    <x v="15"/>
    <s v="HI"/>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Grade 3:  Grade 3 counts are correct. The age requirement for kindergarten enrollment is a result of Act 183(2010) and Act 179(2012). On November 15, 2013, the Hawaii Department of Education changed the eligibility to enter kindergarten for school year 2014-15.  Since August 2014, a child must be 5 years of age on or before July 31 of the school year to enter kindergarten. At that time it was estimated that this change would reduce kindergarten enrollment by 5000 children for SY 2014-15.  This year to year change will keep appearing every year until this cohort graduates in SY 2026-27._x000a_LEP:  The requirements for EL proficiency were increased resulting in less students exiting EL._x000a_Race/Ethnicity: For Hawaii Strive HI (ESSA), the focus is on Pacific Islanders and Hawaiians. A potential problem in recoding the Race/Ethnicity subgroup in the source system for the science end of course assessment may be causing a discrepancy with this subgroup. The science files were resubmitted using the same rollup process as that used in SY 2016-17."/>
    <m/>
    <m/>
    <m/>
    <s v="X"/>
    <s v="X"/>
    <s v="X"/>
    <s v="See CDQR Y2Y report"/>
    <s v="See CDQR Y2Y report"/>
    <s v="See CDQR Y2Y report"/>
    <s v="See CDQR Y2Y report"/>
    <x v="0"/>
    <x v="2"/>
    <m/>
    <x v="7"/>
  </r>
  <r>
    <s v="Assessment CDQR "/>
    <s v="OESE, OSEP"/>
    <s v="2017-18"/>
    <x v="15"/>
    <s v="HI"/>
    <s v="DQR-Assess-012"/>
    <s v="178, 188"/>
    <s v="584, 589"/>
    <s v="SEA, LEA, SCH"/>
    <s v="ACROSS FILE COMPARISON"/>
    <s v="NA"/>
    <m/>
    <s v="X"/>
    <m/>
    <s v="LEP"/>
    <s v="All, 3, 4, 5, 6, 7, 8, 11"/>
    <s v="ALL"/>
    <s v="No"/>
    <m/>
    <m/>
    <m/>
    <m/>
    <s v="Across file comparison: The SEA number of students in the LEP subgroup who took an assessment and received a valid score in GRADES 3, 4, 5, 6, 7, 8, 11 does not equal the number of students in the LEP subgroup who participated in the assessment. Across all grades for all assessments, the Grand Total discrepancy is -764 students, or -11%. _x000a__x000a_Similar discrepancies exist at the LEA and School levels. Please revise data and resubmit or explain in a data note why these data are accurate."/>
    <s v="Data is correct.  Although the 764 EL students took the assessment, they were not assigned a proficiency score."/>
    <m/>
    <m/>
    <m/>
    <m/>
    <s v="X"/>
    <m/>
    <s v="LEP"/>
    <s v="All, 3, 4, 5, 6, 7, 8, 11"/>
    <s v="ALL"/>
    <m/>
    <x v="0"/>
    <x v="2"/>
    <m/>
    <x v="89"/>
  </r>
  <r>
    <s v="Assessment CDQR "/>
    <s v="OESE, OSEP"/>
    <s v="2017-18"/>
    <x v="15"/>
    <s v="HI"/>
    <s v="DQR-Assess-012"/>
    <s v="178, 188"/>
    <s v="584, 589"/>
    <s v="SEA, LEA, SCH"/>
    <s v="ACROSS FILE COMPARISON"/>
    <s v="NA"/>
    <m/>
    <s v="X"/>
    <m/>
    <s v="MNP"/>
    <s v="5, 6"/>
    <s v="ALL"/>
    <s v="No"/>
    <m/>
    <m/>
    <m/>
    <m/>
    <s v="Across file comparison: The SEA number of students in the MNP subgroup who took an assessment and received a valid score for GRADES 5 and 6 and ALL assessment types does not equal the number of students in the MNP subgroup who participated in the assessment. The discrepancy for GRADE 5 is -235 students, or -5%, and the discrepancy for GRADE 6 is -237 students, or -5%. _x000a__x000a_Similar discrepancies exist at the LEA and School levels. Please revise data and resubmit or explain in a data note why these data are accurate."/>
    <s v="Counts are accurate. Hawaiian students taking the KAEO assessment (an assessment translated into the Hawaiian language) do not receive a proficiency score.  KAEO is administerd only to students in grades 5 and 6."/>
    <m/>
    <m/>
    <m/>
    <m/>
    <m/>
    <m/>
    <m/>
    <m/>
    <m/>
    <m/>
    <x v="0"/>
    <x v="0"/>
    <m/>
    <x v="0"/>
  </r>
  <r>
    <s v="Assessment CDQR "/>
    <s v="OESE, OSEP"/>
    <s v="2017-18"/>
    <x v="15"/>
    <s v="HI"/>
    <s v="DQR-Assess-013"/>
    <s v="185, 188"/>
    <s v="588, 589"/>
    <s v="SEA"/>
    <s v="SUBJECT COUNT COMPARISON - MTH TO RLA"/>
    <s v="NA"/>
    <s v="X"/>
    <s v="X"/>
    <m/>
    <s v="FCS"/>
    <s v="All grades"/>
    <s v="ALL"/>
    <s v="No"/>
    <m/>
    <m/>
    <m/>
    <m/>
    <s v="Subject Count Comparison - MTH to RLA (FS185, 188): The count of FCS students in GRADES 3-8 and HIGH SCHOOL who were enrolled at the time of the assessment in a Mathematics assessment (FS185) does not align with the count of students who were enrolled at the time of the assessment in a Reading/Language Arts assessment (FS188). While some variation is expected, the GRADES 3-8 discrepancy of 345 students, or -100.0%, and the HIGH SCHOOL discrepancy of 27 students, or -100.0%, is larger than expected. Please revise data and resubmit or explain in a data note why these data are accurate."/>
    <s v="Counts disappeared due to a coding error.  Code corrected. File resubmitted."/>
    <m/>
    <m/>
    <m/>
    <m/>
    <m/>
    <m/>
    <m/>
    <m/>
    <m/>
    <m/>
    <x v="0"/>
    <x v="0"/>
    <m/>
    <x v="0"/>
  </r>
  <r>
    <s v="Assessment CDQR "/>
    <s v="OESE, OSEP"/>
    <s v="2017-18"/>
    <x v="15"/>
    <s v="HI"/>
    <s v="DQR-Assess-014"/>
    <n v="188"/>
    <n v="589"/>
    <s v="SEA"/>
    <s v="LOW PARTICIPATION RATE"/>
    <s v="NA"/>
    <m/>
    <s v="X"/>
    <m/>
    <s v="HOM"/>
    <s v="All grades"/>
    <s v="All assessment types"/>
    <s v="No"/>
    <m/>
    <m/>
    <m/>
    <m/>
    <s v="Low Participation Rate (FS 188): The participation rate for the HOM subgroup is 94.9%. The ESEA, as amended, requires that States annually measure the achievement of not less than 95 percent of all students, and 95 percent of all students in each subgroup of students. Please revise data and resubmit and/or provide an explanatory data note. "/>
    <s v="The data is correct, however, the department will continue to work with the schools to increase this subgroup's participation."/>
    <m/>
    <m/>
    <m/>
    <m/>
    <s v="X"/>
    <m/>
    <s v="HOM"/>
    <s v="ALL"/>
    <s v="ALL"/>
    <s v="Y"/>
    <x v="0"/>
    <x v="2"/>
    <m/>
    <x v="90"/>
  </r>
  <r>
    <s v="Assessment CDQR "/>
    <s v="OESE, OSEP"/>
    <s v="2017-18"/>
    <x v="15"/>
    <s v="HI"/>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
    <s v="Waiver noted by ED"/>
    <m/>
    <m/>
    <m/>
    <s v="X"/>
    <m/>
    <m/>
    <s v="CWD"/>
    <s v="ALL"/>
    <s v="ALTALTACH"/>
    <s v="Y"/>
    <x v="1"/>
    <x v="2"/>
    <m/>
    <x v="51"/>
  </r>
  <r>
    <s v="Assessment CDQR "/>
    <s v="OESE, OSEP"/>
    <s v="2017-18"/>
    <x v="15"/>
    <s v="HI"/>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Waiver noted by ED"/>
    <m/>
    <m/>
    <m/>
    <m/>
    <s v="X"/>
    <m/>
    <s v="CWD"/>
    <s v="ALL"/>
    <s v="ALTALTACH"/>
    <s v="Y"/>
    <x v="0"/>
    <x v="2"/>
    <m/>
    <x v="52"/>
  </r>
  <r>
    <s v="Assessment CDQR "/>
    <s v="OESE, OSEP"/>
    <s v="2017-18"/>
    <x v="15"/>
    <s v="HI"/>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Strive HI waiver covers only Math and R/LA.  Hawaii will request that Science also be covered by a waiver."/>
    <m/>
    <m/>
    <m/>
    <m/>
    <m/>
    <s v="X"/>
    <s v="CWD"/>
    <s v="ALL"/>
    <s v="ALTALTACH"/>
    <s v="Y"/>
    <x v="0"/>
    <x v="2"/>
    <m/>
    <x v="53"/>
  </r>
  <r>
    <s v="Assessment CDQR "/>
    <s v="OESE, OSEP"/>
    <s v="2017-18"/>
    <x v="16"/>
    <s v="ID"/>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See line 5"/>
    <m/>
    <m/>
    <m/>
    <s v="X"/>
    <s v="X"/>
    <s v="X"/>
    <s v="See CDQR Y2Y report"/>
    <s v="See CDQR Y2Y report"/>
    <s v="See CDQR Y2Y report"/>
    <s v="See CDQR Y2Y report"/>
    <x v="1"/>
    <x v="2"/>
    <m/>
    <x v="7"/>
  </r>
  <r>
    <s v="Assessment CDQR "/>
    <s v="OESE, OSEP"/>
    <s v="2017-18"/>
    <x v="16"/>
    <s v="ID"/>
    <s v="DQR-Assess-010"/>
    <n v="189"/>
    <n v="590"/>
    <s v="SEA"/>
    <s v="ACCURACY - YEAR TO YEAR RATE"/>
    <s v="NA"/>
    <m/>
    <m/>
    <s v="X"/>
    <s v="See CDQR Y2Y report"/>
    <s v="See CDQR Y2Y report"/>
    <s v="See CDQR Y2Y report"/>
    <s v="See CDQR Y2Y report"/>
    <m/>
    <m/>
    <m/>
    <m/>
    <s v="A year to year participation rate change of more than 4% was identified for at least one subgroup, assessment type, or grade. Please review the CDQR Year to Year Report. Please resubmit SY 2017-18 data or submit a data note to explain why these data are accurate."/>
    <s v="In the 2016-2017 school year, the state identified the accommodation use at the test level based on the codes provided by our assessment vendor. In the 2017-2018 school year, our vendor identified the accommodation use at the student and test subject level in coordination with the state department of education staff.  This was changed to properly differentiate between accommodations available only to students with disabilities and tools or supports that are available to all students.   In 2016-2017 we were not able to differentiate whether a tool was meant to be an accommodation,  support, or universal tool. For example, text-to-speech passages in ELA and text-to-speech stimuli in mathematics both utilize the same code ‘TDS_TTS_Stim’ in our vendor supplied data file, although it is recognized as an accommodation on the ELA assessment and a designated support on the  mathematics assessment.  In the 2016-2017 school year, the state failed to identify the difference and counted and reported the code as a test with an accommodation for both ELA and mathematics. As a result, the number of students tested on regular assessment with accommodation in mathematics in the school year 2016-2017 was inflated._x000a__x000a_Idaho’s overall population is growing, and with it, the number of students with disabilities is increasing year to year. The state is also working to address the over-identification of students for alternate assessment._x000a__x000a_The state notes the use of accommodations in ELA and science increased due to the increasing number of students identified as eligible for special education services statewide and to address issues related to the 1% cap on alternate assessment participation._x000a__x000a_The number of EL students has increased statewide due to the state's rigorous EL program exit criteria. For more information, refer to our response on the English Learners tab._x000a__x000a_"/>
    <m/>
    <m/>
    <m/>
    <m/>
    <m/>
    <s v="X"/>
    <s v="See CDQR Y2Y report"/>
    <s v="See CDQR Y2Y report"/>
    <s v="See CDQR Y2Y report"/>
    <s v="See CDQR Y2Y report"/>
    <x v="1"/>
    <x v="2"/>
    <m/>
    <x v="16"/>
  </r>
  <r>
    <s v="Assessment CDQR "/>
    <s v="OESE, OSEP"/>
    <s v="2017-18"/>
    <x v="16"/>
    <s v="ID"/>
    <s v="DQR-Assess-012"/>
    <s v="178, 188"/>
    <s v="584, 589"/>
    <s v="SEA, LEA, SCH"/>
    <s v="ACROSS FILE COMPARISON"/>
    <s v="NA"/>
    <m/>
    <s v="X"/>
    <m/>
    <s v="LEP"/>
    <s v="HS"/>
    <s v="ALL"/>
    <s v="No"/>
    <m/>
    <m/>
    <m/>
    <m/>
    <s v="Across file comparison: The SEA number of students in the LEP subgroup who took an assessment and received a valid score for GRADE HS and ALL assessment types (718 students) (FS 178) does not equal the number of students in the LEP subgroup who participated in the assessment (790 students) (FS 188). This is a discrepancy of -72 students, or -9%. Please revise data and resubmit or explain in a data note why these data are accurate."/>
    <s v="72 first-year LE students who tested on ELPA in lieu of ELA assessment are part of 188 but are not part of 178. File 178 does not include ELPA achievement results."/>
    <m/>
    <m/>
    <m/>
    <m/>
    <s v="X"/>
    <m/>
    <s v="LEP"/>
    <s v="HS"/>
    <s v="ALL"/>
    <s v="No"/>
    <x v="1"/>
    <x v="2"/>
    <m/>
    <x v="91"/>
  </r>
  <r>
    <s v="Assessment CDQR "/>
    <s v="OESE, OSEP"/>
    <s v="2017-18"/>
    <x v="16"/>
    <s v="ID"/>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
    <m/>
    <m/>
    <m/>
    <s v="X"/>
    <m/>
    <m/>
    <s v="CWD"/>
    <s v="ALL"/>
    <s v="ALTALTACH"/>
    <s v="Y"/>
    <x v="1"/>
    <x v="2"/>
    <m/>
    <x v="11"/>
  </r>
  <r>
    <s v="Assessment CDQR "/>
    <s v="OESE, OSEP"/>
    <s v="2017-18"/>
    <x v="16"/>
    <s v="ID"/>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
    <m/>
    <m/>
    <m/>
    <m/>
    <s v="X"/>
    <m/>
    <s v="CWD"/>
    <s v="ALL"/>
    <s v="ALTALTACH"/>
    <s v="Y"/>
    <x v="1"/>
    <x v="2"/>
    <m/>
    <x v="52"/>
  </r>
  <r>
    <s v="Assessment CDQR "/>
    <s v="OESE, OSEP"/>
    <s v="2017-18"/>
    <x v="16"/>
    <s v="ID"/>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State has a waiver of the 1% cap requirement in this subject area."/>
    <m/>
    <m/>
    <m/>
    <m/>
    <m/>
    <s v="X"/>
    <s v="CWD"/>
    <s v="ALL"/>
    <s v="ALTALTACH"/>
    <s v="Y"/>
    <x v="1"/>
    <x v="2"/>
    <m/>
    <x v="53"/>
  </r>
  <r>
    <s v="Assessment CDQR "/>
    <s v="OESE, OSEP"/>
    <s v="2017-18"/>
    <x v="17"/>
    <s v="IL"/>
    <s v="DQR-Assess-002"/>
    <n v="179"/>
    <n v="585"/>
    <s v="SEA"/>
    <s v="METADATA ERROR"/>
    <s v="IN METADATA, NOT DATA"/>
    <m/>
    <m/>
    <s v="X"/>
    <s v="NA"/>
    <n v="9"/>
    <s v="REGWACC"/>
    <s v="No"/>
    <m/>
    <m/>
    <m/>
    <m/>
    <s v="Achievement metadata - [SCIENCE]: No achievement data (FS 179) submitted for REGASSWACC [PERF LEVELS 1, 2] for GRADE 9; however, EMAPS assessment metadata indicated GRADE 9/REGASSWACC/LEVELS 1, 2 would be submitted. Please resubmit metadata and/or data to ensure consistency."/>
    <s v="The data are correct.  The accommodation data were not available and will be corrected in the future.  A footnote is addred to EMAPS."/>
    <m/>
    <m/>
    <m/>
    <m/>
    <m/>
    <s v="X"/>
    <s v="NA"/>
    <s v="5, 8, 9, HS"/>
    <s v="REGWACC"/>
    <m/>
    <x v="0"/>
    <x v="2"/>
    <m/>
    <x v="92"/>
  </r>
  <r>
    <s v="Assessment CDQR "/>
    <s v="OESE, OSEP"/>
    <s v="2017-18"/>
    <x v="17"/>
    <s v="IL"/>
    <s v="DQR-Assess-002"/>
    <s v="175, 178"/>
    <s v="583, 584"/>
    <s v="SEA"/>
    <s v="METADATA ERROR"/>
    <s v="ZEROS SUBMITTED"/>
    <s v="X"/>
    <s v="X"/>
    <m/>
    <s v="NA"/>
    <s v="3,4,5,6,7,8"/>
    <s v="ALTALTACH"/>
    <s v="No"/>
    <m/>
    <m/>
    <m/>
    <m/>
    <s v="Achievement metadata - [MATHEMATICS and READING/LANGUAGE ARTS]: Achievement data (FS 175/178) submitted for ALTASSALTACH [PERF LEVEL 5] for GRADES 3, 4, 5, 6, 7, 8, HS; however, EMAPS assessment metadata does not include these GRADE 3-HS/ALTASSALTACH/PERF LEVEL 5 combinations. Zeroes were submitted for these combinations. Please resubmit metadata and/or data to ensure consistency."/>
    <s v="EMAPS report is accurate. The performance levels of alternate assessment are 1-4 only.  All the level 5 results are coded as zero to meet the format requirement.  To improve the data quality, the assessment data are re-submitted to remove all zero count receord on level 5 of the alternate assessment. "/>
    <m/>
    <m/>
    <m/>
    <m/>
    <m/>
    <m/>
    <m/>
    <m/>
    <m/>
    <m/>
    <x v="0"/>
    <x v="0"/>
    <m/>
    <x v="0"/>
  </r>
  <r>
    <s v="Assessment CDQR "/>
    <s v="OESE, OSEP"/>
    <s v="2017-18"/>
    <x v="17"/>
    <s v="IL"/>
    <s v="DQR-Assess-003"/>
    <n v="189"/>
    <n v="590"/>
    <s v="SEA"/>
    <s v="METADATA ERROR"/>
    <s v="IN METADATA, NOT DATA"/>
    <m/>
    <m/>
    <s v="X"/>
    <s v="NA"/>
    <n v="9"/>
    <s v="REGWACC"/>
    <s v="No"/>
    <m/>
    <m/>
    <m/>
    <m/>
    <s v="Participation metadata - [SCIENCE]: No Participation data (FS 189) submitted for REGPARTWACC for GRADE 9; however, EMAPS assessment metadata indicated GRADE 9/REGPARTWACC would be submitted. Please resubmit metadata and/or data to ensure consistency."/>
    <s v="Accommodation data are not collected for the Illinois Science Assessment.  A footnote is added to EMAPS."/>
    <m/>
    <m/>
    <m/>
    <m/>
    <m/>
    <s v="X"/>
    <s v="NA"/>
    <n v="9"/>
    <s v="REGWACC"/>
    <m/>
    <x v="0"/>
    <x v="2"/>
    <m/>
    <x v="93"/>
  </r>
  <r>
    <s v="Assessment CDQR "/>
    <s v="OESE, OSEP"/>
    <s v="2017-18"/>
    <x v="17"/>
    <s v="IL"/>
    <s v="DQR-Assess-003"/>
    <n v="189"/>
    <n v="590"/>
    <s v="SEA"/>
    <s v="METADATA ERROR"/>
    <s v="ZEROS SUBMITTED"/>
    <m/>
    <m/>
    <s v="X"/>
    <s v="NA"/>
    <s v="5,8,HS"/>
    <s v="REGWACC"/>
    <s v="No"/>
    <m/>
    <m/>
    <m/>
    <m/>
    <s v="Participation metadata - [SCIENCE]: Participation data (FS 189) submitted for REGPARTWACC for GRADES 5, 8, HS; however, EMAPS assessment metadata does not include this GRADES 5, 8, HS/REGPARTWACC combination. Zeroes were submitted for this combinations. Please resubmit metadata and/or data to ensure consistency."/>
    <s v="Accommodation data are not collected for the Illinois Science Assessment. A footnote is added to EMAPS."/>
    <m/>
    <m/>
    <m/>
    <m/>
    <m/>
    <s v="X"/>
    <s v="NA"/>
    <s v="5, 8, HS"/>
    <s v="REGWACC"/>
    <m/>
    <x v="0"/>
    <x v="2"/>
    <m/>
    <x v="94"/>
  </r>
  <r>
    <s v="Assessment CDQR "/>
    <s v="OESE, OSEP"/>
    <s v="2017-18"/>
    <x v="17"/>
    <s v="IL"/>
    <s v="DQR-Assess-006"/>
    <n v="175"/>
    <n v="583"/>
    <s v="SEA, SCH"/>
    <s v="LEVEL COMPARISON"/>
    <s v="NA"/>
    <s v="X"/>
    <m/>
    <m/>
    <s v="All, CWD"/>
    <s v="8, 11"/>
    <s v="ALTASSALTACH"/>
    <s v="No"/>
    <m/>
    <m/>
    <m/>
    <m/>
    <s v="Achievement SEA to SCH comparison: The SEA FS 175 number of students in the ALL subgroups who took an ALTASSALTACH assessment and received a valid score in GRADES 8, 11 is different from the sum of the SCH level counts of students who took an assessment and received a valid score. The SEA number of students in GRADE 8 in the ALL subgroup who took an ALTASSALTACH assessment and received a valid score is 351 students (11%) different from the SCH number, and the SEA number of students in GRADE 11 in the ALL subgroup who took an ALTASSALTACH assessment and received a valid score is 359 students (10%) different from the SCH number. _x000a__x000a_Identical SEA to SCH discrepancies exist for the FS 175 number of students who took an assessment and received a valid score in the CWD subgroup. Please revise data and resubmit or explain in a data note why these data are accurate."/>
    <s v="Students who are  tuitioned out to the private school/program are not reported at the school level as instructed on FS052.   However, those students are included in the state data."/>
    <m/>
    <m/>
    <m/>
    <m/>
    <m/>
    <m/>
    <m/>
    <m/>
    <m/>
    <m/>
    <x v="0"/>
    <x v="0"/>
    <m/>
    <x v="0"/>
  </r>
  <r>
    <s v="Assessment CDQR "/>
    <s v="OESE, OSEP"/>
    <s v="2017-18"/>
    <x v="17"/>
    <s v="IL"/>
    <s v="DQR-Assess-006"/>
    <s v="175, 178, 179"/>
    <s v="583, 584, 585"/>
    <s v="SEA, SCH"/>
    <s v="LEVEL COMPARISON"/>
    <s v="NA"/>
    <s v="X"/>
    <s v="X"/>
    <s v="X"/>
    <s v="M, MW"/>
    <s v="All, 8, 11"/>
    <s v="ALTASSALTACH"/>
    <s v="No"/>
    <m/>
    <m/>
    <m/>
    <m/>
    <s v="Achievement SEA to SCH comparison: The SEA FS 175 number of students in the M, MW subgroups who took an ALTASSALTACH assessment and received a valid score in GRADES ALL, 8, 11 is different from the sum of the SCH level counts of students who took an assessment and received a valid score. The SEA total number of students in the M subgroup who took an ALTASSALTACH assessment and received a valid score is 1181 students (11%) different from the SCH number, and the SEA number of students in GRADE 11 in the ALL subgroup who took an ALTASSALTACH assessment and received a valid score is 812 students (12%) different from the SCH number. _x000a__x000a_Similar SEA to SCH discrepancies exist for the FS 178/179 number of students who took an assessment and received a valid score in the M, MW subgroups. Please revise data and resubmit or explain in a data note why these data are accurate."/>
    <s v="Students who are  tuitioned out to the private school/program are not reported at the school level as instructed on FS052.   However, those students are included in the state data."/>
    <m/>
    <m/>
    <m/>
    <m/>
    <m/>
    <m/>
    <m/>
    <m/>
    <m/>
    <m/>
    <x v="0"/>
    <x v="0"/>
    <m/>
    <x v="0"/>
  </r>
  <r>
    <s v="Assessment CDQR "/>
    <s v="OESE, OSEP"/>
    <s v="2017-18"/>
    <x v="17"/>
    <s v="IL"/>
    <s v="DQR-Assess-006"/>
    <s v="175, 178, 179"/>
    <s v="583, 584, 585"/>
    <s v="SEA, SCH"/>
    <s v="LEVEL COMPARISON"/>
    <s v="NA"/>
    <m/>
    <m/>
    <m/>
    <m/>
    <m/>
    <m/>
    <m/>
    <m/>
    <m/>
    <m/>
    <m/>
    <m/>
    <s v=""/>
    <m/>
    <m/>
    <m/>
    <s v="X"/>
    <s v="X"/>
    <s v="X"/>
    <s v="M, MW"/>
    <s v="ALL"/>
    <s v="ALTALTACH"/>
    <m/>
    <x v="0"/>
    <x v="1"/>
    <m/>
    <x v="95"/>
  </r>
  <r>
    <s v="Assessment CDQR "/>
    <s v="OESE, OSEP"/>
    <s v="2017-18"/>
    <x v="17"/>
    <s v="IL"/>
    <s v="DQR-Assess-007"/>
    <s v="185, 188"/>
    <s v="588, 589"/>
    <s v="SEA, LEA"/>
    <s v="LEVEL COMPARISON"/>
    <s v="NA"/>
    <s v="X"/>
    <s v="X"/>
    <m/>
    <s v="M, MW"/>
    <s v="All"/>
    <s v="ALTASSALTACH"/>
    <s v="No"/>
    <m/>
    <m/>
    <m/>
    <m/>
    <s v="Participation SEA to LEA comparison - [MATHEMATICS]: The SEA FS 185 number of students in the M, MW subgroups who participated in an assessment reported at the SEA level in mathematics for an ALTASSALTACH assessment is different than the sum of the LEA level counts of students. _x000a__x000a_The SEA number of students in the M subgroup who participated in an ALTASSALTACH assessment in MATHEMATICS is 766 students (10%) different from the LEA number and the SEA number of students in the MW subgroup is 516 students (10%) different from the LEA number._x000a__x000a_Similar SEA to LEA discrepancies exist for the FS 188 number of students who participated in an ALTASSALTACH assessment. Please revise data and resubmit or explain in a data note why these data are accurate."/>
    <s v="Students who are  tuitioned out to the private school/program are not reported at the school level as instructed on FS052.   However, those students are included in the state data."/>
    <m/>
    <m/>
    <m/>
    <s v="X"/>
    <s v="X"/>
    <m/>
    <s v="M, MW"/>
    <s v="ALL"/>
    <s v="ALTALTACH"/>
    <m/>
    <x v="0"/>
    <x v="2"/>
    <m/>
    <x v="96"/>
  </r>
  <r>
    <s v="Assessment CDQR "/>
    <s v="OESE, OSEP"/>
    <s v="2017-18"/>
    <x v="17"/>
    <s v="IL"/>
    <s v="DQR-Assess-008"/>
    <n v="189"/>
    <n v="590"/>
    <s v="SEA, SCH"/>
    <s v="LEVEL COMPARISON"/>
    <s v="NA"/>
    <m/>
    <m/>
    <m/>
    <m/>
    <m/>
    <m/>
    <m/>
    <m/>
    <m/>
    <m/>
    <m/>
    <m/>
    <s v=""/>
    <m/>
    <m/>
    <m/>
    <m/>
    <m/>
    <s v="X"/>
    <s v="M, MW"/>
    <s v="ALL"/>
    <s v="ALTALTACH"/>
    <m/>
    <x v="0"/>
    <x v="1"/>
    <m/>
    <x v="97"/>
  </r>
  <r>
    <s v="Assessment CDQR "/>
    <s v="OESE, OSEP"/>
    <s v="2017-18"/>
    <x v="17"/>
    <s v="IL"/>
    <s v="DQR-Assess-008"/>
    <s v="185, 188"/>
    <s v="588, 589"/>
    <s v="SEA, SCH"/>
    <s v="LEVEL COMPARISON"/>
    <s v="NA"/>
    <m/>
    <m/>
    <m/>
    <m/>
    <m/>
    <m/>
    <m/>
    <m/>
    <m/>
    <m/>
    <m/>
    <m/>
    <m/>
    <m/>
    <m/>
    <m/>
    <s v="X"/>
    <s v="X"/>
    <m/>
    <s v="FCS"/>
    <s v="ALL"/>
    <s v="ALL"/>
    <m/>
    <x v="0"/>
    <x v="1"/>
    <m/>
    <x v="98"/>
  </r>
  <r>
    <s v="Assessment CDQR "/>
    <s v="OESE, OSEP"/>
    <s v="2017-18"/>
    <x v="17"/>
    <s v="IL"/>
    <s v="DQR-Assess-008"/>
    <n v="185"/>
    <n v="588"/>
    <s v="SEA, SCH"/>
    <s v="LEVEL COMPARISON"/>
    <s v="NA"/>
    <m/>
    <m/>
    <m/>
    <m/>
    <m/>
    <m/>
    <m/>
    <m/>
    <m/>
    <m/>
    <m/>
    <m/>
    <m/>
    <m/>
    <m/>
    <m/>
    <s v="X"/>
    <m/>
    <m/>
    <s v="CWD"/>
    <n v="8"/>
    <s v="REGWOACC"/>
    <m/>
    <x v="0"/>
    <x v="1"/>
    <m/>
    <x v="99"/>
  </r>
  <r>
    <s v="Assessment CDQR "/>
    <s v="OESE, OSEP"/>
    <s v="2017-18"/>
    <x v="17"/>
    <s v="IL"/>
    <s v="DQR-Assess-008"/>
    <s v="185, 188"/>
    <s v="588, 589"/>
    <s v="SEA, SCH"/>
    <s v="LEVEL COMPARISON"/>
    <s v="NA"/>
    <m/>
    <m/>
    <m/>
    <m/>
    <m/>
    <m/>
    <m/>
    <m/>
    <m/>
    <m/>
    <m/>
    <m/>
    <s v=""/>
    <m/>
    <m/>
    <m/>
    <s v="X"/>
    <s v="X"/>
    <m/>
    <s v="All subgroups"/>
    <s v="ALL, 3, 4, 5, 6, 7, 8, 11"/>
    <s v="ALTALTACH"/>
    <m/>
    <x v="0"/>
    <x v="1"/>
    <m/>
    <x v="100"/>
  </r>
  <r>
    <s v="Assessment CDQR "/>
    <s v="OESE, OSEP"/>
    <s v="2017-18"/>
    <x v="17"/>
    <s v="IL"/>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The updated 175, 178, 185, and 188 files are submitted. The 179 and 189 data are correct."/>
    <m/>
    <m/>
    <m/>
    <s v="X"/>
    <s v="X"/>
    <s v="X"/>
    <s v="See CDQR Y2Y report"/>
    <s v="See CDQR Y2Y report"/>
    <s v="See CDQR Y2Y report"/>
    <s v="See CDQR Y2Y report"/>
    <x v="0"/>
    <x v="2"/>
    <m/>
    <x v="7"/>
  </r>
  <r>
    <s v="Assessment CDQR "/>
    <s v="OESE, OSEP"/>
    <s v="2017-18"/>
    <x v="17"/>
    <s v="IL"/>
    <s v="DQR-Assess-011"/>
    <n v="175"/>
    <n v="583"/>
    <s v="SEA"/>
    <s v="YEAR TO YEAR COMPARISON - CWD"/>
    <s v="NA"/>
    <m/>
    <m/>
    <m/>
    <m/>
    <m/>
    <m/>
    <m/>
    <m/>
    <m/>
    <m/>
    <m/>
    <m/>
    <s v=""/>
    <m/>
    <m/>
    <m/>
    <s v="X"/>
    <m/>
    <m/>
    <s v="CWD"/>
    <s v="ALL"/>
    <s v="ALTALTACH"/>
    <s v="Y"/>
    <x v="0"/>
    <x v="1"/>
    <m/>
    <x v="101"/>
  </r>
  <r>
    <s v="Assessment CDQR "/>
    <s v="OESE, OSEP"/>
    <s v="2017-18"/>
    <x v="17"/>
    <s v="IL"/>
    <s v="DQR-Assess-011"/>
    <n v="179"/>
    <n v="585"/>
    <s v="SEA"/>
    <s v="YEAR TO YEAR COMPARISON - CWD"/>
    <s v="NA"/>
    <m/>
    <m/>
    <s v="X"/>
    <s v="CWD"/>
    <s v="All"/>
    <s v="ALTASSALTACH"/>
    <s v="No"/>
    <m/>
    <m/>
    <m/>
    <m/>
    <s v="Year to Year comparison (FS 179): The number of CWD students who took an ALTASSALTACH assessment and received a valid score in SY 2017-18 is 393 percent different from that number in SY 2016-17. The approximate discrepancy is 3767 students. Please revise data and resubmit or explain in a data note why these data are accurate."/>
    <s v="In SY 2017-18, 4,726 CWD students  who took an ALTASSALTACH assessment and received a valid score.  In  SY 2016-17, 4,752 CWD students  who took an ALTASSALTACH assessment and received a valid score.  The difference is 26 students."/>
    <m/>
    <m/>
    <m/>
    <m/>
    <m/>
    <s v="X"/>
    <s v="CWD"/>
    <s v="ALL"/>
    <s v="ALTALTACH"/>
    <s v="Y"/>
    <x v="0"/>
    <x v="2"/>
    <m/>
    <x v="102"/>
  </r>
  <r>
    <s v="Assessment CDQR "/>
    <s v="OESE, OSEP"/>
    <s v="2017-18"/>
    <x v="17"/>
    <s v="IL"/>
    <s v="DQR-Assess-011"/>
    <n v="185"/>
    <n v="588"/>
    <s v="SEA"/>
    <s v="YEAR TO YEAR COMPARISON - CWD"/>
    <s v="NA"/>
    <s v="X"/>
    <m/>
    <m/>
    <s v="CWD"/>
    <s v="All"/>
    <s v="ALTASSALTACH"/>
    <s v="No"/>
    <m/>
    <m/>
    <m/>
    <m/>
    <s v="Year to Year comparison (FS 185): The number of CWD students who were enrolled at the time of the assessment and who took an ALTASSALTACH assessment in SY 2017-18 is -30 percent different from that number in SY 2016-17. The approximate discrepancy is -4828 students. Please revise data and resubmit or explain in a data note why these data are accurate."/>
    <s v="The corrected data are submitted.  The number of students who took alternate assessment is decreased from the previous year. With small N size, the percentage tends to be unstable."/>
    <m/>
    <m/>
    <m/>
    <s v="X"/>
    <m/>
    <m/>
    <s v="CWD"/>
    <s v="ALL"/>
    <s v="ALTALTACH"/>
    <s v="Y"/>
    <x v="0"/>
    <x v="2"/>
    <m/>
    <x v="103"/>
  </r>
  <r>
    <s v="Assessment CDQR "/>
    <s v="OESE, OSEP"/>
    <s v="2017-18"/>
    <x v="17"/>
    <s v="IL"/>
    <s v="DQR-Assess-012"/>
    <s v="175, 185"/>
    <s v="583, 588"/>
    <s v="SEA, LEA, SCH"/>
    <s v="ACROSS FILE COMPARISON"/>
    <s v="NA"/>
    <s v="X"/>
    <m/>
    <m/>
    <s v="ALL, CWD, ECODIS, F, HOM, LEP, M, MA, MB, MHL, MHL, MM, MW"/>
    <s v="ALL, 3, 4, 5, 6, 7"/>
    <s v="ALL, ALTALTACH"/>
    <s v="No"/>
    <m/>
    <m/>
    <m/>
    <m/>
    <s v="Across file comparison: The SEA number of students in the ALL, CWD, ECODIS, F, HOM, LEP, M, MA, MB, MHL, MHL, MM, MW subgroups in GRADES ALL, 3, 4, 5, 6, 7 who took an ALL, ALTASSALTACH assessment and received a valid score is different from the number of students who participated. Across all grades for all assessments, the Grand Total discrepancy is 4726 students, or 41%._x000a__x000a_Similar discrepancies exist at the LEA and School levels. Please revise data and resubmit or explain in a data note why these data are accurate."/>
    <s v="Updated data are submitted. "/>
    <m/>
    <m/>
    <m/>
    <m/>
    <m/>
    <m/>
    <m/>
    <m/>
    <m/>
    <m/>
    <x v="0"/>
    <x v="0"/>
    <m/>
    <x v="0"/>
  </r>
  <r>
    <s v="Assessment CDQR "/>
    <s v="OESE, OSEP"/>
    <s v="2017-18"/>
    <x v="17"/>
    <s v="IL"/>
    <s v="DQR-Assess-012"/>
    <s v="178, 188"/>
    <s v="584, 589"/>
    <s v="LEA, SCH"/>
    <s v="ACROSS FILE COMPARISON"/>
    <s v="NA"/>
    <m/>
    <m/>
    <m/>
    <m/>
    <m/>
    <m/>
    <m/>
    <m/>
    <m/>
    <m/>
    <m/>
    <m/>
    <s v=""/>
    <m/>
    <m/>
    <m/>
    <m/>
    <s v="X"/>
    <m/>
    <s v="ALL, CWD, ECODIS, F, LEP, M, MA, MB, MHL, MW"/>
    <s v="ALL, 3, 4, 5, 6, 7, 8, 11"/>
    <s v="ALTALTACH"/>
    <m/>
    <x v="0"/>
    <x v="1"/>
    <m/>
    <x v="104"/>
  </r>
  <r>
    <s v="Assessment CDQR "/>
    <s v="OESE, OSEP"/>
    <s v="2017-18"/>
    <x v="17"/>
    <s v="IL"/>
    <s v="DQR-Assess-013"/>
    <s v="185, 188"/>
    <s v="588, 589"/>
    <s v="SEA"/>
    <s v="SUBJECT COUNT COMPARISON - MTH TO RLA"/>
    <s v="NA"/>
    <s v="X"/>
    <s v="X"/>
    <m/>
    <s v="MIG"/>
    <s v="HS"/>
    <s v="ALL"/>
    <s v="No"/>
    <m/>
    <m/>
    <m/>
    <m/>
    <s v="Subject Count Comparison - MTH to RLA (FS185, 188): The count of MIG students in High School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12.5%, is larger than expected. Please revise data and resubmit or explain in a data note why these data are accurate."/>
    <s v="The data are correct. The percentage of a small n size tend to have unstable results."/>
    <m/>
    <m/>
    <m/>
    <s v="X"/>
    <s v="X"/>
    <m/>
    <s v="MIG"/>
    <s v="HS"/>
    <s v="ALL"/>
    <s v="Y"/>
    <x v="0"/>
    <x v="2"/>
    <m/>
    <x v="105"/>
  </r>
  <r>
    <s v="Assessment CDQR "/>
    <s v="OESE, OSEP"/>
    <s v="2017-18"/>
    <x v="17"/>
    <s v="IL"/>
    <s v="DQR-Assess-014"/>
    <n v="185"/>
    <n v="588"/>
    <s v="SEA"/>
    <s v="LOW PARTICIPATION RATE"/>
    <s v="NA"/>
    <s v="X"/>
    <m/>
    <m/>
    <s v="FCS"/>
    <s v="All grades"/>
    <s v="All assessment types"/>
    <s v="No"/>
    <m/>
    <m/>
    <m/>
    <m/>
    <s v="Low Participation Rate (FS 185): The participation rate for the FCS subgroup is 93.4%. The ESEA, as amended, requires that States annually measure the achievement of not less than 95 percent of all students, and 95 percent of all students in each subgroup of students. Please revise data and resubmit and/or provide an explanatory data note. "/>
    <s v="The data are correct.   Illinis has a small amount of foster care students.  Therefore, the "/>
    <m/>
    <m/>
    <m/>
    <s v="X"/>
    <m/>
    <m/>
    <s v="FCS"/>
    <s v="ALL"/>
    <s v="ALL"/>
    <s v="Y"/>
    <x v="0"/>
    <x v="2"/>
    <m/>
    <x v="106"/>
  </r>
  <r>
    <s v="Assessment CDQR "/>
    <s v="OESE, OSEP"/>
    <s v="2017-18"/>
    <x v="17"/>
    <s v="IL"/>
    <s v="DQR-Assess-014"/>
    <n v="188"/>
    <n v="589"/>
    <s v="SEA"/>
    <s v="LOW PARTICIPATION RATE"/>
    <s v="NA"/>
    <m/>
    <s v="X"/>
    <m/>
    <s v="FCS"/>
    <s v="All grades"/>
    <s v="All assessment types"/>
    <s v="No"/>
    <m/>
    <m/>
    <m/>
    <m/>
    <s v="Low Participation Rate (FS 188): The participation rate for the FCS subgroup is 93.4%. The ESEA, as amended, requires that States annually measure the achievement of not less than 95 percent of all students, and 95 percent of all students in each subgroup of students. Please revise data and resubmit and/or provide an explanatory data note. "/>
    <s v="The data are correct.  Illinois only have less than 3000 foster care students.  The reliability of percentage with small N size, tends to be small.   "/>
    <m/>
    <m/>
    <m/>
    <m/>
    <s v="X"/>
    <m/>
    <s v="FCS"/>
    <s v="ALL"/>
    <s v="ALL"/>
    <s v="Y"/>
    <x v="0"/>
    <x v="2"/>
    <m/>
    <x v="107"/>
  </r>
  <r>
    <s v="Assessment CDQR "/>
    <s v="OESE, OSEP"/>
    <s v="2017-18"/>
    <x v="17"/>
    <s v="IL"/>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The data are accurate.  The waiver request was sent on 1/16/19.  "/>
    <m/>
    <m/>
    <m/>
    <s v="X"/>
    <m/>
    <m/>
    <s v="CWD"/>
    <s v="ALL"/>
    <s v="ALTALTACH"/>
    <s v="Y"/>
    <x v="0"/>
    <x v="2"/>
    <m/>
    <x v="51"/>
  </r>
  <r>
    <s v="Assessment CDQR "/>
    <s v="OESE, OSEP"/>
    <s v="2017-18"/>
    <x v="17"/>
    <s v="IL"/>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s v="The data are accurate.  The waiver request was sent on 1/16/19.  "/>
    <m/>
    <m/>
    <m/>
    <m/>
    <s v="X"/>
    <m/>
    <s v="CWD"/>
    <s v="ALL"/>
    <s v="ALTALTACH"/>
    <s v="Y"/>
    <x v="0"/>
    <x v="2"/>
    <m/>
    <x v="52"/>
  </r>
  <r>
    <s v="Assessment CDQR "/>
    <s v="OESE, OSEP"/>
    <s v="2017-18"/>
    <x v="17"/>
    <s v="IL"/>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data are accurate.  The waiver request was sent on 1/16/19.  "/>
    <m/>
    <m/>
    <m/>
    <m/>
    <m/>
    <s v="X"/>
    <s v="CWD"/>
    <s v="ALL"/>
    <s v="ALTALTACH"/>
    <s v="Y"/>
    <x v="0"/>
    <x v="2"/>
    <m/>
    <x v="53"/>
  </r>
  <r>
    <s v="Assessment CDQR "/>
    <s v="OESE, OSEP"/>
    <s v="2017-18"/>
    <x v="18"/>
    <s v="IN"/>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In accordance with our ESSA plan, for our 17-18 data reporting, Indiana included all English Learners that had been identified within the last 4 years (2015-2018) in the English learner subgroup.  This included students that had exited in past years.  This was a change in past practice where students were removed from the reporting group following proficiency.  “ii. If applicable, describe the statewide uniform procedures for: a. Former English learners consistent with §200.16(b)(1). For accountability calculations, Indiana uniformly includes the results of English learners previously identified as Limited-English Proficient that have been re-designated as Fluent English Proficient in the English learner student group for an additional four years after redesignation as Fluent-English Proficient.” Additionally, Indiana has continued to update guidance and educate the field on expectations of participation on the Science High School assessment, which can be taken during any year of high school and is calculated in a cohort fashion.  Increased clarity to the field has resulted in shifting participation figures for science based on previous confusion on high school testing requirements."/>
    <m/>
    <m/>
    <m/>
    <s v="X"/>
    <s v="X"/>
    <s v="X"/>
    <s v="See CDQR Y2Y report"/>
    <s v="See CDQR Y2Y report"/>
    <s v="See CDQR Y2Y report"/>
    <s v="See CDQR Y2Y report"/>
    <x v="1"/>
    <x v="2"/>
    <m/>
    <x v="7"/>
  </r>
  <r>
    <s v="Assessment CDQR "/>
    <s v="OESE, OSEP"/>
    <s v="2017-18"/>
    <x v="18"/>
    <s v="IN"/>
    <s v="DQR-Assess-010"/>
    <s v="175, 178, 179, 189"/>
    <s v="583, 584, 585, 590"/>
    <s v="SEA"/>
    <s v="ACCURACY - YEAR TO YEAR RATE"/>
    <s v="NA"/>
    <s v="X"/>
    <s v="X"/>
    <s v="X"/>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In accordance with our ESSA plan, for our 17-18 data reporting, Indiana included all English Learners that had been identified within the last 4 years (2015-2018) in the English learner subgroup.  This included students that had exited in past years.  This was a change in past practice where students were removed from the reporting group following proficiency.  “ii. If applicable, describe the statewide uniform procedures for: a. Former English learners consistent with §200.16(b)(1). For accountability calculations, Indiana uniformly includes the results of English learners previously identified as Limited-English Proficient that have been re-designated as Fluent English Proficient in the English learner student group for an additional four years after redesignation as Fluent-English Proficient.” Additionally, Indiana has continued to update guidance and educate the field on expectations of participation on the Science High School assessment, which can be taken during any year of high school and is calculated in a cohort fashion.  Increased clarity to the field has resulted in shifting participation figures for science based on previous confusion on high school testing requirements."/>
    <m/>
    <m/>
    <m/>
    <s v="X"/>
    <s v="X"/>
    <s v="X"/>
    <s v="See CDQR Y2Y report"/>
    <s v="See CDQR Y2Y report"/>
    <s v="See CDQR Y2Y report"/>
    <s v="See CDQR Y2Y report"/>
    <x v="1"/>
    <x v="2"/>
    <m/>
    <x v="20"/>
  </r>
  <r>
    <s v="Assessment CDQR "/>
    <s v="OESE, OSEP"/>
    <s v="2017-18"/>
    <x v="18"/>
    <s v="IN"/>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is accurate.  Indiana has 1% waiver as noted."/>
    <m/>
    <m/>
    <m/>
    <s v="X"/>
    <m/>
    <m/>
    <s v="CWD"/>
    <s v="ALL"/>
    <s v="ALTALTACH"/>
    <s v="Y"/>
    <x v="1"/>
    <x v="2"/>
    <m/>
    <x v="11"/>
  </r>
  <r>
    <s v="Assessment CDQR "/>
    <s v="OESE, OSEP"/>
    <s v="2017-18"/>
    <x v="18"/>
    <s v="IN"/>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Please resubmit data and/or provide an explanatory data note. ED notes that the State has a waiver of the 1% cap requirement in this subject area."/>
    <s v="Data is accurate.  Indiana has 1% waiver as noted."/>
    <m/>
    <m/>
    <m/>
    <m/>
    <s v="X"/>
    <m/>
    <s v="CWD"/>
    <s v="ALL"/>
    <s v="ALTALTACH"/>
    <s v="Y"/>
    <x v="1"/>
    <x v="2"/>
    <m/>
    <x v="12"/>
  </r>
  <r>
    <s v="Assessment CDQR "/>
    <s v="OESE, OSEP"/>
    <s v="2017-18"/>
    <x v="18"/>
    <s v="IN"/>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Data is accurate.  Indiana has 1% waiver as noted."/>
    <m/>
    <m/>
    <m/>
    <m/>
    <m/>
    <s v="X"/>
    <s v="CWD"/>
    <s v="ALL"/>
    <s v="ALTALTACH"/>
    <s v="Y"/>
    <x v="1"/>
    <x v="2"/>
    <m/>
    <x v="108"/>
  </r>
  <r>
    <s v="Assessment CDQR "/>
    <s v="OESE, OSEP"/>
    <s v="2017-18"/>
    <x v="19"/>
    <s v="IA"/>
    <s v="DQR-Assess-014"/>
    <n v="185"/>
    <n v="588"/>
    <s v="SEA"/>
    <s v="LOW PARTICIPATION RATE"/>
    <s v="NA"/>
    <s v="X"/>
    <m/>
    <m/>
    <s v="FCS"/>
    <s v="All grades"/>
    <s v="All assessment types"/>
    <s v="No"/>
    <m/>
    <m/>
    <m/>
    <m/>
    <s v="Low Participation Rate (FS 185): The participation rate for the FCS subgroup is 79.4%. The ESEA, as amended, requires that States annually measure the achievement of not less than 95 percent of all students, and 95 percent of all students in each subgroup of students. Please revise data and resubmit and/or provide an explanatory data note. "/>
    <s v="Data have been verified as correct. IDOE is working to put more checks in place to be able to accurately track the FCS subgroup to ensure the students are assessed."/>
    <m/>
    <m/>
    <m/>
    <m/>
    <m/>
    <m/>
    <m/>
    <m/>
    <m/>
    <m/>
    <x v="0"/>
    <x v="0"/>
    <m/>
    <x v="0"/>
  </r>
  <r>
    <s v="Assessment CDQR "/>
    <s v="OESE, OSEP"/>
    <s v="2017-18"/>
    <x v="19"/>
    <s v="IA"/>
    <s v="DQR-Assess-014"/>
    <n v="188"/>
    <n v="589"/>
    <s v="SEA"/>
    <s v="LOW PARTICIPATION RATE"/>
    <s v="NA"/>
    <m/>
    <s v="X"/>
    <m/>
    <s v="FCS"/>
    <s v="All grades"/>
    <s v="All assessment types"/>
    <s v="No"/>
    <m/>
    <m/>
    <m/>
    <m/>
    <s v="Low Participation Rate (FS 188): The participation rate for the FCS subgroup is 79.8%. The ESEA, as amended, requires that States annually measure the achievement of not less than 95 percent of all students, and 95 percent of all students in each subgroup of students. Please revise data and resubmit and/or provide an explanatory data note. "/>
    <s v="Data have been verified as correct. IDOE is working to put more checks in place to be able to accurately track the FCS subgroup to ensure the students are assessed."/>
    <m/>
    <m/>
    <m/>
    <m/>
    <m/>
    <m/>
    <m/>
    <m/>
    <m/>
    <m/>
    <x v="0"/>
    <x v="0"/>
    <m/>
    <x v="0"/>
  </r>
  <r>
    <s v="Assessment CDQR "/>
    <s v="OESE, OSEP"/>
    <s v="2017-18"/>
    <x v="20"/>
    <s v="KS"/>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Due to working with a new Migrant Data system this year Kansas found an error in the Migrant data, it has been corrected and the data will be resubmitted. "/>
    <m/>
    <m/>
    <m/>
    <s v="X"/>
    <s v="X"/>
    <s v="X"/>
    <s v="See CDQR Y2Y report"/>
    <s v="See CDQR Y2Y report"/>
    <s v="See CDQR Y2Y report"/>
    <s v="See CDQR Y2Y report"/>
    <x v="0"/>
    <x v="2"/>
    <m/>
    <x v="7"/>
  </r>
  <r>
    <s v="Assessment CDQR "/>
    <s v="OESE, OSEP"/>
    <s v="2017-18"/>
    <x v="20"/>
    <s v="KS"/>
    <s v="DQR-Assess-010"/>
    <s v="188, 189"/>
    <s v="589, 590"/>
    <s v="SEA"/>
    <s v="ACCURACY - YEAR TO YEAR RATE"/>
    <s v="NA"/>
    <m/>
    <s v="X"/>
    <s v="X"/>
    <s v="See CDQR Y2Y report"/>
    <s v="See CDQR Y2Y report"/>
    <s v="See CDQR Y2Y report"/>
    <s v="See CDQR Y2Y report"/>
    <m/>
    <m/>
    <m/>
    <m/>
    <s v="A year to year participation rate change of more than 4% was identified for at least one subgroup, assessment type, or grade. Please review the CDQR Year to Year Report. Please resubmit SY 2017-18 data or submit a data note to explain why these data are accurate."/>
    <s v="Kansas works with our LEA's each year to encourage the participation of all students in all subgroups. Data is correct as submitted."/>
    <m/>
    <m/>
    <m/>
    <m/>
    <s v="X"/>
    <s v="X"/>
    <s v="See CDQR Y2Y report"/>
    <s v="See CDQR Y2Y report"/>
    <s v="See CDQR Y2Y report"/>
    <s v="See CDQR Y2Y report"/>
    <x v="0"/>
    <x v="2"/>
    <m/>
    <x v="16"/>
  </r>
  <r>
    <s v="Assessment CDQR "/>
    <s v="OESE, OSEP"/>
    <s v="2017-18"/>
    <x v="20"/>
    <s v="KS"/>
    <s v="DQR-Assess-012"/>
    <s v="178, 188"/>
    <s v="584, 589"/>
    <s v="SEA, LEA, SCH"/>
    <s v="ACROSS FILE COMPARISON"/>
    <s v="NA"/>
    <m/>
    <m/>
    <m/>
    <m/>
    <m/>
    <m/>
    <m/>
    <m/>
    <m/>
    <m/>
    <m/>
    <m/>
    <s v=""/>
    <m/>
    <m/>
    <m/>
    <m/>
    <s v="X"/>
    <m/>
    <s v="MIG"/>
    <s v="ALL"/>
    <s v="ALL"/>
    <m/>
    <x v="0"/>
    <x v="1"/>
    <m/>
    <x v="109"/>
  </r>
  <r>
    <s v="Assessment CDQR "/>
    <s v="OESE, OSEP"/>
    <s v="2017-18"/>
    <x v="20"/>
    <s v="KS"/>
    <s v="DQR-Assess-014"/>
    <n v="188"/>
    <n v="589"/>
    <s v="SEA"/>
    <s v="LOW PARTICIPATION RATE"/>
    <s v="NA"/>
    <m/>
    <s v="X"/>
    <m/>
    <s v="MIG"/>
    <s v="All grades"/>
    <s v="All assessment types"/>
    <s v="No"/>
    <m/>
    <m/>
    <m/>
    <m/>
    <s v="Low Participation Rate (FS 188): The participation rate for the HOM subgroup is 94.4%. The ESEA, as amended, requires that States annually measure the achievement of not less than 95 percent of all students, and 95 percent of all students in each subgroup of students. Please revise data and resubmit and/or provide an explanatory data note. "/>
    <s v="The Migrant data has been corrected for file 188 and has been resubmitted."/>
    <m/>
    <m/>
    <m/>
    <m/>
    <m/>
    <m/>
    <m/>
    <m/>
    <m/>
    <m/>
    <x v="0"/>
    <x v="0"/>
    <m/>
    <x v="0"/>
  </r>
  <r>
    <s v="Assessment CDQR "/>
    <s v="OESE, OSEP"/>
    <s v="2017-18"/>
    <x v="20"/>
    <s v="KS"/>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1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For the school year 2017-2018, the alternate assessment participation rate exceeded one percent for the State of Kansas. The staff at the Kansas State Department of Education has been encouraging school districts to use the State’s alternate assessment participation guidelines as well as using alternate assessment results as guidance for alternate assessment participation decisions moving forward. The Kansas State Department of Education has recently updated the guidance for alternate assessment participation including a flow chart for alternate assessment participation, clarification on learning characteristics and educational considerations for this population and a definition for significant cognitive disabilities. This guidance regarding alternate assessment participation from the Kansas State Department of Education has been provided to school districts in webinars, conferences, meetings, e-mails and phone calls. "/>
    <m/>
    <m/>
    <m/>
    <s v="X"/>
    <m/>
    <m/>
    <s v="CWD"/>
    <s v="ALL"/>
    <s v="ALTALTACH"/>
    <s v="Y"/>
    <x v="0"/>
    <x v="2"/>
    <m/>
    <x v="11"/>
  </r>
  <r>
    <s v="Assessment CDQR "/>
    <s v="OESE, OSEP"/>
    <s v="2017-18"/>
    <x v="20"/>
    <s v="KS"/>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For the school year 2017-2018, the alternate assessment participation rate exceeded one percent for the State of Kansas. The staff at the Kansas State Department of Education has been encouraging school districts to use the State’s alternate assessment participation guidelines as well as using alternate assessment results as guidance for alternate assessment participation decisions moving forward. The Kansas State Department of Education has recently updated the guidance for alternate assessment participation including a flow chart for alternate assessment participation, clarification on learning characteristics and educational considerations for this population and a definition for significant cognitive disabilities. This guidance regarding alternate assessment participation from the Kansas State Department of Education has been provided to school districts in webinars, conferences, meetings, e-mails and phone calls. "/>
    <m/>
    <m/>
    <m/>
    <m/>
    <s v="X"/>
    <m/>
    <s v="CWD"/>
    <s v="ALL"/>
    <s v="ALTALTACH"/>
    <s v="Y"/>
    <x v="0"/>
    <x v="2"/>
    <m/>
    <x v="52"/>
  </r>
  <r>
    <s v="Assessment CDQR "/>
    <s v="OESE, OSEP"/>
    <s v="2017-18"/>
    <x v="20"/>
    <s v="KS"/>
    <s v="DQR-Assess-018"/>
    <n v="189"/>
    <n v="590"/>
    <s v="SEA"/>
    <s v="1% ALTALT"/>
    <s v="NA"/>
    <m/>
    <m/>
    <m/>
    <m/>
    <m/>
    <m/>
    <m/>
    <m/>
    <m/>
    <m/>
    <m/>
    <m/>
    <s v=""/>
    <m/>
    <m/>
    <m/>
    <m/>
    <m/>
    <s v="X"/>
    <s v="CWD"/>
    <s v="ALL"/>
    <s v="ALTALTACH"/>
    <s v="Y"/>
    <x v="0"/>
    <x v="1"/>
    <m/>
    <x v="56"/>
  </r>
  <r>
    <s v="Assessment CDQR "/>
    <s v="OESE, OSEP"/>
    <s v="2017-18"/>
    <x v="21"/>
    <s v="KY"/>
    <s v="DQR-Assess-009"/>
    <s v="175, 178, 179, 185, 188, 189"/>
    <s v="583, 584, 585, 588, 589, 590"/>
    <s v="SEA"/>
    <s v="ACCURACY - YEAR TO YEAR COUNT"/>
    <s v="NA"/>
    <s v="X"/>
    <s v="X"/>
    <s v="X"/>
    <s v="See CDQR Y2Y report"/>
    <s v="See CDQR Y2Y report"/>
    <s v="See CDQR Y2Y report"/>
    <s v="See CDQR Y2Y report"/>
    <m/>
    <m/>
    <m/>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Data is accurate"/>
    <m/>
    <m/>
    <m/>
    <s v="X"/>
    <s v="X"/>
    <s v="X"/>
    <s v="See CDQR Y2Y report"/>
    <s v="See CDQR Y2Y report"/>
    <s v="See CDQR Y2Y report"/>
    <s v="See CDQR Y2Y report"/>
    <x v="1"/>
    <x v="2"/>
    <m/>
    <x v="15"/>
  </r>
  <r>
    <s v="Assessment CDQR "/>
    <s v="OESE, OSEP"/>
    <s v="2017-18"/>
    <x v="21"/>
    <s v="KY"/>
    <s v="DQR-Assess-010"/>
    <s v="179, 189"/>
    <s v="585, 590"/>
    <s v="SEA"/>
    <s v="ACCURACY - YEAR TO YEAR RATE"/>
    <s v="NA"/>
    <m/>
    <m/>
    <s v="X"/>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Data is accurate. In 2016-17, Science was only submitted for alternative assessment (all grades) and End of Course (HS). In 2017-18, Science was a full field test and reported."/>
    <m/>
    <m/>
    <m/>
    <m/>
    <m/>
    <s v="X"/>
    <s v="See CDQR Y2Y report"/>
    <s v="See CDQR Y2Y report"/>
    <s v="See CDQR Y2Y report"/>
    <s v="See CDQR Y2Y report"/>
    <x v="1"/>
    <x v="2"/>
    <m/>
    <x v="20"/>
  </r>
  <r>
    <s v="Assessment CDQR "/>
    <s v="OESE, OSEP"/>
    <s v="2017-18"/>
    <x v="21"/>
    <s v="KY"/>
    <s v="DQR-Assess-012"/>
    <s v="178, 188"/>
    <s v="584, 589"/>
    <s v="SEA, LEA, SCH"/>
    <s v="ACROSS FILE COMPARISON"/>
    <s v="NA"/>
    <m/>
    <s v="X"/>
    <m/>
    <s v="LEP"/>
    <s v="ALL, 5, 6, 7, 8"/>
    <s v="ALL"/>
    <s v="No"/>
    <m/>
    <m/>
    <m/>
    <m/>
    <s v="Across file comparison: The SEA number of students in the LEP subgroup who took an assessment and received a valid score for GRADES ALL, 5, 6, 7, 8 and all assessment types does not equal the number of students in the LEP subgroup who participated in the assessment. The Grand Total discrepancy is -697 students, or -6%. _x000a__x000a_Similar discrepancies exist at the LEA and School levels. Please revise data and resubmit or explain in a data note why these data are accurate."/>
    <s v="Data is accurate. Students can be directly accountable to a district or state based upon accountability rules."/>
    <m/>
    <m/>
    <m/>
    <m/>
    <s v="X"/>
    <m/>
    <s v="LEP"/>
    <s v="ALL, 5, 6, 7, 8"/>
    <s v="ALL"/>
    <s v="No"/>
    <x v="1"/>
    <x v="2"/>
    <m/>
    <x v="110"/>
  </r>
  <r>
    <s v="Assessment CDQR "/>
    <s v="OESE, OSEP"/>
    <s v="2017-18"/>
    <x v="21"/>
    <s v="KY"/>
    <s v="DQR-Assess-014"/>
    <n v="185"/>
    <n v="588"/>
    <s v="SEA"/>
    <s v="LOW PARTICIPATION RATE"/>
    <s v="NA"/>
    <s v="X"/>
    <m/>
    <m/>
    <s v="FCS"/>
    <s v="All grades"/>
    <s v="All assessment types"/>
    <s v="No"/>
    <m/>
    <m/>
    <m/>
    <m/>
    <s v="Low Participation Rate (FS 185): The participation rate for the FCS subgroup is 93.9%. The ESEA, as amended, requires that States annually measure the achievement of not less than 95 percent of all students, and 95 percent of all students in each subgroup of students. Please revise data and resubmit and/or provide an explanatory data note. "/>
    <s v="Data is accurate. You are counting a 115 medically exempt students against our participation rate."/>
    <m/>
    <m/>
    <m/>
    <m/>
    <m/>
    <m/>
    <m/>
    <m/>
    <m/>
    <m/>
    <x v="0"/>
    <x v="0"/>
    <m/>
    <x v="0"/>
  </r>
  <r>
    <s v="Assessment CDQR "/>
    <s v="OESE, OSEP"/>
    <s v="2017-18"/>
    <x v="21"/>
    <s v="KY"/>
    <s v="DQR-Assess-014"/>
    <n v="188"/>
    <n v="589"/>
    <s v="SEA"/>
    <s v="LOW PARTICIPATION RATE"/>
    <s v="NA"/>
    <m/>
    <s v="X"/>
    <m/>
    <s v="FCS"/>
    <s v="All grades"/>
    <s v="All assessment types"/>
    <s v="No"/>
    <m/>
    <m/>
    <m/>
    <m/>
    <s v="Low Participation Rate (FS 188): The participation rate for the FCS subgroup is 93.9%. The ESEA, as amended, requires that States annually measure the achievement of not less than 95 percent of all students, and 95 percent of all students in each subgroup of students. Please revise data and resubmit and/or provide an explanatory data note. "/>
    <s v="Data is accurate. You are counting a 114 medically exempt students against our participation rate."/>
    <m/>
    <m/>
    <m/>
    <m/>
    <m/>
    <m/>
    <m/>
    <m/>
    <m/>
    <m/>
    <x v="0"/>
    <x v="0"/>
    <m/>
    <x v="0"/>
  </r>
  <r>
    <s v="Assessment CDQR "/>
    <s v="OESE, OSEP"/>
    <s v="2017-18"/>
    <x v="21"/>
    <s v="KY"/>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
    <m/>
    <m/>
    <m/>
    <s v="X"/>
    <m/>
    <m/>
    <s v="CWD"/>
    <s v="ALL"/>
    <s v="ALTALTACH"/>
    <s v="Y"/>
    <x v="1"/>
    <x v="2"/>
    <m/>
    <x v="51"/>
  </r>
  <r>
    <s v="Assessment CDQR "/>
    <s v="OESE, OSEP"/>
    <s v="2017-18"/>
    <x v="21"/>
    <s v="KY"/>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
    <m/>
    <m/>
    <m/>
    <m/>
    <s v="X"/>
    <m/>
    <s v="CWD"/>
    <s v="ALL"/>
    <s v="ALTALTACH"/>
    <s v="Y"/>
    <x v="1"/>
    <x v="2"/>
    <m/>
    <x v="52"/>
  </r>
  <r>
    <s v="Assessment CDQR "/>
    <s v="OESE, OSEP"/>
    <s v="2017-18"/>
    <x v="21"/>
    <s v="KY"/>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
    <m/>
    <m/>
    <m/>
    <m/>
    <m/>
    <s v="X"/>
    <s v="CWD"/>
    <s v="ALL"/>
    <s v="ALTALTACH"/>
    <s v="Y"/>
    <x v="1"/>
    <x v="2"/>
    <m/>
    <x v="53"/>
  </r>
  <r>
    <s v="Assessment CDQR "/>
    <s v="OESE, OSEP"/>
    <s v="2017-18"/>
    <x v="22"/>
    <s v="LA"/>
    <s v="DQR-Assess-002"/>
    <n v="178"/>
    <n v="584"/>
    <s v="SEA"/>
    <s v="METADATA ERROR"/>
    <s v="IN DATA, NOT METADATA"/>
    <m/>
    <s v="X"/>
    <m/>
    <s v="NA"/>
    <s v="3,4,5,6,7,8"/>
    <s v="ALTALTACH"/>
    <s v="No"/>
    <m/>
    <m/>
    <m/>
    <m/>
    <s v="Achievement metadata - [READING/LANGUAGE ARTS]: Achievement data (FS 178) submitted for ALTASSALTACH [PERF LEVEL 4] for GRADES 3, 4, 5, 6, 7, 8; however, EMAPS assessment metadata does not include these GRADE 3-8/ALTASSALTACH/PERF LEVEL 4 combinations. Please resubmit metadata and/or data to ensure consistency."/>
    <s v="LEAP Connect ELA/math Grades 3-8 is a 4-level test."/>
    <m/>
    <m/>
    <m/>
    <m/>
    <m/>
    <m/>
    <m/>
    <m/>
    <m/>
    <m/>
    <x v="0"/>
    <x v="0"/>
    <m/>
    <x v="0"/>
  </r>
  <r>
    <s v="Assessment CDQR "/>
    <s v="OESE, OSEP"/>
    <s v="2017-18"/>
    <x v="22"/>
    <s v="LA"/>
    <s v="DQR-Assess-002"/>
    <n v="179"/>
    <n v="585"/>
    <s v="SEA"/>
    <s v="METADATA ERROR"/>
    <s v="IN METADATA, NOT DATA"/>
    <m/>
    <m/>
    <s v="X"/>
    <s v="NA"/>
    <s v="3,4,5,6,7,8"/>
    <s v="REGWACC, REGWOACC"/>
    <s v="No"/>
    <m/>
    <m/>
    <m/>
    <m/>
    <s v="Achievement metadata - [SCIENCE]: Achievement data (FS 179) submitted for REGASSWACC, REGASSWOACC [PERF LEVEL 1-5] for GRADES 3, 4, 5, 6, 7, 8; however, EMAPS assessment metadata does not include these GRADES 3-8/REGASSWACC/PERF LEVEL 1-5 and GRADES 3-8/REGASSWOACC/PERF LEVEL 1-5 combinations. Please resubmit metadata and/or data to ensure consistency."/>
    <s v="LA original data show that it does not have REGASSWACC or REGASSWOACC for Grades 3-8."/>
    <m/>
    <m/>
    <m/>
    <m/>
    <m/>
    <s v="X"/>
    <s v="NA"/>
    <s v="3,4,5,6,7,8"/>
    <s v="REGWACC, REGWOACC"/>
    <m/>
    <x v="0"/>
    <x v="2"/>
    <m/>
    <x v="111"/>
  </r>
  <r>
    <s v="Assessment CDQR "/>
    <s v="OESE, OSEP"/>
    <s v="2017-18"/>
    <x v="22"/>
    <s v="LA"/>
    <s v="DQR-Assess-003"/>
    <n v="189"/>
    <n v="590"/>
    <s v="SEA"/>
    <s v="METADATA ERROR"/>
    <s v="IN METADATA, NOT DATA"/>
    <m/>
    <m/>
    <s v="X"/>
    <s v="NA"/>
    <s v="3,4,5,6,7,8"/>
    <s v="REGWACC, REGWOACC"/>
    <s v="No"/>
    <m/>
    <m/>
    <m/>
    <m/>
    <s v="Participation metadata - [SCIENCE]: No Participation data (FS 189) submitted for REGPARTWACC, REGPARTWOACC for GRADES 3, 4, 5, 6, 7, 8; however, EMAPS assessment metadata indicated GRADES 3-8/REGPARTWACC, REGPARTWOACC would be submitted. Please resubmit metadata and/or data to ensure consistency."/>
    <s v="LA original data show that it does not have REGPARTWACC or REGPARTWOACC for Grades 3-8."/>
    <m/>
    <m/>
    <m/>
    <m/>
    <m/>
    <s v="X"/>
    <s v="NA"/>
    <s v="3, 4, 5, 6, 7, 8"/>
    <s v="REGWACC, REGWOACC"/>
    <m/>
    <x v="0"/>
    <x v="2"/>
    <m/>
    <x v="112"/>
  </r>
  <r>
    <s v="Assessment CDQR "/>
    <s v="OESE, OSEP"/>
    <s v="2017-18"/>
    <x v="22"/>
    <s v="LA"/>
    <s v="DQR-Assess-004"/>
    <m/>
    <m/>
    <s v="SEA, LEA, SCH"/>
    <s v="PARTIAL DATA"/>
    <s v="NA"/>
    <m/>
    <m/>
    <m/>
    <m/>
    <m/>
    <m/>
    <m/>
    <m/>
    <m/>
    <m/>
    <m/>
    <m/>
    <s v=""/>
    <m/>
    <m/>
    <m/>
    <m/>
    <m/>
    <m/>
    <m/>
    <m/>
    <m/>
    <m/>
    <x v="0"/>
    <x v="1"/>
    <m/>
    <x v="0"/>
  </r>
  <r>
    <s v="Assessment CDQR "/>
    <s v="OESE, OSEP"/>
    <s v="2017-18"/>
    <x v="22"/>
    <s v="LA"/>
    <s v="DQR-Assess-009"/>
    <s v="175, 178, 179, 185, 188, 189"/>
    <s v="583, 584, 585, 588, 589, 590"/>
    <s v="SEA"/>
    <s v="ACCURACY - YEAR TO YEAR COUNT"/>
    <s v="NA"/>
    <s v="X"/>
    <s v="X"/>
    <s v="X"/>
    <s v="See CDQR Y2Y report"/>
    <s v="See CDQR Y2Y report"/>
    <s v="See CDQR Y2Y report"/>
    <s v="See CDQR Y2Y report"/>
    <m/>
    <m/>
    <m/>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1. Grades 3-8 Science regular assessment is field test for 2017-18. 2. Grades 3-8 ELA/math alternate assessment was changed from LAA1 3-level test to LEAP Connect 4-level test."/>
    <m/>
    <m/>
    <m/>
    <s v="X"/>
    <s v="X"/>
    <s v="X"/>
    <s v="See CDQR Y2Y report"/>
    <s v="See CDQR Y2Y report"/>
    <s v="See CDQR Y2Y report"/>
    <s v="See CDQR Y2Y report"/>
    <x v="0"/>
    <x v="2"/>
    <m/>
    <x v="15"/>
  </r>
  <r>
    <s v="Assessment CDQR "/>
    <s v="OESE, OSEP"/>
    <s v="2017-18"/>
    <x v="22"/>
    <s v="LA"/>
    <s v="DQR-Assess-010"/>
    <n v="175"/>
    <n v="583"/>
    <s v="SEA"/>
    <s v="ACCURACY - YEAR TO YEAR RATE"/>
    <s v="NA"/>
    <m/>
    <m/>
    <m/>
    <m/>
    <m/>
    <m/>
    <m/>
    <m/>
    <m/>
    <m/>
    <m/>
    <m/>
    <s v=""/>
    <m/>
    <m/>
    <m/>
    <s v="X"/>
    <m/>
    <m/>
    <s v="See CDQR Y2Y report"/>
    <s v="See CDQR Y2Y report"/>
    <s v="See CDQR Y2Y report"/>
    <s v="See CDQR Y2Y report"/>
    <x v="0"/>
    <x v="1"/>
    <m/>
    <x v="9"/>
  </r>
  <r>
    <s v="Assessment CDQR "/>
    <s v="OESE, OSEP"/>
    <s v="2017-18"/>
    <x v="22"/>
    <s v="LA"/>
    <s v="DQR-Assess-010"/>
    <s v="178, 179, 185, 188, 189"/>
    <s v="584, 585, 588, 589, 590"/>
    <s v="SEA"/>
    <s v="ACCURACY - YEAR TO YEAR RATE"/>
    <s v="NA"/>
    <s v="X"/>
    <s v="X"/>
    <s v="X"/>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1. Grades 3-8 Science regular assessment is field test for 2017-18. 2. Grades 3-8 ELA/math alternate assessment was changed from LAA1 3-level test to LEAP Connect 4-level test."/>
    <m/>
    <m/>
    <m/>
    <s v="X"/>
    <s v="X"/>
    <s v="X"/>
    <s v="See CDQR Y2Y report"/>
    <s v="See CDQR Y2Y report"/>
    <s v="See CDQR Y2Y report"/>
    <s v="See CDQR Y2Y report"/>
    <x v="0"/>
    <x v="2"/>
    <m/>
    <x v="20"/>
  </r>
  <r>
    <s v="Assessment CDQR "/>
    <s v="OESE, OSEP"/>
    <s v="2017-18"/>
    <x v="22"/>
    <s v="LA"/>
    <s v="DQR-Assess-012"/>
    <s v="178, 188"/>
    <s v="584, 589"/>
    <s v="SEA, LEA, SCH"/>
    <s v="ACROSS FILE COMPARISON"/>
    <s v="NA"/>
    <m/>
    <s v="X"/>
    <m/>
    <s v="LEP, MA, MHL"/>
    <s v="ALL, 3, 4, 5, 6, 7, 8, 10"/>
    <s v="ALL"/>
    <s v="No"/>
    <m/>
    <m/>
    <m/>
    <m/>
    <s v="Across file comparison: The SEA number of students in the LEP, MA, MHL subgroups who took an assessment and received a valid score for GRADES ALL, 3-8, 10 and ALL assessment types (including REGASSWOACC for the MHL subgroup) does not equal the number of students who participated in the assessment. _x000a__x000a_Total discrepancies by subgroup:_x000a_LEP: 15303 students (-56%)_x000a_MA: 1506 students (-21%)_x000a_MHL: 12196 students (-33%)_x000a__x000a_Similar discrepancies exist at the LEA and School levels. Please revise data and resubmit or explain in a data note why these data are accurate."/>
    <s v="MEDEXEMPT was not excluded in 178. PARTELP needs to be updated in 188. Resubmit 178 and 188. "/>
    <m/>
    <m/>
    <m/>
    <m/>
    <m/>
    <m/>
    <s v="LEP, MA, MHL"/>
    <s v="ALL, 10"/>
    <s v="ALL"/>
    <m/>
    <x v="0"/>
    <x v="2"/>
    <m/>
    <x v="113"/>
  </r>
  <r>
    <s v="Assessment CDQR "/>
    <s v="OESE, OSEP"/>
    <s v="2017-18"/>
    <x v="22"/>
    <s v="LA"/>
    <s v="DQR-Assess-012"/>
    <s v="178, 188"/>
    <s v="584, 589"/>
    <s v="SEA, LEA, SCH"/>
    <s v="ACROSS FILE COMPARISON"/>
    <s v="NA"/>
    <m/>
    <m/>
    <m/>
    <m/>
    <m/>
    <m/>
    <m/>
    <m/>
    <m/>
    <m/>
    <m/>
    <m/>
    <s v=""/>
    <m/>
    <m/>
    <m/>
    <m/>
    <s v="X"/>
    <m/>
    <s v="MIG"/>
    <s v="ALL, 10"/>
    <s v="ALL"/>
    <m/>
    <x v="0"/>
    <x v="1"/>
    <m/>
    <x v="114"/>
  </r>
  <r>
    <s v="Assessment CDQR "/>
    <s v="OESE, OSEP"/>
    <s v="2017-18"/>
    <x v="22"/>
    <s v="LA"/>
    <s v="DQR-Assess-012"/>
    <s v="178, 188"/>
    <s v="584, 589"/>
    <s v="SEA, LEA, SCH"/>
    <s v="ACROSS FILE COMPARISON"/>
    <s v="NA"/>
    <m/>
    <m/>
    <m/>
    <m/>
    <m/>
    <m/>
    <m/>
    <m/>
    <m/>
    <m/>
    <m/>
    <m/>
    <s v=""/>
    <m/>
    <m/>
    <m/>
    <m/>
    <s v="X"/>
    <m/>
    <s v="ALL, ECODIS, F, HOM, M"/>
    <n v="10"/>
    <s v="ALL"/>
    <m/>
    <x v="0"/>
    <x v="1"/>
    <m/>
    <x v="115"/>
  </r>
  <r>
    <s v="Assessment CDQR "/>
    <s v="OESE, OSEP"/>
    <s v="2017-18"/>
    <x v="22"/>
    <s v="LA"/>
    <s v="DQR-Assess-012"/>
    <s v="179, 189"/>
    <s v="585, 590"/>
    <s v="SEA, LEA, SCH"/>
    <s v="ACROSS FILE COMPARISON"/>
    <s v="NA"/>
    <m/>
    <m/>
    <s v="X"/>
    <s v="CWD"/>
    <n v="10"/>
    <s v="REGWOACC"/>
    <s v="No"/>
    <m/>
    <m/>
    <m/>
    <m/>
    <s v="Across file comparison: The SEA number of students in the CWD subgroup who took an assessment and received a valid score for GRADE 10 and REGASSWOACC assessment type (371 students) (FS 179) does not equal the number of students in the CWD subgroup who participated in the assessment (301 students) (FS 189). This is a discrepancy of 70 students, or 23%. _x000a__x000a_Similar discrepancies exist at the LEA and School levels. Please revise data and resubmit or explain in a data note why these data are accurate."/>
    <s v="MEDEXEMPT was not excluded in 179. Resubmit 179 to match with 189. "/>
    <m/>
    <m/>
    <m/>
    <m/>
    <m/>
    <m/>
    <m/>
    <m/>
    <m/>
    <m/>
    <x v="0"/>
    <x v="0"/>
    <m/>
    <x v="0"/>
  </r>
  <r>
    <s v="Assessment CDQR "/>
    <s v="OESE, OSEP"/>
    <s v="2017-18"/>
    <x v="22"/>
    <s v="LA"/>
    <s v="DQR-Assess-012"/>
    <s v="179, 189"/>
    <s v="585, 590"/>
    <s v="SEA, LEA, SCH"/>
    <s v="ACROSS FILE COMPARISON"/>
    <s v="NA"/>
    <m/>
    <m/>
    <s v="X"/>
    <s v="ECODIS, M, MIG, MNP"/>
    <s v="ALL, 3, 4, 10"/>
    <s v="ALL"/>
    <s v="No"/>
    <m/>
    <m/>
    <m/>
    <m/>
    <s v="Across file comparison: The SEA number of students in the ECODIS, M, MIG, MNP subgroups who took an assessment and received a valid score for GRADES ALL, 3, 4, 10 and ALL assessment types does not equal the number of students who participated in the assessment. _x000a__x000a_Discrepancies by subgroup/grade:_x000a_- ECODIS/GRADE 3: 2565 students (-6%)_x000a_- ECODIS/GRADE 4: 2368 students (-6%)_x000a_- ECODIS/GRADE 10: 2532 students (-7%)_x000a_- M/GRADE 3: 1424 students (-5%)_x000a_- M/GRADE 10: 1332 students (-5%)_x000a_- MIG/GRADE ALL: 314 students (38%)_x000a_- MIG/GRADE 10: 105 students (63%)_x000a_- MNP/GRADE ALL: 54 students (16%)_x000a__x000a_Similar discrepancies exist at the LEA and School levels. Please revise data and resubmit or explain in a data note why these data are accurate."/>
    <s v="MEDEXEMPT was not excluded in 179. Resubmit 179 to match with 189. "/>
    <m/>
    <m/>
    <m/>
    <m/>
    <m/>
    <m/>
    <m/>
    <m/>
    <m/>
    <m/>
    <x v="0"/>
    <x v="0"/>
    <m/>
    <x v="0"/>
  </r>
  <r>
    <s v="Assessment CDQR "/>
    <s v="OESE, OSEP"/>
    <s v="2017-18"/>
    <x v="22"/>
    <s v="LA"/>
    <s v="DQR-Assess-012"/>
    <s v="179, 189"/>
    <s v="585, 590"/>
    <s v="SEA, LEA, SCH"/>
    <s v="ACROSS FILE COMPARISON"/>
    <s v="NA"/>
    <m/>
    <m/>
    <s v="X"/>
    <s v="HOM"/>
    <s v="ALL, 10"/>
    <s v="ALL"/>
    <s v="No"/>
    <m/>
    <m/>
    <m/>
    <m/>
    <s v="Across file comparison: The SEA number of students in the HOM subgroup who took an assessment and received a valid score for GRADE ALL and ALL assessment types (933 students) (FS 179) does not equal the number of students in the HOM subgroup who participated in the assessment (876 students) (FS 189). This is a discrepancy of 57 students, or 7%. _x000a__x000a_Similar discrepancies exist at the LEA and School levels. Please revise data and resubmit or explain in a data note why these data are accurate."/>
    <s v="MEDEXEMPT was not excluded in 179. Resubmit 179 to match with 189. "/>
    <m/>
    <m/>
    <m/>
    <m/>
    <m/>
    <m/>
    <m/>
    <m/>
    <m/>
    <m/>
    <x v="0"/>
    <x v="0"/>
    <m/>
    <x v="0"/>
  </r>
  <r>
    <s v="Assessment CDQR "/>
    <s v="OESE, OSEP"/>
    <s v="2017-18"/>
    <x v="22"/>
    <s v="LA"/>
    <s v="DQR-Assess-013"/>
    <s v="185, 188"/>
    <s v="588, 589"/>
    <s v="SEA"/>
    <s v="SUBJECT COUNT COMPARISON - MTH TO RLA"/>
    <s v="NA"/>
    <s v="X"/>
    <s v="X"/>
    <m/>
    <s v="ALL, CWD, ECODIS, F, LEP, M, MA, MAN, MB, MHL, MIG, MNP"/>
    <s v="HS"/>
    <s v="ALL"/>
    <s v="No"/>
    <m/>
    <m/>
    <m/>
    <m/>
    <s v="Subject Count Comparison - MTH to RLA (FS185, 188): The count of ALL, CWD, ECODIS, F, LEP, M, MA, MAN, MB, MHL, MIG, an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6038 students, or 12.5%, is  in the ALL STUDENTS subgroup. Discrepancies in other subgroups range from 11 to 4886 students. Please revise data and resubmit or explain in a data note why these data are accurate."/>
    <s v="HS RLA is taking English 2, while MTH is taking Algebra I. Students can take the English 2/Algebra I at different grades. Also, LA allows grade 8 students to take Algebra I instead of math."/>
    <m/>
    <m/>
    <m/>
    <s v="X"/>
    <s v="X"/>
    <m/>
    <s v="CWD, FCS, HOM, LEP, MA, MAN, MHL, MIG, MILCNCTD, MNP"/>
    <s v="HS"/>
    <s v="ALL"/>
    <s v="Y"/>
    <x v="0"/>
    <x v="2"/>
    <m/>
    <x v="116"/>
  </r>
  <r>
    <s v="Assessment CDQR "/>
    <s v="OESE, OSEP"/>
    <s v="2017-18"/>
    <x v="22"/>
    <s v="LA"/>
    <s v="DQR-Assess-013"/>
    <s v="185, 188"/>
    <s v="588, 589"/>
    <s v="SEA"/>
    <s v="SUBJECT COUNT COMPARISON - MTH TO RLA"/>
    <s v="NA"/>
    <s v="X"/>
    <s v="X"/>
    <m/>
    <s v="LEP, MA, MHL, MIG, MNP"/>
    <s v="3 TO 8"/>
    <s v="ALL"/>
    <s v="No"/>
    <m/>
    <m/>
    <m/>
    <m/>
    <s v="Subject Count Comparison - MTH to RLA (FS185, 188): The count of LEP, MA, MHL, MIG, and MNP students in GRADES 3-8 who were enrolled at the time of the assessment in a Mathematics assessment (FS185) does not align with the count of students who were enrolled at the time of the assessment in a Reading/Language Arts assessment (FS188). While some variation is expected, the LEP discrepancy of 11280 students, or 106.1%, the MA discrepancy of 892 students, or 17.6%, the MHL discrepancy of 8703 students, or 39.3%, the MIG discrepancy of 206 students, or 44.6%, and the MNP discrepancy of 37 students, or 15.7%, is larger than expected. Please revise data and resubmit or explain in a data note why these data are accurate."/>
    <s v="Resubmitted 188 to update PARTELP "/>
    <m/>
    <m/>
    <m/>
    <m/>
    <m/>
    <m/>
    <m/>
    <m/>
    <m/>
    <m/>
    <x v="0"/>
    <x v="0"/>
    <m/>
    <x v="0"/>
  </r>
  <r>
    <s v="Assessment CDQR "/>
    <s v="OESE, OSEP"/>
    <s v="2017-18"/>
    <x v="22"/>
    <s v="LA"/>
    <s v="DQR-Assess-014"/>
    <n v="185"/>
    <n v="588"/>
    <s v="SEA"/>
    <s v="LOW PARTICIPATION RATE"/>
    <s v="NA"/>
    <s v="X"/>
    <m/>
    <m/>
    <s v="CWD, FCS, HOM, MAN"/>
    <s v="All grades"/>
    <s v="All assessment types"/>
    <s v="No"/>
    <m/>
    <m/>
    <m/>
    <m/>
    <s v="Low Participation Rate (FS185/188): The participation rates for the CWD, FCS, HOM, and MA subgroups range from 93.1 ro 94.7%. The ESEA, as amended, requires that States annually measure the achievement of not less than 95 percent of all students, and 95 percent of all students in each subgroup of students. Please revise data and resubmit and/or provide an explanatory data note. "/>
    <s v="Resubmitted 185/188"/>
    <m/>
    <m/>
    <m/>
    <s v="X"/>
    <m/>
    <m/>
    <s v="MNP, MILCNCTD, LEP, HOM, FCS"/>
    <s v="ALL"/>
    <s v="ALL"/>
    <s v="Y"/>
    <x v="0"/>
    <x v="2"/>
    <m/>
    <x v="117"/>
  </r>
  <r>
    <s v="Assessment CDQR "/>
    <s v="OESE, OSEP"/>
    <s v="2017-18"/>
    <x v="22"/>
    <s v="LA"/>
    <s v="DQR-Assess-014"/>
    <n v="188"/>
    <n v="589"/>
    <s v="SEA"/>
    <s v="LOW PARTICIPATION RATE"/>
    <s v="NA"/>
    <m/>
    <s v="X"/>
    <m/>
    <s v="FCS, HOM"/>
    <s v="All grades"/>
    <s v="All assessment types"/>
    <s v="No"/>
    <m/>
    <m/>
    <m/>
    <m/>
    <s v="Low Participation Rate (FS 188): The participation rate for the FCS subgroup is 92.7% and the HOM subgroup is 94.6%. The ESEA, as amended, requires that States annually measure the achievement of not less than 95 percent of all students, and 95 percent of all students in each subgroup of students. Please revise data and resubmit and/or provide an explanatory data note. "/>
    <s v="Resubmitted 188"/>
    <m/>
    <m/>
    <m/>
    <m/>
    <s v="X"/>
    <m/>
    <s v="MNP, MM, MILCNCTD, HOM, FCS"/>
    <s v="ALL"/>
    <s v="ALL"/>
    <s v="Y"/>
    <x v="0"/>
    <x v="2"/>
    <m/>
    <x v="118"/>
  </r>
  <r>
    <s v="Assessment CDQR "/>
    <s v="OESE, OSEP"/>
    <s v="2017-18"/>
    <x v="22"/>
    <s v="LA"/>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3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Resubmitted 185"/>
    <m/>
    <m/>
    <m/>
    <s v="X"/>
    <m/>
    <m/>
    <s v="CWD"/>
    <s v="ALL"/>
    <s v="ALTALTACH"/>
    <s v="Y"/>
    <x v="0"/>
    <x v="2"/>
    <m/>
    <x v="119"/>
  </r>
  <r>
    <s v="Assessment CDQR "/>
    <s v="OESE, OSEP"/>
    <s v="2017-18"/>
    <x v="22"/>
    <s v="LA"/>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2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Resubmitted 188"/>
    <m/>
    <m/>
    <m/>
    <m/>
    <s v="X"/>
    <m/>
    <s v="CWD"/>
    <s v="ALL"/>
    <s v="ALTALTACH"/>
    <s v="Y"/>
    <x v="0"/>
    <x v="2"/>
    <m/>
    <x v="87"/>
  </r>
  <r>
    <s v="Assessment CDQR "/>
    <s v="OESE, OSEP"/>
    <s v="2017-18"/>
    <x v="22"/>
    <s v="LA"/>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4.9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Resbumitted 189"/>
    <m/>
    <m/>
    <m/>
    <m/>
    <m/>
    <s v="X"/>
    <s v="CWD"/>
    <s v="ALL"/>
    <s v="ALTALTACH"/>
    <s v="Y"/>
    <x v="0"/>
    <x v="2"/>
    <m/>
    <x v="120"/>
  </r>
  <r>
    <s v="Assessment CDQR "/>
    <s v="OESE, OSEP"/>
    <s v="2017-18"/>
    <x v="23"/>
    <s v="ME"/>
    <s v="DQR-Assess-009"/>
    <s v="175, 178, 185, 188"/>
    <s v="583, 584, 588, 589"/>
    <s v="SEA"/>
    <s v="ACCURACY - YEAR TO YEAR COUNT"/>
    <s v="NA"/>
    <s v="X"/>
    <s v="X"/>
    <m/>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Maine DOE discovered that we were using the accountability date snapshot to determine the IDEA students and not the list of students during the time of the assessment period._x000a__x000a_Files 175,178,179,185,188,189 have all been regenerated and resubmitted through the EDEN system"/>
    <m/>
    <m/>
    <m/>
    <s v="X"/>
    <s v="X"/>
    <m/>
    <s v="See CDQR Y2Y report"/>
    <s v="See CDQR Y2Y report"/>
    <s v="See CDQR Y2Y report"/>
    <s v="See CDQR Y2Y report"/>
    <x v="1"/>
    <x v="2"/>
    <m/>
    <x v="7"/>
  </r>
  <r>
    <s v="Assessment CDQR "/>
    <s v="OESE, OSEP"/>
    <s v="2017-18"/>
    <x v="23"/>
    <s v="ME"/>
    <s v="DQR-Assess-010"/>
    <s v="185, 188, 189"/>
    <s v="588, 589, 590"/>
    <s v="SEA"/>
    <s v="ACCURACY - YEAR TO YEAR RATE"/>
    <s v="NA"/>
    <s v="X"/>
    <s v="X"/>
    <s v="X"/>
    <s v="See CDQR Y2Y report"/>
    <s v="See CDQR Y2Y report"/>
    <s v="See CDQR Y2Y report"/>
    <s v="See CDQR Y2Y report"/>
    <m/>
    <m/>
    <m/>
    <m/>
    <s v="A year to year participation rate change of more than 4% was identified for at least one subgroup, assessment type, or grade. Please review the CDQR Year to Year Report. Please resubmit SY 2017-18 data or submit a data note to explain why these data are accurate."/>
    <s v="Maine DOE discovered that we were using the accountability date snapshot to determine the IDEA students and not the list of students during the time of the assessment period._x000a__x000a_Files 175,178,179,185,188,189 have all been regenerated and resubmitted through the EDEN system"/>
    <m/>
    <m/>
    <m/>
    <s v="X"/>
    <s v="X"/>
    <s v="X"/>
    <s v="See CDQR Y2Y report"/>
    <s v="See CDQR Y2Y report"/>
    <s v="See CDQR Y2Y report"/>
    <s v="See CDQR Y2Y report"/>
    <x v="1"/>
    <x v="2"/>
    <m/>
    <x v="16"/>
  </r>
  <r>
    <s v="Assessment CDQR "/>
    <s v="OESE, OSEP"/>
    <s v="2017-18"/>
    <x v="23"/>
    <s v="ME"/>
    <s v="DQR-Assess-011"/>
    <s v="179, 189"/>
    <s v="585, 590"/>
    <s v="SEA"/>
    <s v="YEAR TO YEAR COMPARISON - CWD"/>
    <s v="NA"/>
    <m/>
    <m/>
    <s v="X"/>
    <s v="CWD"/>
    <s v="All"/>
    <s v="ALTASSALTACH"/>
    <s v="No"/>
    <m/>
    <m/>
    <m/>
    <m/>
    <s v="Year to Year comparison (FS 179): The number of CWD students who took an ALTASSALTACH assessment and received a valid score in SY 2017-18 is -27 percent different from that number in SY 2016-17. The approximate discrepancy is -133 students. The same discrepancy exists for the FS 189 number of CWD students who took an ALTASSALTACH assessment and received a valid score. Please revise data and resubmit or explain in a data note why these data are accurate."/>
    <s v="Maine has provided additional technical assistance and guidance regarding the identification and testing of children with disbailities. As a result of this focused professional development and technical assistance, Maine has observed a steady decline in the number of students participating in the alternate assessment. Maine implemented the participation guidelines as a component of IEP guidance to inform alternate assesment determinations.  Maine has observed a drop related to students taking the alternate assesment from 1.40%  across all asessments in 2014/15 to 1.11%, 1.10% and 1.04% respectivley in ELA/Literacy, Math and science in 2017/18. On average, this equates to around 100 students no longer taking the alternate assesmsent each year. "/>
    <m/>
    <m/>
    <m/>
    <m/>
    <m/>
    <m/>
    <m/>
    <m/>
    <m/>
    <m/>
    <x v="0"/>
    <x v="0"/>
    <m/>
    <x v="0"/>
  </r>
  <r>
    <s v="Assessment CDQR "/>
    <s v="OESE, OSEP"/>
    <s v="2017-18"/>
    <x v="23"/>
    <s v="ME"/>
    <s v="DQR-Assess-013"/>
    <s v="185, 188"/>
    <s v="588, 589"/>
    <s v="SEA"/>
    <s v="SUBJECT COUNT COMPARISON - MTH TO RLA"/>
    <s v="NA"/>
    <s v="X"/>
    <s v="X"/>
    <m/>
    <s v="HOM, LEP, MB"/>
    <s v="3 TO 8"/>
    <s v="ALL"/>
    <s v="No"/>
    <m/>
    <m/>
    <m/>
    <m/>
    <s v="Subject Count Comparison - MTH to RLA (FS185, 188): The count of HOM, LEP, and MB students in GRADES 3 TO 8 who were enrolled at the time of the assessment in a Mathematics assessment (FS185) does not align with the count of students who were enrolled at the time of the assessment in a Reading/Language Arts assessment (FS188). While some variation is expected, the HOM discrepancy of 67 students, or -8.6%, the LEP discrepancy of 209 students, or -7.6%, and the MB discrepancy of 165 students, or -5.5%, is larger than expected. Please revise data and resubmit or explain in a data note why these data are accurate."/>
    <s v="Enrollment numbers are captured in Maine on October 1 each year. Eligibilty and accountability related information and data are captured on May 4 (depending on year) annuallty. There may be discrepancies between enrollment counts and assessments based based upon full academic year parameters, student mobility and acess to the assessment e.g. EL stdudent requiring a non-English assessment. Maine dues not currenlty provide assessments in a language other than Engish. "/>
    <m/>
    <m/>
    <m/>
    <m/>
    <m/>
    <m/>
    <m/>
    <m/>
    <m/>
    <m/>
    <x v="0"/>
    <x v="0"/>
    <m/>
    <x v="0"/>
  </r>
  <r>
    <s v="Assessment CDQR "/>
    <s v="OESE, OSEP"/>
    <s v="2017-18"/>
    <x v="23"/>
    <s v="ME"/>
    <s v="DQR-Assess-014"/>
    <n v="185"/>
    <n v="588"/>
    <s v="SEA"/>
    <s v="LOW PARTICIPATION RATE"/>
    <s v="NA"/>
    <s v="X"/>
    <m/>
    <m/>
    <s v="FCS, HOM, MB"/>
    <s v="All grades"/>
    <s v="All assessment types"/>
    <s v="No"/>
    <m/>
    <m/>
    <m/>
    <m/>
    <s v="Low Participation Rate (FS 185): The participation rate for the FCS subgroup is 94.2%, the HOM subgroup is 93.2%, and the MB subgroup is 94.0%. The ESEA, as amended, requires that States annually measure the achievement of not less than 95 percent of all students, and 95 percent of all students in each subgroup of students. Please revise data and resubmit and/or provide an explanatory data note. "/>
    <s v="The ESEA team requires that all districts receiving Title I funds assures 95% participation in state assessments. For those districts achieving 75-94.9% participation, the district must share how they are educating parents regarding the importance of state assessments. For districts with participation rates below 75%, districts are required to share documentation provided to parents educating them of the importance of state assessments.  In addition, infographics have been developed to provide to Maine school districts to assist with parent understanding of state assessments. The Department continues to monitor school districts and provide technical assistance. "/>
    <m/>
    <m/>
    <m/>
    <m/>
    <m/>
    <m/>
    <m/>
    <m/>
    <m/>
    <m/>
    <x v="0"/>
    <x v="0"/>
    <m/>
    <x v="0"/>
  </r>
  <r>
    <s v="Assessment CDQR "/>
    <s v="OESE, OSEP"/>
    <s v="2017-18"/>
    <x v="23"/>
    <s v="ME"/>
    <s v="DQR-Assess-014"/>
    <n v="188"/>
    <n v="589"/>
    <s v="SEA"/>
    <s v="LOW PARTICIPATION RATE"/>
    <s v="NA"/>
    <m/>
    <s v="X"/>
    <m/>
    <s v="FCS, HOM, MB"/>
    <s v="All grades"/>
    <s v="All assessment types"/>
    <s v="No"/>
    <m/>
    <m/>
    <m/>
    <m/>
    <s v="Low Participation Rate (FS 188): The participation rate for the FCS subgroup is 94.2%, the HOM subgroup is 94.1%, and the MB subgroup is 94.3%. The ESEA, as amended, requires that States annually measure the achievement of not less than 95 percent of all students, and 95 percent of all students in each subgroup of students. Please revise data and resubmit and/or provide an explanatory data note. "/>
    <s v="The ESEA team requires that all districts receiving Title I funds assures 95% participation in state assessments. For those districts achieving 75-94.9% participation, the district must share how they are educating parents regarding the importance of state assessments. For districts with participation rates below 75%, districts are required to share documentation provided to parents educating them of the importance of state assessments.  In addition, infographics have been developed to provide to Maine school districts to assist with parent understanding of state assessments. The Department continues to monitor school districts and provide technical assistance. "/>
    <m/>
    <m/>
    <m/>
    <m/>
    <m/>
    <m/>
    <m/>
    <m/>
    <m/>
    <m/>
    <x v="0"/>
    <x v="0"/>
    <m/>
    <x v="0"/>
  </r>
  <r>
    <s v="Assessment CDQR "/>
    <s v="OESE, OSEP"/>
    <s v="2017-18"/>
    <x v="24"/>
    <s v="MD"/>
    <s v="DQR-Assess-001"/>
    <s v="175, 178, 179, 185, 188, 189"/>
    <s v="583, 584, 585, 588, 589, 590"/>
    <s v="SEA, LEA, SCH"/>
    <s v="MISSING DATA"/>
    <s v="NA"/>
    <s v="X"/>
    <s v="X"/>
    <s v="X"/>
    <s v="All subgroups"/>
    <s v="All grades"/>
    <s v="All assessment types"/>
    <s v="Yes"/>
    <m/>
    <m/>
    <m/>
    <m/>
    <s v="Missing Data (FS 175/178/179/185/188/189): Achievement and Participation data were not reported at the SEA, LEA, and School levels. Under the terms of the science assessment waiver, the State is required to provide participation data but not achievement data.  Please submit data or provide an explanation."/>
    <s v="Files FS175/178/179/185/188/ and 189 are still pending. "/>
    <m/>
    <m/>
    <m/>
    <m/>
    <m/>
    <m/>
    <m/>
    <m/>
    <m/>
    <m/>
    <x v="0"/>
    <x v="0"/>
    <m/>
    <x v="0"/>
  </r>
  <r>
    <s v="Assessment CDQR "/>
    <s v="OESE, OSEP"/>
    <s v="2017-18"/>
    <x v="24"/>
    <s v="MD"/>
    <s v="DQR-Assess-001"/>
    <s v="179, 185, 188, 189"/>
    <s v="585, 588, 589, 590"/>
    <s v="SEA, LEA, SCH"/>
    <s v="MISSING DATA"/>
    <s v="NA"/>
    <m/>
    <m/>
    <m/>
    <m/>
    <m/>
    <m/>
    <m/>
    <m/>
    <m/>
    <m/>
    <m/>
    <m/>
    <s v=""/>
    <m/>
    <m/>
    <m/>
    <s v="X"/>
    <s v="X"/>
    <s v="X"/>
    <s v="All subgroups"/>
    <s v="All grades"/>
    <s v="All assessment types"/>
    <m/>
    <x v="0"/>
    <x v="1"/>
    <m/>
    <x v="121"/>
  </r>
  <r>
    <s v="Assessment CDQR "/>
    <s v="OESE, OSEP"/>
    <s v="2017-18"/>
    <x v="24"/>
    <s v="MD"/>
    <s v="DQR-Assess-004"/>
    <s v="175, 178"/>
    <s v="583, 584"/>
    <s v="SEA, LEA, SCH"/>
    <s v="PARTIAL DATA"/>
    <s v="NA"/>
    <m/>
    <m/>
    <m/>
    <m/>
    <m/>
    <m/>
    <m/>
    <m/>
    <m/>
    <m/>
    <m/>
    <m/>
    <s v=""/>
    <m/>
    <m/>
    <m/>
    <s v="X"/>
    <m/>
    <m/>
    <s v="MIG"/>
    <s v="All grades"/>
    <s v="ALTALTACH"/>
    <m/>
    <x v="0"/>
    <x v="1"/>
    <m/>
    <x v="122"/>
  </r>
  <r>
    <s v="Assessment CDQR "/>
    <s v="OESE, OSEP"/>
    <s v="2017-18"/>
    <x v="24"/>
    <s v="MD"/>
    <s v="DQR-Assess-006"/>
    <s v="175, 178"/>
    <s v="583, 584"/>
    <s v="SEA, SCH"/>
    <s v="LEVEL COMPARISON"/>
    <s v="NA"/>
    <m/>
    <m/>
    <m/>
    <m/>
    <m/>
    <m/>
    <m/>
    <m/>
    <m/>
    <m/>
    <m/>
    <m/>
    <s v=""/>
    <m/>
    <m/>
    <m/>
    <s v="X"/>
    <s v="X"/>
    <m/>
    <s v="CWD"/>
    <s v="HS"/>
    <s v="ALL, REGWACC"/>
    <m/>
    <x v="0"/>
    <x v="1"/>
    <m/>
    <x v="123"/>
  </r>
  <r>
    <s v="Assessment CDQR "/>
    <s v="OESE, OSEP"/>
    <s v="2017-18"/>
    <x v="24"/>
    <s v="MD"/>
    <s v="DQR-Assess-006"/>
    <s v="175, 178"/>
    <s v="583, 584"/>
    <s v="SEA, SCH"/>
    <s v="LEVEL COMPARISON"/>
    <s v="NA"/>
    <m/>
    <m/>
    <m/>
    <m/>
    <m/>
    <m/>
    <m/>
    <m/>
    <m/>
    <m/>
    <m/>
    <m/>
    <s v=""/>
    <m/>
    <m/>
    <m/>
    <s v="X"/>
    <s v="X"/>
    <m/>
    <s v="M, MB"/>
    <s v="ALL, HS"/>
    <s v="ALTALTACH, REGWACC"/>
    <m/>
    <x v="0"/>
    <x v="1"/>
    <m/>
    <x v="124"/>
  </r>
  <r>
    <s v="Assessment CDQR "/>
    <s v="OESE, OSEP"/>
    <s v="2017-18"/>
    <x v="24"/>
    <s v="MD"/>
    <s v="DQR-Assess-009"/>
    <s v="175, 178"/>
    <s v="583, 584"/>
    <s v="SEA"/>
    <s v="ACCURACY - YEAR TO YEAR COUNT"/>
    <s v="NA"/>
    <m/>
    <m/>
    <m/>
    <m/>
    <m/>
    <m/>
    <m/>
    <m/>
    <m/>
    <m/>
    <m/>
    <m/>
    <s v=""/>
    <m/>
    <m/>
    <m/>
    <s v="X"/>
    <s v="X"/>
    <m/>
    <s v="See CDQR Y2Y report"/>
    <s v="See CDQR Y2Y report"/>
    <s v="See CDQR Y2Y report"/>
    <s v="See CDQR Y2Y report"/>
    <x v="0"/>
    <x v="1"/>
    <m/>
    <x v="7"/>
  </r>
  <r>
    <s v="Assessment CDQR "/>
    <s v="OESE, OSEP"/>
    <s v="2017-18"/>
    <x v="24"/>
    <s v="MD"/>
    <s v="DQR-Assess-010"/>
    <n v="175"/>
    <n v="583"/>
    <s v="SEA"/>
    <s v="ACCURACY - YEAR TO YEAR RATE"/>
    <s v="NA"/>
    <m/>
    <m/>
    <m/>
    <m/>
    <m/>
    <m/>
    <m/>
    <m/>
    <m/>
    <m/>
    <m/>
    <m/>
    <s v=""/>
    <m/>
    <m/>
    <m/>
    <s v="X"/>
    <m/>
    <m/>
    <s v="See CDQR Y2Y report"/>
    <s v="See CDQR Y2Y report"/>
    <s v="See CDQR Y2Y report"/>
    <s v="See CDQR Y2Y report"/>
    <x v="0"/>
    <x v="1"/>
    <m/>
    <x v="9"/>
  </r>
  <r>
    <s v="Assessment CDQR "/>
    <s v="OESE, OSEP"/>
    <s v="2017-18"/>
    <x v="25"/>
    <s v="MA"/>
    <s v="DQR-Assess-006"/>
    <s v="175, 178, 179"/>
    <s v="583, 584, 585"/>
    <s v="SEA, SCH"/>
    <s v="LEVEL COMPARISON"/>
    <s v="NA"/>
    <s v="X"/>
    <s v="X"/>
    <s v="X"/>
    <s v="All, CWD"/>
    <s v="All, 6, 7, 8, 10"/>
    <s v="ALTASSALTACH"/>
    <s v="No"/>
    <m/>
    <m/>
    <m/>
    <m/>
    <s v="Achievement SEA to SCH comparison: The GRAND TOTAL SEA FS 175/178/179 number of students in the who took an ALTASSALTACH assessment and received a valid score is different from the sum of the SCH level counts of students who took an assessment and received a valid score._x000a__x000a_SEA to LEA discrepancies by subject: _x000a_-MATHEMATICS: 1458 students, 20%_x000a_-READING/LANGUAGE ARTS: 1468 students, 20%_x000a_-SCIENCE: 607 students, 23%_x000a__x000a_Similar SEA to SCH discrepancies exist for the FS 178, 179 number of students who took an assessment and received a valid score in the CWD subgroup. Please revise data and resubmit or explain in a data note why these data are accurate."/>
    <s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
    <m/>
    <m/>
    <m/>
    <s v="X"/>
    <s v="X"/>
    <s v="X"/>
    <s v="All, CWD"/>
    <s v="All, 6, 7, 8, 10"/>
    <s v="ALTALTACH"/>
    <m/>
    <x v="1"/>
    <x v="2"/>
    <m/>
    <x v="125"/>
  </r>
  <r>
    <s v="Assessment CDQR "/>
    <s v="OESE, OSEP"/>
    <s v="2017-18"/>
    <x v="25"/>
    <s v="MA"/>
    <s v="DQR-Assess-006"/>
    <s v="175, 178, 179"/>
    <s v="583, 584, 585"/>
    <s v="SEA, SCH"/>
    <s v="LEVEL COMPARISON"/>
    <s v="NA"/>
    <s v="X"/>
    <s v="X"/>
    <s v="X"/>
    <s v="ECODIS, F, M, MHL, MW"/>
    <s v="All"/>
    <s v="ALTASSALTACH"/>
    <s v="No"/>
    <m/>
    <m/>
    <m/>
    <m/>
    <s v="Achievement SEA to SCH comparison: The SEA FS 175 number of students in the ECODIS, F, M, MHL, MW subgroups who took an ALTASSALTACH assessment and received a valid score in GRADES ALL is different from the sum of the SCH level counts of students who took an assessment and received a valid score. The largest discrepancy of 1031 students, or 21%, is in the M subgroup. Discrepancies in the other subgroups range from 239-927 students. _x000a__x000a_Similar SEA to SCH discrepancies exist for the FS 178, 179 number of students who took an assessment and received a valid score in the ECODIS, F, M, MHL, MW subgroups. Please revise data and resubmit or explain in a data note why these data are accurate."/>
    <s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
    <m/>
    <m/>
    <m/>
    <s v="X"/>
    <s v="X"/>
    <s v="X"/>
    <s v="ECODIS, F, M, MHL, MW"/>
    <s v="All"/>
    <s v="ALTALTACH"/>
    <m/>
    <x v="1"/>
    <x v="2"/>
    <m/>
    <x v="126"/>
  </r>
  <r>
    <s v="Assessment CDQR "/>
    <s v="OESE, OSEP"/>
    <s v="2017-18"/>
    <x v="25"/>
    <s v="MA"/>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
    <m/>
    <m/>
    <m/>
    <s v="X"/>
    <s v="X"/>
    <s v="X"/>
    <s v="See CDQR Y2Y report"/>
    <s v="See CDQR Y2Y report"/>
    <s v="See CDQR Y2Y report"/>
    <s v="See CDQR Y2Y report"/>
    <x v="1"/>
    <x v="2"/>
    <m/>
    <x v="7"/>
  </r>
  <r>
    <s v="Assessment CDQR "/>
    <s v="OESE, OSEP"/>
    <s v="2017-18"/>
    <x v="25"/>
    <s v="MA"/>
    <s v="DQR-Assess-012"/>
    <s v="175, 178, 179, 185, 188, 189"/>
    <s v="583, 584, 585, 588, 589, 590"/>
    <s v="SEA, LEA, SCH"/>
    <s v="ACROSS FILE COMPARISON"/>
    <s v="NA"/>
    <s v="X"/>
    <s v="X"/>
    <s v="X"/>
    <s v="HOM"/>
    <s v="ALL, 3, 4, 5, 6, 7, 8, 10"/>
    <s v="ALL, REGASSWACC, REGASSWOACC"/>
    <s v="No"/>
    <m/>
    <m/>
    <m/>
    <m/>
    <s v="Across file comparison: The SEA number of students in the HOM subgroup who took an assessment and received a valid score for GRADES ALL, 3, 4, 5, 6, 7, 8, 10 and ALL, REGASSWACC, REGASSWOACC assessment type does not equal the number of students who participated in the assessment. _x000a__x000a_Achievement to Participation Grand Total discrepancies by subject:_x000a_MATHEMATICS: -1415 students (-14%)_x000a_READING/LANGUAGE ARTS: -1449 students (-14%)_x000a_SCIENCE: -566 students (-14%)_x000a__x000a_Similar discrepancies exist at the LEA and School levels. Please revise data and resubmit or explain in a data note why these data are accurate."/>
    <s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
    <m/>
    <m/>
    <m/>
    <s v="X"/>
    <s v="X"/>
    <s v="X"/>
    <s v="HOM"/>
    <s v="ALL, 3, 4, 5, 6, 7, 8, 10"/>
    <s v="ALL, REGWACC, REGWOACC"/>
    <s v="No"/>
    <x v="1"/>
    <x v="2"/>
    <m/>
    <x v="127"/>
  </r>
  <r>
    <s v="Assessment CDQR "/>
    <s v="OESE, OSEP"/>
    <s v="2017-18"/>
    <x v="25"/>
    <s v="MA"/>
    <s v="DQR-Assess-012"/>
    <s v="175, 178, 179, 185, 188, 189"/>
    <s v="583, 584, 585, 588, 589, 590"/>
    <s v="SEA, LEA, SCH"/>
    <s v="ACROSS FILE COMPARISON"/>
    <s v="NA"/>
    <s v="X"/>
    <s v="X"/>
    <s v="X"/>
    <s v="LEP"/>
    <s v="ALL, 3, 4, 5, 6, 7, 8, 10"/>
    <s v="ALL, REGASSWOACC"/>
    <s v="No"/>
    <m/>
    <m/>
    <m/>
    <m/>
    <s v="Across file comparison: The SEA number of students in the LEP subgroup who took an assessment and received a valid score for GRADES ALL, 3, 4, 5, 6, 7, 8, 10 and ALL, REGASASWOACC assessment type does not equal the number of students who participated in the assessment. _x000a__x000a_Achievement to Participation Grand Total discrepancies by subject:_x000a_MATHEMATICS: -6883 students (-14%)_x000a_READING/LANGUAGE ARTS: -7029 students (-15%)_x000a_SCIENCE: -3053 students (-18%)_x000a__x000a_Similar discrepancies exist at the LEA and School levels. Please revise data and resubmit or explain in a data note why these data are accurate."/>
    <s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
    <m/>
    <m/>
    <m/>
    <s v="X"/>
    <s v="X"/>
    <s v="X"/>
    <s v="LEP"/>
    <s v="ALL, 3, 4, 5, 6, 7, 8, 10"/>
    <s v="ALL, REGWOACC"/>
    <s v="No"/>
    <x v="1"/>
    <x v="2"/>
    <m/>
    <x v="128"/>
  </r>
  <r>
    <s v="Assessment CDQR "/>
    <s v="OESE, OSEP"/>
    <s v="2017-18"/>
    <x v="25"/>
    <s v="MA"/>
    <s v="DQR-Assess-012"/>
    <s v="175, 185"/>
    <s v="583, 588"/>
    <s v="SEA, LEA, SCH"/>
    <s v="ACROSS FILE COMPARISON"/>
    <s v="NA"/>
    <s v="X"/>
    <m/>
    <m/>
    <s v="MHL"/>
    <s v="7, 8"/>
    <s v="REGASSWOACC"/>
    <s v="No"/>
    <m/>
    <m/>
    <m/>
    <m/>
    <s v="Across file comparison: The SEA number of students in the MHL subgroup who took an assessment and received a valid score for GRADES 7 and 8 and REGASSWOACC assessment type does not equal the number of students in the MHL subgroup who participated in the assessment. The discrepancy for GRADE 7 is -532 students, or -5%, and the discrepancy for GRADE 8 is -512 students, or -5%. Similar discrepancies exist at the LEA and School levels. Please revise data and resubmit or explain in a data note why these data are accurate."/>
    <s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
    <m/>
    <m/>
    <m/>
    <s v="X"/>
    <m/>
    <m/>
    <s v="MHL"/>
    <s v="7, 8"/>
    <s v="REGWOACC"/>
    <s v="No"/>
    <x v="1"/>
    <x v="2"/>
    <m/>
    <x v="129"/>
  </r>
  <r>
    <s v="Assessment CDQR "/>
    <s v="OESE, OSEP"/>
    <s v="2017-18"/>
    <x v="25"/>
    <s v="MA"/>
    <s v="DQR-Assess-012"/>
    <s v="179, 189"/>
    <s v="585, 590"/>
    <s v="SEA, LEA, SCH"/>
    <s v="ACROSS FILE COMPARISON"/>
    <s v="NA"/>
    <m/>
    <m/>
    <s v="X"/>
    <s v="MHL"/>
    <s v="ALL, 8, 10"/>
    <s v="ALL, REGASSWOACC"/>
    <s v="No"/>
    <m/>
    <m/>
    <m/>
    <m/>
    <s v="Across file comparison: The SEA number of students in the MHL subgroup who took an assessment and received a valid score for GRADES ALL, 8 and 10 and ALL, REGASSWOACC assessment type does not equal the number of students in the MHL subgroup who participated in the assessment. _x000a__x000a_Discrepancies by assessment type/grade:_x000a_ALL/GRADE 10: -673 students (-5%)_x000a_REGASSWOACC/ALL: -1640 students (-5%)_x000a_REGASSWOACC/GRADE 8: -507 students (-5%)_x000a_REGASSWOACC/GRADE 10: -665 students (-5%)_x000a__x000a_Similar discrepancies exist at the LEA and School levels. Please revise data and resubmit or explain in a data note why these data are accurate."/>
    <s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
    <m/>
    <m/>
    <m/>
    <m/>
    <m/>
    <s v="X"/>
    <s v="MHL"/>
    <s v="ALL, 8, 10"/>
    <s v="ALL, REGWOACC"/>
    <s v="No"/>
    <x v="1"/>
    <x v="2"/>
    <m/>
    <x v="130"/>
  </r>
  <r>
    <s v="Assessment CDQR "/>
    <s v="OESE, OSEP"/>
    <s v="2017-18"/>
    <x v="25"/>
    <s v="MA"/>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47%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
    <m/>
    <m/>
    <m/>
    <s v="X"/>
    <m/>
    <m/>
    <s v="CWD"/>
    <s v="ALL"/>
    <s v="ALTALTACH"/>
    <s v="Y"/>
    <x v="1"/>
    <x v="2"/>
    <m/>
    <x v="62"/>
  </r>
  <r>
    <s v="Assessment CDQR "/>
    <s v="OESE, OSEP"/>
    <s v="2017-18"/>
    <x v="25"/>
    <s v="MA"/>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4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
    <m/>
    <m/>
    <m/>
    <m/>
    <s v="X"/>
    <m/>
    <s v="CWD"/>
    <s v="ALL"/>
    <s v="ALTALTACH"/>
    <s v="Y"/>
    <x v="1"/>
    <x v="2"/>
    <m/>
    <x v="74"/>
  </r>
  <r>
    <s v="Assessment CDQR "/>
    <s v="OESE, OSEP"/>
    <s v="2017-18"/>
    <x v="25"/>
    <s v="MA"/>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
    <m/>
    <m/>
    <m/>
    <m/>
    <m/>
    <s v="X"/>
    <s v="CWD"/>
    <s v="ALL"/>
    <s v="ALTALTACH"/>
    <s v="Y"/>
    <x v="1"/>
    <x v="2"/>
    <m/>
    <x v="108"/>
  </r>
  <r>
    <s v="Assessment CDQR "/>
    <s v="OESE, OSEP"/>
    <s v="2017-18"/>
    <x v="26"/>
    <s v="MI"/>
    <s v="DQR-Assess-002"/>
    <n v="179"/>
    <n v="585"/>
    <s v="SEA"/>
    <s v="METADATA ERROR"/>
    <s v="IN METADATA, NOT DATA"/>
    <m/>
    <m/>
    <s v="X"/>
    <s v="NA"/>
    <s v="5,8,HS"/>
    <s v="REGWACC, REGWOACC"/>
    <s v="No"/>
    <m/>
    <m/>
    <m/>
    <m/>
    <s v="Achievement metadata - [SCIENCE]: No achievement data (FS 179) submitted for REGASSWACC, REGASSWOACC [PERF LEVELS 1-4] for GRADES 5, 8, HS; however, EMAPS assessment metadata indicated GRADES 5, 8, HS/REGASSWACC/LEVELS 1-4 and GRADES 5, 8, HS/REGASSWOACC/LEVELS 1-4 would be submitted. Please resubmit metadata and/or data to ensure consistency."/>
    <s v="Emailed PSC - how should survey change to prevent the issue?   Michigan is unable to change the survey to reflect no data for the regular assessments in science as at least one perforance level is required by the system. "/>
    <m/>
    <m/>
    <m/>
    <m/>
    <m/>
    <s v="X"/>
    <s v="NA"/>
    <s v="5, 8, HS"/>
    <s v="REGWACC, REGWOACC"/>
    <m/>
    <x v="1"/>
    <x v="2"/>
    <m/>
    <x v="120"/>
  </r>
  <r>
    <s v="Assessment CDQR "/>
    <s v="OESE, OSEP"/>
    <s v="2017-18"/>
    <x v="26"/>
    <s v="MI"/>
    <s v="DQR-Assess-002"/>
    <s v="175, 178"/>
    <s v="583, 584"/>
    <s v="SEA"/>
    <s v="METADATA ERROR"/>
    <s v="ZEROS SUBMITTED"/>
    <s v="X"/>
    <s v="X"/>
    <m/>
    <s v="NA"/>
    <s v="HS"/>
    <s v="REGWACC, REGWOACC"/>
    <s v="No"/>
    <m/>
    <m/>
    <m/>
    <m/>
    <s v="Participation metadata - [MATHEMATICS and READING/LANGUAGE ARTS]: Achievement data (FS 175/178) submitted for GRADE HS [PERF LEVEL 1 and 4]; however, EMAPS assessment metadata indicated that data for four performance levels would be submitted. Please confirm that no students should be reported for the GRADE HS/REGASSWACC/LEVELS 2 and 3 and GRADE HS/REGASSWOACC/LEVELS 2 and 3 combinations."/>
    <s v="The Assessment Metadata Survey has been updated to reflect only 2 performance levels for high school as Michigan uses the SAT for these grades.  "/>
    <m/>
    <m/>
    <m/>
    <s v="X"/>
    <s v="X"/>
    <m/>
    <s v="NA"/>
    <s v="HS"/>
    <s v="REGWACC, REGWOACC"/>
    <m/>
    <x v="1"/>
    <x v="2"/>
    <m/>
    <x v="131"/>
  </r>
  <r>
    <s v="Assessment CDQR "/>
    <s v="OESE, OSEP"/>
    <s v="2017-18"/>
    <x v="26"/>
    <s v="MI"/>
    <s v="DQR-Assess-002"/>
    <s v="175, 178"/>
    <s v="583, 584"/>
    <s v="SEA"/>
    <s v="METADATA ERROR"/>
    <s v="ZEROS SUBMITTED"/>
    <m/>
    <m/>
    <m/>
    <m/>
    <m/>
    <m/>
    <m/>
    <m/>
    <m/>
    <m/>
    <m/>
    <m/>
    <s v=""/>
    <m/>
    <m/>
    <m/>
    <s v="X"/>
    <s v="X"/>
    <m/>
    <s v="NA"/>
    <s v="HS"/>
    <s v="REGWACC, REGWOACC"/>
    <m/>
    <x v="0"/>
    <x v="1"/>
    <m/>
    <x v="132"/>
  </r>
  <r>
    <s v="Assessment CDQR "/>
    <s v="OESE, OSEP"/>
    <s v="2017-18"/>
    <x v="26"/>
    <s v="MI"/>
    <s v="DQR-Assess-009"/>
    <s v="175, 178, 179, 185, 188, 189"/>
    <s v="583, 584, 585, 588, 589, 590"/>
    <s v="SEA"/>
    <s v="ACCURACY - YEAR TO YEAR COUNT"/>
    <s v="NA"/>
    <s v="X"/>
    <s v="X"/>
    <s v="X"/>
    <s v="See CDQR Y2Y report"/>
    <s v="See CDQR Y2Y report"/>
    <s v="See CDQR Y2Y report"/>
    <s v="See CDQR Y2Y report"/>
    <m/>
    <m/>
    <m/>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Send Y2Y doc which has notes "/>
    <m/>
    <m/>
    <m/>
    <s v="X"/>
    <s v="X"/>
    <s v="X"/>
    <s v="See CDQR Y2Y report"/>
    <s v="See CDQR Y2Y report"/>
    <s v="See CDQR Y2Y report"/>
    <s v="See CDQR Y2Y report"/>
    <x v="1"/>
    <x v="2"/>
    <m/>
    <x v="15"/>
  </r>
  <r>
    <s v="Assessment CDQR "/>
    <s v="OESE, OSEP"/>
    <s v="2017-18"/>
    <x v="26"/>
    <s v="MI"/>
    <s v="DQR-Assess-010"/>
    <s v="179, 189"/>
    <s v="585, 590"/>
    <s v="SEA"/>
    <s v="ACCURACY - YEAR TO YEAR RATE"/>
    <s v="NA"/>
    <m/>
    <m/>
    <s v="X"/>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Send Y2Y doc which has notes "/>
    <m/>
    <m/>
    <m/>
    <m/>
    <m/>
    <s v="X"/>
    <s v="See CDQR Y2Y report"/>
    <s v="See CDQR Y2Y report"/>
    <s v="See CDQR Y2Y report"/>
    <s v="See CDQR Y2Y report"/>
    <x v="1"/>
    <x v="2"/>
    <m/>
    <x v="20"/>
  </r>
  <r>
    <s v="Assessment CDQR "/>
    <s v="OESE, OSEP"/>
    <s v="2017-18"/>
    <x v="26"/>
    <s v="MI"/>
    <s v="DQR-Assess-012"/>
    <s v="179, 189"/>
    <s v="585, 590"/>
    <s v="SEA, LEA, SCH"/>
    <s v="ACROSS FILE COMPARISON"/>
    <s v="NA"/>
    <m/>
    <m/>
    <s v="X"/>
    <s v="ALL, CWD, ECODIS, F, FCS, HOM, LEP, M, MA, MAN, MB, MHL, MIG, MILCNCTD, MM, MNP, MW"/>
    <s v="ALL, HS"/>
    <s v="ALL"/>
    <s v="No"/>
    <m/>
    <m/>
    <m/>
    <m/>
    <s v="Across file comparison: The SEA number of students in the ALL, CWD, ECODIS, F, FCS, HOM, LEP, M, MA, MAN, MB, MHL, MIG, MILCNCTD, MM, MNP, MW subgroups who took an assessment and received a valid score for GRADES ALL, HS and ALL assessment type does not equal the number of students who participated in the assessment. The Grand Total discrepancy is -324924 students, or -98% and  the GRADE HS total discrepancy is -106708 students, or -98%._x000a__x000a_Similar discrepancies exist at the LEA and School levels. Please revise data and resubmit or explain in a data note why these data are accurate."/>
    <s v="There were emails with the Department prior to submitting the data explaining the Science assessment was a field test for SY2017-18 and so acheivement data would not be submitted for the regular assessment buckets.  A comment was also entered into the state submission plan.  The reason for the difference is that no data was reported for the reason stated above. "/>
    <m/>
    <m/>
    <m/>
    <m/>
    <m/>
    <s v="X"/>
    <s v="ALL, CWD, ECODIS, F, FCS, HOM, LEP, M, MA, MAN, MB, MHL, MIG, MILCNCTD, MM, MNP, MW"/>
    <s v="ALL, HS"/>
    <s v="ALL"/>
    <s v="No"/>
    <x v="1"/>
    <x v="2"/>
    <m/>
    <x v="133"/>
  </r>
  <r>
    <s v="Assessment CDQR "/>
    <s v="OESE, OSEP"/>
    <s v="2017-18"/>
    <x v="26"/>
    <s v="MI"/>
    <s v="DQR-Assess-014"/>
    <n v="185"/>
    <n v="588"/>
    <s v="SEA"/>
    <s v="LOW PARTICIPATION RATE"/>
    <s v="NA"/>
    <s v="X"/>
    <m/>
    <m/>
    <s v="FCS"/>
    <s v="All grades"/>
    <s v="All assessment types"/>
    <s v="No"/>
    <m/>
    <m/>
    <m/>
    <m/>
    <s v="Low Participation Rate (FS 185): The participation rate for the FCS subgroup is 94.2%. The ESEA, as amended, requires that States annually measure the achievement of not less than 95 percent of all students, and 95 percent of all students in each subgroup of students. Please revise data and resubmit and/or provide an explanatory data note. "/>
    <s v="The subgroup for students experiencing foster care has an average of two or more school moves per school year in Michigan. Therefore, foster students showing as “Not Participating” on the M-Step are likely a result of incorrect Test-Identification due to mid-school year or post-count school moves. Local Education Agency assessment coordinators may not have been made aware of foster enrollment status and/or of accurate grade assignment for those students who moved to ensure accurate testing rosters. Additionally, there may be a disconnect between the LEA assessment coordinator(s) and the LEA authorized Michigan Student Data System (MSDS) user(s) to ensure student information exactly match the information submitted to the MSDS for each student as they transition from one school to another._x000a_The Michigan Department of Education will be providing guidance and technical assistance to ensure that local education agencies understand the requirements for updating student testing rosters. This will increase the accuracy of the data collected for the 2018-2019 SY test cycle. _x000a_"/>
    <m/>
    <m/>
    <m/>
    <m/>
    <m/>
    <m/>
    <m/>
    <m/>
    <m/>
    <m/>
    <x v="0"/>
    <x v="0"/>
    <m/>
    <x v="0"/>
  </r>
  <r>
    <s v="Assessment CDQR "/>
    <s v="OESE, OSEP"/>
    <s v="2017-18"/>
    <x v="26"/>
    <s v="MI"/>
    <s v="DQR-Assess-014"/>
    <n v="188"/>
    <n v="589"/>
    <s v="SEA"/>
    <s v="LOW PARTICIPATION RATE"/>
    <s v="NA"/>
    <m/>
    <s v="X"/>
    <m/>
    <s v="FCS"/>
    <s v="All grades"/>
    <s v="All assessment types"/>
    <s v="No"/>
    <m/>
    <m/>
    <m/>
    <m/>
    <s v="Low Participation Rate (FS 188): The participation rate for the FCS subgroup is 93.9%. The ESEA, as amended, requires that States annually measure the achievement of not less than 95 percent of all students, and 95 percent of all students in each subgroup of students. Please revise data and resubmit and/or provide an explanatory data note. "/>
    <s v="The subgroup for students experiencing foster care has an average of two or more school moves per school year in Michigan. Therefore, foster students showing as “Not Participating” on the M-Step are likely a result of incorrect Test-Identification due to mid-school year or post-count school moves. Local Education Agency assessment coordinators may not have been made aware of foster enrollment status and/or of accurate grade assignment for those students who moved to ensure accurate testing rosters. Additionally, there may be a disconnect between the LEA assessment coordinator(s) and the LEA authorized Michigan Student Data System (MSDS) user(s) to ensure student information exactly match the information submitted to the MSDS for each student as they transition from one school to another._x000a_The Michigan Department of Education will be providing guidance and technical assistance to ensure that local education agencies understand the requirements for updating student testing rosters. This will increase the accuracy of the data collected for the 2018-2019 SY test cycle. _x000a_"/>
    <m/>
    <m/>
    <m/>
    <m/>
    <m/>
    <m/>
    <m/>
    <m/>
    <m/>
    <m/>
    <x v="0"/>
    <x v="0"/>
    <m/>
    <x v="0"/>
  </r>
  <r>
    <s v="Assessment CDQR "/>
    <s v="OESE, OSEP"/>
    <s v="2017-18"/>
    <x v="26"/>
    <s v="MI"/>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2.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isregarding due to waiver"/>
    <m/>
    <m/>
    <m/>
    <s v="X"/>
    <m/>
    <m/>
    <s v="CWD"/>
    <s v="ALL"/>
    <s v="ALTALTACH"/>
    <s v="Y"/>
    <x v="1"/>
    <x v="2"/>
    <m/>
    <x v="134"/>
  </r>
  <r>
    <s v="Assessment CDQR "/>
    <s v="OESE, OSEP"/>
    <s v="2017-18"/>
    <x v="26"/>
    <s v="MI"/>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2.08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isregarding due to waiver"/>
    <m/>
    <m/>
    <m/>
    <m/>
    <s v="X"/>
    <m/>
    <s v="CWD"/>
    <s v="ALL"/>
    <s v="ALTALTACH"/>
    <s v="Y"/>
    <x v="1"/>
    <x v="2"/>
    <m/>
    <x v="135"/>
  </r>
  <r>
    <s v="Assessment CDQR "/>
    <s v="OESE, OSEP"/>
    <s v="2017-18"/>
    <x v="26"/>
    <s v="MI"/>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2.0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isregarding due to waiver"/>
    <m/>
    <m/>
    <m/>
    <m/>
    <m/>
    <s v="X"/>
    <s v="CWD"/>
    <s v="ALL"/>
    <s v="ALTALTACH"/>
    <s v="Y"/>
    <x v="1"/>
    <x v="2"/>
    <m/>
    <x v="136"/>
  </r>
  <r>
    <s v="Assessment CDQR "/>
    <s v="OESE, OSEP"/>
    <s v="2017-18"/>
    <x v="27"/>
    <s v="MN"/>
    <s v="DQR-Assess-002"/>
    <n v="179"/>
    <n v="585"/>
    <s v="SEA"/>
    <s v="METADATA ERROR"/>
    <s v="IN METADATA, NOT DATA"/>
    <m/>
    <m/>
    <s v="X"/>
    <s v="NA"/>
    <s v="5,8,HS"/>
    <s v="REGWACC"/>
    <s v="No"/>
    <m/>
    <m/>
    <m/>
    <m/>
    <s v="Achievement metadata - [SCIENCE]: No achievement data (FS 179) submitted for REGASSWACC [PERF LEVELS 1-4] for GRADES 5, 8, HS; however, EMAPS assessment metadata indicated GRADES 5, 8, HS/REGASSWACC/LEVELS 1-4 would be submitted. Please resubmit metadata and/or data to ensure consistency."/>
    <s v="Missing data was resubmitted"/>
    <m/>
    <m/>
    <m/>
    <m/>
    <m/>
    <m/>
    <m/>
    <m/>
    <m/>
    <m/>
    <x v="0"/>
    <x v="0"/>
    <m/>
    <x v="0"/>
  </r>
  <r>
    <s v="Assessment CDQR "/>
    <s v="OESE, OSEP"/>
    <s v="2017-18"/>
    <x v="27"/>
    <s v="MN"/>
    <s v="DQR-Assess-003"/>
    <n v="189"/>
    <n v="590"/>
    <s v="SEA"/>
    <s v="METADATA ERROR"/>
    <s v="IN METADATA, NOT DATA"/>
    <m/>
    <m/>
    <s v="X"/>
    <s v="NA"/>
    <s v="5,8,HS"/>
    <s v="REGWACC"/>
    <s v="No"/>
    <m/>
    <m/>
    <m/>
    <m/>
    <s v="Participation metadata - [SCIENCE]: No Participation data (FS 189) submitted for REGPARTWACC for GRADES 5, 8, HS however, EMAPS assessment metadata indicated GRADES 5, 8, HS/REGPARTWACC would be submitted. Please resubmit metadata and/or data to ensure consistency."/>
    <s v="Missing data was resubmitted"/>
    <m/>
    <m/>
    <m/>
    <m/>
    <m/>
    <m/>
    <m/>
    <m/>
    <m/>
    <m/>
    <x v="0"/>
    <x v="0"/>
    <m/>
    <x v="0"/>
  </r>
  <r>
    <s v="Assessment CDQR "/>
    <s v="OESE, OSEP"/>
    <s v="2017-18"/>
    <x v="27"/>
    <s v="MN"/>
    <s v="DQR-Assess-003"/>
    <s v="185, 188"/>
    <s v="588, 589"/>
    <s v="SEA"/>
    <s v="METADATA ERROR"/>
    <s v="IN METADATA, NOT DATA"/>
    <s v="X"/>
    <s v="X"/>
    <m/>
    <s v="NA"/>
    <s v="3,4,5,6,7,8,10,11"/>
    <s v="REGWACC"/>
    <s v="No"/>
    <m/>
    <m/>
    <m/>
    <m/>
    <s v="Participation metadata - [MATHEMATICS and READING/LANGUAGE ARTS]: No Participation data (FS 185/188) submitted for REGPARTWACC for GRADES 3-11; however, EMAPS assessment metadata indicated GRADES 3-11/REGPARTWACC would be submitted. Please resubmit metadata and/or data to ensure consistency."/>
    <s v="Missing data was resubmitted"/>
    <m/>
    <m/>
    <m/>
    <m/>
    <m/>
    <m/>
    <m/>
    <m/>
    <m/>
    <m/>
    <x v="0"/>
    <x v="0"/>
    <m/>
    <x v="0"/>
  </r>
  <r>
    <s v="Assessment CDQR "/>
    <s v="OESE, OSEP"/>
    <s v="2017-18"/>
    <x v="27"/>
    <s v="MN"/>
    <s v="DQR-Assess-004"/>
    <s v="175, 178"/>
    <s v="583, 584"/>
    <s v="SEA"/>
    <s v="PARTIAL DATA"/>
    <s v="NA"/>
    <s v="X"/>
    <s v="X"/>
    <m/>
    <s v="All subgroups"/>
    <s v="3,4,5,6,7,8,10"/>
    <s v="REGWACC"/>
    <s v="No"/>
    <m/>
    <m/>
    <m/>
    <m/>
    <s v="Missing Data (175/178): Achievement data for students in all subgroups for a(n) REGASSWACC Assessment Type was not reported in any of the expected grades at the SEA, LEA, and School levels. Please submit data."/>
    <s v="Missing data was resubmitted"/>
    <m/>
    <m/>
    <m/>
    <m/>
    <m/>
    <m/>
    <m/>
    <m/>
    <m/>
    <m/>
    <x v="0"/>
    <x v="0"/>
    <m/>
    <x v="0"/>
  </r>
  <r>
    <s v="Assessment CDQR "/>
    <s v="OESE, OSEP"/>
    <s v="2017-18"/>
    <x v="27"/>
    <s v="MN"/>
    <s v="DQR-Assess-004"/>
    <s v="178, 179, 188, 189"/>
    <s v="584, 585, 589, 590"/>
    <s v="SEA"/>
    <s v="PARTIAL DATA"/>
    <s v="NA"/>
    <m/>
    <m/>
    <m/>
    <m/>
    <m/>
    <m/>
    <m/>
    <m/>
    <m/>
    <m/>
    <m/>
    <m/>
    <s v=""/>
    <m/>
    <m/>
    <m/>
    <m/>
    <s v="X"/>
    <s v="X"/>
    <s v="MNP, MIG"/>
    <s v="3, 4, 5, 6, 7, 8"/>
    <s v="ALTALTACH"/>
    <m/>
    <x v="0"/>
    <x v="1"/>
    <m/>
    <x v="137"/>
  </r>
  <r>
    <s v="Assessment CDQR "/>
    <s v="OESE, OSEP"/>
    <s v="2017-18"/>
    <x v="27"/>
    <s v="MN"/>
    <s v="DQR-Assess-004"/>
    <s v="178, 188"/>
    <s v="584, 589"/>
    <s v="SEA"/>
    <s v="PARTIAL DATA"/>
    <s v="NA"/>
    <m/>
    <m/>
    <m/>
    <m/>
    <m/>
    <m/>
    <m/>
    <m/>
    <m/>
    <m/>
    <m/>
    <m/>
    <s v=""/>
    <m/>
    <m/>
    <m/>
    <m/>
    <s v="X"/>
    <m/>
    <s v="MNP, MIG"/>
    <s v="6, 7, 8, 10"/>
    <s v="REGWACC"/>
    <m/>
    <x v="0"/>
    <x v="1"/>
    <m/>
    <x v="138"/>
  </r>
  <r>
    <s v="Assessment CDQR "/>
    <s v="OESE, OSEP"/>
    <s v="2017-18"/>
    <x v="27"/>
    <s v="MN"/>
    <s v="DQR-Assess-004"/>
    <s v="179, 189"/>
    <s v="585, 590"/>
    <s v="SEA"/>
    <s v="PARTIAL DATA"/>
    <s v="NA"/>
    <m/>
    <m/>
    <m/>
    <m/>
    <m/>
    <m/>
    <m/>
    <m/>
    <m/>
    <m/>
    <m/>
    <m/>
    <s v=""/>
    <m/>
    <m/>
    <m/>
    <m/>
    <m/>
    <s v="X"/>
    <s v="MNP, MIG"/>
    <s v="HS"/>
    <s v="REGWACC"/>
    <m/>
    <x v="0"/>
    <x v="1"/>
    <m/>
    <x v="139"/>
  </r>
  <r>
    <s v="Assessment CDQR "/>
    <s v="OESE, OSEP"/>
    <s v="2017-18"/>
    <x v="27"/>
    <s v="MN"/>
    <s v="DQR-Assess-009"/>
    <s v="175, 178, 179, 189"/>
    <s v="583, 584, 585, 590"/>
    <s v="SEA"/>
    <s v="ACCURACY - YEAR TO YEAR COUNT"/>
    <s v="NA"/>
    <s v="X"/>
    <s v="X"/>
    <s v="X"/>
    <s v="See CDQR Y2Y report"/>
    <s v="See CDQR Y2Y report"/>
    <s v="See CDQR Y2Y report"/>
    <s v="See CDQR Y2Y report"/>
    <m/>
    <m/>
    <m/>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Missing data was resubmitted."/>
    <m/>
    <m/>
    <m/>
    <s v="X"/>
    <s v="X"/>
    <s v="X"/>
    <s v="See CDQR Y2Y report"/>
    <s v="See CDQR Y2Y report"/>
    <s v="See CDQR Y2Y report"/>
    <s v="See CDQR Y2Y report"/>
    <x v="0"/>
    <x v="2"/>
    <m/>
    <x v="7"/>
  </r>
  <r>
    <s v="Assessment CDQR "/>
    <s v="OESE, OSEP"/>
    <s v="2017-18"/>
    <x v="27"/>
    <s v="MN"/>
    <s v="DQR-Assess-009"/>
    <s v="185, 188"/>
    <s v="588, 589"/>
    <s v="SEA"/>
    <s v="ACCURACY - YEAR TO YEAR COUNT"/>
    <s v="NA"/>
    <m/>
    <m/>
    <m/>
    <m/>
    <m/>
    <m/>
    <m/>
    <m/>
    <m/>
    <m/>
    <m/>
    <m/>
    <s v=""/>
    <m/>
    <m/>
    <m/>
    <s v="X"/>
    <s v="X"/>
    <m/>
    <s v="See CDQR Y2Y report"/>
    <s v="See CDQR Y2Y report"/>
    <s v="See CDQR Y2Y report"/>
    <s v="See CDQR Y2Y report"/>
    <x v="0"/>
    <x v="1"/>
    <m/>
    <x v="7"/>
  </r>
  <r>
    <s v="Assessment CDQR "/>
    <s v="OESE, OSEP"/>
    <s v="2017-18"/>
    <x v="27"/>
    <s v="MN"/>
    <s v="DQR-Assess-010"/>
    <n v="179"/>
    <n v="585"/>
    <s v="SEA"/>
    <s v="ACCURACY - YEAR TO YEAR RATE"/>
    <s v="NA"/>
    <m/>
    <m/>
    <s v="X"/>
    <s v="See CDQR Y2Y report"/>
    <s v="See CDQR Y2Y report"/>
    <s v="See CDQR Y2Y report"/>
    <s v="See CDQR Y2Y report"/>
    <m/>
    <m/>
    <m/>
    <m/>
    <s v="A year to year proficiency rate change of more than 15% was identified for at least one subgroup, assessment type, or grade. Please review the CDQR Year to Year Report. Please resubmit SY 2017-18 data or submit a data note to explain why these data are accurate."/>
    <s v="Missing data was resubmitted"/>
    <m/>
    <m/>
    <m/>
    <m/>
    <m/>
    <m/>
    <m/>
    <m/>
    <m/>
    <m/>
    <x v="0"/>
    <x v="0"/>
    <m/>
    <x v="0"/>
  </r>
  <r>
    <s v="Assessment CDQR "/>
    <s v="OESE, OSEP"/>
    <s v="2017-18"/>
    <x v="27"/>
    <s v="MN"/>
    <s v="DQR-Assess-011"/>
    <n v="189"/>
    <n v="590"/>
    <s v="SEA"/>
    <s v="YEAR TO YEAR COMPARISON - CWD"/>
    <s v="NA"/>
    <m/>
    <m/>
    <m/>
    <m/>
    <m/>
    <m/>
    <m/>
    <m/>
    <m/>
    <m/>
    <m/>
    <m/>
    <s v=""/>
    <m/>
    <m/>
    <m/>
    <m/>
    <m/>
    <s v="X"/>
    <s v="CWD"/>
    <s v="ALL"/>
    <s v="ALTALTACH"/>
    <s v="Y"/>
    <x v="0"/>
    <x v="1"/>
    <m/>
    <x v="140"/>
  </r>
  <r>
    <s v="Assessment CDQR "/>
    <s v="OESE, OSEP"/>
    <s v="2017-18"/>
    <x v="27"/>
    <s v="MN"/>
    <s v="DQR-Assess-012"/>
    <s v="179, 189"/>
    <s v="585, 590"/>
    <s v="SEA, LEA, SCH"/>
    <s v="ACROSS FILE COMPARISON"/>
    <s v="NA"/>
    <m/>
    <m/>
    <s v="X"/>
    <s v="ALL, CWD, ECODIS, F, HOM, LEP, M, MA, MAN, MB, MHL, MM, MW"/>
    <s v="ALL, HS"/>
    <s v="ALL, ALTASSALTACH, REGASSWOACC"/>
    <s v="No"/>
    <m/>
    <m/>
    <m/>
    <m/>
    <s v="Across file comparison: The SEA number of students in the ALL, CWD, ECODIS, F, HOM, LEP, M, MA, MAN, MB, MHL, MM, MW subgroups who took an assessment and received a valid score for GRADES ALL, HS and ALL, ALTASSALTACH (except for HOM, MAN), REGASSWOACC assessment types does not equal the number of students who participated in the assessment. The Grand Total discrepancy is -54066 students, or 29%, and the total discrepancy across GRADE HS is -54065, or 98%._x000a__x000a_Similar discrepancies exist at the LEA and School levels. Please revise data and resubmit or explain in a data note why these data are accurate."/>
    <s v="Missing data was resubmitted"/>
    <m/>
    <m/>
    <m/>
    <m/>
    <m/>
    <s v="X"/>
    <s v="ALL, CWD, ECODIS, F, HOM, LEP, M, MA, MAN, MB, MHL, MM, MW"/>
    <s v="ALL, HS"/>
    <s v="ALL, ALTALTACH, REGWOACC"/>
    <m/>
    <x v="0"/>
    <x v="2"/>
    <m/>
    <x v="141"/>
  </r>
  <r>
    <s v="Assessment CDQR "/>
    <s v="OESE, OSEP"/>
    <s v="2017-18"/>
    <x v="27"/>
    <s v="MN"/>
    <s v="DQR-Assess-012"/>
    <s v="179, 189"/>
    <s v="585, 590"/>
    <s v="SEA, LEA, SCH"/>
    <s v="ACROSS FILE COMPARISON"/>
    <s v="NA"/>
    <m/>
    <m/>
    <m/>
    <m/>
    <m/>
    <m/>
    <m/>
    <m/>
    <m/>
    <m/>
    <m/>
    <m/>
    <s v=""/>
    <m/>
    <m/>
    <m/>
    <m/>
    <m/>
    <s v="X"/>
    <s v="ALL, CWD, ECODIS, F, LEP, M, MA,MB, MHL, MW"/>
    <s v="ALL, HS"/>
    <s v="REGWACC"/>
    <m/>
    <x v="0"/>
    <x v="1"/>
    <m/>
    <x v="142"/>
  </r>
  <r>
    <s v="Assessment CDQR "/>
    <s v="OESE, OSEP"/>
    <s v="2017-18"/>
    <x v="27"/>
    <s v="MN"/>
    <s v="DQR-Assess-013"/>
    <s v="185, 188"/>
    <s v="588, 589"/>
    <s v="SEA"/>
    <s v="SUBJECT COUNT COMPARISON - MTH TO RLA"/>
    <s v="NA"/>
    <s v="X"/>
    <s v="X"/>
    <m/>
    <s v="ECODIS, LEP, MAN, MB, MHL, MIG, MILCNCTD, MM, MNP"/>
    <s v="HS"/>
    <s v="ALL"/>
    <s v="No"/>
    <m/>
    <m/>
    <m/>
    <m/>
    <s v="Subject Count Comparison - MTH to RLA (FS185, 188): The count of ECODIS, LEP, MAN, MB, MHL, MIG, MILCNCTD, MM, an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097 students, or 10.6%, is in the ECODIS subgroup. Discrepancies in other subgroups range from 7 to 988 students. Please revise data and resubmit or explain in a data note why these data are accurate."/>
    <s v="The MTH is given to grade 11 students.  The RLA is given to grade 10 studdents. Therefore counts will not match as its two different grades"/>
    <m/>
    <m/>
    <m/>
    <s v="X"/>
    <s v="X"/>
    <m/>
    <s v="ECODIS, LEP, MAN, MHL, MIG, MILCNCTD, MM, MNP"/>
    <s v="HS"/>
    <s v="ALL"/>
    <s v="Y"/>
    <x v="0"/>
    <x v="2"/>
    <m/>
    <x v="143"/>
  </r>
  <r>
    <s v="Assessment CDQR "/>
    <s v="OESE, OSEP"/>
    <s v="2017-18"/>
    <x v="27"/>
    <s v="MN"/>
    <s v="DQR-Assess-014"/>
    <n v="185"/>
    <n v="588"/>
    <s v="SEA"/>
    <s v="LOW PARTICIPATION RATE"/>
    <s v="NA"/>
    <s v="X"/>
    <m/>
    <m/>
    <s v="CWD, HOM"/>
    <s v="All grades"/>
    <s v="All assessment types"/>
    <s v="No"/>
    <m/>
    <m/>
    <m/>
    <m/>
    <s v="Low Participation Rate (FS 185): The participation rate for the CWD subgroup is 94.7% and the HOM subgroup is 93.8%. The ESEA, as amended, requires that States annually measure the achievement of not less than 95 percent of all students, and 95 percent of all students in each subgroup of students. Please revise data and resubmit and/or provide an explanatory data note. "/>
    <s v="Missing data was resubmitted. MDE is working to ensure 95% of all students/groups are participating in the assessment"/>
    <m/>
    <m/>
    <m/>
    <s v="X"/>
    <m/>
    <m/>
    <s v="HOM, CWD"/>
    <s v="ALL"/>
    <s v="ALL"/>
    <s v="Y"/>
    <x v="0"/>
    <x v="2"/>
    <m/>
    <x v="144"/>
  </r>
  <r>
    <s v="Assessment CDQR "/>
    <s v="OESE, OSEP"/>
    <s v="2017-18"/>
    <x v="27"/>
    <s v="MN"/>
    <s v="DQR-Assess-014"/>
    <n v="188"/>
    <n v="589"/>
    <s v="SEA"/>
    <s v="LOW PARTICIPATION RATE"/>
    <s v="NA"/>
    <m/>
    <s v="X"/>
    <m/>
    <s v="HOM"/>
    <s v="All grades"/>
    <s v="All assessment types"/>
    <s v="No"/>
    <m/>
    <m/>
    <m/>
    <m/>
    <s v="Low Participation Rate (FS 188): The participation rate for the HOM subgroup is 94.7%. The ESEA, as amended, requires that States annually measure the achievement of not less than 95 percent of all students, and 95 percent of all students in each subgroup of students. Please revise data and resubmit and/or provide an explanatory data note. "/>
    <s v="Missing data was resubmitted. MDE is working to ensure 95% of all students/groups are participating in the assessment"/>
    <m/>
    <m/>
    <m/>
    <m/>
    <s v="X"/>
    <m/>
    <s v="HOM, CWD"/>
    <s v="ALL"/>
    <s v="ALL"/>
    <s v="Y"/>
    <x v="0"/>
    <x v="2"/>
    <m/>
    <x v="145"/>
  </r>
  <r>
    <s v="Assessment CDQR "/>
    <s v="OESE, OSEP"/>
    <s v="2017-18"/>
    <x v="27"/>
    <s v="MN"/>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3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
    <m/>
    <m/>
    <m/>
    <s v="X"/>
    <m/>
    <m/>
    <s v="CWD"/>
    <s v="ALL"/>
    <s v="ALTALTACH"/>
    <s v="Y"/>
    <x v="0"/>
    <x v="2"/>
    <m/>
    <x v="73"/>
  </r>
  <r>
    <s v="Assessment CDQR "/>
    <s v="OESE, OSEP"/>
    <s v="2017-18"/>
    <x v="27"/>
    <s v="MN"/>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3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
    <m/>
    <m/>
    <m/>
    <m/>
    <s v="X"/>
    <m/>
    <s v="CWD"/>
    <s v="ALL"/>
    <s v="ALTALTACH"/>
    <s v="Y"/>
    <x v="0"/>
    <x v="2"/>
    <m/>
    <x v="74"/>
  </r>
  <r>
    <s v="Assessment CDQR "/>
    <s v="OESE, OSEP"/>
    <s v="2017-18"/>
    <x v="27"/>
    <s v="MN"/>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2.0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
    <m/>
    <m/>
    <m/>
    <m/>
    <m/>
    <s v="X"/>
    <s v="CWD"/>
    <s v="ALL"/>
    <s v="ALTALTACH"/>
    <s v="Y"/>
    <x v="0"/>
    <x v="2"/>
    <m/>
    <x v="136"/>
  </r>
  <r>
    <s v="Assessment CDQR "/>
    <s v="OESE, OSEP"/>
    <s v="2017-18"/>
    <x v="28"/>
    <s v="MS"/>
    <s v="DQR-Assess-002"/>
    <n v="175"/>
    <n v="583"/>
    <s v="SEA"/>
    <s v="METADATA ERROR"/>
    <s v="IN METADATA, NOT DATA"/>
    <s v="X"/>
    <m/>
    <m/>
    <s v="NA"/>
    <s v="HS"/>
    <s v="ALTALTACH, REGWACC, REGWOACC"/>
    <s v="No"/>
    <m/>
    <m/>
    <m/>
    <m/>
    <s v="Achievement metadata - [MATHEMATICS]: No achievement data (FS 175) submitted for ALTASSALTACH [PERF LEVELS 1-3], REGASSWACC, REGASSWOACC [PERF LEVELS 1-5] for GRADE HS; however, EMAPS assessment metadata indicated GRADE HS/ALTASSALTACH/LEVELS 1-3, REGASSWACC/LEVELS 1-5, REGASSWOACC/LEVELS 1-5 would be submitted. Please resubmit metadata and/or data to ensure consistency."/>
    <s v="The metadata survey submitted on 12/12/18 at 12:11pm indicates that grade HS is not a valid value for MS. End of course assessments are reported in Grade 10. The survey submitted on 12/12/18 at 11:15am contained the incorrect 'HS' level."/>
    <m/>
    <m/>
    <m/>
    <m/>
    <m/>
    <m/>
    <m/>
    <m/>
    <m/>
    <m/>
    <x v="0"/>
    <x v="0"/>
    <m/>
    <x v="0"/>
  </r>
  <r>
    <s v="Assessment CDQR "/>
    <s v="OESE, OSEP"/>
    <s v="2017-18"/>
    <x v="28"/>
    <s v="MS"/>
    <s v="DQR-Assess-002"/>
    <n v="179"/>
    <n v="585"/>
    <s v="SEA"/>
    <s v="METADATA ERROR"/>
    <s v="IN METADATA, NOT DATA"/>
    <m/>
    <m/>
    <s v="X"/>
    <s v="NA"/>
    <s v="HS"/>
    <s v="ALTALTACH, REGWACC, REGWOACC"/>
    <s v="No"/>
    <m/>
    <m/>
    <m/>
    <m/>
    <s v="Achievement metadata - [SCIENCE]: No achievement data (FS 179) submitted for ALTASSALTACH [PERF LEVELS 1-3], REGASSWACC, REGASSWOACC [PERF LEVELS 1-4] for GRADE HS; however, EMAPS assessment metadata indicated GRADE HS/ALTASSALTACH/LEVELS 1-3, GRADE HS/REGASSWACC/LEVELS 1-4, and GRADE HS/REGASSWOACC/LEVELS 1-4 would be submitted. Please resubmit metadata and/or data to ensure consistency."/>
    <s v="The metadata survey submitted on 12/12/18 at 12:11pm indicates that grade HS is not a valid value for MS. End of course assessments are reported in Grade 10. The survey submitted on 12/12/18 at 11:15am contained the incorrect 'HS' level."/>
    <m/>
    <m/>
    <m/>
    <m/>
    <m/>
    <m/>
    <m/>
    <m/>
    <m/>
    <m/>
    <x v="0"/>
    <x v="0"/>
    <m/>
    <x v="0"/>
  </r>
  <r>
    <s v="Assessment CDQR "/>
    <s v="OESE, OSEP"/>
    <s v="2017-18"/>
    <x v="28"/>
    <s v="MS"/>
    <s v="DQR-Assess-003"/>
    <n v="185"/>
    <n v="588"/>
    <s v="SEA"/>
    <s v="METADATA ERROR"/>
    <s v="IN METADATA, NOT DATA"/>
    <s v="X"/>
    <m/>
    <m/>
    <s v="NA"/>
    <s v="HS"/>
    <s v="ALTALTACH, REGWACC, REGWOACC"/>
    <s v="No"/>
    <m/>
    <m/>
    <m/>
    <m/>
    <s v="Participation metadata - [MATHEMATICS]: No Participation data (FS 185) submitted for ALTPARTALTACH, REGPARTWACC, REGPARTWOACC for GRADE HS; however, EMAPS assessment metadata indicated GRADE HS/ALTPARTALTACH, GRADE HS/REGPARTWACC, GRADE HS/REGPARTWOACC would be submitted. Please resubmit metadata and/or data to ensure consistency."/>
    <s v="The metadata survey submitted on 12/12/18 at 12:11pm indicates that grade HS is not a valid value for MS. End of course assessments are reported in Grade 10. The survey submitted on 12/12/18 at 11:15am contained the incorrect 'HS' level."/>
    <m/>
    <m/>
    <m/>
    <m/>
    <m/>
    <m/>
    <m/>
    <m/>
    <m/>
    <m/>
    <x v="0"/>
    <x v="0"/>
    <m/>
    <x v="0"/>
  </r>
  <r>
    <s v="Assessment CDQR "/>
    <s v="OESE, OSEP"/>
    <s v="2017-18"/>
    <x v="28"/>
    <s v="MS"/>
    <s v="DQR-Assess-003"/>
    <n v="189"/>
    <n v="590"/>
    <s v="SEA"/>
    <s v="METADATA ERROR"/>
    <s v="IN METADATA, NOT DATA"/>
    <m/>
    <m/>
    <s v="X"/>
    <s v="NA"/>
    <s v="HS"/>
    <s v="ALTALTACH, REGWACC, REGWOACC"/>
    <s v="No"/>
    <m/>
    <m/>
    <m/>
    <m/>
    <s v="Participation metadata - [SCIENCE]: No Participation data (FS 189) submitted for ALTPARTALTACH, REGPARTWACC, REGPARTWOACC for GRADE HS; however, EMAPS assessment metadata indicated GRADE HS/ALTPARTALTACH, GRADE HS/REGPARTWACC, and GRADE HS/REGPARTWOACC would be submitted. Please resubmit metadata and/or data to ensure consistency."/>
    <s v="The metadata survey submitted on 12/12/18 at 12:11pm indicates that grade HS is not a valid value for MS. End of course assessments are reported in Grade 10. The survey submitted on 12/12/18 at 11:15am contained the incorrect 'HS' level."/>
    <m/>
    <m/>
    <m/>
    <m/>
    <m/>
    <m/>
    <m/>
    <m/>
    <m/>
    <m/>
    <x v="0"/>
    <x v="0"/>
    <m/>
    <x v="0"/>
  </r>
  <r>
    <s v="Assessment CDQR "/>
    <s v="OESE, OSEP"/>
    <s v="2017-18"/>
    <x v="28"/>
    <s v="MS"/>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Data have been verified as accurate. The allowable accommodation codes were reviewed and revised between 2016-17 and 2017-18, resulting in the difference of students participating in regular assessments with and without accommodations."/>
    <m/>
    <m/>
    <m/>
    <s v="X"/>
    <s v="X"/>
    <s v="X"/>
    <s v="See CDQR Y2Y report"/>
    <s v="See CDQR Y2Y report"/>
    <s v="See CDQR Y2Y report"/>
    <s v="See CDQR Y2Y report"/>
    <x v="0"/>
    <x v="2"/>
    <m/>
    <x v="7"/>
  </r>
  <r>
    <s v="Assessment CDQR "/>
    <s v="OESE, OSEP"/>
    <s v="2017-18"/>
    <x v="28"/>
    <s v="MS"/>
    <s v="DQR-Assess-010"/>
    <s v="175, 178, 179"/>
    <s v="583, 584, 585"/>
    <s v="SEA"/>
    <s v="ACCURACY - YEAR TO YEAR RATE"/>
    <s v="NA"/>
    <s v="X"/>
    <s v="X"/>
    <s v="X"/>
    <s v="See CDQR Y2Y report"/>
    <s v="See CDQR Y2Y report"/>
    <s v="See CDQR Y2Y report"/>
    <s v="See CDQR Y2Y report"/>
    <m/>
    <m/>
    <m/>
    <m/>
    <s v="A year to year proficiency rate change of more than 15% was identified for at least one subgroup, assessment type, or grade. Please review the CDQR Year to Year Report. Please resubmit SY 2017-18 data or submit a data note to explain why these data are accurate."/>
    <s v="Data have been verified as accurate. The Alternate Assessment based on Alternate Academic Standards assessment (MAAP-A in MS) was administered for the first time in 2016-17. Additional standard setting and evaluation of the assessment was performed prior to 2017-18, resulting in expected differences in proficiency outcomes."/>
    <m/>
    <m/>
    <m/>
    <s v="X"/>
    <s v="X"/>
    <s v="X"/>
    <s v="See CDQR Y2Y report"/>
    <s v="See CDQR Y2Y report"/>
    <s v="See CDQR Y2Y report"/>
    <s v="See CDQR Y2Y report"/>
    <x v="0"/>
    <x v="2"/>
    <m/>
    <x v="9"/>
  </r>
  <r>
    <s v="Assessment CDQR "/>
    <s v="OESE, OSEP"/>
    <s v="2017-18"/>
    <x v="28"/>
    <s v="MS"/>
    <s v="DQR-Assess-011"/>
    <s v="179, 189"/>
    <s v="585, 590"/>
    <s v="SEA"/>
    <s v="YEAR TO YEAR COMPARISON - CWD"/>
    <s v="NA"/>
    <m/>
    <m/>
    <s v="X"/>
    <s v="CWD"/>
    <s v="All"/>
    <s v="ALTASSALTACH"/>
    <s v="No"/>
    <m/>
    <m/>
    <m/>
    <m/>
    <s v="Year to Year comparison (FS 179): The number of CWD students who took an ALTASSALTACH assessment and received a valid score in SY 2017-18 is -21 percent different from that number in SY 2016-17. The approximate discrepancy is -415 students. The same discrepancy exists for the FS 189 number of CWD students who took an ALTASSALTACH assessment and received a valid score. Please revise data and resubmit or explain in a data note why these data are accurate."/>
    <s v="Data have been verified as accurate. As part of the waiver in place for the State, we are working to ensure that the correct population is participating in the ALTASSALTACH assessment."/>
    <m/>
    <m/>
    <m/>
    <m/>
    <m/>
    <s v="X"/>
    <s v="CWD"/>
    <s v="ALL"/>
    <s v="ALTALTACH"/>
    <s v="Y"/>
    <x v="0"/>
    <x v="2"/>
    <m/>
    <x v="146"/>
  </r>
  <r>
    <s v="Assessment CDQR "/>
    <s v="OESE, OSEP"/>
    <s v="2017-18"/>
    <x v="28"/>
    <s v="MS"/>
    <s v="DQR-Assess-013"/>
    <s v="185, 188"/>
    <s v="588, 589"/>
    <s v="SEA"/>
    <s v="SUBJECT COUNT COMPARISON - MTH TO RLA"/>
    <s v="NA"/>
    <s v="X"/>
    <s v="X"/>
    <m/>
    <s v="CWD, F, MA, MHL, MIG, MW"/>
    <s v="HS"/>
    <s v="ALL"/>
    <s v="No"/>
    <m/>
    <m/>
    <m/>
    <m/>
    <s v="Subject Count Comparison - MTH to RLA (FS185, 188): The count of CWD, F, MA, MHL, MIG,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064 students, or 5.9%, is in the F subgroup. Discrepancies in other subgroups range from -2 to 949 students. Please revise data and resubmit or explain in a data note why these data are accurate."/>
    <s v="Data have been verified as accurate. The number of students enrolled for High School is based on course enrollment, which is expected to vary by subject as LEAs implement various schedules and pathways year to year."/>
    <m/>
    <m/>
    <m/>
    <s v="X"/>
    <s v="X"/>
    <m/>
    <s v="CWD, F, MA, MHL, MIG, MW"/>
    <s v="HS"/>
    <s v="ALL"/>
    <s v="Y"/>
    <x v="1"/>
    <x v="2"/>
    <m/>
    <x v="147"/>
  </r>
  <r>
    <s v="Assessment CDQR "/>
    <s v="OESE, OSEP"/>
    <s v="2017-18"/>
    <x v="28"/>
    <s v="MS"/>
    <s v="DQR-Assess-015"/>
    <n v="185"/>
    <n v="588"/>
    <s v="SEA"/>
    <s v="100% PARTICIPATION RATE VERIFICATION"/>
    <s v="NA"/>
    <s v="X"/>
    <m/>
    <m/>
    <s v="MIG"/>
    <s v="All grades"/>
    <s v="All assessment types"/>
    <s v="No"/>
    <m/>
    <m/>
    <m/>
    <m/>
    <s v="100% Participation Rate (FS 185): The participation rate for the MIG subgroup is 100%. While a participation rate of 100% is possible, please resubmit data if data are inaccurate."/>
    <s v="Data has been verified as accurate. This subgroup has a small population in the State."/>
    <m/>
    <m/>
    <m/>
    <s v="X"/>
    <m/>
    <m/>
    <s v="MIG"/>
    <s v="ALL"/>
    <s v="ALL"/>
    <s v="Y"/>
    <x v="1"/>
    <x v="2"/>
    <m/>
    <x v="72"/>
  </r>
  <r>
    <s v="Assessment CDQR "/>
    <s v="OESE, OSEP"/>
    <s v="2017-18"/>
    <x v="28"/>
    <s v="MS"/>
    <s v="DQR-Assess-015"/>
    <n v="188"/>
    <n v="589"/>
    <s v="SEA"/>
    <s v="100% PARTICIPATION RATE VERIFICATION"/>
    <s v="NA"/>
    <m/>
    <s v="X"/>
    <m/>
    <s v="MIG"/>
    <s v="All grades"/>
    <s v="All assessment types"/>
    <s v="No"/>
    <m/>
    <m/>
    <m/>
    <m/>
    <s v="100% Participation Rate (FS 185): The participation rate for the MIG subgroup is 100%. While a participation rate of 100% is possible, please resubmit data if data are inaccurate."/>
    <s v="Data has been verified as accurate. This subgroup has a small population in the State."/>
    <m/>
    <m/>
    <m/>
    <m/>
    <s v="X"/>
    <m/>
    <s v="MIG"/>
    <s v="ALL"/>
    <s v="ALL"/>
    <s v="Y"/>
    <x v="1"/>
    <x v="2"/>
    <m/>
    <x v="148"/>
  </r>
  <r>
    <s v="Assessment CDQR "/>
    <s v="OESE, OSEP"/>
    <s v="2017-18"/>
    <x v="28"/>
    <s v="MS"/>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Data has been verified as accurate. As noted, MS has a waiver in place."/>
    <m/>
    <m/>
    <m/>
    <s v="X"/>
    <m/>
    <m/>
    <s v="CWD"/>
    <s v="ALL"/>
    <s v="ALTALTACH"/>
    <s v="Y"/>
    <x v="1"/>
    <x v="2"/>
    <m/>
    <x v="62"/>
  </r>
  <r>
    <s v="Assessment CDQR "/>
    <s v="OESE, OSEP"/>
    <s v="2017-18"/>
    <x v="28"/>
    <s v="MS"/>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Data has been verified as accurate. As noted, MS has a waiver in place."/>
    <m/>
    <m/>
    <m/>
    <m/>
    <s v="X"/>
    <m/>
    <s v="CWD"/>
    <s v="ALL"/>
    <s v="ALTALTACH"/>
    <s v="Y"/>
    <x v="1"/>
    <x v="2"/>
    <m/>
    <x v="74"/>
  </r>
  <r>
    <s v="Assessment CDQR "/>
    <s v="OESE, OSEP"/>
    <s v="2017-18"/>
    <x v="28"/>
    <s v="MS"/>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3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has been verified as accurate. As noted, MS has a waiver in place."/>
    <m/>
    <m/>
    <m/>
    <m/>
    <m/>
    <s v="X"/>
    <s v="CWD"/>
    <s v="ALL"/>
    <s v="ALTALTACH"/>
    <s v="Y"/>
    <x v="1"/>
    <x v="2"/>
    <m/>
    <x v="82"/>
  </r>
  <r>
    <s v="Assessment CDQR "/>
    <s v="OESE, OSEP"/>
    <s v="2017-18"/>
    <x v="29"/>
    <s v="MO"/>
    <s v="DQR-Assess-002"/>
    <n v="179"/>
    <n v="585"/>
    <s v="SEA"/>
    <s v="METADATA ERROR"/>
    <s v="ZEROS SUBMITTED"/>
    <m/>
    <m/>
    <m/>
    <m/>
    <m/>
    <m/>
    <m/>
    <m/>
    <m/>
    <m/>
    <m/>
    <m/>
    <s v=""/>
    <m/>
    <m/>
    <m/>
    <m/>
    <m/>
    <s v="X"/>
    <s v="NA"/>
    <s v="5, 8, HS"/>
    <s v="REGWACC, REGWOACC"/>
    <m/>
    <x v="0"/>
    <x v="1"/>
    <m/>
    <x v="149"/>
  </r>
  <r>
    <s v="Assessment CDQR "/>
    <s v="OESE, OSEP"/>
    <s v="2017-18"/>
    <x v="29"/>
    <s v="MO"/>
    <s v="DQR-Assess-004"/>
    <n v="179"/>
    <n v="585"/>
    <s v="SEA"/>
    <s v="PARTIAL DATA"/>
    <s v="NA"/>
    <m/>
    <m/>
    <s v="X"/>
    <s v="All subgroups"/>
    <s v="5,8"/>
    <s v="REGWACC, REGWOACC"/>
    <s v="No"/>
    <m/>
    <m/>
    <m/>
    <m/>
    <s v="Missing Data (179): Achievement data for students in all subgroups for a(n) REGASSWACC, REGASSWOACC Assessment Type was not reported for GRADES 5, 8 at the SEA, LEA, and School levels. Please submit data."/>
    <s v="The 17-18 Science Assessment was a field test assignment and did not generate student Performance Level Data and proficiency rates were not available."/>
    <m/>
    <m/>
    <m/>
    <m/>
    <m/>
    <s v="X"/>
    <s v="All subgroups"/>
    <s v="5, 8"/>
    <s v="REGWACC, REGWOACC"/>
    <m/>
    <x v="0"/>
    <x v="2"/>
    <m/>
    <x v="150"/>
  </r>
  <r>
    <s v="Assessment CDQR "/>
    <s v="OESE, OSEP"/>
    <s v="2017-18"/>
    <x v="29"/>
    <s v="MO"/>
    <s v="DQR-Assess-004"/>
    <n v="179"/>
    <n v="585"/>
    <s v="SEA"/>
    <s v="PARTIAL DATA"/>
    <s v="NA"/>
    <m/>
    <m/>
    <m/>
    <m/>
    <m/>
    <m/>
    <m/>
    <m/>
    <m/>
    <m/>
    <m/>
    <m/>
    <s v=""/>
    <m/>
    <m/>
    <m/>
    <m/>
    <m/>
    <s v="X"/>
    <s v="ALL, 5, 8, HS"/>
    <s v="All, 5, 8, HS"/>
    <s v="ALL, ALTALTACH"/>
    <m/>
    <x v="0"/>
    <x v="1"/>
    <m/>
    <x v="151"/>
  </r>
  <r>
    <s v="Assessment CDQR "/>
    <s v="OESE, OSEP"/>
    <s v="2017-18"/>
    <x v="29"/>
    <s v="MO"/>
    <s v="DQR-Assess-009"/>
    <s v="175, 178, 179, 185, 188, 189"/>
    <s v="583, 584, 585, 588, 589, 590"/>
    <s v="SEA"/>
    <s v="ACCURACY - YEAR TO YEAR COUNT"/>
    <s v="NA"/>
    <s v="X"/>
    <s v="X"/>
    <s v="X"/>
    <s v="See CDQR Y2Y report"/>
    <s v="See CDQR Y2Y report"/>
    <s v="See CDQR Y2Y report"/>
    <s v="See CDQR Y2Y report"/>
    <m/>
    <m/>
    <m/>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For 16-17 Proficiency rates for 175 and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DESE agreed with the recommendation and will not use the data for state accountability purposes or report it on the website.                                                    _x000a__x000a_The 17-18 Science Assessment was a field test assignment and did not generate student Performance Level Data and proficiency rates were not available."/>
    <m/>
    <m/>
    <m/>
    <s v="X"/>
    <s v="X"/>
    <s v="X"/>
    <s v="See CDQR Y2Y report"/>
    <s v="See CDQR Y2Y report"/>
    <s v="See CDQR Y2Y report"/>
    <s v="See CDQR Y2Y report"/>
    <x v="0"/>
    <x v="2"/>
    <m/>
    <x v="15"/>
  </r>
  <r>
    <s v="Assessment CDQR "/>
    <s v="OESE, OSEP"/>
    <s v="2017-18"/>
    <x v="29"/>
    <s v="MO"/>
    <s v="DQR-Assess-010"/>
    <s v="175, 178, 179"/>
    <s v="583, 584, 585"/>
    <s v="SEA"/>
    <s v="ACCURACY - YEAR TO YEAR RATE"/>
    <s v="NA"/>
    <s v="X"/>
    <s v="X"/>
    <s v="X"/>
    <s v="See CDQR Y2Y report"/>
    <s v="See CDQR Y2Y report"/>
    <s v="See CDQR Y2Y report"/>
    <s v="See CDQR Y2Y report"/>
    <m/>
    <m/>
    <m/>
    <m/>
    <s v="A year to year proficiency rate change of more than 15% was identified for at least one subgroup, assessment type, or grade. Please review the CDQR Year to Year Report. Please resubmit SY 2017-18 data or submit a data note to explain why these data are accurate."/>
    <s v="For 16-17 proficiency rates for 175 and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_x000a__x000a_DESE agreed with the recommendation and will not use the data for state accountability purposes or report it on the website. The 17-18 Science Assessment was a field test assignment and did not generate student Performance Level Data and proficiency rates were not available."/>
    <m/>
    <m/>
    <m/>
    <s v="X"/>
    <s v="X"/>
    <s v="X"/>
    <s v="See CDQR Y2Y report"/>
    <s v="See CDQR Y2Y report"/>
    <s v="See CDQR Y2Y report"/>
    <s v="See CDQR Y2Y report"/>
    <x v="0"/>
    <x v="2"/>
    <m/>
    <x v="9"/>
  </r>
  <r>
    <s v="Assessment CDQR "/>
    <s v="OESE, OSEP"/>
    <s v="2017-18"/>
    <x v="29"/>
    <s v="MO"/>
    <s v="DQR-Assess-012"/>
    <s v="179, 189"/>
    <s v="585, 590"/>
    <s v="SEA, LEA, SCH"/>
    <s v="ACROSS FILE COMPARISON"/>
    <s v="NA"/>
    <m/>
    <m/>
    <s v="X"/>
    <s v="ALL, CWD, ECODIS, F, FCS, HOM, LEP, M, MAN, MAP, MB, MHL, MIG, MILCNCTD, MM, MW"/>
    <s v="ALL, HS"/>
    <s v="ALL, REGASSWACC, REGASSWOACC"/>
    <s v="No"/>
    <m/>
    <m/>
    <m/>
    <m/>
    <s v="Across file comparison: The SEA number of students in the ALL, CWD, ECODIS, F, FCS, HOM, LEP, M, MAN, MAP, MB, MHL, MIG, MILCNCTD, MM, MW subgroups who took an assessment and received a valid score for GRADES ALL, HS and ALL, REGASSWACC, REGASSWOACC assessment types does not equal the number of students who participated in the assessment. The Grand Total discrepancy is -203916 students, or 99%, and the total discrepancy across GRADE HS is -67822, or 99%._x000a__x000a_Similar discrepancies exist at the LEA and School levels. Please revise data and resubmit or explain in a data note why these data are accurate."/>
    <s v="The 17-18 Science Assessment was a field test assignment and did not generate student Performance Level Data and proficiency rates were not available."/>
    <m/>
    <m/>
    <m/>
    <m/>
    <m/>
    <s v="X"/>
    <s v="ALL, CWD, ECODIS, F, FCS, HOM, LEP, M, MAN, MAP, MB, MHL, MIG, MILCNCTD, MM, MW"/>
    <s v="ALL, HS"/>
    <s v="ALL, REGWACC, REGWOACC"/>
    <m/>
    <x v="0"/>
    <x v="2"/>
    <m/>
    <x v="152"/>
  </r>
  <r>
    <s v="Assessment CDQR "/>
    <s v="OESE, OSEP"/>
    <s v="2017-18"/>
    <x v="29"/>
    <s v="MO"/>
    <s v="DQR-Assess-012"/>
    <s v="179, 189"/>
    <s v="585, 590"/>
    <s v="SEA, LEA, SCH"/>
    <s v="ACROSS FILE COMPARISON"/>
    <s v="NA"/>
    <m/>
    <m/>
    <m/>
    <m/>
    <m/>
    <m/>
    <m/>
    <m/>
    <m/>
    <m/>
    <m/>
    <m/>
    <s v=""/>
    <m/>
    <m/>
    <m/>
    <m/>
    <m/>
    <s v="X"/>
    <s v="ALL, CWD, ECODIS, F, FCS, HOM, LEP, M, MAN, MAP, MB, MHL, MIG, MILCNCTD, MM, MW"/>
    <s v="5, 8"/>
    <s v="ALL"/>
    <m/>
    <x v="0"/>
    <x v="1"/>
    <m/>
    <x v="153"/>
  </r>
  <r>
    <s v="Assessment CDQR "/>
    <s v="OESE, OSEP"/>
    <s v="2017-18"/>
    <x v="29"/>
    <s v="MO"/>
    <s v="DQR-Assess-013"/>
    <s v="185, 188"/>
    <s v="588, 589"/>
    <s v="SEA"/>
    <s v="SUBJECT COUNT COMPARISON - MTH TO RLA"/>
    <s v="NA"/>
    <s v="X"/>
    <s v="X"/>
    <m/>
    <s v="ECODIS, F, FCS, LEP, MAN, MHL, MIG, MILCNCTD, MW"/>
    <s v="HS"/>
    <s v="ALL"/>
    <s v="No"/>
    <m/>
    <m/>
    <m/>
    <m/>
    <s v="Subject Count Comparison - MTH to RLA (FS185, 188): The count of ECODIS, F, FCS, LEP, MAN, MHL, MIG, MILCNCTD,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574 students, or -5.1%, is in the MW subgroup. Discrepancies in other subgroups range from 5 to 1849 students. Please revise data and resubmit or explain in a data note why these data are accurate."/>
    <s v="The RLA assessment is primarily assessed in the 10th grade and the MTH assessment is primarily assessed in the 9th grade.  After verifying total state population numbers for the 2 grades the discrepancies match the population trend."/>
    <m/>
    <m/>
    <m/>
    <m/>
    <m/>
    <m/>
    <m/>
    <m/>
    <m/>
    <m/>
    <x v="0"/>
    <x v="0"/>
    <m/>
    <x v="0"/>
  </r>
  <r>
    <s v="Assessment CDQR "/>
    <s v="OESE, OSEP"/>
    <s v="2017-18"/>
    <x v="29"/>
    <s v="MO"/>
    <s v="DQR-Assess-013"/>
    <s v="185, 188"/>
    <s v="588, 589"/>
    <s v="SEA"/>
    <s v="SUBJECT COUNT COMPARISON - MTH TO RLA"/>
    <s v="NA"/>
    <m/>
    <m/>
    <m/>
    <m/>
    <m/>
    <m/>
    <m/>
    <m/>
    <m/>
    <m/>
    <m/>
    <m/>
    <s v=""/>
    <m/>
    <m/>
    <m/>
    <s v="X"/>
    <s v="X"/>
    <m/>
    <s v="ECODIS, F, FCS, LEP, MAN, MHL, MIG, MILCNCTD"/>
    <s v="HS"/>
    <s v="ALL"/>
    <s v="Y"/>
    <x v="0"/>
    <x v="1"/>
    <m/>
    <x v="154"/>
  </r>
  <r>
    <s v="Assessment CDQR "/>
    <s v="OESE, OSEP"/>
    <s v="2017-18"/>
    <x v="29"/>
    <s v="MO"/>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0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The state received a waiver for exceeding the 1% threshold for the 2017-2018 School Year and is actively monitoring districts."/>
    <m/>
    <m/>
    <m/>
    <s v="X"/>
    <m/>
    <m/>
    <s v="CWD"/>
    <s v="ALL"/>
    <s v="ALTALTACH"/>
    <s v="Y"/>
    <x v="0"/>
    <x v="2"/>
    <m/>
    <x v="51"/>
  </r>
  <r>
    <s v="Assessment CDQR "/>
    <s v="OESE, OSEP"/>
    <s v="2017-18"/>
    <x v="29"/>
    <s v="MO"/>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The state received a waiver for exceeding the 1% threshold for the 2017-2018 School Year and is actively monitoring districts."/>
    <m/>
    <m/>
    <m/>
    <m/>
    <s v="X"/>
    <m/>
    <s v="CWD"/>
    <s v="ALL"/>
    <s v="ALTALTACH"/>
    <s v="Y"/>
    <x v="0"/>
    <x v="2"/>
    <m/>
    <x v="52"/>
  </r>
  <r>
    <s v="Assessment CDQR "/>
    <s v="OESE, OSEP"/>
    <s v="2017-18"/>
    <x v="29"/>
    <s v="MO"/>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he state received a waiver for exceeding the 1% threshold for the 2017-2018 School Year and is actively monitoring districts."/>
    <m/>
    <m/>
    <m/>
    <m/>
    <m/>
    <s v="X"/>
    <s v="CWD"/>
    <s v="ALL"/>
    <s v="ALTALTACH"/>
    <s v="Y"/>
    <x v="0"/>
    <x v="2"/>
    <m/>
    <x v="53"/>
  </r>
  <r>
    <s v="Assessment CDQR "/>
    <s v="OESE, OSEP"/>
    <s v="2017-18"/>
    <x v="30"/>
    <s v="MT"/>
    <s v="DQR-Assess-004"/>
    <s v="175, 178, 185, 188"/>
    <s v="583, 584, 588, 589"/>
    <s v="SEA"/>
    <s v="PARTIAL DATA"/>
    <s v="NA"/>
    <s v="X"/>
    <s v="X"/>
    <m/>
    <s v="All subgroups"/>
    <n v="11"/>
    <s v="REGWACC"/>
    <s v="No"/>
    <m/>
    <m/>
    <m/>
    <m/>
    <s v="Missing Data (175/178/185/188): Achievement and Participation data for students in all subgroups in GRADE 11 for a(n) REGASSWACC, REGPARTWACC Assessment Type was not reported at the SEA, LEA, and School levels. Please submit data."/>
    <s v="Montana uses the ACT college entrance test for 11th grade accountability in both math and reading/language arts.  For the 17-18 administration of this test, we did not identify any students who received anything that would qualify as an accommodation for our other assessments (Smarter Balanced or the CRT Science).  With the recent peer review, we expect to address accommodations for the ACT in our guidance and we expect to report more students for this category in the 18-19 school year."/>
    <m/>
    <m/>
    <m/>
    <s v="X"/>
    <s v="X"/>
    <m/>
    <s v="All subgroups"/>
    <n v="11"/>
    <s v="REGWACC"/>
    <m/>
    <x v="1"/>
    <x v="2"/>
    <m/>
    <x v="155"/>
  </r>
  <r>
    <s v="Assessment CDQR "/>
    <s v="OESE, OSEP"/>
    <s v="2017-18"/>
    <x v="30"/>
    <s v="MT"/>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OPI did not use the MM classification in previous reporting.  SY 2018 was the first year MT used this classification for assessment files."/>
    <m/>
    <m/>
    <m/>
    <s v="X"/>
    <s v="X"/>
    <s v="X"/>
    <s v="See CDQR Y2Y report"/>
    <s v="See CDQR Y2Y report"/>
    <s v="See CDQR Y2Y report"/>
    <s v="See CDQR Y2Y report"/>
    <x v="1"/>
    <x v="2"/>
    <m/>
    <x v="7"/>
  </r>
  <r>
    <s v="Assessment CDQR "/>
    <s v="OESE, OSEP"/>
    <s v="2017-18"/>
    <x v="30"/>
    <s v="MT"/>
    <s v="DQR-Assess-010"/>
    <n v="188"/>
    <n v="589"/>
    <s v="SEA"/>
    <s v="ACCURACY - YEAR TO YEAR RATE"/>
    <s v="NA"/>
    <m/>
    <s v="X"/>
    <m/>
    <s v="See CDQR Y2Y report"/>
    <s v="See CDQR Y2Y report"/>
    <s v="See CDQR Y2Y report"/>
    <s v="See CDQR Y2Y report"/>
    <m/>
    <m/>
    <m/>
    <m/>
    <s v="A year to year participation rate change of more than 4% was identified for at least one subgroup, assessment type, or grade. Please review the CDQR Year to Year Report. Please resubmit SY 2017-18 data or submit a data note to explain why these data are accurate."/>
    <s v="The OPI has been working with the districts in MT to raise the participation rates on the assessments across the board.  MT will continue these efforts."/>
    <m/>
    <m/>
    <m/>
    <m/>
    <s v="X"/>
    <m/>
    <s v="See CDQR Y2Y report"/>
    <s v="See CDQR Y2Y report"/>
    <s v="See CDQR Y2Y report"/>
    <s v="See CDQR Y2Y report"/>
    <x v="1"/>
    <x v="2"/>
    <m/>
    <x v="16"/>
  </r>
  <r>
    <s v="Assessment CDQR "/>
    <s v="OESE, OSEP"/>
    <s v="2017-18"/>
    <x v="30"/>
    <s v="MT"/>
    <s v="DQR-Assess-014"/>
    <n v="185"/>
    <n v="588"/>
    <s v="SEA"/>
    <s v="LOW PARTICIPATION RATE"/>
    <s v="NA"/>
    <s v="X"/>
    <m/>
    <m/>
    <s v="CWD, HOM, LEP, MAN"/>
    <s v="All grades"/>
    <s v="All assessment types"/>
    <s v="No"/>
    <m/>
    <m/>
    <m/>
    <m/>
    <s v="Low Participation Rate (FS 185): The participation rates for the CWD, HOM, LEP, and MAN subgroups range from 92.4 to 94.7%. The ESEA, as amended, requires that States annually measure the achievement of not less than 95 percent of all students, and 95 percent of all students in each subgroup of students. Please revise data and resubmit and/or provide an explanatory data note. "/>
    <s v="We identified several schools with participation concerns from this test administration and OPI is in the process of contacting these schools and troubleshoot the participation issue."/>
    <m/>
    <m/>
    <m/>
    <m/>
    <m/>
    <m/>
    <m/>
    <m/>
    <m/>
    <m/>
    <x v="0"/>
    <x v="0"/>
    <m/>
    <x v="0"/>
  </r>
  <r>
    <s v="Assessment CDQR "/>
    <s v="OESE, OSEP"/>
    <s v="2017-18"/>
    <x v="30"/>
    <s v="MT"/>
    <s v="DQR-Assess-014"/>
    <n v="188"/>
    <n v="589"/>
    <s v="SEA"/>
    <s v="LOW PARTICIPATION RATE"/>
    <s v="NA"/>
    <m/>
    <s v="X"/>
    <m/>
    <s v="HOM, LEP"/>
    <s v="All grades"/>
    <s v="All assessment types"/>
    <s v="No"/>
    <m/>
    <m/>
    <m/>
    <m/>
    <s v="Low Participation Rate (FS 188): The participation rate for the HOM subgroup is 93.5% and the LEP subgroup is 94.0%. The ESEA, as amended, requires that States annually measure the achievement of not less than 95 percent of all students, and 95 percent of all students in each subgroup of students. Please revise data and resubmit and/or provide an explanatory data note. "/>
    <s v="We identified several schools with participation concerns from this test administration and OPI is in the process of contacting these schools and troubleshoot the participation issue."/>
    <m/>
    <m/>
    <m/>
    <m/>
    <m/>
    <m/>
    <m/>
    <m/>
    <m/>
    <m/>
    <x v="0"/>
    <x v="0"/>
    <m/>
    <x v="0"/>
  </r>
  <r>
    <s v="Assessment CDQR "/>
    <s v="OESE, OSEP"/>
    <s v="2017-18"/>
    <x v="31"/>
    <s v="NE"/>
    <s v="DQR-Assess-004"/>
    <m/>
    <m/>
    <m/>
    <s v="PARTIAL DATA"/>
    <m/>
    <m/>
    <m/>
    <m/>
    <m/>
    <m/>
    <m/>
    <m/>
    <m/>
    <m/>
    <m/>
    <m/>
    <m/>
    <s v=""/>
    <m/>
    <m/>
    <m/>
    <m/>
    <m/>
    <m/>
    <m/>
    <m/>
    <m/>
    <m/>
    <x v="2"/>
    <x v="3"/>
    <m/>
    <x v="0"/>
  </r>
  <r>
    <s v="Assessment CDQR "/>
    <s v="OESE, OSEP"/>
    <s v="2017-18"/>
    <x v="31"/>
    <s v="NE"/>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Data was resubmitted to fix LEP data"/>
    <m/>
    <m/>
    <m/>
    <s v="X"/>
    <s v="X"/>
    <s v="X"/>
    <s v="See CDQR Y2Y report"/>
    <s v="See CDQR Y2Y report"/>
    <s v="See CDQR Y2Y report"/>
    <s v="See CDQR Y2Y report"/>
    <x v="0"/>
    <x v="2"/>
    <m/>
    <x v="7"/>
  </r>
  <r>
    <s v="Assessment CDQR "/>
    <s v="OESE, OSEP"/>
    <s v="2017-18"/>
    <x v="31"/>
    <s v="NE"/>
    <s v="DQR-Assess-010"/>
    <s v="175, 179"/>
    <s v="583, 585"/>
    <s v="SEA"/>
    <s v="ACCURACY - YEAR TO YEAR RATE"/>
    <s v="NA"/>
    <s v="X"/>
    <m/>
    <s v="X"/>
    <s v="See CDQR Y2Y report"/>
    <s v="See CDQR Y2Y report"/>
    <s v="See CDQR Y2Y report"/>
    <s v="See CDQR Y2Y report"/>
    <m/>
    <m/>
    <m/>
    <m/>
    <s v="A year to year proficiency rate change of more than 15% was identified for at least one subgroup, assessment type, or grade. Please review the CDQR Year to Year Report. Please resubmit SY 2017-18 data or submit a data note to explain why these data are accurate."/>
    <s v="New math assessment for the State of Nebraska caused a drop in math proficiency"/>
    <m/>
    <m/>
    <m/>
    <m/>
    <m/>
    <m/>
    <m/>
    <m/>
    <m/>
    <m/>
    <x v="0"/>
    <x v="0"/>
    <m/>
    <x v="0"/>
  </r>
  <r>
    <s v="Assessment CDQR "/>
    <s v="OESE, OSEP"/>
    <s v="2017-18"/>
    <x v="31"/>
    <s v="NE"/>
    <s v="DQR-Assess-010"/>
    <s v="175, 179"/>
    <s v="583, 585"/>
    <s v="SEA"/>
    <s v="ACCURACY - YEAR TO YEAR RATE"/>
    <s v="NA"/>
    <m/>
    <m/>
    <m/>
    <m/>
    <m/>
    <m/>
    <m/>
    <m/>
    <m/>
    <m/>
    <m/>
    <m/>
    <s v=""/>
    <m/>
    <m/>
    <m/>
    <s v="X"/>
    <m/>
    <s v="X"/>
    <s v="See CDQR Y2Y report"/>
    <s v="See CDQR Y2Y report"/>
    <s v="See CDQR Y2Y report"/>
    <s v="See CDQR Y2Y report"/>
    <x v="0"/>
    <x v="1"/>
    <m/>
    <x v="9"/>
  </r>
  <r>
    <s v="Assessment CDQR "/>
    <s v="OESE, OSEP"/>
    <s v="2017-18"/>
    <x v="31"/>
    <s v="NE"/>
    <s v="DQR-Assess-015"/>
    <n v="185"/>
    <n v="588"/>
    <s v="SEA"/>
    <s v="100% PARTICIPATION RATE VERIFICATION"/>
    <s v="NA"/>
    <s v="X"/>
    <m/>
    <m/>
    <s v="MIG"/>
    <s v="All grades"/>
    <s v="All assessment types"/>
    <s v="No"/>
    <m/>
    <m/>
    <m/>
    <m/>
    <s v="100% Participation Rate (FS 185): The participation rate for the MIG subgroup is 100%. While a participation rate of 100% is possible, please resubmit data if data are inaccurate."/>
    <s v="Participation was 100% for the State of Nebraska"/>
    <m/>
    <m/>
    <m/>
    <s v="X"/>
    <m/>
    <m/>
    <s v="MIG"/>
    <s v="ALL"/>
    <s v="ALL"/>
    <s v="Y"/>
    <x v="0"/>
    <x v="2"/>
    <m/>
    <x v="72"/>
  </r>
  <r>
    <s v="Assessment CDQR "/>
    <s v="OESE, OSEP"/>
    <s v="2017-18"/>
    <x v="31"/>
    <s v="NE"/>
    <s v="DQR-Assess-015"/>
    <n v="188"/>
    <n v="589"/>
    <s v="SEA"/>
    <s v="100% PARTICIPATION RATE VERIFICATION"/>
    <s v="NA"/>
    <m/>
    <s v="X"/>
    <m/>
    <s v="MIG"/>
    <s v="All grades"/>
    <s v="All assessment types"/>
    <s v="No"/>
    <m/>
    <m/>
    <m/>
    <m/>
    <s v="100% Participation Rate (FS 185): The participation rate for the MIG subgroup is 100%. While a participation rate of 100% is possible, please resubmit data if data are inaccurate."/>
    <s v="Participation was 100% for the State of Nebraska"/>
    <m/>
    <m/>
    <m/>
    <m/>
    <s v="X"/>
    <m/>
    <s v="MIG"/>
    <s v="ALL"/>
    <s v="ALL"/>
    <s v="Y"/>
    <x v="0"/>
    <x v="2"/>
    <m/>
    <x v="148"/>
  </r>
  <r>
    <s v="Assessment CDQR "/>
    <s v="OESE, OSEP"/>
    <s v="2017-18"/>
    <x v="31"/>
    <s v="NE"/>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Waiver was given to the State of Nebraska "/>
    <m/>
    <m/>
    <m/>
    <s v="X"/>
    <m/>
    <m/>
    <s v="CWD"/>
    <s v="ALL"/>
    <s v="ALTALTACH"/>
    <s v="Y"/>
    <x v="0"/>
    <x v="2"/>
    <m/>
    <x v="51"/>
  </r>
  <r>
    <s v="Assessment CDQR "/>
    <s v="OESE, OSEP"/>
    <s v="2017-18"/>
    <x v="31"/>
    <s v="NE"/>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Waiver was given to the State of Nebraska "/>
    <m/>
    <m/>
    <m/>
    <m/>
    <s v="X"/>
    <m/>
    <s v="CWD"/>
    <s v="ALL"/>
    <s v="ALTALTACH"/>
    <s v="Y"/>
    <x v="0"/>
    <x v="2"/>
    <m/>
    <x v="52"/>
  </r>
  <r>
    <s v="Assessment CDQR "/>
    <s v="OESE, OSEP"/>
    <s v="2017-18"/>
    <x v="31"/>
    <s v="NE"/>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1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Waiver was given to the State of Nebraska "/>
    <m/>
    <m/>
    <m/>
    <m/>
    <m/>
    <s v="X"/>
    <s v="CWD"/>
    <s v="ALL"/>
    <s v="ALTALTACH"/>
    <s v="Y"/>
    <x v="0"/>
    <x v="2"/>
    <m/>
    <x v="108"/>
  </r>
  <r>
    <s v="Assessment CDQR "/>
    <s v="OESE, OSEP"/>
    <s v="2017-18"/>
    <x v="32"/>
    <s v="NV"/>
    <s v="DQR-Assess-002"/>
    <n v="179"/>
    <n v="585"/>
    <s v="SEA"/>
    <s v="METADATA ERROR"/>
    <s v="IN METADATA, NOT DATA"/>
    <m/>
    <m/>
    <s v="X"/>
    <s v="NA"/>
    <s v="5,11"/>
    <s v="ALTALTACH"/>
    <s v="No"/>
    <m/>
    <m/>
    <m/>
    <m/>
    <s v="Achievement metadata - [SCIENCE]: No achievement data (FS 179) submitted for ALTASSALTACH [PERF LEVEL 4] for GRADES 5, 11; however, EMAPS assessment metadata indicated GRADES 5, 11/ALTASSALTACH/PERF LEVEL 4 would be submitted. Please resubmit metadata and/or data to ensure consistency."/>
    <s v="The meta data requires the reporting of the achievement levels possible.  It is possible for these students to have earned an AL of 4, however, during this administration of this assessment, no students in this subgroup achieved this level."/>
    <m/>
    <m/>
    <m/>
    <m/>
    <m/>
    <s v="X"/>
    <s v="NA"/>
    <s v="5, 11"/>
    <s v="ALTALTACH"/>
    <m/>
    <x v="0"/>
    <x v="2"/>
    <m/>
    <x v="156"/>
  </r>
  <r>
    <s v="Assessment CDQR "/>
    <s v="OESE, OSEP"/>
    <s v="2017-18"/>
    <x v="32"/>
    <s v="NV"/>
    <s v="DQR-Assess-002"/>
    <s v="175, 178"/>
    <s v="583, 584"/>
    <s v="SEA"/>
    <s v="METADATA ERROR"/>
    <s v="IN METADATA, NOT DATA"/>
    <s v="X"/>
    <s v="X"/>
    <m/>
    <s v="NA"/>
    <s v="9,10,12"/>
    <s v="REGWACC, REGWOACC"/>
    <s v="No"/>
    <m/>
    <m/>
    <m/>
    <m/>
    <s v="Achievement metadata - [MATHEMATICS and READING/LANGUAGE ARTS]: No achievement data (FS 175/178) submitted for REGASSWACC, REGASSWOACC [PERF LEVELS 1-4] for GRADES 9, 10, 12; however, EMAPS assessment metadata indicated GRADES 9, 10, 12/REGASSWACC/LEVELS 1-4 and GRADES 9, 10, 12/REGASSWOACC/LEVELS 1-4 would be submitted. Please resubmit metadata and/or data to ensure consistency."/>
    <s v="The meta data has been updated to reflect that the high school assessment is only administered in 11th grade."/>
    <m/>
    <m/>
    <m/>
    <m/>
    <m/>
    <m/>
    <m/>
    <m/>
    <m/>
    <m/>
    <x v="0"/>
    <x v="0"/>
    <m/>
    <x v="0"/>
  </r>
  <r>
    <s v="Assessment CDQR "/>
    <s v="OESE, OSEP"/>
    <s v="2017-18"/>
    <x v="32"/>
    <s v="NV"/>
    <s v="DQR-Assess-003"/>
    <s v="185, 188"/>
    <s v="588, 589"/>
    <s v="SEA"/>
    <s v="METADATA ERROR"/>
    <s v="IN METADATA, NOT DATA"/>
    <s v="X"/>
    <s v="X"/>
    <m/>
    <s v="NA"/>
    <s v="9,10,12"/>
    <s v="REGWACC, REGWOACC"/>
    <s v="No"/>
    <m/>
    <m/>
    <m/>
    <m/>
    <s v="Participation metadata - [MATHEMATICS and READING/LANGUAGE ARTS]: No Participation data (FS 185/188) submitted for REGPARTWACC, REGPARTWOACC for GRADES 9, 10, 12; however, EMAPS assessment metadata indicated GRADES 9, 10, 12/REGPARTWACC AND GRADES 9, 10, 12/REGPARTWOACC would be submitted. Please resubmit metadata and/or data to ensure consistency."/>
    <s v="Nevada has corrected and resubmitted their metadata survey"/>
    <m/>
    <m/>
    <m/>
    <m/>
    <m/>
    <m/>
    <m/>
    <m/>
    <m/>
    <m/>
    <x v="0"/>
    <x v="0"/>
    <m/>
    <x v="0"/>
  </r>
  <r>
    <s v="Assessment CDQR "/>
    <s v="OESE, OSEP"/>
    <s v="2017-18"/>
    <x v="32"/>
    <s v="NV"/>
    <s v="DQR-Assess-004"/>
    <s v="175, 178, 179, 185, 188, 189"/>
    <s v="583, 584, 585, 588, 589, 590"/>
    <s v="SEA, LEA, SCH"/>
    <s v="PARTIAL DATA"/>
    <s v="NA"/>
    <m/>
    <m/>
    <m/>
    <m/>
    <m/>
    <m/>
    <m/>
    <m/>
    <m/>
    <m/>
    <m/>
    <m/>
    <s v=""/>
    <m/>
    <m/>
    <m/>
    <s v="X"/>
    <s v="X"/>
    <s v="X"/>
    <s v="ALL, CWD, ECODIS, F, HOM, LEP, M, MA, MAN, MB, MHL, MIG, MM, MNP, MW"/>
    <s v="9, 10, 12, HS"/>
    <s v="ALL, REGWACC, REGWOACC"/>
    <m/>
    <x v="0"/>
    <x v="1"/>
    <m/>
    <x v="157"/>
  </r>
  <r>
    <s v="Assessment CDQR "/>
    <s v="OESE, OSEP"/>
    <s v="2017-18"/>
    <x v="32"/>
    <s v="NV"/>
    <s v="DQR-Assess-004"/>
    <s v="175, 178, 179, 185, 188, 189"/>
    <s v="583, 584, 585, 588, 589, 590"/>
    <s v="SEA, LEA, SCH"/>
    <s v="PARTIAL DATA"/>
    <s v="NA"/>
    <m/>
    <m/>
    <m/>
    <m/>
    <m/>
    <m/>
    <m/>
    <m/>
    <m/>
    <m/>
    <m/>
    <m/>
    <s v=""/>
    <m/>
    <m/>
    <m/>
    <s v="X"/>
    <s v="X"/>
    <s v="X"/>
    <s v="MNP, MIG"/>
    <n v="11"/>
    <s v="ALTALTACH"/>
    <m/>
    <x v="0"/>
    <x v="1"/>
    <m/>
    <x v="158"/>
  </r>
  <r>
    <s v="Assessment CDQR "/>
    <s v="OESE, OSEP"/>
    <s v="2017-18"/>
    <x v="32"/>
    <s v="NV"/>
    <s v="DQR-Assess-004"/>
    <s v="175, 178, 185, 188"/>
    <s v="583, 584, 588, 589"/>
    <s v="SEA, LEA, SCH"/>
    <s v="PARTIAL DATA"/>
    <s v="NA"/>
    <m/>
    <m/>
    <m/>
    <m/>
    <m/>
    <m/>
    <m/>
    <m/>
    <m/>
    <m/>
    <m/>
    <m/>
    <s v=""/>
    <m/>
    <m/>
    <m/>
    <s v="X"/>
    <s v="X"/>
    <m/>
    <s v="HOM, MA, MM, MNP"/>
    <s v="3, 4, 5, 7, 8"/>
    <s v="REGWACC"/>
    <m/>
    <x v="0"/>
    <x v="1"/>
    <m/>
    <x v="159"/>
  </r>
  <r>
    <s v="Assessment CDQR "/>
    <s v="OESE, OSEP"/>
    <s v="2017-18"/>
    <x v="32"/>
    <s v="NV"/>
    <s v="DQR-Assess-004"/>
    <s v="175, 178, 185, 188"/>
    <s v="583, 584, 588, 589"/>
    <s v="SEA, LEA, SCH"/>
    <s v="PARTIAL DATA"/>
    <s v="NA"/>
    <m/>
    <m/>
    <m/>
    <m/>
    <m/>
    <m/>
    <m/>
    <m/>
    <m/>
    <m/>
    <m/>
    <m/>
    <s v=""/>
    <m/>
    <m/>
    <m/>
    <s v="X"/>
    <s v="X"/>
    <m/>
    <s v="MIG"/>
    <s v="3, 4, 5, 6, 7, 8"/>
    <s v="ALTALTACH, REGWACC"/>
    <m/>
    <x v="0"/>
    <x v="1"/>
    <m/>
    <x v="160"/>
  </r>
  <r>
    <s v="Assessment CDQR "/>
    <s v="OESE, OSEP"/>
    <s v="2017-18"/>
    <x v="32"/>
    <s v="NV"/>
    <s v="DQR-Assess-004"/>
    <s v="175, 178, 185, 188"/>
    <s v="583, 584, 588, 589"/>
    <s v="SEA, LEA, SCH"/>
    <s v="PARTIAL DATA"/>
    <s v="NA"/>
    <m/>
    <m/>
    <m/>
    <m/>
    <m/>
    <m/>
    <m/>
    <m/>
    <m/>
    <m/>
    <m/>
    <m/>
    <s v=""/>
    <m/>
    <m/>
    <m/>
    <s v="X"/>
    <s v="X"/>
    <m/>
    <s v="MAN"/>
    <s v="3, 5, 6, 7, 8"/>
    <s v="REGWACC"/>
    <m/>
    <x v="0"/>
    <x v="1"/>
    <m/>
    <x v="161"/>
  </r>
  <r>
    <s v="Assessment CDQR "/>
    <s v="OESE, OSEP"/>
    <s v="2017-18"/>
    <x v="32"/>
    <s v="NV"/>
    <s v="DQR-Assess-009"/>
    <s v="175, 178, 179, 185, 188, 189"/>
    <s v="583, 584, 585, 588, 589, 590"/>
    <s v="SEA"/>
    <s v="ACCURACY - YEAR TO YEAR COUNT"/>
    <s v="NA"/>
    <s v="X"/>
    <s v="X"/>
    <s v="X"/>
    <s v="See CDQR Y2Y report"/>
    <s v="See CDQR Y2Y report"/>
    <s v="See CDQR Y2Y report"/>
    <s v="See CDQR Y2Y report"/>
    <m/>
    <m/>
    <m/>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Nevada resubmitted this file in Feb 2019 to correct these errors."/>
    <m/>
    <m/>
    <m/>
    <s v="X"/>
    <s v="X"/>
    <s v="X"/>
    <s v="See CDQR Y2Y report"/>
    <s v="See CDQR Y2Y report"/>
    <s v="See CDQR Y2Y report"/>
    <s v="See CDQR Y2Y report"/>
    <x v="0"/>
    <x v="2"/>
    <m/>
    <x v="15"/>
  </r>
  <r>
    <s v="Assessment CDQR "/>
    <s v="OESE, OSEP"/>
    <s v="2017-18"/>
    <x v="32"/>
    <s v="NV"/>
    <s v="DQR-Assess-010"/>
    <s v="175, 178, 179, 189"/>
    <s v="583, 584, 585, 590"/>
    <s v="SEA"/>
    <s v="ACCURACY - YEAR TO YEAR RATE"/>
    <s v="NA"/>
    <s v="X"/>
    <s v="X"/>
    <s v="X"/>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Nevada resubmitted this file in Feb 2019 to correct these errors."/>
    <m/>
    <m/>
    <m/>
    <s v="X"/>
    <s v="X"/>
    <s v="X"/>
    <s v="See CDQR Y2Y report"/>
    <s v="See CDQR Y2Y report"/>
    <s v="See CDQR Y2Y report"/>
    <s v="See CDQR Y2Y report"/>
    <x v="0"/>
    <x v="2"/>
    <m/>
    <x v="20"/>
  </r>
  <r>
    <s v="Assessment CDQR "/>
    <s v="OESE, OSEP"/>
    <s v="2017-18"/>
    <x v="32"/>
    <s v="NV"/>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Nevada resubmitted this file in Feb 2019 to correct these errors."/>
    <m/>
    <m/>
    <m/>
    <m/>
    <m/>
    <m/>
    <m/>
    <m/>
    <m/>
    <m/>
    <x v="0"/>
    <x v="0"/>
    <m/>
    <x v="0"/>
  </r>
  <r>
    <s v="Assessment CDQR "/>
    <s v="OESE, OSEP"/>
    <s v="2017-18"/>
    <x v="33"/>
    <s v="NH"/>
    <s v="DQR-Assess-004"/>
    <s v="175, 178, 179, 185, 188, 189"/>
    <s v="583, 584, 585, 588, 589, 590"/>
    <s v="SEA, LEA, SCH"/>
    <s v="PARTIAL DATA"/>
    <s v="NA"/>
    <s v="X"/>
    <s v="X"/>
    <s v="X"/>
    <s v="MILCNCTD"/>
    <s v="All grades"/>
    <s v="All assessment types"/>
    <s v="No"/>
    <m/>
    <m/>
    <m/>
    <m/>
    <s v="Missing Data (175/178/179/185/188/189): Achievement and Participation data for students in MILCNCTD subgroup  for a(n) REGASSWACC Assessment Type was not reported in any of the grades at the SEA, LEA, and School levels. Please submit data."/>
    <s v="Military connected demographic information was not available for 2017-2018 in nhew Hampshire"/>
    <m/>
    <m/>
    <m/>
    <s v="X"/>
    <s v="X"/>
    <s v="X"/>
    <s v="MILCNCTD"/>
    <s v="All grades"/>
    <s v="All assessment types"/>
    <m/>
    <x v="0"/>
    <x v="2"/>
    <m/>
    <x v="162"/>
  </r>
  <r>
    <s v="Assessment CDQR "/>
    <s v="OESE, OSEP"/>
    <s v="2017-18"/>
    <x v="33"/>
    <s v="NH"/>
    <s v="DQR-Assess-004"/>
    <s v="175, 178, 179, 185, 188, 189"/>
    <s v="583, 584, 585, 588, 589, 590"/>
    <s v="SEA, LEA, SCH"/>
    <s v="PARTIAL DATA"/>
    <s v="NA"/>
    <m/>
    <m/>
    <m/>
    <m/>
    <m/>
    <m/>
    <m/>
    <m/>
    <m/>
    <m/>
    <m/>
    <m/>
    <s v=""/>
    <m/>
    <m/>
    <m/>
    <s v="X"/>
    <s v="X"/>
    <s v="X"/>
    <s v="FCS"/>
    <s v="All grades"/>
    <s v="All assessment types"/>
    <m/>
    <x v="0"/>
    <x v="1"/>
    <m/>
    <x v="163"/>
  </r>
  <r>
    <s v="Assessment CDQR "/>
    <s v="OESE, OSEP"/>
    <s v="2017-18"/>
    <x v="33"/>
    <s v="NH"/>
    <s v="DQR-Assess-004"/>
    <s v="175, 178, 179, 185, 188, 189"/>
    <s v="583, 584, 585, 588, 589, 590"/>
    <s v="SEA, LEA, SCH"/>
    <s v="PARTIAL DATA"/>
    <s v="NA"/>
    <m/>
    <m/>
    <m/>
    <m/>
    <m/>
    <m/>
    <m/>
    <m/>
    <m/>
    <m/>
    <m/>
    <m/>
    <s v=""/>
    <m/>
    <m/>
    <m/>
    <s v="X"/>
    <s v="X"/>
    <s v="X"/>
    <s v="MNP, MIG"/>
    <s v="All grades"/>
    <s v="ALTALTACH"/>
    <m/>
    <x v="0"/>
    <x v="1"/>
    <m/>
    <x v="164"/>
  </r>
  <r>
    <s v="Assessment CDQR "/>
    <s v="OESE, OSEP"/>
    <s v="2017-18"/>
    <x v="33"/>
    <s v="NH"/>
    <s v="DQR-Assess-004"/>
    <s v="175, 178, 185, 188"/>
    <s v="583, 584, 588, 589"/>
    <s v="SEA, LEA, SCH"/>
    <s v="PARTIAL DATA"/>
    <s v="NA"/>
    <s v="X"/>
    <s v="X"/>
    <m/>
    <s v="All subgroups"/>
    <s v="All grades"/>
    <s v="REGWACC"/>
    <s v="No"/>
    <m/>
    <m/>
    <m/>
    <m/>
    <s v="Missing Data (175/178/185/188): Achievement and Participation data for students in all subgroups in all grades for a(n) REGASSWACC Assessment Type was not reported at the SEA, LEA, and School levels. Please submit data."/>
    <s v="All students were incorrectly identified as without accommodations.  This will be resolved in the most recent upload and believe this will solve the issue."/>
    <m/>
    <m/>
    <m/>
    <m/>
    <m/>
    <m/>
    <m/>
    <m/>
    <m/>
    <m/>
    <x v="0"/>
    <x v="0"/>
    <m/>
    <x v="0"/>
  </r>
  <r>
    <s v="Assessment CDQR "/>
    <s v="OESE, OSEP"/>
    <s v="2017-18"/>
    <x v="33"/>
    <s v="NH"/>
    <s v="DQR-Assess-004"/>
    <s v="179, 189"/>
    <s v="585, 590"/>
    <s v="SEA, LEA, SCH"/>
    <s v="PARTIAL DATA"/>
    <s v="NA"/>
    <m/>
    <m/>
    <m/>
    <m/>
    <m/>
    <m/>
    <m/>
    <m/>
    <m/>
    <m/>
    <m/>
    <m/>
    <s v=""/>
    <m/>
    <m/>
    <m/>
    <m/>
    <m/>
    <s v="X"/>
    <s v="All subgroups"/>
    <n v="4"/>
    <s v="All assessment types"/>
    <m/>
    <x v="0"/>
    <x v="1"/>
    <m/>
    <x v="165"/>
  </r>
  <r>
    <s v="Assessment CDQR "/>
    <s v="OESE, OSEP"/>
    <s v="2017-18"/>
    <x v="33"/>
    <s v="NH"/>
    <s v="DQR-Assess-009"/>
    <s v="175, 178, 179, 185, 188, 189"/>
    <s v="583, 584, 585, 588, 589, 590"/>
    <s v="SEA"/>
    <s v="ACCURACY - YEAR TO YEAR COUNT"/>
    <s v="NA"/>
    <s v="X"/>
    <s v="X"/>
    <s v="X"/>
    <s v="See CDQR Y2Y report"/>
    <s v="See CDQR Y2Y report"/>
    <s v="See CDQR Y2Y report"/>
    <s v="See CDQR Y2Y report"/>
    <m/>
    <m/>
    <m/>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MATH, ELA, SCI  - All students were incorrectly identified as without accommodations.  This will be resolved in the most recent upload and believe this will solve the issue.  _x000a__x000a_CWD: A business rule change in the definition of students  with disabilities increased the number of students from 2016-2017 to 2017-2018. _x000a__x000a_ LEP:  We were incorrectly reporting monitoring students in our LEP count in  2016-2017.  This was correcte  in 2017-2018 which caused the numbers of students to decrease. _x000a__x000a_More students took the Alternate assessments based on alternate achievement standards in 2017-2018 compared to 2016-2017.  This is still within the 1% rule"/>
    <m/>
    <m/>
    <m/>
    <s v="X"/>
    <s v="X"/>
    <s v="X"/>
    <s v="See CDQR Y2Y report"/>
    <s v="See CDQR Y2Y report"/>
    <s v="See CDQR Y2Y report"/>
    <s v="See CDQR Y2Y report"/>
    <x v="0"/>
    <x v="2"/>
    <m/>
    <x v="15"/>
  </r>
  <r>
    <s v="Assessment CDQR "/>
    <s v="OESE, OSEP"/>
    <s v="2017-18"/>
    <x v="33"/>
    <s v="NH"/>
    <s v="DQR-Assess-010"/>
    <n v="185"/>
    <n v="588"/>
    <s v="SEA"/>
    <s v="ACCURACY - YEAR TO YEAR RATE"/>
    <s v="NA"/>
    <m/>
    <m/>
    <m/>
    <m/>
    <m/>
    <m/>
    <m/>
    <m/>
    <m/>
    <m/>
    <m/>
    <m/>
    <s v=""/>
    <m/>
    <m/>
    <m/>
    <s v="X"/>
    <m/>
    <m/>
    <s v="See CDQR Y2Y report"/>
    <s v="See CDQR Y2Y report"/>
    <s v="See CDQR Y2Y report"/>
    <s v="See CDQR Y2Y report"/>
    <x v="0"/>
    <x v="1"/>
    <m/>
    <x v="16"/>
  </r>
  <r>
    <s v="Assessment CDQR "/>
    <s v="OESE, OSEP"/>
    <s v="2017-18"/>
    <x v="33"/>
    <s v="NH"/>
    <s v="DQR-Assess-010"/>
    <s v="179, 189"/>
    <s v="585, 590"/>
    <s v="SEA"/>
    <s v="ACCURACY - YEAR TO YEAR RATE"/>
    <s v="NA"/>
    <m/>
    <m/>
    <s v="X"/>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SCIENCE_x000a_All students were incorrectly identified as without accommodations.  This will be resolved in the most recent upload and believe this will solve the issue.  _x000a__x000a_CWD: A business rule change in the definition of students  with disabilities increased the number of students from 2016-2017 to 2017-2018. _x000a__x000a_ LEP:  We were incorrectly reporting monitoring students in our LEP count in  2016-2017.  This was corrected in 2017-2018 which caused the numbers of students to decrease. _x000a_"/>
    <m/>
    <m/>
    <m/>
    <m/>
    <m/>
    <s v="X"/>
    <s v="See CDQR Y2Y report"/>
    <s v="See CDQR Y2Y report"/>
    <s v="See CDQR Y2Y report"/>
    <s v="See CDQR Y2Y report"/>
    <x v="0"/>
    <x v="2"/>
    <m/>
    <x v="20"/>
  </r>
  <r>
    <s v="Assessment CDQR "/>
    <s v="OESE, OSEP"/>
    <s v="2017-18"/>
    <x v="33"/>
    <s v="NH"/>
    <s v="DQR-Assess-012"/>
    <s v="178, 188"/>
    <s v="584, 589"/>
    <s v="SEA, LEA, SCH"/>
    <s v="ACROSS FILE COMPARISON"/>
    <s v="NA"/>
    <m/>
    <s v="X"/>
    <m/>
    <s v="LEP"/>
    <s v="ALL"/>
    <s v="ALL"/>
    <s v="No"/>
    <m/>
    <m/>
    <m/>
    <m/>
    <s v="Across file comparison: The SEA number of students in the LEP subgroup who took an assessment and received a valid score for GRADE ALL and ALL assessment type (2206 students) (FS 178) does not equal the number of students in the LEP subgroup who participated in the assessment (2410 students) (FS 188). This is a discrepancy of -204 students, or -8%. Similar discrepancies exist at the LEA and School levels. Please revise data and resubmit or explain in a data note why these data are accurate."/>
    <s v="This issue will be resolved with the most recent upload."/>
    <m/>
    <m/>
    <m/>
    <m/>
    <m/>
    <m/>
    <m/>
    <m/>
    <m/>
    <m/>
    <x v="0"/>
    <x v="0"/>
    <m/>
    <x v="0"/>
  </r>
  <r>
    <s v="Assessment CDQR "/>
    <s v="OESE, OSEP"/>
    <s v="2017-18"/>
    <x v="33"/>
    <s v="NH"/>
    <s v="DQR-Assess-012"/>
    <s v="178, 188"/>
    <s v="584, 589"/>
    <s v="SEA, LEA, SCH"/>
    <s v="ACROSS FILE COMPARISON"/>
    <s v="NA"/>
    <m/>
    <m/>
    <m/>
    <m/>
    <m/>
    <m/>
    <m/>
    <m/>
    <m/>
    <m/>
    <m/>
    <m/>
    <s v=""/>
    <m/>
    <m/>
    <m/>
    <m/>
    <m/>
    <m/>
    <s v="ALL, CWD, ECODIS, F, HOM, LEP, M, MA, MB, MHL, MM, MW"/>
    <s v="ALL, 3, 4, 5, 6, 7, 8"/>
    <s v="REGWACC, REGWOACC"/>
    <m/>
    <x v="0"/>
    <x v="1"/>
    <m/>
    <x v="166"/>
  </r>
  <r>
    <s v="Assessment CDQR "/>
    <s v="OESE, OSEP"/>
    <s v="2017-18"/>
    <x v="33"/>
    <s v="NH"/>
    <s v="DQR-Assess-012"/>
    <s v="179, 189"/>
    <s v="585, 590"/>
    <s v="SEA, LEA, SCH"/>
    <s v="ACROSS FILE COMPARISON"/>
    <s v="NA"/>
    <m/>
    <m/>
    <m/>
    <m/>
    <m/>
    <m/>
    <m/>
    <m/>
    <m/>
    <m/>
    <m/>
    <m/>
    <s v=""/>
    <m/>
    <m/>
    <m/>
    <m/>
    <m/>
    <s v="X"/>
    <s v="ALL, CWD, ECODIS, F, HOM, LEP, M, MB, MHL, MW"/>
    <s v="ALL, 5, 8"/>
    <s v="REGWACC, REGWOACC"/>
    <m/>
    <x v="0"/>
    <x v="1"/>
    <m/>
    <x v="167"/>
  </r>
  <r>
    <s v="Assessment CDQR "/>
    <s v="OESE, OSEP"/>
    <s v="2017-18"/>
    <x v="33"/>
    <s v="NH"/>
    <s v="DQR-Assess-013"/>
    <s v="185, 188"/>
    <s v="588, 589"/>
    <s v="SEA"/>
    <s v="SUBJECT COUNT COMPARISON - MTH TO RLA"/>
    <s v="NA"/>
    <m/>
    <m/>
    <m/>
    <m/>
    <m/>
    <m/>
    <m/>
    <m/>
    <m/>
    <m/>
    <m/>
    <m/>
    <s v=""/>
    <m/>
    <m/>
    <m/>
    <s v="X"/>
    <s v="X"/>
    <m/>
    <s v="LEP, MIG"/>
    <s v="3 TO 8"/>
    <s v="ALL"/>
    <s v="Y"/>
    <x v="0"/>
    <x v="1"/>
    <m/>
    <x v="168"/>
  </r>
  <r>
    <s v="Assessment CDQR "/>
    <s v="OESE, OSEP"/>
    <s v="2017-18"/>
    <x v="33"/>
    <s v="NH"/>
    <s v="DQR-Assess-014"/>
    <n v="185"/>
    <n v="588"/>
    <s v="SEA"/>
    <s v="LOW PARTICIPATION RATE"/>
    <s v="NA"/>
    <s v="X"/>
    <m/>
    <m/>
    <s v="CWD, ECODIS, FCS, HOM, LEP, MAN, MB, MHL, MNP"/>
    <s v="All grades"/>
    <s v="All assessment types"/>
    <s v="No"/>
    <m/>
    <m/>
    <m/>
    <m/>
    <s v="Low Participation Rate (FS 185): The participation rates for the CWD, ECODIS, FCS, HOM, LEP, MAN, MB, MHL, and MNP subgroups range from 79.4 to 94.7%. The ESEA, as amended, requires that States annually measure the achievement of not less than 95 percent of all students, and 95 percent of all students in each subgroup of students. Please revise data and resubmit and/or provide an explanatory data note. "/>
    <s v="Math - New Hampshire is a state where local control is very strong with significant pockets of parents and guardians who do not allow their children to participate in the statewide assessment. State officials and representatives continues to work with these groups to improve their understanding of the importance of annual assessment and increase the participation rate in our state. "/>
    <m/>
    <m/>
    <m/>
    <s v="X"/>
    <m/>
    <m/>
    <s v="MNP, MIG, MHL, MB, MAN, LEP, HOM, ECODIS, CWD"/>
    <s v="ALL"/>
    <s v="ALL"/>
    <s v="Y"/>
    <x v="0"/>
    <x v="2"/>
    <m/>
    <x v="169"/>
  </r>
  <r>
    <s v="Assessment CDQR "/>
    <s v="OESE, OSEP"/>
    <s v="2017-18"/>
    <x v="33"/>
    <s v="NH"/>
    <s v="DQR-Assess-014"/>
    <n v="188"/>
    <n v="589"/>
    <s v="SEA"/>
    <s v="LOW PARTICIPATION RATE"/>
    <s v="NA"/>
    <m/>
    <s v="X"/>
    <m/>
    <s v="CWD, ECODIS, FCS, HOM, LEP, MAN, MB, MHL, MNP"/>
    <s v="All grades"/>
    <s v="All assessment types"/>
    <s v="No"/>
    <m/>
    <m/>
    <m/>
    <m/>
    <s v="Low Participation Rate (FS 188): The participation rates for the CWD, ECODIS, FCS, HOM, LEP, MAN, MB, MHL, and MNP subgroups range from 78.0 to 94.1%. The ESEA, as amended, requires that States annually measure the achievement of not less than 95 percent of all students, and 95 percent of all students in each subgroup of students. Please revise data and resubmit and/or provide an explanatory data note. "/>
    <s v="ELA - New Hampshire is a state where local control is very strong with significant pockets of parents and guardians who do not allow their children to participate in the statewide assessment. State officials and representatives continues to work with these groups to improve their understanding of the importance of annual assessment and increase the participation rate in our state. "/>
    <m/>
    <m/>
    <m/>
    <m/>
    <s v="X"/>
    <m/>
    <s v="MNP, MIG, MHL, MB, MAN, LEP, HOM, ECODIS, CWD"/>
    <s v="ALL"/>
    <s v="ALL"/>
    <s v="Y"/>
    <x v="0"/>
    <x v="2"/>
    <m/>
    <x v="170"/>
  </r>
  <r>
    <s v="Assessment CDQR "/>
    <s v="OESE, OSEP"/>
    <s v="2017-18"/>
    <x v="34"/>
    <s v="NJ"/>
    <s v="DQR-Assess-001"/>
    <n v="179"/>
    <n v="585"/>
    <s v="SEA, LEA, SCH"/>
    <s v="MISSING DATA"/>
    <s v="NA"/>
    <m/>
    <m/>
    <s v="X"/>
    <s v="All subgroups"/>
    <s v="All grades"/>
    <s v="All assessment types"/>
    <s v="Yes"/>
    <m/>
    <m/>
    <m/>
    <m/>
    <s v="Missing Data (FS 179): Achievement data for Science were not reported at the SEA, LEA, and School levels. Under the terms of the science assessment waiver, the State is required to provide participation data but not achievement data.  Please submit data or provide an explanation."/>
    <s v="USED approved waiver was already provided to PSC and SSP was also updated to say this data is not available. According to the waiver NJ submitted Science Participation data in FS 189."/>
    <m/>
    <m/>
    <m/>
    <m/>
    <m/>
    <s v="X"/>
    <s v="All subgroups"/>
    <s v="All grades"/>
    <s v="All assessment types"/>
    <m/>
    <x v="1"/>
    <x v="2"/>
    <m/>
    <x v="57"/>
  </r>
  <r>
    <s v="Assessment CDQR "/>
    <s v="OESE, OSEP"/>
    <s v="2017-18"/>
    <x v="34"/>
    <s v="NJ"/>
    <s v="DQR-Assess-004"/>
    <s v="175, 178, 179, 185, 188, 189"/>
    <s v="583, 584, 585, 588, 589, 590"/>
    <s v="SEA, LEA, SCH"/>
    <s v="PARTIAL DATA"/>
    <s v="NA"/>
    <m/>
    <m/>
    <m/>
    <m/>
    <m/>
    <m/>
    <m/>
    <m/>
    <m/>
    <m/>
    <m/>
    <m/>
    <s v=""/>
    <m/>
    <m/>
    <m/>
    <s v="X"/>
    <s v="X"/>
    <s v="X"/>
    <s v="MIG"/>
    <s v="All grades"/>
    <s v="ALTALTACH"/>
    <m/>
    <x v="0"/>
    <x v="1"/>
    <m/>
    <x v="171"/>
  </r>
  <r>
    <s v="Assessment CDQR "/>
    <s v="OESE, OSEP"/>
    <s v="2017-18"/>
    <x v="34"/>
    <s v="NJ"/>
    <s v="DQR-Assess-009"/>
    <s v="175, 178, 185, 188"/>
    <s v="583, 584, 588, 589"/>
    <s v="SEA"/>
    <s v="ACCURACY - YEAR TO YEAR COUNT"/>
    <s v="NA"/>
    <s v="X"/>
    <s v="X"/>
    <m/>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There was an incident code error last year and NJ could not report scores for these students, as we reported on OMB MAX. Because of that NJ had lower proficiency for Grade 7 last year. Hence NJ has an year to year difference in participation data of grade 7 students in alternate assessment, that might have impacted the overall counts."/>
    <m/>
    <m/>
    <m/>
    <s v="X"/>
    <s v="X"/>
    <m/>
    <s v="See CDQR Y2Y report"/>
    <s v="See CDQR Y2Y report"/>
    <s v="See CDQR Y2Y report"/>
    <s v="See CDQR Y2Y report"/>
    <x v="0"/>
    <x v="2"/>
    <m/>
    <x v="7"/>
  </r>
  <r>
    <s v="Assessment CDQR "/>
    <s v="OESE, OSEP"/>
    <s v="2017-18"/>
    <x v="34"/>
    <s v="NJ"/>
    <s v="DQR-Assess-011"/>
    <n v="179"/>
    <n v="585"/>
    <s v="SEA"/>
    <s v="YEAR TO YEAR COMPARISON - CWD"/>
    <s v="NA"/>
    <m/>
    <m/>
    <s v="X"/>
    <s v="CWD"/>
    <s v="All"/>
    <s v="ALTASSALTACH"/>
    <s v="No"/>
    <m/>
    <m/>
    <m/>
    <m/>
    <s v="Year to Year comparison (FS 189): The number of CWD students who were enrolled at the time of the assessment and who took an ALTASSALTACH assessment in SY 2017-18 is 35 percent different from that number in SY 2016-17. The approximate discrepancy is 1084 students. Please revise data and resubmit or explain in a data note why these data are accurate."/>
    <s v="NJ has changed their Alternate Assessment from End of course Biology to comprehensive science at high school and also has a new vendor in place. There was improvement in data quality in 1718 with additional business rules in place."/>
    <m/>
    <m/>
    <m/>
    <m/>
    <m/>
    <m/>
    <m/>
    <m/>
    <m/>
    <m/>
    <x v="0"/>
    <x v="0"/>
    <m/>
    <x v="0"/>
  </r>
  <r>
    <s v="Assessment CDQR "/>
    <s v="OESE, OSEP"/>
    <s v="2017-18"/>
    <x v="34"/>
    <s v="NJ"/>
    <s v="DQR-Assess-013"/>
    <s v="185, 188"/>
    <s v="588, 589"/>
    <s v="SEA"/>
    <s v="SUBJECT COUNT COMPARISON - MTH TO RLA"/>
    <s v="NA"/>
    <s v="X"/>
    <s v="X"/>
    <m/>
    <s v="ALL, CWD, ECODIS, F, M, MA, MAN, MHL, MILCNCTD, MM, MNP, MW"/>
    <s v="HS"/>
    <s v="ALL"/>
    <s v="No"/>
    <m/>
    <m/>
    <m/>
    <m/>
    <s v="Subject Count Comparison - MTH to RLA (FS185, 188): The count of ALL, CWD, ECODIS, F, M, MA, MAN, MHL, MILCNCTD, MM, MNP, and MW student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34498 students, or 13.2%, is in the ALL STUDENTS subgroup. Discrepancies in other subgroups range from 19 to 20268 students. Please revise data and resubmit or explain in a data note why these data are accurate."/>
    <s v="End of Year Math courses are being included on the Math Assessment files whereas Grade level tests are being included in the RLA Assessment files, so they are not comparable at Grade level."/>
    <m/>
    <m/>
    <m/>
    <s v="X"/>
    <s v="X"/>
    <m/>
    <s v="ALL, CWD, ECODIS, F, M, MA, MAN, MHL, MILCNCTD, MM, MNP, MW"/>
    <s v="HS"/>
    <s v="ALL"/>
    <s v="Y"/>
    <x v="0"/>
    <x v="2"/>
    <m/>
    <x v="172"/>
  </r>
  <r>
    <s v="Assessment CDQR "/>
    <s v="OESE, OSEP"/>
    <s v="2017-18"/>
    <x v="34"/>
    <s v="NJ"/>
    <s v="DQR-Assess-013"/>
    <s v="185, 188"/>
    <s v="588, 589"/>
    <s v="SEA"/>
    <s v="SUBJECT COUNT COMPARISON - MTH TO RLA"/>
    <s v="NA"/>
    <s v="X"/>
    <s v="X"/>
    <m/>
    <s v="HOM, LEP, MIG"/>
    <s v="3 TO 8"/>
    <s v="ALL"/>
    <s v="No"/>
    <m/>
    <m/>
    <m/>
    <m/>
    <s v="Subject Count Comparison - MTH to RLA (FS185, 188): The count of HOM,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HOM discrepancy of 313 students, or -5.6%, the LEP discrepancy of 5236 students, or -15.6%, and the MIG discrepancy of 57 students, or -15.6%, is larger than expected. Please revise data and resubmit or explain in a data note why these data are accurate."/>
    <s v="End of Year Math courses are being included on the Math Assessment files whereas Grade level tests are being included in the RLA Assessment files, so they are not comparable at Grade level."/>
    <m/>
    <m/>
    <m/>
    <s v="X"/>
    <s v="X"/>
    <m/>
    <s v="HOM, LEP, MIG"/>
    <s v="3 TO 8"/>
    <s v="ALL"/>
    <s v="Y"/>
    <x v="0"/>
    <x v="2"/>
    <m/>
    <x v="173"/>
  </r>
  <r>
    <s v="Assessment CDQR "/>
    <s v="OESE, OSEP"/>
    <s v="2017-18"/>
    <x v="34"/>
    <s v="NJ"/>
    <s v="DQR-Assess-014"/>
    <n v="185"/>
    <n v="588"/>
    <s v="SEA"/>
    <s v="LOW PARTICIPATION RATE"/>
    <s v="NA"/>
    <s v="X"/>
    <m/>
    <m/>
    <s v="CWD, FCS, HOM"/>
    <s v="All grades"/>
    <s v="All assessment types"/>
    <s v="No"/>
    <m/>
    <m/>
    <m/>
    <m/>
    <s v="Low Participation Rate (FS 185): The participation rate for the CWD subgroup is 94.1%, the FCS subgroup is 94.1%, and the HOM subgroup is 94.1%. The ESEA, as amended, requires that States annually measure the achievement of not less than 95 percent of all students, and 95 percent of all students in each subgroup of students. Please revise data and resubmit and/or provide an explanatory data note. "/>
    <s v="The Department developed resources to promote the importance and benefits of students sitting for statewide assessments and discourage opt outs. All resources were made available in Spanish to accommodate our parents, guardians of English language learners (ELLs). Participation rates have improved over previous year."/>
    <m/>
    <m/>
    <m/>
    <s v="X"/>
    <m/>
    <m/>
    <s v="HOM, FCS, CWD"/>
    <s v="ALL"/>
    <s v="ALL"/>
    <s v="Y"/>
    <x v="0"/>
    <x v="2"/>
    <m/>
    <x v="174"/>
  </r>
  <r>
    <s v="Assessment CDQR "/>
    <s v="OESE, OSEP"/>
    <s v="2017-18"/>
    <x v="34"/>
    <s v="NJ"/>
    <s v="DQR-Assess-014"/>
    <n v="188"/>
    <n v="589"/>
    <s v="SEA"/>
    <s v="LOW PARTICIPATION RATE"/>
    <s v="NA"/>
    <m/>
    <s v="X"/>
    <m/>
    <s v="CWD, FCS, HOM, MW"/>
    <s v="All grades"/>
    <s v="All assessment types"/>
    <s v="No"/>
    <m/>
    <m/>
    <m/>
    <m/>
    <s v="Low Participation Rate (FS 188): The participation rates for the CWD, FCS, HOM, and MW subgroups range from 93.9 to 94.7%. The ESEA, as amended, requires that States annually measure the achievement of not less than 95 percent of all students, and 95 percent of all students in each subgroup of students. Please revise data and resubmit and/or provide an explanatory data note. "/>
    <s v="The Department developed resources to promote the importance and benefits of students sitting for statewide assessments and discourage opt outs. All resources were made available in Spanish to accommodate our parents, guardians of English language learners (ELLs). Participation rates have improved over previous year."/>
    <m/>
    <m/>
    <m/>
    <m/>
    <s v="X"/>
    <m/>
    <s v="MW, HOM, FCS, CWD"/>
    <s v="ALL"/>
    <s v="ALL"/>
    <s v="Y"/>
    <x v="0"/>
    <x v="2"/>
    <m/>
    <x v="175"/>
  </r>
  <r>
    <s v="Assessment CDQR "/>
    <s v="OESE, OSEP"/>
    <s v="2017-18"/>
    <x v="34"/>
    <s v="NJ"/>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
    <m/>
    <m/>
    <m/>
    <s v="X"/>
    <m/>
    <m/>
    <s v="CWD"/>
    <s v="ALL"/>
    <s v="ALTALTACH"/>
    <s v="Y"/>
    <x v="0"/>
    <x v="2"/>
    <m/>
    <x v="119"/>
  </r>
  <r>
    <s v="Assessment CDQR "/>
    <s v="OESE, OSEP"/>
    <s v="2017-18"/>
    <x v="34"/>
    <s v="NJ"/>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
    <m/>
    <m/>
    <m/>
    <m/>
    <s v="X"/>
    <m/>
    <s v="CWD"/>
    <s v="ALL"/>
    <s v="ALTALTACH"/>
    <s v="Y"/>
    <x v="0"/>
    <x v="2"/>
    <m/>
    <x v="12"/>
  </r>
  <r>
    <s v="Assessment CDQR "/>
    <s v="OESE, OSEP"/>
    <s v="2017-18"/>
    <x v="34"/>
    <s v="NJ"/>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4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s v="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
    <m/>
    <m/>
    <m/>
    <m/>
    <m/>
    <s v="X"/>
    <s v="CWD"/>
    <s v="ALL"/>
    <s v="ALTALTACH"/>
    <s v="Y"/>
    <x v="1"/>
    <x v="2"/>
    <m/>
    <x v="64"/>
  </r>
  <r>
    <s v="Assessment CDQR "/>
    <s v="OESE, OSEP"/>
    <s v="2017-18"/>
    <x v="35"/>
    <s v="NM"/>
    <s v="DQR-Assess-001"/>
    <s v="175, 178, 179"/>
    <s v="583, 584, 585"/>
    <s v="SEA, LEA, SCH"/>
    <s v="MISSING DATA"/>
    <s v="NA"/>
    <m/>
    <m/>
    <m/>
    <m/>
    <m/>
    <m/>
    <m/>
    <m/>
    <m/>
    <m/>
    <m/>
    <m/>
    <s v=""/>
    <m/>
    <m/>
    <m/>
    <s v="X"/>
    <s v="X"/>
    <s v="X"/>
    <m/>
    <m/>
    <m/>
    <m/>
    <x v="0"/>
    <x v="1"/>
    <m/>
    <x v="176"/>
  </r>
  <r>
    <s v="Assessment CDQR "/>
    <s v="OESE, OSEP"/>
    <s v="2017-18"/>
    <x v="35"/>
    <s v="NM"/>
    <s v="DQR-Assess-001"/>
    <s v="175, 178, 179, 185, 188, 189"/>
    <s v="583, 584, 585, 588, 589, 590"/>
    <s v="SEA, LEA, SCH"/>
    <s v="MISSING DATA"/>
    <s v="NA"/>
    <s v="X"/>
    <s v="X"/>
    <s v="X"/>
    <s v="All subgroups"/>
    <s v="All grades"/>
    <s v="All assessment types"/>
    <s v="Yes"/>
    <m/>
    <m/>
    <m/>
    <m/>
    <s v="Missing Data (FS 175/178/179/185/188/189): Achievement and Participation data were not reported at the SEA, LEA, and School levels. Please submit data."/>
    <s v="New Mexico uploaded FS185, FS188, and FS189 on 3/25/2019. New Mexico continues to develop the reports needed to complete FS175, FS178, and FS179. The data will be ready in the coming weeks."/>
    <m/>
    <m/>
    <m/>
    <m/>
    <m/>
    <m/>
    <m/>
    <m/>
    <m/>
    <m/>
    <x v="0"/>
    <x v="0"/>
    <m/>
    <x v="0"/>
  </r>
  <r>
    <s v="Assessment CDQR "/>
    <s v="OESE, OSEP"/>
    <s v="2017-18"/>
    <x v="35"/>
    <s v="NM"/>
    <s v="DQR-Assess-003"/>
    <n v="185"/>
    <n v="588"/>
    <s v="SEA"/>
    <s v="METADATA ERROR"/>
    <s v="IN METADATA, NOT DATA"/>
    <m/>
    <m/>
    <m/>
    <m/>
    <m/>
    <m/>
    <m/>
    <m/>
    <m/>
    <m/>
    <m/>
    <m/>
    <s v=""/>
    <m/>
    <m/>
    <m/>
    <s v="X"/>
    <s v="X"/>
    <m/>
    <s v="NA"/>
    <s v="HS"/>
    <s v="ALTALTACH"/>
    <m/>
    <x v="0"/>
    <x v="1"/>
    <m/>
    <x v="177"/>
  </r>
  <r>
    <s v="Assessment CDQR "/>
    <s v="OESE, OSEP"/>
    <s v="2017-18"/>
    <x v="35"/>
    <s v="NM"/>
    <s v="DQR-Assess-003"/>
    <n v="189"/>
    <n v="590"/>
    <s v="SEA"/>
    <s v="METADATA ERROR"/>
    <s v="IN DATA, NOT METADATA"/>
    <m/>
    <m/>
    <m/>
    <m/>
    <m/>
    <m/>
    <m/>
    <m/>
    <m/>
    <m/>
    <m/>
    <m/>
    <s v=""/>
    <m/>
    <m/>
    <m/>
    <m/>
    <m/>
    <s v="X"/>
    <s v="NA"/>
    <n v="6"/>
    <s v="REGWACC"/>
    <m/>
    <x v="0"/>
    <x v="1"/>
    <m/>
    <x v="178"/>
  </r>
  <r>
    <s v="Assessment CDQR "/>
    <s v="OESE, OSEP"/>
    <s v="2017-18"/>
    <x v="35"/>
    <s v="NM"/>
    <s v="DQR-Assess-009"/>
    <s v="185, 188, 189"/>
    <s v="588, 589, 590"/>
    <s v="SEA"/>
    <s v="ACCURACY - YEAR TO YEAR COUNT"/>
    <s v="NA"/>
    <m/>
    <m/>
    <m/>
    <m/>
    <m/>
    <m/>
    <m/>
    <m/>
    <m/>
    <m/>
    <m/>
    <m/>
    <s v=""/>
    <m/>
    <m/>
    <m/>
    <s v="X"/>
    <s v="X"/>
    <s v="X"/>
    <s v="See CDQR Y2Y report"/>
    <s v="See CDQR Y2Y report"/>
    <s v="See CDQR Y2Y report"/>
    <s v="See CDQR Y2Y report"/>
    <x v="0"/>
    <x v="1"/>
    <m/>
    <x v="15"/>
  </r>
  <r>
    <s v="Assessment CDQR "/>
    <s v="OESE, OSEP"/>
    <s v="2017-18"/>
    <x v="35"/>
    <s v="NM"/>
    <s v="DQR-Assess-011"/>
    <n v="185"/>
    <n v="588"/>
    <s v="SEA"/>
    <s v="YEAR TO YEAR COMPARISON - CWD"/>
    <s v="NA"/>
    <m/>
    <m/>
    <m/>
    <m/>
    <m/>
    <m/>
    <m/>
    <m/>
    <m/>
    <m/>
    <m/>
    <m/>
    <s v=""/>
    <m/>
    <m/>
    <m/>
    <s v="X"/>
    <m/>
    <m/>
    <s v="CWD"/>
    <s v="ALL"/>
    <s v="ALTALTACH"/>
    <s v="Y"/>
    <x v="0"/>
    <x v="1"/>
    <m/>
    <x v="179"/>
  </r>
  <r>
    <s v="Assessment CDQR "/>
    <s v="OESE, OSEP"/>
    <s v="2017-18"/>
    <x v="35"/>
    <s v="NM"/>
    <s v="DQR-Assess-013"/>
    <s v="185, 188"/>
    <s v="588, 589"/>
    <s v="SEA"/>
    <s v="SUBJECT COUNT COMPARISON - MTH TO RLA"/>
    <s v="NA"/>
    <m/>
    <m/>
    <m/>
    <m/>
    <m/>
    <m/>
    <m/>
    <m/>
    <m/>
    <m/>
    <m/>
    <m/>
    <s v=""/>
    <m/>
    <m/>
    <m/>
    <s v="X"/>
    <s v="X"/>
    <m/>
    <s v="ALL STUDENTS, CWD, ECODIS, F, FCS, M, MB, MHL, MILCNCTD, MW, MAP"/>
    <s v="HS"/>
    <s v="ALL"/>
    <s v="Y"/>
    <x v="0"/>
    <x v="1"/>
    <m/>
    <x v="180"/>
  </r>
  <r>
    <s v="Assessment CDQR "/>
    <s v="OESE, OSEP"/>
    <s v="2017-18"/>
    <x v="35"/>
    <s v="NM"/>
    <s v="DQR-Assess-015"/>
    <n v="185"/>
    <n v="588"/>
    <s v="SEA"/>
    <s v="100% PARTICIPATION RATE VERIFICATION"/>
    <s v="NA"/>
    <m/>
    <m/>
    <m/>
    <m/>
    <m/>
    <m/>
    <m/>
    <m/>
    <m/>
    <m/>
    <m/>
    <m/>
    <s v=""/>
    <m/>
    <m/>
    <m/>
    <s v="X"/>
    <m/>
    <m/>
    <s v="MIG"/>
    <s v="ALL"/>
    <s v="ALL"/>
    <s v="Y"/>
    <x v="0"/>
    <x v="1"/>
    <m/>
    <x v="72"/>
  </r>
  <r>
    <s v="Assessment CDQR "/>
    <s v="OESE, OSEP"/>
    <s v="2017-18"/>
    <x v="35"/>
    <s v="NM"/>
    <s v="DQR-Assess-015"/>
    <n v="188"/>
    <n v="589"/>
    <s v="SEA"/>
    <s v="100% PARTICIPATION RATE VERIFICATION"/>
    <s v="NA"/>
    <m/>
    <m/>
    <m/>
    <m/>
    <m/>
    <m/>
    <m/>
    <m/>
    <m/>
    <m/>
    <m/>
    <m/>
    <s v=""/>
    <m/>
    <m/>
    <m/>
    <m/>
    <s v="X"/>
    <m/>
    <s v="MIG"/>
    <s v="ALL"/>
    <s v="ALL"/>
    <s v="Y"/>
    <x v="0"/>
    <x v="1"/>
    <m/>
    <x v="148"/>
  </r>
  <r>
    <s v="Assessment CDQR "/>
    <s v="OESE, OSEP"/>
    <s v="2017-18"/>
    <x v="36"/>
    <s v="NY"/>
    <s v="DQR-Assess-004"/>
    <s v="175, 178, 179, 185, 188, 189"/>
    <s v="583, 584, 585, 588, 589, 590"/>
    <s v="SEA, LEA, SCH"/>
    <s v="PARTIAL DATA"/>
    <s v="NA"/>
    <m/>
    <m/>
    <m/>
    <m/>
    <m/>
    <m/>
    <m/>
    <m/>
    <m/>
    <m/>
    <m/>
    <m/>
    <s v=""/>
    <m/>
    <m/>
    <m/>
    <s v="X"/>
    <s v="X"/>
    <s v="X"/>
    <s v="FCS, MILCNCTD"/>
    <s v="3, 4, 5, 6, 7, 8"/>
    <s v="All assessment types"/>
    <m/>
    <x v="0"/>
    <x v="1"/>
    <m/>
    <x v="181"/>
  </r>
  <r>
    <s v="Assessment CDQR "/>
    <s v="OESE, OSEP"/>
    <s v="2017-18"/>
    <x v="36"/>
    <s v="NY"/>
    <s v="DQR-Assess-004"/>
    <s v="175, 178, 179, 185, 188, 189"/>
    <s v="583, 584, 585, 588, 589, 590"/>
    <s v="SEA, LEA, SCH"/>
    <s v="PARTIAL DATA"/>
    <s v="NA"/>
    <m/>
    <m/>
    <m/>
    <m/>
    <m/>
    <m/>
    <m/>
    <m/>
    <m/>
    <m/>
    <m/>
    <m/>
    <s v=""/>
    <m/>
    <m/>
    <m/>
    <s v="X"/>
    <s v="X"/>
    <s v="X"/>
    <s v="HOM"/>
    <s v="HS"/>
    <s v="All assessment types"/>
    <m/>
    <x v="0"/>
    <x v="1"/>
    <m/>
    <x v="182"/>
  </r>
  <r>
    <s v="Assessment CDQR "/>
    <s v="OESE, OSEP"/>
    <s v="2017-18"/>
    <x v="36"/>
    <s v="NY"/>
    <s v="DQR-Assess-006"/>
    <s v="175, 178, 179"/>
    <s v="583, 584, 585"/>
    <s v="SEA, SCH"/>
    <s v="LEVEL COMPARISON"/>
    <s v="NA"/>
    <s v="X"/>
    <s v="X"/>
    <s v="X"/>
    <s v="ALL, ECODIS, F, LEP, M, MB, MHL, MW"/>
    <s v="All grades"/>
    <s v="ALTASSALTACH"/>
    <s v="No"/>
    <m/>
    <m/>
    <m/>
    <m/>
    <s v="Achievement SEA to SCH comparison: The FS 175/178/179 SEA number of students in the ALL, ECODIS, F, LEP, M, MB, MHL, MW subgroups who took a(n) ALTASSALTACH assessment and received a valid score is different from the sum of the SCH level counts of students. Please revise data and resubmit or explain in a data note why these data are accurate."/>
    <s v="It is not appropriate to compare SEA to SCH in New York State.  SEA counts include students in out-of-district placements that are not captured in SCH counts."/>
    <m/>
    <m/>
    <m/>
    <s v="X"/>
    <s v="X"/>
    <s v="X"/>
    <s v="ALL, ECODIS, F, LEP, M, MB, MHL, MW"/>
    <s v="All grades"/>
    <s v="ALTASSALTACH"/>
    <m/>
    <x v="0"/>
    <x v="2"/>
    <m/>
    <x v="183"/>
  </r>
  <r>
    <s v="Assessment CDQR "/>
    <s v="OESE, OSEP"/>
    <s v="2017-18"/>
    <x v="36"/>
    <s v="NY"/>
    <s v="DQR-Assess-006"/>
    <s v="175, 178, 179"/>
    <s v="583, 584, 585"/>
    <s v="SEA, SCH"/>
    <s v="LEVEL COMPARISON"/>
    <s v="NA"/>
    <s v="X"/>
    <s v="X"/>
    <s v="X"/>
    <s v="CWD"/>
    <s v="All grades"/>
    <s v="ALL, ALTASSALTACH"/>
    <s v="No"/>
    <m/>
    <m/>
    <m/>
    <m/>
    <s v="Achievement SEA to SCH comparison: The FS 175/178/179 SEA number of students in the CWD subgroup who took a(n) ALL, ALTASSALTACH assessment and received a valid score is different from the sum of the SCH level counts of students. _x000a__x000a_SEA to SCH discrepancies by subject: _x000a_-MATHEMATICS: 33146 students, 17%_x000a_-READING/LANGUAGE ARTS: 33048 students, 17%_x000a_-SCIENCE: 13225 students, 16%_x000a__x000a_Discrepancies in the other grades range from 3196-5449 students. Please revise data and resubmit or explain in a data note why these data are accurate."/>
    <s v="It is not appropriate to compare SEA to SCH in New York State.  SEA counts include students in out-of-district placements that are not captured in SCH counts."/>
    <m/>
    <m/>
    <m/>
    <s v="X"/>
    <s v="X"/>
    <s v="X"/>
    <s v="CWD"/>
    <s v="All grades"/>
    <s v="ALL, ALTASSALTACH"/>
    <m/>
    <x v="0"/>
    <x v="2"/>
    <m/>
    <x v="184"/>
  </r>
  <r>
    <s v="Assessment CDQR "/>
    <s v="OESE, OSEP"/>
    <s v="2017-18"/>
    <x v="36"/>
    <s v="NY"/>
    <s v="DQR-Assess-006"/>
    <s v="175, 178, 179"/>
    <s v="583, 584, 585"/>
    <s v="SEA, SCH"/>
    <s v="LEVEL COMPARISON"/>
    <s v="NA"/>
    <s v="X"/>
    <s v="X"/>
    <s v="X"/>
    <s v="HOM, MA"/>
    <s v="All"/>
    <s v="ALTASSALTACH"/>
    <s v="No"/>
    <m/>
    <m/>
    <m/>
    <m/>
    <s v="Achievement SEA to SCH comparison: The FS 175/178/179 SEA number of students in the HOM, MA subgroups who took a(n) ALTASSALTACH assessment and received a valid score is different from the sum of the SCH level counts of students. Please revise data and resubmit or explain in a data note why these data are accurate."/>
    <s v="It is not appropriate to compare SEA to SCH in New York State.  SEA counts include students in out-of-district placements that are not captured in SCH counts."/>
    <m/>
    <m/>
    <m/>
    <m/>
    <m/>
    <m/>
    <m/>
    <m/>
    <m/>
    <m/>
    <x v="0"/>
    <x v="2"/>
    <m/>
    <x v="185"/>
  </r>
  <r>
    <s v="Assessment CDQR "/>
    <s v="OESE, OSEP"/>
    <s v="2017-18"/>
    <x v="36"/>
    <s v="NY"/>
    <s v="DQR-Assess-008"/>
    <s v="185, 188, 189"/>
    <s v="588, 589, 590"/>
    <s v="SEA, SCH"/>
    <s v="LEVEL COMPARISON"/>
    <s v="NA"/>
    <m/>
    <m/>
    <m/>
    <m/>
    <m/>
    <m/>
    <m/>
    <m/>
    <m/>
    <m/>
    <m/>
    <m/>
    <s v=""/>
    <m/>
    <m/>
    <m/>
    <s v="X"/>
    <s v="X"/>
    <s v="X"/>
    <s v="CWD"/>
    <s v="All, 3, 4, 5, 6, 7, 8, HS"/>
    <s v="ALL, ALTALTACH, REGWOACC"/>
    <m/>
    <x v="0"/>
    <x v="1"/>
    <m/>
    <x v="186"/>
  </r>
  <r>
    <s v="Assessment CDQR "/>
    <s v="OESE, OSEP"/>
    <s v="2017-18"/>
    <x v="36"/>
    <s v="NY"/>
    <s v="DQR-Assess-008"/>
    <s v="185, 188, 189"/>
    <s v="588, 589, 590"/>
    <s v="SEA, SCH"/>
    <s v="LEVEL COMPARISON"/>
    <s v="NA"/>
    <m/>
    <m/>
    <m/>
    <m/>
    <m/>
    <m/>
    <m/>
    <m/>
    <m/>
    <m/>
    <m/>
    <m/>
    <s v=""/>
    <m/>
    <m/>
    <m/>
    <s v="X"/>
    <s v="X"/>
    <s v="X"/>
    <s v="ALL, ECODIS, F, HOM, LEP, M, MA, MB, MHL, MW"/>
    <s v="ALL, 3, 4, 5, 6, 7, 8, HS"/>
    <s v="ALTALTACH"/>
    <m/>
    <x v="0"/>
    <x v="1"/>
    <m/>
    <x v="187"/>
  </r>
  <r>
    <s v="Assessment CDQR "/>
    <s v="OESE, OSEP"/>
    <s v="2017-18"/>
    <x v="36"/>
    <s v="NY"/>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n v="0"/>
    <m/>
    <m/>
    <m/>
    <s v="X"/>
    <s v="X"/>
    <s v="X"/>
    <s v="See CDQR Y2Y report"/>
    <s v="See CDQR Y2Y report"/>
    <s v="See CDQR Y2Y report"/>
    <s v="See CDQR Y2Y report"/>
    <x v="0"/>
    <x v="2"/>
    <m/>
    <x v="7"/>
  </r>
  <r>
    <s v="Assessment CDQR "/>
    <s v="OESE, OSEP"/>
    <s v="2017-18"/>
    <x v="36"/>
    <s v="NY"/>
    <s v="DQR-Assess-010"/>
    <s v="178, 185"/>
    <s v="584, 588"/>
    <s v="SEA"/>
    <s v="ACCURACY - YEAR TO YEAR RATE"/>
    <s v="NA"/>
    <m/>
    <m/>
    <m/>
    <m/>
    <m/>
    <m/>
    <m/>
    <m/>
    <m/>
    <m/>
    <m/>
    <m/>
    <s v=""/>
    <m/>
    <m/>
    <m/>
    <s v="X"/>
    <s v="X"/>
    <m/>
    <s v="See CDQR Y2Y report"/>
    <s v="See CDQR Y2Y report"/>
    <s v="See CDQR Y2Y report"/>
    <s v="See CDQR Y2Y report"/>
    <x v="0"/>
    <x v="1"/>
    <m/>
    <x v="20"/>
  </r>
  <r>
    <s v="Assessment CDQR "/>
    <s v="OESE, OSEP"/>
    <s v="2017-18"/>
    <x v="36"/>
    <s v="NY"/>
    <s v="DQR-Assess-010"/>
    <s v="178, 185, 189"/>
    <s v="584, 588, 590"/>
    <s v="SEA"/>
    <s v="ACCURACY - YEAR TO YEAR RATE"/>
    <s v="NA"/>
    <s v="X"/>
    <s v="X"/>
    <s v="X"/>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Grades 3-8 proficiency rates improved across all subjects and grades for 2017-18.  Results should not be compared with prior year results, however, due to the State’s new two-session test design and performance standards. The new baseline established in 2017-18 will enable comparisons with student scores in 2019 and 2020."/>
    <m/>
    <m/>
    <m/>
    <m/>
    <m/>
    <m/>
    <m/>
    <m/>
    <m/>
    <m/>
    <x v="0"/>
    <x v="0"/>
    <m/>
    <x v="0"/>
  </r>
  <r>
    <s v="Assessment CDQR "/>
    <s v="OESE, OSEP"/>
    <s v="2017-18"/>
    <x v="36"/>
    <s v="NY"/>
    <s v="DQR-Assess-012"/>
    <s v="178, 188"/>
    <s v="584, 589"/>
    <s v="SEA, LEA, SCH"/>
    <s v="ACROSS FILE COMPARISON"/>
    <s v="NA"/>
    <m/>
    <s v="X"/>
    <m/>
    <s v="HOM, LEP"/>
    <s v="ALL, 3, 4, 5, 6, 7, 8"/>
    <s v="ALL"/>
    <s v="No"/>
    <m/>
    <m/>
    <m/>
    <m/>
    <s v="Across file comparison: The SEA number of students in the HOM, LEP subgroup who took an assessment and received a valid score for GRADES ALL, 3, 4, 5, 6, 7, 8 and ALL assessment types does not equal the number of students who participated in the assessment. The Grand Total discrepancy for the HOM subgroup is -2900 students, or -6%, and the Grand Total discrepancy for the LEP subgroup is -11160 students, or -11%. _x000a__x000a_Similar discrepancies exist at the LEA and School levels. Please revise data and resubmit or explain in a data note why these data are accurate."/>
    <s v="The number of students participating in the SF188 counts include first-year EL students who take the English Language Proficiency test instead of the State ELA test.  These students are not included in the SF178 counts."/>
    <m/>
    <m/>
    <m/>
    <m/>
    <s v="X"/>
    <m/>
    <s v="LEP, HOM"/>
    <s v="All, 3, 4, 5, 6, 7, 8"/>
    <s v="ALL"/>
    <m/>
    <x v="0"/>
    <x v="2"/>
    <m/>
    <x v="188"/>
  </r>
  <r>
    <s v="Assessment CDQR "/>
    <s v="OESE, OSEP"/>
    <s v="2017-18"/>
    <x v="36"/>
    <s v="NY"/>
    <s v="DQR-Assess-013"/>
    <s v="185, 188"/>
    <s v="588, 589"/>
    <s v="SEA"/>
    <s v="SUBJECT COUNT COMPARISON - MTH TO RLA"/>
    <s v="NA"/>
    <m/>
    <m/>
    <m/>
    <m/>
    <m/>
    <m/>
    <m/>
    <m/>
    <m/>
    <m/>
    <m/>
    <m/>
    <s v=""/>
    <m/>
    <m/>
    <m/>
    <s v="X"/>
    <s v="X"/>
    <m/>
    <s v="MILCNCTD"/>
    <s v="3 TO 8"/>
    <s v="ALL"/>
    <s v="Y"/>
    <x v="0"/>
    <x v="1"/>
    <m/>
    <x v="189"/>
  </r>
  <r>
    <s v="Assessment CDQR "/>
    <s v="OESE, OSEP"/>
    <s v="2017-18"/>
    <x v="36"/>
    <s v="NY"/>
    <s v="DQR-Assess-014"/>
    <n v="185"/>
    <n v="588"/>
    <s v="SEA"/>
    <s v="LOW PARTICIPATION RATE"/>
    <s v="NA"/>
    <s v="X"/>
    <m/>
    <m/>
    <s v="ALL, CWD, ECODIS, F, FCS, HOM, LEP, M, MAN, MB, MHL, MIG, MILCNCTD, MM, MNP, MW"/>
    <s v="All grades"/>
    <s v="All assessment types"/>
    <s v="No"/>
    <m/>
    <m/>
    <m/>
    <m/>
    <s v="Low Participation Rate (FS 185): The participation rates for all subgroups (except MA) range from 73.0 to 93.2%. The participation rate for the ALL STUDENTS subgroup is 82.1%. The ESEA, as amended, requires that States annually measure the achievement of not less than 95 percent of all students, and 95 percent of all students in each subgroup of students. Please revise data and resubmit and/or provide an explanatory data note. "/>
    <s v="The data is accurate.  Approximately 18 percent of eligible test takers refused participation in this year's assessment, which is 1% less than in 2016-17 and 3% less than in 2015-16."/>
    <m/>
    <m/>
    <m/>
    <s v="X"/>
    <m/>
    <m/>
    <s v="ALL STUDENTS, MW, MNP, MM, MIG, MHL, MB, MAN, M, LEP, HOM, F, ECODIS, CWD"/>
    <s v="ALL"/>
    <s v="ALL"/>
    <s v="Y"/>
    <x v="0"/>
    <x v="2"/>
    <m/>
    <x v="190"/>
  </r>
  <r>
    <s v="Assessment CDQR "/>
    <s v="OESE, OSEP"/>
    <s v="2017-18"/>
    <x v="36"/>
    <s v="NY"/>
    <s v="DQR-Assess-014"/>
    <n v="188"/>
    <n v="589"/>
    <s v="SEA"/>
    <s v="LOW PARTICIPATION RATE"/>
    <s v="NA"/>
    <m/>
    <s v="X"/>
    <m/>
    <s v="ALL, CWD, ECODIS, F, FCS, HOM, LEP, M, MAN, MB, MHL, MIG, MILCNCTD, MM, MNP, MW"/>
    <s v="All grades"/>
    <s v="All assessment types"/>
    <s v="No"/>
    <m/>
    <m/>
    <m/>
    <m/>
    <s v="Low Participation Rate (FS 188): The participation rates for all subgroups (except MA) range from 73.6 to 92.9%. The participation rate for the ALL STUDENTS subgroup is 81.8%. The ESEA, as amended, requires that States annually measure the achievement of not less than 95 percent of all students, and 95 percent of all students in each subgroup of students. Please revise data and resubmit and/or provide an explanatory data note. "/>
    <s v="The data is accurate.  Approximately 18 percent of eligible test takers refused participation in this year's assessment, which is 1% less than in 2016-17 and 3% less than in 2015-16."/>
    <m/>
    <m/>
    <m/>
    <m/>
    <s v="X"/>
    <m/>
    <s v="ALL STUDENTS, MW, MNP, MM, MIG, MHL, MB, MAN, M, LEP, HOM, FCS, F, ECODIS, CWD"/>
    <s v="ALL"/>
    <s v="ALL"/>
    <s v="Y"/>
    <x v="0"/>
    <x v="2"/>
    <m/>
    <x v="191"/>
  </r>
  <r>
    <s v="Assessment CDQR "/>
    <s v="OESE, OSEP"/>
    <s v="2017-18"/>
    <x v="36"/>
    <s v="NY"/>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74%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The data is accurate. NYSED is developing the required justification and monitoring procedures that must be submitted to the SEA when a district tests more than 1% of its total student participant population with the alternate assessment. "/>
    <m/>
    <m/>
    <m/>
    <s v="X"/>
    <m/>
    <m/>
    <s v="CWD"/>
    <s v="ALL"/>
    <s v="ALTALTACH"/>
    <s v="Y"/>
    <x v="0"/>
    <x v="2"/>
    <m/>
    <x v="192"/>
  </r>
  <r>
    <s v="Assessment CDQR "/>
    <s v="OESE, OSEP"/>
    <s v="2017-18"/>
    <x v="36"/>
    <s v="NY"/>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data is accurate. NYSED is developing the required justification and monitoring procedures that must be submitted to the SEA when a district tests more than 1% of its total student participant population with the alternate assessment. "/>
    <m/>
    <m/>
    <m/>
    <m/>
    <s v="X"/>
    <m/>
    <s v="CWD"/>
    <s v="ALL"/>
    <s v="ALTALTACH"/>
    <s v="Y"/>
    <x v="0"/>
    <x v="2"/>
    <m/>
    <x v="193"/>
  </r>
  <r>
    <s v="Assessment CDQR "/>
    <s v="OESE, OSEP"/>
    <s v="2017-18"/>
    <x v="36"/>
    <s v="NY"/>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s v="The data is accurate. NYSED is developing the required justification and monitoring procedures that must be submitted to the SEA when a district tests more than 1% of its total student participant population with the alternate assessment. "/>
    <m/>
    <m/>
    <m/>
    <m/>
    <m/>
    <s v="X"/>
    <s v="CWD"/>
    <s v="ALL"/>
    <s v="ALTALTACH"/>
    <s v="Y"/>
    <x v="0"/>
    <x v="2"/>
    <m/>
    <x v="194"/>
  </r>
  <r>
    <s v="Assessment CDQR "/>
    <s v="OESE, OSEP"/>
    <s v="2017-18"/>
    <x v="37"/>
    <s v="NC"/>
    <s v="DQR-Assess-002"/>
    <n v="175"/>
    <n v="583"/>
    <s v="SEA"/>
    <s v="METADATA ERROR"/>
    <s v="HS GRADES MISALIGNED"/>
    <s v="X"/>
    <m/>
    <m/>
    <s v="NA"/>
    <s v="10,11"/>
    <s v="ALTALTACH, REGWACC, REGWOACC"/>
    <s v="No"/>
    <m/>
    <m/>
    <m/>
    <m/>
    <s v="Achievement metadata - [MATHEMATICS]: Achievement data (FS 175) submitted for GRADE 11; however, EMAPS assessment metadata indicated GRADE 10 would be submitted. Please resubmit metadata and/or data to ensure consistency."/>
    <s v="Test is administered in Grade 10 and Scores are banked until Grade 11;  EMAPS survey has been updated"/>
    <m/>
    <m/>
    <m/>
    <s v="X"/>
    <s v="X"/>
    <m/>
    <s v="NA"/>
    <s v="10, 11"/>
    <s v="ALL"/>
    <m/>
    <x v="1"/>
    <x v="2"/>
    <m/>
    <x v="195"/>
  </r>
  <r>
    <s v="Assessment CDQR "/>
    <s v="OESE, OSEP"/>
    <s v="2017-18"/>
    <x v="37"/>
    <s v="NC"/>
    <s v="DQR-Assess-003"/>
    <n v="185"/>
    <n v="588"/>
    <s v="SEA"/>
    <s v="METADATA ERROR"/>
    <s v="HS GRADES MISALIGNED"/>
    <s v="X"/>
    <m/>
    <m/>
    <s v="NA"/>
    <s v="10,11"/>
    <s v="ALTALTACH, REGWACC, REGWOACC"/>
    <s v="No"/>
    <m/>
    <m/>
    <m/>
    <m/>
    <s v="Participation metadata - [MATHEMATICS]: Participation data (FS 185) submitted for GRADE 11; however, EMAPS assessment metadata indicated GRADE 10 would be submitted. Please resubmit metadata and/or data to ensure consistency."/>
    <s v="Test is administered in Grade 10 and Scores are banked until Grade 11;  EMAPS survey has been updated"/>
    <m/>
    <m/>
    <m/>
    <s v="X"/>
    <s v="X"/>
    <m/>
    <s v="NA"/>
    <s v="10, 11"/>
    <s v="ALTALTACH, REGWACC, REGWOACC"/>
    <m/>
    <x v="1"/>
    <x v="2"/>
    <m/>
    <x v="196"/>
  </r>
  <r>
    <s v="Assessment CDQR "/>
    <s v="OESE, OSEP"/>
    <s v="2017-18"/>
    <x v="37"/>
    <s v="NC"/>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Data are accurate as reported, and can be explained by a higher than normal increase in the CWD headcount."/>
    <m/>
    <m/>
    <m/>
    <s v="X"/>
    <s v="X"/>
    <s v="X"/>
    <s v="See CDQR Y2Y report"/>
    <s v="See CDQR Y2Y report"/>
    <s v="See CDQR Y2Y report"/>
    <s v="See CDQR Y2Y report"/>
    <x v="1"/>
    <x v="2"/>
    <m/>
    <x v="7"/>
  </r>
  <r>
    <s v="Assessment CDQR "/>
    <s v="OESE, OSEP"/>
    <s v="2017-18"/>
    <x v="37"/>
    <s v="NC"/>
    <s v="DQR-Assess-013"/>
    <s v="185, 188"/>
    <s v="588, 589"/>
    <s v="SEA"/>
    <s v="SUBJECT COUNT COMPARISON - MTH TO RLA"/>
    <s v="NA"/>
    <s v="X"/>
    <s v="X"/>
    <m/>
    <s v="All subgroups"/>
    <s v="HS"/>
    <s v="ALL"/>
    <s v="No"/>
    <m/>
    <m/>
    <m/>
    <m/>
    <s v="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is 13118 students, or 12.7%. Discrepancies in other stubgroups range from 19 to 8702 students. Please revise data and resubmit or explain in a data note why these data are accurate."/>
    <s v="Data are accurate as reported. MATH and RLA assessments are not administered to the same group of students, in the same grade, nor at the same time.  Differences in enrollment in these different courses is not surprising"/>
    <m/>
    <m/>
    <m/>
    <m/>
    <m/>
    <m/>
    <m/>
    <m/>
    <m/>
    <m/>
    <x v="0"/>
    <x v="0"/>
    <m/>
    <x v="0"/>
  </r>
  <r>
    <s v="Assessment CDQR "/>
    <s v="OESE, OSEP"/>
    <s v="2017-18"/>
    <x v="37"/>
    <s v="NC"/>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0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s v="Data are accurate as reported. ED notes that the State has a waiver of the 1% cap requirement."/>
    <m/>
    <m/>
    <m/>
    <s v="X"/>
    <m/>
    <m/>
    <s v="CWD"/>
    <s v="ALL"/>
    <s v="ALTALTACH"/>
    <s v="Y"/>
    <x v="1"/>
    <x v="2"/>
    <m/>
    <x v="51"/>
  </r>
  <r>
    <s v="Assessment CDQR "/>
    <s v="OESE, OSEP"/>
    <s v="2017-18"/>
    <x v="37"/>
    <s v="NC"/>
    <s v="DQR-Assess-018"/>
    <n v="188"/>
    <n v="589"/>
    <s v="SEA"/>
    <s v="1% ALTALT"/>
    <s v="NA"/>
    <m/>
    <m/>
    <m/>
    <m/>
    <m/>
    <m/>
    <m/>
    <m/>
    <m/>
    <m/>
    <m/>
    <m/>
    <s v=""/>
    <m/>
    <m/>
    <m/>
    <m/>
    <s v="X"/>
    <m/>
    <s v="CWD"/>
    <s v="ALL"/>
    <s v="ALTALTACH"/>
    <s v="Y"/>
    <x v="0"/>
    <x v="1"/>
    <m/>
    <x v="197"/>
  </r>
  <r>
    <s v="Assessment CDQR "/>
    <s v="OESE, OSEP"/>
    <s v="2017-18"/>
    <x v="37"/>
    <s v="NC"/>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are accurate as reported. ED notes that the State has a waiver of the 1% cap requirement."/>
    <m/>
    <m/>
    <m/>
    <m/>
    <m/>
    <s v="X"/>
    <s v="CWD"/>
    <s v="ALL"/>
    <s v="ALTALTACH"/>
    <s v="Y"/>
    <x v="1"/>
    <x v="2"/>
    <m/>
    <x v="53"/>
  </r>
  <r>
    <s v="Assessment CDQR "/>
    <s v="OESE, OSEP"/>
    <s v="2017-18"/>
    <x v="38"/>
    <s v="ND"/>
    <s v="DQR-Assess-009"/>
    <s v="175, 178, 185, 188"/>
    <s v="583, 584, 588, 589"/>
    <s v="SEA"/>
    <s v="ACCURACY - YEAR TO YEAR COUNT"/>
    <s v="NA"/>
    <s v="X"/>
    <s v="X"/>
    <m/>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One of the key changes affecting Participation and Achievement, Regular With and Without Accommodations and Alternate Assessment, specifically at the high school level, was that Ed 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_x000a_In addition to the change of HS testing grade, 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_x000a_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_x000a_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_x000a_As noted, an inconsistent decrease in the number and percent of 3rd grade students, who participated in the math assessment with accommodations, was observed for the 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_x000a_Bonnie Weisz, Assistant Director Assessment, bweisz@nd.gov, 701-328-1838"/>
    <m/>
    <m/>
    <m/>
    <s v="X"/>
    <s v="X"/>
    <m/>
    <s v="See CDQR Y2Y report"/>
    <s v="See CDQR Y2Y report"/>
    <s v="See CDQR Y2Y report"/>
    <s v="See CDQR Y2Y report"/>
    <x v="1"/>
    <x v="2"/>
    <m/>
    <x v="7"/>
  </r>
  <r>
    <s v="Assessment CDQR "/>
    <s v="OESE, OSEP"/>
    <s v="2017-18"/>
    <x v="38"/>
    <s v="ND"/>
    <s v="DQR-Assess-010"/>
    <s v="185, 188"/>
    <s v="588, 589"/>
    <s v="SEA"/>
    <s v="ACCURACY - YEAR TO YEAR RATE"/>
    <s v="NA"/>
    <s v="X"/>
    <s v="X"/>
    <m/>
    <s v="See CDQR Y2Y report"/>
    <s v="See CDQR Y2Y report"/>
    <s v="See CDQR Y2Y report"/>
    <s v="See CDQR Y2Y report"/>
    <m/>
    <m/>
    <m/>
    <m/>
    <s v="A year to year participation rate change of more than 4% was identified for at least one subgroup, assessment type, or grade. Please review the CDQR Year to Year Report. Please resubmit SY 2017-18 data or submit a data note to explain why these data are accurate."/>
    <s v="One of the key changes affecting Participation and Achievement, Regular With and Without Accommodations and Alternate Assessment, specifically at the high school level, was that Ed 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_x000a_In addition to the change of HS testing grade, 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_x000a_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_x000a_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_x000a_As noted, an inconsistent decrease in the number and percent of 3rd grade students, who participated in the math assessment with accommodations, was observed for the 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_x000a_According to the North Dakota Census Office, the population of the state has seen a continuing and dramatic increase in population over the last several years.  The United State Census Bureau estimates North Dakota population has had a 12.3% increase since the last census, occurring in 2010.  Estimated population totals from 2016 to 2017 continue to show this upward trend.  Not only is the overall population increasing, but we are also seeing an increase in our racial and ethnic diversity.  In 2010, North Dakota’s minority population was at 10%.  By 2016, population estimates show the minority population increasing to 15%.  While Native Americans are still by far the largest minority group represented in North Dakota, there has been a significant increase in the Black and Hispanic populations.  Statistics from 2018 also show high numbers in our international migration, compared to domestic migrants. Changes in the overall population and diversity of North Dakota are reflected in the increase of our Black, Hispanic, and LEP subgroups represented in our North Dakota State Assessments. _x000a_Bonnie Weisz, Assistant Director Assessment, bweisz@nd.gov, 701-328-1838"/>
    <m/>
    <m/>
    <m/>
    <s v="X"/>
    <s v="X"/>
    <m/>
    <s v="See CDQR Y2Y report"/>
    <s v="See CDQR Y2Y report"/>
    <s v="See CDQR Y2Y report"/>
    <s v="See CDQR Y2Y report"/>
    <x v="1"/>
    <x v="2"/>
    <m/>
    <x v="16"/>
  </r>
  <r>
    <s v="Assessment CDQR "/>
    <s v="OESE, OSEP"/>
    <s v="2017-18"/>
    <x v="38"/>
    <s v="ND"/>
    <s v="DQR-Assess-014"/>
    <n v="185"/>
    <n v="588"/>
    <s v="SEA"/>
    <s v="LOW PARTICIPATION RATE"/>
    <s v="NA"/>
    <s v="X"/>
    <m/>
    <m/>
    <s v="MIG"/>
    <s v="All grades"/>
    <s v="All assessment types"/>
    <s v="No"/>
    <m/>
    <m/>
    <m/>
    <m/>
    <s v="Low Participation Rate (FS 185): The participation rate for the MIG subgroup is 88.8%. The ESEA, as amended, requires that States annually measure the achievement of not less than 95 percent of all students, and 95 percent of all students in each subgroup of students. Please revise data and resubmit and/or provide an explanatory data note. "/>
    <s v="MIG (Math (FS 185) 88.89% Participation - Our migrant population often follows available work.  The majority of migrant workers do not stay in the state during the winter season.  Students most likely left prior to testing.  With a switch to a new assessment this year, the testing window also was shortened, which could have impacted students of families returning in late spring who may have tested the previous year.  While our migrant numbers are relatively small, we did see a fairly large increase in our migrant student population reported in 17-18.  This does support the migrant population increase we are seeing in the state.  Of the main non-participation reasons for migrant students, five were for absense and another seven showed as transfered out of district.  Since our enrollment records showed that these students were still enrolled at the inital part of the testing window, we counted these &quot;transfer&quot;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Additionally, this was the first year that our state legislature put into century code a Parental Directive option, allowing parents to opt their students out of state testing, which some migrant parents did take advantage of._x000a_Bonnie Weisz, Assistant Director Assessment, bweisz@nd.gov, 701-328-1838"/>
    <m/>
    <m/>
    <m/>
    <m/>
    <m/>
    <m/>
    <m/>
    <m/>
    <m/>
    <m/>
    <x v="0"/>
    <x v="0"/>
    <m/>
    <x v="0"/>
  </r>
  <r>
    <s v="Assessment CDQR "/>
    <s v="OESE, OSEP"/>
    <s v="2017-18"/>
    <x v="38"/>
    <s v="ND"/>
    <s v="DQR-Assess-014"/>
    <n v="188"/>
    <n v="589"/>
    <s v="SEA"/>
    <s v="LOW PARTICIPATION RATE"/>
    <s v="NA"/>
    <m/>
    <s v="X"/>
    <m/>
    <s v="HOM, LEP, MIG"/>
    <s v="All grades"/>
    <s v="All assessment types"/>
    <s v="No"/>
    <m/>
    <m/>
    <m/>
    <m/>
    <s v="Low Participation Rate (FS 188): The participation rates for the HOM subgroup is 94.4%, the LEP subgroup is 93.0%, and the MIG subgroup is 89.6%. The ESEA, as amended, requires that States annually measure the achievement of not less than 95 percent of all students, and 95 percent of all students in each subgroup of students. Please revise data and resubmit and/or provide an explanatory data note. "/>
    <s v="MIG (Reading/Language Arts Participation (FS 188) – 89.68% Participation - Our migrant population often follows available work.  The majority of migrant workers do not stay in the state during the winter season.  Students most likely left prior to testing.  With a switch to a new assessment this year, the testing window also was shortened, which could have impacted students of families returning in late spring who may have tested the previous year.  While our migrant numbers are relatively small, we did see a fairly large increase in our migrant student population reported in 17-18.  This does support the migrant population increase we are seeing in the state.  Of the main non-participation reasons for migrant students, five were for absense and another seven showed as transfered out of district.  Since our enrollment records showed that these students were still enrolled at the inital part of the testing window, we counted these &quot;transfer&quot;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Additionally, this was the first year that our state legislature put into century code a Parental Directive option, allowing parents to opt their students out of state testing, which some migrant parents did take advantage of._x000a_Bonnie Weisz, Assistant Director Assessment, bweisz@nd.gov, 701-328-1838_x000a__x000a_LEP (Reading/Language Arts Participation (FS 188) – 93% Participation - Since a significant number of our LEP students are also migrant students, we see some similar characteristics concerning non-participation. Of the main non-participation reasons for LEP students, fifty one were marked for absense and another nineteen showed as transfered out of district.  Since our enrollment records showed that these students were still enrolled at the inital part of the testing window, we counted these &quot;transfer&quot;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LEP students who are also migrant could also be affected by the new shortened testing window ending earlier in the spring which provides less opportunities for those students coming back later in the spring to test. Additionally, this was the first year that our state legislature put into century code a Parental Directive option, allowing parents to opt their students out of state testing, which several LEP parents took advantage of. _x000a__x000a_HOM (Reading/Language Arts Participation (FS 188) – Our homeless subgroup participation was 94.4%, just short of the required 95%.  There were a total of 826 homeless students reported for the Reading Assessment.  44 students were coded as non-participants.  This is a participation rate of  94.67%.  There were two students marked as medically exempt.  Adding these two exempt testers into the total, brings our participation rate down to 94.4%, slightly below the required 95% rate. Since these students are exempt and not counted as non-participants, it would seem they should not have a negative impact on our participation rate.  _x000a_Considering the circumstances surrounding homelessness, it is often difficult for these students to even make it to school, much less test.  The highest reasons for non-participation in this group were for absenses and for transfer out of the district after the start of the initial testing window.  As with migrant students, these homeless students most likely left the district prior to the official transfer date listed by the district in their enrollment report. With a new assessment and new reporting rules in place, these transfer students may not have been counted as non-participants in past years' reporting.  There were also parents of homeless students who took advantage of the Parental Directive option, allowing them to opt their students out of state testing."/>
    <m/>
    <m/>
    <m/>
    <m/>
    <m/>
    <m/>
    <m/>
    <m/>
    <m/>
    <m/>
    <x v="0"/>
    <x v="0"/>
    <m/>
    <x v="0"/>
  </r>
  <r>
    <s v="Assessment CDQR "/>
    <s v="OESE, OSEP"/>
    <s v="2017-18"/>
    <x v="39"/>
    <s v="MP"/>
    <s v="DQR-Assess-009"/>
    <n v="175"/>
    <n v="583"/>
    <s v="SEA"/>
    <s v="ACCURACY - YEAR TO YEAR COUNT"/>
    <s v="NA"/>
    <s v="X"/>
    <m/>
    <m/>
    <s v="See CDQR Y2Y report"/>
    <s v="See CDQR Y2Y report"/>
    <s v="See CDQR Y2Y report"/>
    <s v="See CDQR Y2Y report"/>
    <m/>
    <m/>
    <m/>
    <m/>
    <s v="A year to year change of more than 50 (count difference) and 5% was identified for at least one grand total. Please review the CDQR Year to Year Report.  If data are not accurate as submitted, please resubmit.  Please resubmit SY 2017-18 data or submit a data note to explain why these data are accurate."/>
    <s v="The Northern Mariana Islands reviewed and compared its data with the Year to Year Change Report, and the data reported is accurate and reflects what was originally reported. The year to year changes in proficiency rate for Math Proficiency in students taking the Alternate Assessment based on alternate achievement standards and regular assessments based on grade level achievement standards without accomodation is due to a decrease in the number of students taking these assessments in grades 4, 5, and 7."/>
    <m/>
    <m/>
    <m/>
    <s v="X"/>
    <m/>
    <m/>
    <s v="See CDQR Y2Y report"/>
    <s v="See CDQR Y2Y report"/>
    <s v="See CDQR Y2Y report"/>
    <s v="See CDQR Y2Y report"/>
    <x v="1"/>
    <x v="2"/>
    <m/>
    <x v="8"/>
  </r>
  <r>
    <s v="Assessment CDQR "/>
    <s v="OESE, OSEP"/>
    <s v="2017-18"/>
    <x v="39"/>
    <s v="MP"/>
    <s v="DQR-Assess-010"/>
    <s v="185, 188"/>
    <s v="588, 589"/>
    <s v="SEA"/>
    <s v="ACCURACY - YEAR TO YEAR RATE"/>
    <s v="NA"/>
    <s v="X"/>
    <s v="X"/>
    <m/>
    <s v="See CDQR Y2Y report"/>
    <s v="See CDQR Y2Y report"/>
    <s v="See CDQR Y2Y report"/>
    <s v="See CDQR Y2Y report"/>
    <m/>
    <m/>
    <m/>
    <m/>
    <s v="A year to year participation rate change of more than 4% was identified for at least one subgroup, assessment type, or grade. Please review the CDQR Year to Year Report. Please resubmit SY 2017-18 data or submit a data note to explain why these data are accurate."/>
    <s v="The Northern Mariana Islands reviewed and compared its data with the Year to Year Change Report, and the data reported is accurate and reflects what was originally reported. The participation rate change of more than 4 % is due to an increase in the number of students you participated and received a valid score in SY 17-18 compared to SY 16-17."/>
    <m/>
    <m/>
    <m/>
    <s v="X"/>
    <s v="X"/>
    <m/>
    <s v="See CDQR Y2Y report"/>
    <s v="See CDQR Y2Y report"/>
    <s v="See CDQR Y2Y report"/>
    <s v="See CDQR Y2Y report"/>
    <x v="1"/>
    <x v="2"/>
    <m/>
    <x v="16"/>
  </r>
  <r>
    <s v="Assessment CDQR "/>
    <s v="OESE, OSEP"/>
    <s v="2017-18"/>
    <x v="39"/>
    <s v="MP"/>
    <s v="DQR-Assess-014"/>
    <n v="185"/>
    <n v="588"/>
    <s v="SEA"/>
    <s v="LOW PARTICIPATION RATE"/>
    <s v="NA"/>
    <s v="X"/>
    <m/>
    <m/>
    <s v="ALL, CWD"/>
    <s v="All grades"/>
    <s v="All assessment types"/>
    <s v="No"/>
    <m/>
    <m/>
    <m/>
    <m/>
    <s v="Low Participation Rate (FS 185): The participation rates for the ALL STUDENTS and the CWD subgroups are 92.8%. The ESEA, as amended, requires that States annually measure the achievement of not less than 95 percent of all students, and 95 percent of all students in each subgroup of students. Please revise data and resubmit and/or provide an explanatory data note. "/>
    <s v="The Northern Mariana Islands reviewed and compared its data with the Year to Year Change Report, and the data reported is accurate and reflects what was originally reported. The decrease in the number of students with IEP’s who took the Math assessment and received a valid score in SY 17-18 compared to SY 16-17 was due to the number of students who were reported being absent and did not take the math assessment in SY 17-18."/>
    <m/>
    <m/>
    <m/>
    <m/>
    <m/>
    <m/>
    <m/>
    <m/>
    <m/>
    <m/>
    <x v="0"/>
    <x v="0"/>
    <m/>
    <x v="0"/>
  </r>
  <r>
    <s v="Assessment CDQR "/>
    <s v="OESE, OSEP"/>
    <s v="2017-18"/>
    <x v="39"/>
    <s v="MP"/>
    <s v="DQR-Assess-014"/>
    <n v="188"/>
    <n v="589"/>
    <s v="SEA"/>
    <s v="LOW PARTICIPATION RATE"/>
    <s v="NA"/>
    <m/>
    <s v="X"/>
    <m/>
    <s v="ALL, CWD"/>
    <s v="All grades"/>
    <s v="All assessment types"/>
    <s v="No"/>
    <m/>
    <m/>
    <m/>
    <m/>
    <s v="Low Participation Rate (FS 188): The participation rates for the ALL STUDENTS and the CWD subgroups are 91.4%. The ESEA, as amended, requires that States annually measure the achievement of not less than 95 percent of all students, and 95 percent of all students in each subgroup of students. Please revise data and resubmit and/or provide an explanatory data note. "/>
    <s v="The Northern Mariana Islands reviewed and compared its data with the Year to Year Change Report, and the data reported is accurate and reflects what was originally reported. The decrease in the number of students with IEP’s who took the Reading assessment and received a valid score in SY 17-18 compared to SY 16-17 was due to the number of students who were reported being absent and did not take the math assessment in SY 17-18."/>
    <m/>
    <m/>
    <m/>
    <m/>
    <m/>
    <m/>
    <m/>
    <m/>
    <m/>
    <m/>
    <x v="0"/>
    <x v="0"/>
    <m/>
    <x v="0"/>
  </r>
  <r>
    <s v="Assessment CDQR "/>
    <s v="OESE, OSEP"/>
    <s v="2017-18"/>
    <x v="40"/>
    <s v="OH"/>
    <s v="DQR-Assess-006"/>
    <s v="175, 178, 179"/>
    <s v="583, 584, 585"/>
    <s v="SEA, SCH"/>
    <s v="LEVEL COMPARISON"/>
    <s v="NA"/>
    <s v="X"/>
    <s v="X"/>
    <s v="X"/>
    <s v="FCS"/>
    <s v="All grades"/>
    <s v="All assessment types"/>
    <s v="No"/>
    <m/>
    <m/>
    <m/>
    <m/>
    <s v="Achievement and Participation SEA to SCH comparison: The SEA FS 175/178/179/185/188/189 GRAND TOTAL number of students in the FCS subgroup who took an assessment and received a valid score is different by more than 10% and 200 students from the sum of the SCH level counts of students who took an assessment and received a valid score. _x000a__x000a_Similar discrepancies exist in the other grade/assessment type combinations. Please revise data and resubmit or explain in a data note why these data are accurate."/>
    <s v="Similar to military-affiliated students, students in foster care may be more mobile than other groups of students.  In such scenarios, a student may not spend the majority of his/her time in one particular school, or even school district.  Rather than assigning students to &quot;Accountable&quot; schools and LEAs for participation and proficiency purposes, they are more accurately reported with &quot;Participation&quot; schools and LEAs. The Participation IRN follows the same logic as the Accountable IRN, in that students who are not reported with a &quot;Participation SCH&quot; or &quot;Participation LEA&quot; are rolled up to the SEA level for participation and proficiency calculations, and are reported as such. This policy of &quot;rolling up&quot; students who do not meet Full Academic Year criteria in a single LEA is not based on any demographic attribute, so the higher state-level totals occur across all grade levels, racial/ethnic statuses, assessment types, etc. The Ohio Department of Education follows all published file specifications for reporting of data, including Full Academic Year considerations, so students are indeed reported at the LEA and SCH levels regardless of Full Academic Year considerations.  ED will note that this scenario occurs in Ohio on a yearly basis, lending credibility to the fact that it is a normal and expected data observation. "/>
    <m/>
    <m/>
    <m/>
    <s v="X"/>
    <s v="X"/>
    <s v="X"/>
    <s v="FCS"/>
    <s v="All grades"/>
    <s v="All assessment types"/>
    <m/>
    <x v="1"/>
    <x v="2"/>
    <m/>
    <x v="198"/>
  </r>
  <r>
    <s v="Assessment CDQR "/>
    <s v="OESE, OSEP"/>
    <s v="2017-18"/>
    <x v="40"/>
    <s v="OH"/>
    <s v="DQR-Assess-006"/>
    <s v="178, 179, 188, 189"/>
    <s v="584, 585, 589, 590"/>
    <s v="SEA, SCH"/>
    <s v="LEVEL COMPARISON"/>
    <s v="NA"/>
    <m/>
    <s v="X"/>
    <s v="X"/>
    <s v="MILCNCTD"/>
    <s v="All grades"/>
    <s v="ALL, REGASSWOACC"/>
    <s v="No"/>
    <m/>
    <m/>
    <m/>
    <m/>
    <s v="Achievement SEA to SCH comparison: The SEA FS 178/179/188/189 number of students in the MILCNCTD subgroup who took a(n) ALL, REGASSWOACC assessment and received a valid score is different from the sum of the SCH level count of students who took an assessment and received a valid score. For FS178, the difference is 1216 students, or 29%. For FS179, the difference is 241 students, or 17%. Similar discrepancies exist for in FS188 and FS189. Please revise data and resubmit or explain in a data note why these data are accurate."/>
    <s v="Similar to students in foster care, military-affiliated students may be more mobile than other groups of students.  In such scenarios, a student may not spend the majority of his/her time in one particular school, or even school district.  Rather than assigning students to &quot;Accountable&quot; schools and LEAs for participation and proficiency purposes, they are more accurately reported with &quot;Participation&quot; schools and LEAs. The Participation IRN follows the same logic as the Accountable IRN, in that students who are not reported with a &quot;Participation SCH&quot; or &quot;Participation LEA&quot; are rolled up to the SEA level for participation and proficiency calculations, and are reported as such. This policy of &quot;rolling up&quot; students who do not meet Full Academic Year criteria in a single LEA is not based on any demographic attribute, so the higher state-level totals occur across all grade levels, racial/ethnic statuses, assessment types, etc. The Ohio Department of Education follows all published file specifications for reporting of data, including Full Academic Year considerations, so students are indeed reported at the LEA and SCH levels regardless of Full Academic Year considerations.  ED will note that this scenario occurs in Ohio on a yearly basis, lending credibility to the fact that it is a normal and expected data observation."/>
    <m/>
    <m/>
    <m/>
    <m/>
    <s v="X"/>
    <s v="X"/>
    <s v="MILCNCTD"/>
    <s v="All grades"/>
    <s v="ALL, REGWOACC"/>
    <m/>
    <x v="1"/>
    <x v="2"/>
    <m/>
    <x v="199"/>
  </r>
  <r>
    <s v="Assessment CDQR "/>
    <s v="OESE, OSEP"/>
    <s v="2017-18"/>
    <x v="40"/>
    <s v="OH"/>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In the State of Ohio, significant fluctuation in grade level and/or student subgroup is not uncommon year-to-year.  For example, between SY 17 and SY 18, Ohio observed changes of at least 1,000 students in nine grade levels.  Additionally, every race saw an increase or decrease of at least 1,000 students - most well over that amount.  Between SY 18 and current enrollment figures, Ohio has observed changes of at least 2,000 students in eight grade levels.  Two of these grade levels saw changes in student enrollment of over 3,000.  Ohio also requests that ED verify and provide the methods used to calculate student enrollment from FS185, FS188, and FS189.  There appear to be inconsistencies in the categories being used.   "/>
    <m/>
    <m/>
    <m/>
    <s v="X"/>
    <s v="X"/>
    <s v="X"/>
    <s v="See CDQR Y2Y report"/>
    <s v="See CDQR Y2Y report"/>
    <s v="See CDQR Y2Y report"/>
    <s v="See CDQR Y2Y report"/>
    <x v="1"/>
    <x v="2"/>
    <m/>
    <x v="7"/>
  </r>
  <r>
    <s v="Assessment CDQR "/>
    <s v="OESE, OSEP"/>
    <s v="2017-18"/>
    <x v="40"/>
    <s v="OH"/>
    <s v="DQR-Assess-013"/>
    <s v="185, 188"/>
    <s v="588, 589"/>
    <s v="SEA"/>
    <s v="SUBJECT COUNT COMPARISON - MTH TO RLA"/>
    <s v="NA"/>
    <s v="X"/>
    <s v="X"/>
    <m/>
    <s v="FCS, MAN, MAP, MIG, MILCNCTD"/>
    <s v="HS"/>
    <s v="ALL"/>
    <s v="No"/>
    <m/>
    <m/>
    <m/>
    <m/>
    <s v="Subject Count Comparison - MTH to RLA (FS185, 188): The count of FCS, MAN, MAP, MIG, and MILCNCTD students  in High School who were enrolled at the time of the assessment in a Mathematics assessment (FS185) does not align with the count of students who were enrolled at the time of the assessment in a Reading/Language Arts assessment (FS188). While some variation is expected, the FCS discrepancy of 903 students, or 25.0%, the MAN discrepancy of 20 students, or -10.2%, the MAP discrepancy of 438 students, or 14.7%, the MIG discrepancy of 12 students, or 20.0%, and the MILCNCTD discrepancy of 258 students, or 91.2%, is larger than expected. Please revise data and resubmit or explain in a data note why these data are accurate."/>
    <s v="Data have been verified as accurate.  Multiple possibilities exist for this observation, and Ohio notes that differences in reported enrollment exist between all files - FS185, FS188, and FS189. The differences in numbers of students tested across subjects in High School Mathematics, Reading/Language Arts, and Science are attributable to the operation of Ohio's End of Course Exams.  Due to the fact that these tests are not required to be taken when a student is at a particular grade level, not every student will take an exam in every subject area in any given year  There are also more assessments in Mathematics than RLA or SCI, further reducing the possibility that the number of students taking each subject will match.  Differences in the specific student subgroups may occur due to the fact that assessments are administered in different windows, and these students may exhibit greater mobility, leading to movement out of the state prior to a particular window. Ohio also requests that ED verify and provide the methods used to calculate student enrollment from FS185, FS188, and FS189.  There appear to be inconsistencies in the categories being used."/>
    <m/>
    <m/>
    <m/>
    <m/>
    <m/>
    <m/>
    <m/>
    <m/>
    <m/>
    <m/>
    <x v="0"/>
    <x v="0"/>
    <m/>
    <x v="0"/>
  </r>
  <r>
    <s v="Assessment CDQR "/>
    <s v="OESE, OSEP"/>
    <s v="2017-18"/>
    <x v="40"/>
    <s v="OH"/>
    <s v="DQR-Assess-013"/>
    <s v="185, 188"/>
    <s v="588, 589"/>
    <s v="SEA"/>
    <s v="SUBJECT COUNT COMPARISON - MTH TO RLA"/>
    <s v="NA"/>
    <s v="X"/>
    <s v="X"/>
    <m/>
    <s v="MILCNCTD"/>
    <s v="3 TO 8"/>
    <s v="ALL"/>
    <s v="No"/>
    <m/>
    <m/>
    <m/>
    <m/>
    <s v="Subject Count Comparison - MTH to RLA (FS185, 188): The count of MILCNCT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777 students, or 24.8%, is larger than expected. Please revise data and resubmit or explain in a data note why these data are accurate."/>
    <s v="Data have been verified as accurate.  The most likely explanation for this observed difference is the fact that military students tend to be highly mobile, and the fact that Ohio's State Tests are administered during different windows.  This could lead to a student moving out of the state prior to sitting for both assessments.  Additionally, particularly in grade 3, there are multiple administrations of the RLA, reducing the likelihood that a student would not participate in this assessment.  This plays out across 3rd grade as a whole, with approximately 5,000 more students being tested in ELA (RLA) than Math.  Ohio also requests that ED verify and provide the methods used to calculate student enrollment from FS185, FS188, and FS189.  There appear to be inconsistencies in the categories being used."/>
    <m/>
    <m/>
    <m/>
    <m/>
    <m/>
    <m/>
    <m/>
    <m/>
    <m/>
    <m/>
    <x v="0"/>
    <x v="0"/>
    <m/>
    <x v="0"/>
  </r>
  <r>
    <s v="Assessment CDQR "/>
    <s v="OESE, OSEP"/>
    <s v="2017-18"/>
    <x v="40"/>
    <s v="OH"/>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9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verified as correct. State has obtained waiver to exceed 1% AASCD cap."/>
    <m/>
    <m/>
    <m/>
    <s v="X"/>
    <m/>
    <m/>
    <s v="CWD"/>
    <s v="ALL"/>
    <s v="ALTALTACH"/>
    <s v="Y"/>
    <x v="1"/>
    <x v="2"/>
    <m/>
    <x v="200"/>
  </r>
  <r>
    <s v="Assessment CDQR "/>
    <s v="OESE, OSEP"/>
    <s v="2017-18"/>
    <x v="40"/>
    <s v="OH"/>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9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verified as correct. State has obtained waiver to exceed 1% AASCD cap."/>
    <m/>
    <m/>
    <m/>
    <m/>
    <s v="X"/>
    <m/>
    <s v="CWD"/>
    <s v="ALL"/>
    <s v="ALTALTACH"/>
    <s v="Y"/>
    <x v="1"/>
    <x v="2"/>
    <m/>
    <x v="201"/>
  </r>
  <r>
    <s v="Assessment CDQR "/>
    <s v="OESE, OSEP"/>
    <s v="2017-18"/>
    <x v="40"/>
    <s v="OH"/>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verified as correct. State has obtained waiver to exceed 1% AASCD cap."/>
    <m/>
    <m/>
    <m/>
    <m/>
    <m/>
    <s v="X"/>
    <s v="CWD"/>
    <s v="ALL"/>
    <s v="ALTALTACH"/>
    <s v="Y"/>
    <x v="1"/>
    <x v="2"/>
    <m/>
    <x v="136"/>
  </r>
  <r>
    <s v="Assessment CDQR "/>
    <s v="OESE, OSEP"/>
    <s v="2017-18"/>
    <x v="41"/>
    <s v="OK"/>
    <s v="DQR-Assess-002"/>
    <n v="179"/>
    <n v="585"/>
    <s v="SEA"/>
    <s v="METADATA ERROR"/>
    <s v="IN DATA, NOT METADATA"/>
    <m/>
    <m/>
    <s v="X"/>
    <s v="NA"/>
    <s v="10,12"/>
    <s v="ALTALTACH, REGWACC, REGWOACC"/>
    <s v="No"/>
    <m/>
    <m/>
    <m/>
    <m/>
    <s v="Achievement metadata - [SCIENCE]: Achievement data (FS 179) submitted for ALTASSALTACH, REGASSWACC, REGASSWOACC for GRADES 10, 12; however, EMAPS assessment metadata does not include these GRADES 10, 12/ALTASSALTACH, GRADES 10, 12/REGASSWACC, and GRADES 10, 12/REGASSWOACC combinations. Please resubmit metadata and/or data to ensure consistency."/>
    <s v="FS179 has been resubmitted to correct this issue."/>
    <m/>
    <m/>
    <m/>
    <m/>
    <m/>
    <s v="X"/>
    <s v="NA"/>
    <n v="11"/>
    <s v="REGWOACC"/>
    <m/>
    <x v="0"/>
    <x v="2"/>
    <m/>
    <x v="202"/>
  </r>
  <r>
    <s v="Assessment CDQR "/>
    <s v="OESE, OSEP"/>
    <s v="2017-18"/>
    <x v="41"/>
    <s v="OK"/>
    <s v="DQR-Assess-002"/>
    <n v="179"/>
    <n v="585"/>
    <s v="SEA"/>
    <s v="METADATA ERROR"/>
    <s v="IN METADATA, NOT DATA"/>
    <m/>
    <m/>
    <m/>
    <m/>
    <m/>
    <m/>
    <m/>
    <m/>
    <m/>
    <m/>
    <m/>
    <m/>
    <s v=""/>
    <m/>
    <m/>
    <m/>
    <m/>
    <m/>
    <s v="X"/>
    <s v="NA"/>
    <n v="11"/>
    <s v="REGWACC, REGWOACC"/>
    <m/>
    <x v="0"/>
    <x v="1"/>
    <m/>
    <x v="203"/>
  </r>
  <r>
    <s v="Assessment CDQR "/>
    <s v="OESE, OSEP"/>
    <s v="2017-18"/>
    <x v="41"/>
    <s v="OK"/>
    <s v="DQR-Assess-002"/>
    <s v="175, 178"/>
    <s v="583, 584"/>
    <s v="SEA"/>
    <s v="METADATA ERROR"/>
    <s v="IN DATA, NOT METADATA"/>
    <s v="X"/>
    <s v="X"/>
    <m/>
    <s v="NA"/>
    <s v="9,10,12"/>
    <s v="ALTALTACH, REGWACC, REGWOACC"/>
    <s v="No"/>
    <m/>
    <m/>
    <m/>
    <m/>
    <s v="Achievement metadata - [MATHEMATICS and READING/LANGUAGE ARTS]: Achievement data (FS 175/178) submitted for ALTASSALTACH, REGASSWACC, REGASSWOACC for GRADES 9, 10, 12; however, EMAPS assessment metadata does not include these _x000a_GRADE 10/ALTASSALTACH/LEVELS 1, 3, 4, GRADE 12/ALTASSALTACH/LEVELS 1-3, GRADE 10/REGASSWACC/LEVELS 1, 2, 4, GRADE 12/REGASSWACC/LEVELS 1-3, GRADES 9, 12/REGASSWOACC, GRADE 10/REGASSWOACC/LEVELS 1-3. Please resubmit metadata and/or data to ensure consistency."/>
    <s v="FS175 and FS178 have been resubmitted to correct the issues."/>
    <m/>
    <m/>
    <m/>
    <s v="X"/>
    <s v="X"/>
    <m/>
    <s v="NA"/>
    <n v="11"/>
    <s v="REGWOACC"/>
    <m/>
    <x v="0"/>
    <x v="2"/>
    <m/>
    <x v="204"/>
  </r>
  <r>
    <s v="Assessment CDQR "/>
    <s v="OESE, OSEP"/>
    <s v="2017-18"/>
    <x v="41"/>
    <s v="OK"/>
    <s v="DQR-Assess-002"/>
    <s v="175, 178"/>
    <s v="583, 584"/>
    <s v="SEA"/>
    <s v="METADATA ERROR"/>
    <s v="IN METADATA, NOT DATA"/>
    <m/>
    <m/>
    <m/>
    <m/>
    <m/>
    <m/>
    <m/>
    <m/>
    <m/>
    <m/>
    <m/>
    <m/>
    <s v=""/>
    <m/>
    <m/>
    <m/>
    <s v="X"/>
    <s v="X"/>
    <m/>
    <s v="NA"/>
    <n v="11"/>
    <s v="REGWOACC"/>
    <m/>
    <x v="0"/>
    <x v="1"/>
    <m/>
    <x v="204"/>
  </r>
  <r>
    <s v="Assessment CDQR "/>
    <s v="OESE, OSEP"/>
    <s v="2017-18"/>
    <x v="41"/>
    <s v="OK"/>
    <s v="DQR-Assess-003"/>
    <n v="189"/>
    <n v="590"/>
    <s v="SEA"/>
    <s v="METADATA ERROR"/>
    <s v="IN DATA, NOT METADATA"/>
    <m/>
    <m/>
    <s v="X"/>
    <s v="NA"/>
    <s v="10,12"/>
    <s v="ALTALTACH, REGWACC, REGWOACC"/>
    <s v="No"/>
    <m/>
    <m/>
    <m/>
    <m/>
    <s v="Participation metadata - [SCIENCE]: Participation data (FS 189) submitted for ALTPARTALTACH, REGPARTWACC, REGPARTWOACC for GRADES 10, 12; however, EMAPS assessment metadata does not include these GRADES 10, 12/ALTPARTALTACH, GRADES 10, 12/REGPARTWACC, and GRADES 10, 12/REGPARTWOACC combinations. Please resubmit metadata and/or data to ensure consistency."/>
    <s v="FS189 has been resubmitted to correct this issue."/>
    <m/>
    <m/>
    <m/>
    <m/>
    <m/>
    <m/>
    <m/>
    <m/>
    <m/>
    <m/>
    <x v="0"/>
    <x v="0"/>
    <m/>
    <x v="0"/>
  </r>
  <r>
    <s v="Assessment CDQR "/>
    <s v="OESE, OSEP"/>
    <s v="2017-18"/>
    <x v="41"/>
    <s v="OK"/>
    <s v="DQR-Assess-003"/>
    <n v="189"/>
    <n v="590"/>
    <s v="SEA"/>
    <s v="METADATA ERROR"/>
    <s v="IN METADATA, NOT DATA"/>
    <m/>
    <m/>
    <m/>
    <m/>
    <m/>
    <m/>
    <m/>
    <m/>
    <m/>
    <m/>
    <m/>
    <m/>
    <s v=""/>
    <m/>
    <m/>
    <m/>
    <m/>
    <m/>
    <s v="X"/>
    <s v="NA"/>
    <n v="11"/>
    <s v="REGWACC, REGWOACC"/>
    <m/>
    <x v="0"/>
    <x v="1"/>
    <m/>
    <x v="205"/>
  </r>
  <r>
    <s v="Assessment CDQR "/>
    <s v="OESE, OSEP"/>
    <s v="2017-18"/>
    <x v="41"/>
    <s v="OK"/>
    <s v="DQR-Assess-003"/>
    <s v="185, 188"/>
    <s v="588, 589"/>
    <s v="SEA"/>
    <s v="METADATA ERROR"/>
    <s v="IN DATA, NOT METADATA"/>
    <s v="X"/>
    <s v="X"/>
    <m/>
    <s v="NA"/>
    <s v="9,10,12"/>
    <s v="ALTALTACH, REGWACC, REGWOACC"/>
    <s v="No"/>
    <m/>
    <m/>
    <m/>
    <m/>
    <s v="Participation metadata - [MATHEMATICS and READING/LANGUAGE ARTS]: Participation data (FS 185/188) submitted for ALTPARTALTACH, REGPARTWACC, REGPARTWOACC for GRADES 9, 10, 12; however, EMAPS assessment metadata does not include these GRADES 9, 10, 12/ALTPARTALTACH, GRADES 9, 10, 12/REGPARTWACC, and GRADES 9, 10, 12/REGPARTWOACC combinations. Please resubmit metadata and/or data to ensure consistency."/>
    <s v="FS185 and FS188 have been resubmitted to correct these issues."/>
    <m/>
    <m/>
    <m/>
    <m/>
    <m/>
    <m/>
    <m/>
    <m/>
    <m/>
    <m/>
    <x v="0"/>
    <x v="0"/>
    <m/>
    <x v="0"/>
  </r>
  <r>
    <s v="Assessment CDQR "/>
    <s v="OESE, OSEP"/>
    <s v="2017-18"/>
    <x v="41"/>
    <s v="OK"/>
    <s v="DQR-Assess-004"/>
    <s v="175, 178, 179, 185, 188, 189"/>
    <s v="583, 584, 585, 588, 589, 590"/>
    <s v="SEA, LEA, SCH"/>
    <s v="PARTIAL DATA"/>
    <s v="NA"/>
    <m/>
    <m/>
    <m/>
    <m/>
    <m/>
    <m/>
    <m/>
    <m/>
    <m/>
    <m/>
    <m/>
    <m/>
    <s v=""/>
    <m/>
    <m/>
    <m/>
    <s v="X"/>
    <s v="X"/>
    <s v="X"/>
    <s v="All subgroups"/>
    <s v="10, 12, HS"/>
    <s v="All assessment types"/>
    <m/>
    <x v="0"/>
    <x v="1"/>
    <m/>
    <x v="206"/>
  </r>
  <r>
    <s v="Assessment CDQR "/>
    <s v="OESE, OSEP"/>
    <s v="2017-18"/>
    <x v="41"/>
    <s v="OK"/>
    <s v="DQR-Assess-004"/>
    <s v="175, 178, 179, 185, 188, 189"/>
    <s v="583, 584, 585, 588, 589, 590"/>
    <s v="SEA, LEA, SCH"/>
    <s v="PARTIAL DATA"/>
    <s v="NA"/>
    <m/>
    <m/>
    <m/>
    <m/>
    <m/>
    <m/>
    <m/>
    <m/>
    <m/>
    <m/>
    <m/>
    <m/>
    <s v=""/>
    <m/>
    <m/>
    <m/>
    <s v="X"/>
    <s v="X"/>
    <s v="X"/>
    <s v="MNP, MIG"/>
    <n v="11"/>
    <s v="ALL, ALTALTACH"/>
    <m/>
    <x v="0"/>
    <x v="1"/>
    <m/>
    <x v="207"/>
  </r>
  <r>
    <s v="Assessment CDQR "/>
    <s v="OESE, OSEP"/>
    <s v="2017-18"/>
    <x v="41"/>
    <s v="OK"/>
    <s v="DQR-Assess-004"/>
    <s v="179, 189"/>
    <s v="585, 590"/>
    <s v="SEA, LEA, SCH"/>
    <s v="PARTIAL DATA"/>
    <s v="NA"/>
    <m/>
    <m/>
    <m/>
    <m/>
    <m/>
    <m/>
    <m/>
    <m/>
    <m/>
    <m/>
    <m/>
    <m/>
    <s v=""/>
    <m/>
    <m/>
    <m/>
    <m/>
    <m/>
    <s v="X"/>
    <s v="ALL, CWD, ECODIS, M, MAN, MB, MHL, MW"/>
    <n v="11"/>
    <s v="REGWACC, REGWOACC"/>
    <m/>
    <x v="0"/>
    <x v="1"/>
    <m/>
    <x v="208"/>
  </r>
  <r>
    <s v="Assessment CDQR "/>
    <s v="OESE, OSEP"/>
    <s v="2017-18"/>
    <x v="41"/>
    <s v="OK"/>
    <s v="DQR-Assess-009"/>
    <s v="175, 178, 179, 185, 188, 189"/>
    <s v="583, 584, 585, 588, 589, 590"/>
    <s v="SEA"/>
    <s v="ACCURACY - YEAR TO YEAR COUNT"/>
    <s v="NA"/>
    <s v="X"/>
    <s v="X"/>
    <s v="X"/>
    <s v="See CDQR Y2Y report"/>
    <s v="See CDQR Y2Y report"/>
    <s v="See CDQR Y2Y report"/>
    <s v="See CDQR Y2Y report"/>
    <m/>
    <m/>
    <m/>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FS175, FS178,FS179,FS185, FS188 and FS 189 have been resubmitted to correct these issues."/>
    <m/>
    <m/>
    <m/>
    <s v="X"/>
    <s v="X"/>
    <s v="X"/>
    <s v="See CDQR Y2Y report"/>
    <s v="See CDQR Y2Y report"/>
    <s v="See CDQR Y2Y report"/>
    <s v="See CDQR Y2Y report"/>
    <x v="0"/>
    <x v="2"/>
    <m/>
    <x v="15"/>
  </r>
  <r>
    <s v="Assessment CDQR "/>
    <s v="OESE, OSEP"/>
    <s v="2017-18"/>
    <x v="41"/>
    <s v="OK"/>
    <s v="DQR-Assess-010"/>
    <n v="189"/>
    <n v="590"/>
    <s v="SEA"/>
    <s v="ACCURACY - YEAR TO YEAR RATE"/>
    <s v="NA"/>
    <m/>
    <m/>
    <m/>
    <m/>
    <m/>
    <m/>
    <m/>
    <m/>
    <m/>
    <m/>
    <m/>
    <m/>
    <s v=""/>
    <m/>
    <m/>
    <m/>
    <m/>
    <m/>
    <s v="X"/>
    <s v="See CDQR Y2Y report"/>
    <s v="See CDQR Y2Y report"/>
    <s v="See CDQR Y2Y report"/>
    <s v="See CDQR Y2Y report"/>
    <x v="0"/>
    <x v="1"/>
    <m/>
    <x v="16"/>
  </r>
  <r>
    <s v="Assessment CDQR "/>
    <s v="OESE, OSEP"/>
    <s v="2017-18"/>
    <x v="41"/>
    <s v="OK"/>
    <s v="DQR-Assess-010"/>
    <s v="175, 178, 179, 185, 188, 189"/>
    <s v="583, 584, 585, 588, 589, 590"/>
    <s v="SEA"/>
    <s v="ACCURACY - YEAR TO YEAR RATE"/>
    <s v="NA"/>
    <s v="X"/>
    <s v="X"/>
    <s v="X"/>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FS175, FS178,FS179,FS185, FS188 and FS 189 have been resubmitted to correct these issues."/>
    <m/>
    <m/>
    <m/>
    <m/>
    <m/>
    <m/>
    <m/>
    <m/>
    <m/>
    <m/>
    <x v="0"/>
    <x v="0"/>
    <m/>
    <x v="0"/>
  </r>
  <r>
    <s v="Assessment CDQR "/>
    <s v="OESE, OSEP"/>
    <s v="2017-18"/>
    <x v="41"/>
    <s v="OK"/>
    <s v="DQR-Assess-012"/>
    <s v="175, 178, 185, 188"/>
    <s v="583, 584, 588, 589"/>
    <s v="SEA, LEA, SCH"/>
    <s v="ACROSS FILE COMPARISON"/>
    <s v="NA"/>
    <s v="X"/>
    <s v="X"/>
    <m/>
    <s v="ALL, CWD, ECODIS, F, HOM, LEP, M, MAN, MB, MHL, MM, MW"/>
    <n v="11"/>
    <s v="ALL, REGASSWACC, REGASSWOACC"/>
    <s v="No"/>
    <m/>
    <m/>
    <m/>
    <m/>
    <s v="Across file comparison: The SEA number of students in the ALL, CWD, ECODIS, F, HOM, LEP, M, MAN, MB, MHL, MM, MW subgroups who took an assessment and received a valid score for GRADE 11 and ALL, REGASSWACC, REGASSWOACC assessment types does not equal the number of students who participated in the assessment. _x000a__x000a_The total for the MATHEMATICS REGASSWACC assessment type has a discrepancy of -473 students, or -8%. The total for the READING/LANGUAGE ARTS REGASSWACC assessment type has a discrepancy of -2454 students, or -6%._x000a__x000a_Similar discrepancies exist at the LEA and School levels. Please revise data and resubmit or explain in a data note why these data are accurate."/>
    <s v="FS175, FS178,FS185, FS188  have been resubmitted to correct these issues."/>
    <m/>
    <m/>
    <m/>
    <m/>
    <m/>
    <m/>
    <m/>
    <m/>
    <m/>
    <m/>
    <x v="0"/>
    <x v="0"/>
    <m/>
    <x v="0"/>
  </r>
  <r>
    <s v="Assessment CDQR "/>
    <s v="OESE, OSEP"/>
    <s v="2017-18"/>
    <x v="41"/>
    <s v="OK"/>
    <s v="DQR-Assess-012"/>
    <s v="175, 179, 185, 189"/>
    <s v="583, 585, 588, 590"/>
    <s v="SEA, LEA, SCH"/>
    <s v="ACROSS FILE COMPARISON"/>
    <s v="NA"/>
    <s v="X"/>
    <m/>
    <s v="X"/>
    <s v="ALL, CWD, ECODIS, F, HOM, LEP, M, MAN, MB, MHL, MM, MW"/>
    <n v="12"/>
    <s v="ALL, REGASSWOACC"/>
    <s v="No"/>
    <m/>
    <m/>
    <m/>
    <m/>
    <s v="Across file comparison: The SEA number of students in the ALL, CWD, ECODIS, F, HOM, LEP, M, MAN, MB, MHL, MM, MW subgroups who took an assessment and received a valid score for GRADE 12 and ALL, REGASSWOACC assessment types does not equal the number of students who participated in the assessment. _x000a__x000a_The Grand Total for MATHEMATICS has a discrepancy of -331 students, or -35%. Discrepancies in the subgroups range from 66 to 240._x000a__x000a_The Grand Total for SCIENCE has a discrepancy of -892 students, or -99%. Discrepancies in the subgroups range from 50 to 603._x000a__x000a_Similar discrepancies exist at the LEA and School levels. Please revise data and resubmit or explain in a data note why these data are accurate."/>
    <s v="FS175, FS179, FS185, FS189 have been resubmitted to correct these issues."/>
    <m/>
    <m/>
    <m/>
    <m/>
    <m/>
    <m/>
    <m/>
    <m/>
    <m/>
    <m/>
    <x v="0"/>
    <x v="0"/>
    <m/>
    <x v="0"/>
  </r>
  <r>
    <s v="Assessment CDQR "/>
    <s v="OESE, OSEP"/>
    <s v="2017-18"/>
    <x v="41"/>
    <s v="OK"/>
    <s v="DQR-Assess-012"/>
    <s v="178, 188"/>
    <s v="584, 589"/>
    <s v="SEA, LEA, SCH"/>
    <s v="ACROSS FILE COMPARISON"/>
    <s v="NA"/>
    <m/>
    <s v="X"/>
    <m/>
    <s v="ALL, ECODIS, F, M, MB, MHL, MW"/>
    <n v="12"/>
    <s v="ALL, REGASSWACC, REGASSWOACC"/>
    <s v="No"/>
    <m/>
    <m/>
    <m/>
    <m/>
    <s v="Across file comparison: The SEA number of students in the ALL, ECODIS, F, M, MB, MHL, MW subgroups who took an assessment and received a valid score for GRADE 12 and ALL, REGASSWACC, REGASSWOACC assessment types does not equal the number of students who participated in the assessment. _x000a__x000a_The Grand Total has a discrepancy of -344 students, or -36%. The total for the REGASSWACC assessment type has a discrepancy of -50 students, or -44%. The total for the REGASSWOACC assessment type has a discrepancy of 294 students, or -35%._x000a__x000a_Similar discrepancies exist at the LEA and School levels. Please revise data and resubmit or explain in a data note why these data are accurate."/>
    <s v="FS 178 and FS 179 have been resubmitted to correct these issues."/>
    <m/>
    <m/>
    <m/>
    <m/>
    <m/>
    <m/>
    <m/>
    <m/>
    <m/>
    <m/>
    <x v="0"/>
    <x v="0"/>
    <m/>
    <x v="0"/>
  </r>
  <r>
    <s v="Assessment CDQR "/>
    <s v="OESE, OSEP"/>
    <s v="2017-18"/>
    <x v="41"/>
    <s v="OK"/>
    <s v="DQR-Assess-012"/>
    <s v="179, 189"/>
    <s v="585, 590"/>
    <s v="SEA, LEA, SCH"/>
    <s v="ACROSS FILE COMPARISON"/>
    <s v="NA"/>
    <m/>
    <m/>
    <s v="X"/>
    <s v="ALL, CWD, ECODIS, F, FCS, HOM, LEP, M, MA, MAN, MB, MHL, MM, MNP, MW"/>
    <s v="ALL, 11"/>
    <s v="ALL, REGASSWACC, REGASSWOACC"/>
    <s v="No"/>
    <m/>
    <m/>
    <m/>
    <m/>
    <s v="Across file comparison: The SEA number of students in the ALL, CWD, ECODIS, F, FCS, HOM, LEP, M, MA, MAN, MB, MHL, MM, MNP, MW subgroups who took an assessment and received a valid score for GRADE 11 and ALL, REGASSWACC, REGASSWOACC assessment types does not equal the number of students who participated in the assessment. _x000a__x000a_The GRAND TOTAL has a discrepancy of -45195 students, or -31%. Discrepancies in the subgroups range from 125 to 24004 students._x000a__x000a_Similar discrepancies exist at the LEA and School levels. Please revise data and resubmit or explain in a data note why these data are accurate."/>
    <s v="FS 189 and FS 179 have been resubmitted to correct these issues."/>
    <m/>
    <m/>
    <m/>
    <m/>
    <m/>
    <m/>
    <m/>
    <m/>
    <m/>
    <m/>
    <x v="0"/>
    <x v="0"/>
    <m/>
    <x v="0"/>
  </r>
  <r>
    <s v="Assessment CDQR "/>
    <s v="OESE, OSEP"/>
    <s v="2017-18"/>
    <x v="41"/>
    <s v="OK"/>
    <s v="DQR-Assess-014"/>
    <n v="185"/>
    <n v="588"/>
    <s v="SEA"/>
    <s v="LOW PARTICIPATION RATE"/>
    <s v="NA"/>
    <s v="X"/>
    <m/>
    <m/>
    <s v="All subgroups"/>
    <s v="All grades"/>
    <s v="All assessment types"/>
    <s v="Yes"/>
    <m/>
    <m/>
    <m/>
    <m/>
    <s v="Low Participation Rate (FS 185): The participation rates for all subgroups range from 50.0 to 50.1%. The participation rate for the ALL STUDENTS subgroup is 50.0%. The ESEA, as amended, requires that States annually measure the achievement of not less than 95 percent of all students, and 95 percent of all students in each subgroup of students. Please revise data and resubmit and/or provide an explanatory data note. "/>
    <s v="FS185 has been resubmitted to correct this error."/>
    <m/>
    <m/>
    <m/>
    <m/>
    <m/>
    <m/>
    <m/>
    <m/>
    <m/>
    <m/>
    <x v="0"/>
    <x v="0"/>
    <m/>
    <x v="0"/>
  </r>
  <r>
    <s v="Assessment CDQR "/>
    <s v="OESE, OSEP"/>
    <s v="2017-18"/>
    <x v="41"/>
    <s v="OK"/>
    <s v="DQR-Assess-014"/>
    <n v="188"/>
    <n v="589"/>
    <s v="SEA"/>
    <s v="LOW PARTICIPATION RATE"/>
    <s v="NA"/>
    <m/>
    <s v="X"/>
    <m/>
    <s v="All subgroups"/>
    <s v="All grades"/>
    <s v="All assessment types"/>
    <s v="Yes"/>
    <m/>
    <m/>
    <m/>
    <m/>
    <s v="Low Participation Rate (FS 188): The participation rates for all subgroups range from 50.0 to 50.1%. The participation rate for the ALL STUDENTS subgroup is 50.0%. The ESEA, as amended, requires that States annually measure the achievement of not less than 95 percent of all students, and 95 percent of all students in each subgroup of students. Please revise data and resubmit and/or provide an explanatory data note. "/>
    <s v="FS188 has been resubmitted to correct this issue."/>
    <m/>
    <m/>
    <m/>
    <m/>
    <m/>
    <m/>
    <m/>
    <m/>
    <m/>
    <m/>
    <x v="0"/>
    <x v="0"/>
    <m/>
    <x v="0"/>
  </r>
  <r>
    <s v="Assessment CDQR "/>
    <s v="OESE, OSEP"/>
    <s v="2017-18"/>
    <x v="41"/>
    <s v="OK"/>
    <s v="DQR-Assess-018"/>
    <n v="185"/>
    <n v="588"/>
    <s v="SEA"/>
    <s v="1% ALTALT"/>
    <s v="NA"/>
    <s v="X"/>
    <m/>
    <m/>
    <s v="All subgroups"/>
    <s v="All grades"/>
    <s v="ALTALTACH"/>
    <s v="No"/>
    <m/>
    <m/>
    <m/>
    <m/>
    <s v="1% CWD Alternate Assessment Participation: Students with Disabilities (IDEA) (CWD) taking the alternate assessment based on alternate achievement standards (ALTPARTALTACH) make up 1.6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FS185 has been resubmitted to correct this error."/>
    <m/>
    <m/>
    <m/>
    <s v="X"/>
    <m/>
    <m/>
    <s v="CWD"/>
    <s v="ALL"/>
    <s v="ALTALTACH"/>
    <s v="Y"/>
    <x v="0"/>
    <x v="2"/>
    <m/>
    <x v="209"/>
  </r>
  <r>
    <s v="Assessment CDQR "/>
    <s v="OESE, OSEP"/>
    <s v="2017-18"/>
    <x v="41"/>
    <s v="OK"/>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6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FS188 has been resubmitted to correct this error."/>
    <m/>
    <m/>
    <m/>
    <m/>
    <s v="X"/>
    <m/>
    <s v="CWD"/>
    <s v="ALL"/>
    <s v="ALTALTACH"/>
    <s v="Y"/>
    <x v="0"/>
    <x v="2"/>
    <m/>
    <x v="210"/>
  </r>
  <r>
    <s v="Assessment CDQR "/>
    <s v="OESE, OSEP"/>
    <s v="2017-18"/>
    <x v="41"/>
    <s v="OK"/>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FS189 has been resubmitted to correct this issue."/>
    <m/>
    <m/>
    <m/>
    <m/>
    <m/>
    <s v="X"/>
    <s v="CWD"/>
    <s v="ALL"/>
    <s v="ALTALTACH"/>
    <s v="Y"/>
    <x v="0"/>
    <x v="2"/>
    <m/>
    <x v="211"/>
  </r>
  <r>
    <s v="Assessment CDQR "/>
    <s v="OESE, OSEP"/>
    <s v="2017-18"/>
    <x v="42"/>
    <s v="OR"/>
    <s v="DQR-Assess-002"/>
    <n v="179"/>
    <n v="585"/>
    <s v="SEA"/>
    <s v="METADATA ERROR"/>
    <s v="IN DATA, NOT METADATA"/>
    <m/>
    <m/>
    <s v="X"/>
    <s v="NA"/>
    <s v="5,8,11"/>
    <s v="ALTALTACH"/>
    <s v="No"/>
    <m/>
    <m/>
    <m/>
    <m/>
    <s v="Achievement metadata - [SCIENCE]: Achievement data (FS 179) submitted for ALTASSALTACH [PERF LEVEL 5] for GRADES 5, 8, 11; however, EMAPS assessment metadata does not include this GRADES 5, 8, 11/ALTASSALTACH/PERF LEVEL 5 combination. Additionally, zeroes were reported for this combination. Please resubmit metadata and/or data to ensure consistency."/>
    <s v="Per spec zero counts are required for all valid combinations.  While Oregon does not have Perf Level 5 for ALTASSALTACH thus not reported in metadata but zero.  Should we not report zero counts OR indicate it as a valid combination in metadata?"/>
    <m/>
    <m/>
    <m/>
    <m/>
    <m/>
    <s v="X"/>
    <s v="NA"/>
    <s v="5, 8, 11"/>
    <s v="ALTALTACH"/>
    <m/>
    <x v="1"/>
    <x v="2"/>
    <m/>
    <x v="212"/>
  </r>
  <r>
    <s v="Assessment CDQR "/>
    <s v="OESE, OSEP"/>
    <s v="2017-18"/>
    <x v="42"/>
    <s v="OR"/>
    <s v="DQR-Assess-004"/>
    <s v="175, 178, 179, 185, 188, 189"/>
    <s v="583, 584, 585, 588, 589, 590"/>
    <s v="SEA, LEA, SCH"/>
    <s v="PARTIAL DATA"/>
    <s v="NA"/>
    <s v="X"/>
    <s v="X"/>
    <s v="X"/>
    <s v="FCS, MILCNCTD"/>
    <s v="All grades"/>
    <s v="All assessment types"/>
    <s v="No"/>
    <m/>
    <m/>
    <m/>
    <m/>
    <s v="Missing Data (175/178/185/188): Achievement and Participation data for students in the FCS and MILCNCTD subgroups for a(n) ALL Assessment Type was not reported in any of the grades at the SEA, LEA, and School levels. Please submit data."/>
    <s v="Oregon was unable to report FCS and MILCNCTD for '1718.  We report 0 at the SEA level for all category sets (as required by the spec).  Please advise if this is wrong and how to correct."/>
    <m/>
    <m/>
    <m/>
    <s v="X"/>
    <s v="X"/>
    <s v="X"/>
    <s v="FCS, MILCNCTD"/>
    <s v="All grades"/>
    <s v="All assessment types"/>
    <m/>
    <x v="1"/>
    <x v="2"/>
    <m/>
    <x v="213"/>
  </r>
  <r>
    <s v="Assessment CDQR "/>
    <s v="OESE, OSEP"/>
    <s v="2017-18"/>
    <x v="42"/>
    <s v="OR"/>
    <s v="DQR-Assess-006"/>
    <s v="175, 178, 179"/>
    <s v="583, 584, 585"/>
    <s v="SEA, SCH"/>
    <s v="LEVEL COMPARISON"/>
    <s v="NA"/>
    <s v="X"/>
    <s v="X"/>
    <s v="X"/>
    <s v="ALL, ECODIS, F, LEP, M, MHL, MW"/>
    <s v="All, 3, 4, 5, 6, 7, 8, 11"/>
    <s v="ALTASSALTACH"/>
    <s v="No"/>
    <m/>
    <m/>
    <m/>
    <m/>
    <s v="Achievement SEA to SCH comparison: The FS 175/178/179 SEA number of students in the ALL, ECODIS, F, LEP, M, MHL, and MW subgroups who took a(n) ALTASSALTACH assessment and received a valid score in GRADES ALL, 3, 4, 5, 6, 7, 8, 11 is different from the sum of the SCH level counts of students. The GRAND TOTAL SEA number of students in the subgroup who took an ALTASSALTACH assessment for MATHEMATICS and received a valid score is 2279 students (64%) different from the SCH number. Discrepancies in the subgroups range from 378-1677 students. _x000a__x000a_Similar SEA to SCH discrepancies exist for the FS 178/179 number of students who took an assessment and received a valid score. Please revise data and resubmit or explain in a data note why these data are accurate."/>
    <s v="Data are correct. At the School level, we exclude students who were in District Special Education programs; these students are reported at the LEA and SEA levels, but not at the School level. The discrepancy between the counts of students at the State and School levels is equal to the number of District Special Ed students at each grade and achievement level."/>
    <m/>
    <m/>
    <m/>
    <s v="X"/>
    <s v="X"/>
    <s v="X"/>
    <s v="ALL, ECODIS, F, LEP, M, MHL, MW"/>
    <s v="All, 3, 4, 5, 6, 7, 8, 11"/>
    <s v="ALTALTACH"/>
    <m/>
    <x v="1"/>
    <x v="2"/>
    <m/>
    <x v="214"/>
  </r>
  <r>
    <s v="Assessment CDQR "/>
    <s v="OESE, OSEP"/>
    <s v="2017-18"/>
    <x v="42"/>
    <s v="OR"/>
    <s v="DQR-Assess-006"/>
    <s v="175, 178, 179"/>
    <s v="583, 584, 585"/>
    <s v="SEA, SCH"/>
    <s v="LEVEL COMPARISON"/>
    <s v="NA"/>
    <s v="X"/>
    <s v="X"/>
    <s v="X"/>
    <s v="CWD"/>
    <s v="All grades"/>
    <s v="ALL, ALTASSALTACH"/>
    <s v="No"/>
    <m/>
    <m/>
    <m/>
    <m/>
    <s v="Achievement SEA to SCH comparison: The FS 175/178/179 SEA number of students in the CWD subgroup who took a(n) ALL, ALTASSALTACH assessment and received a valid score is different from the sum of the SCH level counts of students. _x000a__x000a_SEA to SCH discrepancies by subject: _x000a_-MATHEMATICS: 4823 students, 11%_x000a_-READING/LANGUAGE ARTS: 4846 students, 11%_x000a_-SCIENCE: 1835 students, 11%_x000a__x000a_Discrepancies in the other grades range from 485-772 students. Please revise data and resubmit or explain in a data note why these data are accurate."/>
    <s v="Data are correct. At the School level, we exclude students who were in District Special Education programs; these students are reported at the LEA and SEA levels, but not at the School level. The discrepancy between the counts of students at the State and School levels is equal to the number of District Special Ed students at each grade and achievement level."/>
    <m/>
    <m/>
    <m/>
    <s v="X"/>
    <s v="X"/>
    <s v="X"/>
    <s v="CWD"/>
    <s v="All grades"/>
    <s v="ALL, ALTALTACH"/>
    <m/>
    <x v="1"/>
    <x v="2"/>
    <m/>
    <x v="215"/>
  </r>
  <r>
    <s v="Assessment CDQR "/>
    <s v="OESE, OSEP"/>
    <s v="2017-18"/>
    <x v="42"/>
    <s v="OR"/>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Data are correct. Participation rates in Oregon were lower in 2017-18 due to a significant number of parents opting their children out of statewide assessments. Oregon is working with school districts to increase participation in future years."/>
    <m/>
    <m/>
    <m/>
    <s v="X"/>
    <s v="X"/>
    <s v="X"/>
    <s v="See CDQR Y2Y report"/>
    <s v="See CDQR Y2Y report"/>
    <s v="See CDQR Y2Y report"/>
    <s v="See CDQR Y2Y report"/>
    <x v="1"/>
    <x v="2"/>
    <m/>
    <x v="7"/>
  </r>
  <r>
    <s v="Assessment CDQR "/>
    <s v="OESE, OSEP"/>
    <s v="2017-18"/>
    <x v="42"/>
    <s v="OR"/>
    <s v="DQR-Assess-010"/>
    <n v="189"/>
    <n v="590"/>
    <s v="SEA"/>
    <s v="ACCURACY - YEAR TO YEAR RATE"/>
    <s v="NA"/>
    <m/>
    <m/>
    <s v="X"/>
    <s v="See CDQR Y2Y report"/>
    <s v="See CDQR Y2Y report"/>
    <s v="See CDQR Y2Y report"/>
    <s v="See CDQR Y2Y report"/>
    <m/>
    <m/>
    <m/>
    <m/>
    <s v="A year to year participation rate change of more than 4% was identified for at least one subgroup, assessment type, or grade. Please review the CDQR Year to Year Report. Please resubmit SY 2017-18 data or submit a data note to explain why these data are accurate."/>
    <s v="Data are correct. Participation in the science assessment is required. Oregon notifies school districts each year that the science assessment is required for all students in grades 5, 8, and high school (https://www.oregon.gov/ode/educator-resources/assessment/AAUpdates/asmtacty_update_09_27_18.pdf). However, the Science assessment is not used in the accountability system that is used to identify Title I schools for supports and interventions.  Because of this, we typically see lower participation rates in this subject than we do for English language arts or mathematics. Districts with low participation rates in 2017-18 were contacted as part of the State’s efforts to improve participation rates in all subjects."/>
    <m/>
    <m/>
    <m/>
    <m/>
    <m/>
    <s v="X"/>
    <s v="See CDQR Y2Y report"/>
    <s v="See CDQR Y2Y report"/>
    <s v="See CDQR Y2Y report"/>
    <s v="See CDQR Y2Y report"/>
    <x v="1"/>
    <x v="2"/>
    <m/>
    <x v="16"/>
  </r>
  <r>
    <s v="Assessment CDQR "/>
    <s v="OESE, OSEP"/>
    <s v="2017-18"/>
    <x v="42"/>
    <s v="OR"/>
    <s v="DQR-Assess-012"/>
    <s v="178, 188"/>
    <s v="584, 589"/>
    <s v="SEA, LEA, SCH"/>
    <s v="ACROSS FILE COMPARISON"/>
    <s v="NA"/>
    <m/>
    <s v="X"/>
    <m/>
    <s v="LEP"/>
    <s v="ALL, 6, 7, 8, 11"/>
    <s v="ALL"/>
    <s v="No"/>
    <m/>
    <m/>
    <m/>
    <m/>
    <s v="Across file comparison: The SEA number of students in the LEP subgroup who took an assessment and received a valid score for GRADES ALL, 6, 7, 8, 11 and ALL assessment type does not equal the number of students who participated in the assessment. The Grand Total discrepancy is -1240 students, or -5%. _x000a__x000a_Similar discrepancies exist at the LEA and School levels, except for GRADE 6, which only sees a discrepancy at the School level. Please revise data and resubmit or explain in a data note why these data are accurate."/>
    <s v="Data are correct. English Learner students who have been in the U.S. less than 12 months and took the English Language Proficiency (ELP) assessment in lieu of the ELA assessment (per FS188 specs) are counted as participants even though they do not have an ELA score or performance level and are therefore not included in FS178."/>
    <m/>
    <m/>
    <m/>
    <m/>
    <s v="X"/>
    <m/>
    <s v="LEP"/>
    <s v="ALL, 6, 7, 8, 11"/>
    <s v="ALL"/>
    <s v="No"/>
    <x v="1"/>
    <x v="2"/>
    <m/>
    <x v="216"/>
  </r>
  <r>
    <s v="Assessment CDQR "/>
    <s v="OESE, OSEP"/>
    <s v="2017-18"/>
    <x v="42"/>
    <s v="OR"/>
    <s v="DQR-Assess-014"/>
    <n v="185"/>
    <n v="588"/>
    <s v="SEA"/>
    <s v="LOW PARTICIPATION RATE"/>
    <s v="NA"/>
    <s v="X"/>
    <m/>
    <m/>
    <s v="ALL, CWD, ECODIS, F, HOM, M, MA, MAN, MB, MM, MW"/>
    <s v="All grades"/>
    <s v="All assessment types"/>
    <s v="No"/>
    <m/>
    <m/>
    <m/>
    <m/>
    <s v="Low Participation Rate (FS 185): The participation rates for all subgroups (except LEP, MHL, MIG, and MNP) range from 87.9 to 94.2%. The participation rate for the ALL STUDENTS subgroup is 93.0%. The ESEA, as amended, requires that States annually measure the achievement of not less than 95 percent of all students, and 95 percent of all students in each subgroup of students. Please revise data and resubmit and/or provide an explanatory data note. "/>
    <s v="Data are correct. Participation rates in Oregon were lower in 2016-17 due to a significant number of parents opting their children out of statewide assessments. Oregon is working with school districts to increase participation in future years."/>
    <m/>
    <m/>
    <m/>
    <m/>
    <m/>
    <m/>
    <m/>
    <m/>
    <m/>
    <m/>
    <x v="0"/>
    <x v="0"/>
    <m/>
    <x v="0"/>
  </r>
  <r>
    <s v="Assessment CDQR "/>
    <s v="OESE, OSEP"/>
    <s v="2017-18"/>
    <x v="42"/>
    <s v="OR"/>
    <s v="DQR-Assess-014"/>
    <n v="188"/>
    <n v="589"/>
    <s v="SEA"/>
    <s v="LOW PARTICIPATION RATE"/>
    <s v="NA"/>
    <m/>
    <s v="X"/>
    <m/>
    <s v="ALL, CWD, ECODIS, F, HOM, M, MAN, MB, MM, MW"/>
    <s v="All grades"/>
    <s v="All assessment types"/>
    <s v="No"/>
    <m/>
    <m/>
    <m/>
    <m/>
    <s v="Low Participation Rate (FS 188): The participation rates for all subgroups (except LEP, MA, MHL, MIG, and MNP) range from 88.7 to 94.8%. The participation rate for the ALL STUDENTS subgroup is 93.9%. The ESEA, as amended, requires that States annually measure the achievement of not less than 95 percent of all students, and 95 percent of all students in each subgroup of students. Please revise data and resubmit and/or provide an explanatory data note. "/>
    <s v="Data are correct. Participation rates in Oregon were lower in 2017-18 due to a significant number of parents opting their children out of statewide assessments. Oregon is working with school districts to increase participation in future years."/>
    <m/>
    <m/>
    <m/>
    <m/>
    <m/>
    <m/>
    <m/>
    <m/>
    <m/>
    <m/>
    <x v="0"/>
    <x v="0"/>
    <m/>
    <x v="0"/>
  </r>
  <r>
    <s v="Assessment CDQR "/>
    <s v="OESE, OSEP"/>
    <s v="2017-18"/>
    <x v="42"/>
    <s v="OR"/>
    <s v="DQR-Assess-018"/>
    <n v="185"/>
    <n v="588"/>
    <s v="SEA"/>
    <s v="1% ALTALT"/>
    <s v="NA"/>
    <s v="X"/>
    <m/>
    <m/>
    <s v="All subgroups"/>
    <s v="All grades"/>
    <s v="ALTALTACH"/>
    <s v="No"/>
    <m/>
    <m/>
    <m/>
    <m/>
    <s v="1% CWD Alternate Assessment Participation: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Data are correct. 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
    <m/>
    <m/>
    <m/>
    <s v="X"/>
    <m/>
    <m/>
    <s v="CWD"/>
    <s v="ALL"/>
    <s v="ALTALTACH"/>
    <s v="Y"/>
    <x v="1"/>
    <x v="2"/>
    <m/>
    <x v="11"/>
  </r>
  <r>
    <s v="Assessment CDQR "/>
    <s v="OESE, OSEP"/>
    <s v="2017-18"/>
    <x v="42"/>
    <s v="OR"/>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2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Data are correct. 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
    <m/>
    <m/>
    <m/>
    <m/>
    <s v="X"/>
    <m/>
    <s v="CWD"/>
    <s v="ALL"/>
    <s v="ALTALTACH"/>
    <s v="Y"/>
    <x v="1"/>
    <x v="2"/>
    <m/>
    <x v="12"/>
  </r>
  <r>
    <s v="Assessment CDQR "/>
    <s v="OESE, OSEP"/>
    <s v="2017-18"/>
    <x v="42"/>
    <s v="OR"/>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s v="Data are correct. 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
    <m/>
    <m/>
    <m/>
    <m/>
    <m/>
    <s v="X"/>
    <s v="CWD"/>
    <s v="ALL"/>
    <s v="ALTALTACH"/>
    <s v="Y"/>
    <x v="1"/>
    <x v="2"/>
    <m/>
    <x v="108"/>
  </r>
  <r>
    <s v="Assessment CDQR "/>
    <s v="OESE, OSEP"/>
    <s v="2017-18"/>
    <x v="43"/>
    <s v="PA"/>
    <s v="DQR-Assess-004"/>
    <s v="175, 178, 179, 185, 188, 189"/>
    <s v="583, 584, 585, 588, 589, 590"/>
    <s v="SEA, LEA, SCH"/>
    <s v="PARTIAL DATA"/>
    <s v="NA"/>
    <s v="X"/>
    <s v="X"/>
    <s v="X"/>
    <s v="FCS"/>
    <s v="All grades"/>
    <s v="All assessment types"/>
    <s v="No"/>
    <m/>
    <m/>
    <m/>
    <m/>
    <s v="Missing Data (175/178/185/188): Achievement and Participation data for students in the FCS subgroup for a(n) ALL Assessment Type was not reported in any of the grades at the SEA, LEA, and School levels. Please submit data."/>
    <s v="File will be resubmitted."/>
    <m/>
    <m/>
    <m/>
    <s v="X"/>
    <s v="X"/>
    <s v="X"/>
    <s v="FCS"/>
    <s v="All grades"/>
    <s v="All assessment types"/>
    <m/>
    <x v="0"/>
    <x v="2"/>
    <m/>
    <x v="217"/>
  </r>
  <r>
    <s v="Assessment CDQR "/>
    <s v="OESE, OSEP"/>
    <s v="2017-18"/>
    <x v="43"/>
    <s v="PA"/>
    <s v="DQR-Assess-005"/>
    <n v="175"/>
    <n v="583"/>
    <s v="SEA, LEA"/>
    <s v="LEVEL COMPARISON"/>
    <s v="NA"/>
    <s v="X"/>
    <m/>
    <m/>
    <s v="CWD, F, LEP, MM"/>
    <s v="ALL, 6, 7, 8, 11"/>
    <s v="ALL, REGASSWACC, REGASSWOACC"/>
    <s v="No"/>
    <m/>
    <m/>
    <m/>
    <m/>
    <s v="Achievement SEA to LEA comparison - [MATHEMATICS]: The SEA FS 175 number of students in the CWD, F, LEP, MM subgroups who took an ALL, REGASSWACC, REGASSWOACC assessment and received a valid score in GRADES ALL, 6, 7, 8, 11 is different from the sum of the LEA level counts of students who took an assessment and received a valid score. _x000a__x000a_SEA to LEA discrepancies by Subject/Assessment Type/Subgroup/Grade:_x000a_-ALL/CWD/Grade 8: 2462 students, 10%_x000a_-ALL/CWD/Grade 11: 2636 students, 13%_x000a_-REGASSWOACC/CWD/Grade 7: 822 students, 10%_x000a_-ALL/F/Grade 11: 6339 students, 10%_x000a_-ALL/LEP/Grade 7: 494 students, 11%_x000a_-ALL/LEP/Grade 11: 445 students, 12%_x000a_-ALL/MM/Grade 7: 486 students, 10%_x000a_-ALL/MM/Grade 8: 444 students, 10%_x000a_-ALL/MM/Grade 11: 397 students, 14%_x000a__x000a_Please revise data and resubmit or explain in a data note why these data are accurate."/>
    <s v="File will be resubmitted."/>
    <m/>
    <m/>
    <m/>
    <m/>
    <m/>
    <m/>
    <m/>
    <m/>
    <m/>
    <m/>
    <x v="0"/>
    <x v="0"/>
    <m/>
    <x v="0"/>
  </r>
  <r>
    <s v="Assessment CDQR "/>
    <s v="OESE, OSEP"/>
    <s v="2017-18"/>
    <x v="43"/>
    <s v="PA"/>
    <s v="DQR-Assess-005"/>
    <n v="178"/>
    <n v="584"/>
    <s v="SEA, LEA"/>
    <s v="LEVEL COMPARISON"/>
    <s v="NA"/>
    <m/>
    <s v="X"/>
    <m/>
    <s v="CWD, F, HOM, LEP, MM"/>
    <s v="ALL, 6, 7, 8, 11"/>
    <s v="ALL, REGASSWACC, REGASSWOACC"/>
    <s v="No"/>
    <m/>
    <m/>
    <m/>
    <m/>
    <s v="Achievement SEA to LEA comparison - [READING/LANGUAGE ARTS]: The SEA FS 178 number of students in the CWD, F, LEP, MM subgroups who took an ALL, REGASSWACC, REGASSWOACC assessment and received a valid score in GRADES ALL, 6, 7, 8, 11 is different from the sum of the LEA level counts of students who took an assessment and received a valid score. _x000a__x000a_SEA to LEA discrepancies by Assessment Type/Subgroup/Grade:_x000a_-ALL/CWD/Grade 8: 2468 students, 10%_x000a_-ALL/CWD/Grade 11: 2589 students, 13%_x000a_-REGASSWOACC/CWD/Grade 7: 5370 students, 10%_x000a_-ALL/F/Grade 11: 6229 students, 10%_x000a_-REGASSWOACC/HOM/ALL: 818 students, 11%_x000a_-ALL/LEP/Grade 6: 442 students, 11%_x000a_-ALL/LEP/Grade 7: 460 students, 11%_x000a_-ALL/LEP/Grade 11: 400 students, 12%_x000a_-ALL/MM/Grade 7: 486 students, 10%_x000a_-ALL/MM/Grade 8: 444 students, 10%_x000a_-ALL/MM/Grade 11: 394 students, 14%_x000a__x000a_Please revise data and resubmit or explain in a data note why these data are accurate."/>
    <s v="File will be resubmitted."/>
    <m/>
    <m/>
    <m/>
    <m/>
    <m/>
    <m/>
    <m/>
    <m/>
    <m/>
    <m/>
    <x v="0"/>
    <x v="0"/>
    <m/>
    <x v="0"/>
  </r>
  <r>
    <s v="Assessment CDQR "/>
    <s v="OESE, OSEP"/>
    <s v="2017-18"/>
    <x v="43"/>
    <s v="PA"/>
    <s v="DQR-Assess-005"/>
    <n v="179"/>
    <n v="585"/>
    <s v="SEA, LEA"/>
    <s v="LEVEL COMPARISON"/>
    <s v="NA"/>
    <m/>
    <m/>
    <s v="X"/>
    <s v="ALL, CWD, F, HOM, LEP, M, MM"/>
    <s v="All, 8, 11"/>
    <s v="ALL, REGASSWACC, REGASSWOACC"/>
    <s v="No"/>
    <m/>
    <m/>
    <m/>
    <m/>
    <s v="Achievement SEA to LEA comparison - [SCIENCE]: The SEA FS 179 number of students in the ALL, CWD, F, HOM, LEP, M, MM subgroups who took an ALL, REGASSWACC, REGASSWOACC assessment and received a valid score in GRADES ALL, 8, 11 is different from the sum of the LEA level counts of students who took an assessment and received a valid score. _x000a__x000a_The GRAND TOTAL SEA number of students in the subgroup who took an REGASSWACC assessment for MATHEMATICS and received a valid score is 2279 students (64%) different from the SCH number._x000a__x000a_SEA to LEA discrepancies by Assessment Type/Subgroup/Grade:_x000a_-REGASSWACC/GRAND TOTAL: 1877 students, 12%_x000a_-ALL/CWD/Grade ALL: 6961 students, 10%_x000a_-ALL/CWD/Grade 8: 2429 students, 10%_x000a_-ALL/CWD/Grade 11: 2582 students, 13%_x000a_-ALL/F/Grade 11: 6213 students, 10%_x000a_-REGASSWACC/F/Grade 8: 717 students, 11%_x000a_-ALL/HOM/Grade ALL: 454 students, 10%_x000a_-ALL/LEP/Grade 11: 436 students, 11%_x000a_-REGASSWOACC/LEP/Grade 8: 244 students, 11%_x000a_-REGASSWACC/M/Grade 11: 1042 students, 12%_x000a_-ALL/MM/Grade 8: 437 students, 10%_x000a_-ALL/MM/Grade 11: 392 students, 14%_x000a__x000a_Please revise data and resubmit or explain in a data note why these data are accurate."/>
    <s v="File will be resubmitted."/>
    <m/>
    <m/>
    <m/>
    <m/>
    <m/>
    <m/>
    <m/>
    <m/>
    <m/>
    <m/>
    <x v="0"/>
    <x v="0"/>
    <m/>
    <x v="0"/>
  </r>
  <r>
    <s v="Assessment CDQR "/>
    <s v="OESE, OSEP"/>
    <s v="2017-18"/>
    <x v="43"/>
    <s v="PA"/>
    <s v="DQR-Assess-005"/>
    <s v="175, 178, 179, 185, 188, 189"/>
    <s v="583, 584, 585, 588, 589, 590"/>
    <s v="SEA, LEA"/>
    <s v="LEVEL COMPARISON"/>
    <s v="NA"/>
    <s v="X"/>
    <s v="X"/>
    <s v="X"/>
    <s v="ECODIS, MB, MHL"/>
    <s v="ALL, 3, 4, 5, 6, 7, 8, 11"/>
    <s v="ALL, REGASSWACC, REGASSWOACC"/>
    <s v="No"/>
    <m/>
    <m/>
    <m/>
    <m/>
    <s v="Achievement SEA to LEA comparison: The SEA FS 175 number of students in the ECODIS, MB, and MHL subgroups who took an ALL, REGASSWACC, REGASSWOACC assessment and received a valid score in GRADES ALL, 3-8, 11 is different from the sum of the LEA level counts of students who took an assessment and received a valid score._x000a__x000a_SEA to LEA GRAND TOTAL discrepancies by Subject/Grade Level/Subgroup/Assessment Type:_x000a_-ECODIS: 47592 students, 11%_x000a_-MB: 32617 students, 25%_x000a_-MHL: 12667 students, 12%_x000a__x000a_Similar SEA to LEA discrepancies exist for the FS 178/179 number of students who took an assessment and received a valid score, and for the FS 185/188/189 number of students who participated in an ALTASSALTACH assessment. Please revise data and resubmit or explain in a data note why these data are accurate."/>
    <s v="File will be resubmitted."/>
    <m/>
    <m/>
    <m/>
    <m/>
    <m/>
    <m/>
    <m/>
    <m/>
    <m/>
    <m/>
    <x v="0"/>
    <x v="0"/>
    <m/>
    <x v="0"/>
  </r>
  <r>
    <s v="Assessment CDQR "/>
    <s v="OESE, OSEP"/>
    <s v="2017-18"/>
    <x v="43"/>
    <s v="PA"/>
    <s v="DQR-Assess-005"/>
    <s v="175, 178, 179, 185, 188, 189"/>
    <s v="583, 584, 585, 588, 589, 590"/>
    <s v="SEA, LEA"/>
    <s v="LEVEL COMPARISON"/>
    <s v="NA"/>
    <s v="X"/>
    <s v="X"/>
    <s v="X"/>
    <s v="MB"/>
    <s v="All grades"/>
    <s v="ALTASSALTACH"/>
    <s v="No"/>
    <m/>
    <m/>
    <m/>
    <m/>
    <s v="Achievement SEA to LEA comparison: The SEA FS 175/178/179 GRAND TOTAL number of students in the MB subgroup who took an ALTASSALTACH assessment and received a valid score is different from the sum of the LEA level counts of students who took an assessment and received a valid score. _x000a__x000a_SEA to LEA discrepancies by subject: _x000a_-MATHEMATICS: 530 students, 14%_x000a_-READING/LANGUAGE ARTS: 531 students, 14%_x000a_-SCIENCE: 256 students, 16%_x000a__x000a_Similar SEA to LEA discrepancies exist for the FS 185/188/189 number of students who participated in an ALTASSALTACH assessment. Please revise data and resubmit or explain in a data note why these data are accurate."/>
    <s v="File will be resubmitted."/>
    <m/>
    <m/>
    <m/>
    <m/>
    <m/>
    <m/>
    <m/>
    <m/>
    <m/>
    <m/>
    <x v="0"/>
    <x v="0"/>
    <m/>
    <x v="0"/>
  </r>
  <r>
    <s v="Assessment CDQR "/>
    <s v="OESE, OSEP"/>
    <s v="2017-18"/>
    <x v="43"/>
    <s v="PA"/>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File will be resubmitted."/>
    <m/>
    <m/>
    <m/>
    <s v="X"/>
    <s v="X"/>
    <s v="X"/>
    <s v="See CDQR Y2Y report"/>
    <s v="See CDQR Y2Y report"/>
    <s v="See CDQR Y2Y report"/>
    <s v="See CDQR Y2Y report"/>
    <x v="0"/>
    <x v="2"/>
    <m/>
    <x v="7"/>
  </r>
  <r>
    <s v="Assessment CDQR "/>
    <s v="OESE, OSEP"/>
    <s v="2017-18"/>
    <x v="43"/>
    <s v="PA"/>
    <s v="DQR-Assess-010"/>
    <n v="188"/>
    <n v="589"/>
    <s v="SEA"/>
    <s v="ACCURACY - YEAR TO YEAR RATE"/>
    <s v="NA"/>
    <m/>
    <m/>
    <m/>
    <m/>
    <m/>
    <m/>
    <m/>
    <m/>
    <m/>
    <m/>
    <m/>
    <m/>
    <s v=""/>
    <m/>
    <m/>
    <m/>
    <m/>
    <s v="X"/>
    <m/>
    <s v="See CDQR Y2Y report"/>
    <s v="See CDQR Y2Y report"/>
    <s v="See CDQR Y2Y report"/>
    <s v="See CDQR Y2Y report"/>
    <x v="0"/>
    <x v="1"/>
    <m/>
    <x v="16"/>
  </r>
  <r>
    <s v="Assessment CDQR "/>
    <s v="OESE, OSEP"/>
    <s v="2017-18"/>
    <x v="43"/>
    <s v="PA"/>
    <s v="DQR-Assess-010"/>
    <s v="185, 189"/>
    <s v="588, 590"/>
    <s v="SEA"/>
    <s v="ACCURACY - YEAR TO YEAR RATE"/>
    <s v="NA"/>
    <s v="X"/>
    <m/>
    <s v="X"/>
    <s v="See CDQR Y2Y report"/>
    <s v="See CDQR Y2Y report"/>
    <s v="See CDQR Y2Y report"/>
    <s v="See CDQR Y2Y report"/>
    <m/>
    <m/>
    <m/>
    <m/>
    <s v="A year to year participation rate change of more than 4% was identified for at least one subgroup, assessment type, or grade. Please review the CDQR Year to Year Report. Please resubmit SY 2017-18 data or submit a data note to explain why these data are accurate."/>
    <s v="File will be resubmitted."/>
    <m/>
    <m/>
    <m/>
    <s v="X"/>
    <m/>
    <s v="X"/>
    <s v="See CDQR Y2Y report"/>
    <s v="See CDQR Y2Y report"/>
    <s v="See CDQR Y2Y report"/>
    <s v="See CDQR Y2Y report"/>
    <x v="0"/>
    <x v="2"/>
    <m/>
    <x v="16"/>
  </r>
  <r>
    <s v="Assessment CDQR "/>
    <s v="OESE, OSEP"/>
    <s v="2017-18"/>
    <x v="43"/>
    <s v="PA"/>
    <s v="DQR-Assess-014"/>
    <n v="185"/>
    <n v="588"/>
    <s v="SEA"/>
    <s v="LOW PARTICIPATION RATE"/>
    <s v="NA"/>
    <s v="X"/>
    <m/>
    <m/>
    <s v="CWD, HOM, MAN, MIG"/>
    <s v="All grades"/>
    <s v="All assessment types"/>
    <s v="No"/>
    <m/>
    <m/>
    <m/>
    <m/>
    <s v="Low Participation Rate (FS 185): The participation rates for the CWD, HOM, MAN, and MIG subgroups range from 90.2 to 94.9%. The ESEA, as amended, requires that States annually measure the achievement of not less than 95 percent of all students, and 95 percent of all students in each subgroup of students. Please revise data and resubmit and/or provide an explanatory data note. "/>
    <s v="File will be resubmitted."/>
    <m/>
    <m/>
    <m/>
    <s v="X"/>
    <m/>
    <m/>
    <s v="MAN, HOM, CWD"/>
    <s v="ALL"/>
    <s v="ALL"/>
    <s v="Y"/>
    <x v="0"/>
    <x v="2"/>
    <m/>
    <x v="218"/>
  </r>
  <r>
    <s v="Assessment CDQR "/>
    <s v="OESE, OSEP"/>
    <s v="2017-18"/>
    <x v="43"/>
    <s v="PA"/>
    <s v="DQR-Assess-014"/>
    <n v="188"/>
    <n v="589"/>
    <s v="SEA"/>
    <s v="LOW PARTICIPATION RATE"/>
    <s v="NA"/>
    <m/>
    <s v="X"/>
    <m/>
    <s v="CWD, HOM, LEP, MAN, MHL, MIG"/>
    <s v="All grades"/>
    <s v="All assessment types"/>
    <s v="No"/>
    <m/>
    <m/>
    <m/>
    <m/>
    <s v="Low Participation Rate (FS 188): The participation rates for  the CWD, HOM, LEP, MAN, MHL, and MIG subgroups range from 75.5 to 94.6%. The ESEA, as amended, requires that States annually measure the achievement of not less than 95 percent of all students, and 95 percent of all students in each subgroup of students. Please revise data and resubmit and/or provide an explanatory data note. "/>
    <s v="File will be resubmitted."/>
    <m/>
    <m/>
    <m/>
    <m/>
    <s v="X"/>
    <m/>
    <s v="MIG, MHL, MAN, LEP, HOM, CWD"/>
    <s v="ALL"/>
    <s v="ALL"/>
    <s v="Y"/>
    <x v="0"/>
    <x v="2"/>
    <m/>
    <x v="219"/>
  </r>
  <r>
    <s v="Assessment CDQR "/>
    <s v="OESE, OSEP"/>
    <s v="2017-18"/>
    <x v="43"/>
    <s v="PA"/>
    <s v="DQR-Assess-018"/>
    <n v="185"/>
    <n v="588"/>
    <s v="SEA"/>
    <s v="1% ALTALT"/>
    <s v="NA"/>
    <s v="X"/>
    <m/>
    <m/>
    <s v="All subgroups"/>
    <s v="All grades"/>
    <s v="ALTALTACH"/>
    <s v="No"/>
    <m/>
    <m/>
    <m/>
    <m/>
    <s v="1% CWD Alternate Assessment Participation: Students with Disabilities (IDEA) (CWD) taking the alternate assessment based on alternate achievement standards (ALTPARTALTACH) make up 2.0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File will be resubmitted."/>
    <m/>
    <m/>
    <m/>
    <s v="X"/>
    <m/>
    <m/>
    <s v="CWD"/>
    <s v="ALL"/>
    <s v="ALTALTACH"/>
    <s v="Y"/>
    <x v="0"/>
    <x v="2"/>
    <m/>
    <x v="200"/>
  </r>
  <r>
    <s v="Assessment CDQR "/>
    <s v="OESE, OSEP"/>
    <s v="2017-18"/>
    <x v="43"/>
    <s v="PA"/>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File will be resubmitted."/>
    <m/>
    <m/>
    <m/>
    <m/>
    <s v="X"/>
    <m/>
    <s v="CWD"/>
    <s v="ALL"/>
    <s v="ALTALTACH"/>
    <s v="Y"/>
    <x v="0"/>
    <x v="2"/>
    <m/>
    <x v="220"/>
  </r>
  <r>
    <s v="Assessment CDQR "/>
    <s v="OESE, OSEP"/>
    <s v="2017-18"/>
    <x v="43"/>
    <s v="PA"/>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9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s v="File will be resubmitted."/>
    <m/>
    <m/>
    <m/>
    <m/>
    <m/>
    <s v="X"/>
    <s v="CWD"/>
    <s v="ALL"/>
    <s v="ALTALTACH"/>
    <s v="Y"/>
    <x v="0"/>
    <x v="2"/>
    <m/>
    <x v="136"/>
  </r>
  <r>
    <s v="Assessment CDQR "/>
    <s v="OESE, OSEP"/>
    <s v="2017-18"/>
    <x v="44"/>
    <s v="PR"/>
    <s v="DQR-Assess-001"/>
    <s v="175, 178, 179, 185, 188, 189"/>
    <s v="583, 584, 585, 588, 589, 590"/>
    <s v="SEA, LEA, SCH"/>
    <s v="MISSING DATA"/>
    <s v="NA"/>
    <s v="X"/>
    <s v="X"/>
    <s v="X"/>
    <s v="All subgroups"/>
    <s v="All grades"/>
    <s v="All assessment types"/>
    <s v="Yes"/>
    <m/>
    <m/>
    <m/>
    <m/>
    <s v="Missing Data (FS 175/178/179/185/188/189): Achievement and Participation data were not reported at the SEA, LEA, and School levels. Please submit data. ED acknowledges that the State was having technical issues and expects to receive complete data by the final due date. "/>
    <s v="Data was submitted 5 days later. We have reviewed data and understand is correct. We were not able to resolve the external and technical issues with the enough buffer time to correct the validation errors triggered by ESS. _x000a__x000a_To avoid late submissions, we are making the adjustments to transition to Generate. At present, we have initiated the redesign and standardization of PRDE's Data Warehouse (DW). The tool to be used will be an additional module within the DW and  will facilitate the EDFacts files reporting directly from Generate. The reporting calendar has been modified also, and assessment data must be prepared for submission by August."/>
    <m/>
    <m/>
    <m/>
    <m/>
    <m/>
    <m/>
    <m/>
    <m/>
    <m/>
    <m/>
    <x v="0"/>
    <x v="0"/>
    <m/>
    <x v="0"/>
  </r>
  <r>
    <s v="Assessment CDQR "/>
    <s v="OESE, OSEP"/>
    <s v="2017-18"/>
    <x v="44"/>
    <s v="PR"/>
    <s v="DQR-Assess-002"/>
    <n v="179"/>
    <n v="585"/>
    <s v="SEA"/>
    <s v="METADATA ERROR"/>
    <s v="ZEROS SUBMITTED"/>
    <m/>
    <m/>
    <m/>
    <m/>
    <m/>
    <m/>
    <m/>
    <m/>
    <m/>
    <m/>
    <m/>
    <m/>
    <s v=""/>
    <m/>
    <m/>
    <m/>
    <m/>
    <m/>
    <s v="X"/>
    <s v="NA"/>
    <s v="3, 5, 6, 7"/>
    <s v="ALTALTACH, REGWACC, REGWOACC"/>
    <m/>
    <x v="0"/>
    <x v="1"/>
    <m/>
    <x v="221"/>
  </r>
  <r>
    <s v="Assessment CDQR "/>
    <s v="OESE, OSEP"/>
    <s v="2017-18"/>
    <x v="44"/>
    <s v="PR"/>
    <s v="DQR-Assess-003"/>
    <n v="189"/>
    <n v="590"/>
    <s v="SEA"/>
    <s v="METADATA ERROR"/>
    <s v="ZEROS SUBMITTED"/>
    <m/>
    <m/>
    <m/>
    <m/>
    <m/>
    <m/>
    <m/>
    <m/>
    <m/>
    <m/>
    <m/>
    <m/>
    <s v=""/>
    <m/>
    <m/>
    <m/>
    <m/>
    <m/>
    <s v="X"/>
    <s v="NA"/>
    <s v="3, 5, 6, 7"/>
    <s v="ALTALTACH, REGWACC, REGWOACC"/>
    <m/>
    <x v="0"/>
    <x v="1"/>
    <m/>
    <x v="222"/>
  </r>
  <r>
    <s v="Assessment CDQR "/>
    <s v="OESE, OSEP"/>
    <s v="2017-18"/>
    <x v="44"/>
    <s v="PR"/>
    <s v="DQR-Assess-004"/>
    <s v="175, 178, 179, 185, 188, 189"/>
    <s v="583, 584, 585, 588, 589, 590"/>
    <s v="SEA, LEA, SCH"/>
    <s v="PARTIAL DATA"/>
    <s v="NA"/>
    <m/>
    <m/>
    <m/>
    <m/>
    <m/>
    <m/>
    <m/>
    <m/>
    <m/>
    <m/>
    <m/>
    <m/>
    <s v=""/>
    <m/>
    <m/>
    <m/>
    <s v="X"/>
    <s v="X"/>
    <s v="X"/>
    <s v="MIG"/>
    <s v="All grades"/>
    <s v="All assessment types"/>
    <m/>
    <x v="0"/>
    <x v="1"/>
    <m/>
    <x v="223"/>
  </r>
  <r>
    <s v="Assessment CDQR "/>
    <s v="OESE, OSEP"/>
    <s v="2017-18"/>
    <x v="44"/>
    <s v="PR"/>
    <s v="DQR-Assess-004"/>
    <s v="175, 178, 179, 185, 188, 189"/>
    <s v="583, 584, 585, 588, 589, 590"/>
    <s v="SEA, LEA, SCH"/>
    <s v="PARTIAL DATA"/>
    <s v="NA"/>
    <m/>
    <m/>
    <m/>
    <m/>
    <m/>
    <m/>
    <m/>
    <m/>
    <m/>
    <m/>
    <m/>
    <m/>
    <s v=""/>
    <m/>
    <m/>
    <m/>
    <s v="X"/>
    <s v="X"/>
    <s v="X"/>
    <s v="FCS"/>
    <s v="All grades"/>
    <s v="ALTALTACH"/>
    <m/>
    <x v="0"/>
    <x v="1"/>
    <m/>
    <x v="224"/>
  </r>
  <r>
    <s v="Assessment CDQR "/>
    <s v="OESE, OSEP"/>
    <s v="2017-18"/>
    <x v="44"/>
    <s v="PR"/>
    <s v="DQR-Assess-004"/>
    <s v="179, 189"/>
    <s v="585, 590"/>
    <s v="SEA, LEA, SCH"/>
    <s v="PARTIAL DATA"/>
    <s v="NA"/>
    <m/>
    <m/>
    <m/>
    <m/>
    <m/>
    <m/>
    <m/>
    <m/>
    <m/>
    <m/>
    <m/>
    <m/>
    <s v=""/>
    <m/>
    <m/>
    <m/>
    <m/>
    <m/>
    <s v="X"/>
    <s v="All subgroups"/>
    <s v="3, 5, 6, 7"/>
    <s v="All assessment types"/>
    <m/>
    <x v="0"/>
    <x v="1"/>
    <m/>
    <x v="225"/>
  </r>
  <r>
    <s v="Assessment CDQR "/>
    <s v="OESE, OSEP"/>
    <s v="2017-18"/>
    <x v="44"/>
    <s v="PR"/>
    <s v="DQR-Assess-009"/>
    <s v="175, 178, 179, 185, 188, 189"/>
    <s v="583, 584, 585, 588, 589, 590"/>
    <s v="SEA"/>
    <s v="ACCURACY - YEAR TO YEAR COUNT"/>
    <s v="NA"/>
    <m/>
    <m/>
    <m/>
    <m/>
    <m/>
    <m/>
    <m/>
    <m/>
    <m/>
    <m/>
    <m/>
    <m/>
    <s v=""/>
    <m/>
    <m/>
    <m/>
    <s v="X"/>
    <s v="X"/>
    <s v="X"/>
    <s v="See CDQR Y2Y report"/>
    <s v="See CDQR Y2Y report"/>
    <s v="See CDQR Y2Y report"/>
    <s v="See CDQR Y2Y report"/>
    <x v="0"/>
    <x v="1"/>
    <m/>
    <x v="15"/>
  </r>
  <r>
    <s v="Assessment CDQR "/>
    <s v="OESE, OSEP"/>
    <s v="2017-18"/>
    <x v="44"/>
    <s v="PR"/>
    <s v="DQR-Assess-011"/>
    <s v="179, 189"/>
    <n v="585"/>
    <s v="SEA"/>
    <s v="YEAR TO YEAR COMPARISON - CWD"/>
    <s v="NA"/>
    <m/>
    <m/>
    <m/>
    <m/>
    <m/>
    <m/>
    <m/>
    <m/>
    <m/>
    <m/>
    <m/>
    <m/>
    <s v=""/>
    <m/>
    <m/>
    <m/>
    <m/>
    <m/>
    <s v="X"/>
    <s v="CWD"/>
    <s v="ALL"/>
    <s v="ALTALTACH"/>
    <s v="Y"/>
    <x v="0"/>
    <x v="1"/>
    <m/>
    <x v="226"/>
  </r>
  <r>
    <s v="Assessment CDQR "/>
    <s v="OESE, OSEP"/>
    <s v="2017-18"/>
    <x v="45"/>
    <s v="PW"/>
    <s v="DQR-Assess-010"/>
    <s v="175, 178, 185, 188"/>
    <s v="583, 584, 588, 589"/>
    <s v="SEA"/>
    <s v="ACCURACY - YEAR TO YEAR RATE"/>
    <s v="NA"/>
    <s v="X"/>
    <s v="X"/>
    <m/>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The assessment data submitted is accurate therefore resubmission is not required.  The change of statewide assessment caused confusion in some schools which had negative effected on participation and proficiency rates.  In SY17-18, IOWA replaced Palau Achievement Test (PAT) as Palau's statewide assessment and it was administered for the first time."/>
    <m/>
    <m/>
    <m/>
    <s v="X"/>
    <s v="X"/>
    <m/>
    <s v="See CDQR Y2Y report"/>
    <s v="See CDQR Y2Y report"/>
    <s v="See CDQR Y2Y report"/>
    <s v="See CDQR Y2Y report"/>
    <x v="1"/>
    <x v="2"/>
    <m/>
    <x v="20"/>
  </r>
  <r>
    <s v="Assessment CDQR "/>
    <s v="OESE, OSEP"/>
    <s v="2017-18"/>
    <x v="45"/>
    <s v="PW"/>
    <s v="DQR-Assess-014"/>
    <n v="185"/>
    <n v="588"/>
    <s v="SEA"/>
    <s v="LOW PARTICIPATION RATE"/>
    <s v="NA"/>
    <s v="X"/>
    <m/>
    <m/>
    <s v="ALL, CWD"/>
    <s v="All grades"/>
    <s v="All assessment types"/>
    <s v="No"/>
    <m/>
    <m/>
    <m/>
    <m/>
    <s v="Low Participation Rate (FS 185): The participation rates for the ALL STUDENTS and the CWD subgroups are 65.3%. The ESEA, as amended, requires that States annually measure the achievement of not less than 95 percent of all students, and 95 percent of all students in each subgroup of students. Please revise data and resubmit and/or provide an explanatory data note. "/>
    <s v="The assessment data submitted is accurate therefore resubmission is not required.  The change of the regular statewide assessment caused confusion in some schools.  In SY17-18, IOWA replaced Palau Achievement Test (PAT) as Palau's statewide assessment and it was administered for the first time.  Most students who were considered as nonparticipants for IOWA had invalid scores and the rest were absent.  For the Alternate Assessment, two schools did not complete individual student portfolios because they thought it was no longer required due to change of assessment from PAT to IOWA.    "/>
    <m/>
    <m/>
    <m/>
    <m/>
    <m/>
    <m/>
    <m/>
    <m/>
    <m/>
    <m/>
    <x v="0"/>
    <x v="0"/>
    <m/>
    <x v="0"/>
  </r>
  <r>
    <s v="Assessment CDQR "/>
    <s v="OESE, OSEP"/>
    <s v="2017-18"/>
    <x v="45"/>
    <s v="PW"/>
    <s v="DQR-Assess-014"/>
    <n v="188"/>
    <n v="589"/>
    <s v="SEA"/>
    <s v="LOW PARTICIPATION RATE"/>
    <s v="NA"/>
    <m/>
    <s v="X"/>
    <m/>
    <s v="ALL, CWD"/>
    <s v="All grades"/>
    <s v="All assessment types"/>
    <s v="No"/>
    <m/>
    <m/>
    <m/>
    <m/>
    <s v="Low Participation Rate (FS 188): The participation rates for the ALL STUDENTS and the CWD subgroups are 73.4%. The ESEA, as amended, requires that States annually measure the achievement of not less than 95 percent of all students, and 95 percent of all students in each subgroup of students. Please revise data and resubmit and/or provide an explanatory data note. "/>
    <s v="The assessment data submitted is accurate therefore resubmission is not required.  The change of the regular statewide assessment caused confusion in some schools.  In SY17-18, IOWA replaced Palau Achievement Test (PAT) as Palau's statewide assessment and it was administered for the first time.  Most students who were considered as nonparticipants for IOWA had invalid scores and the rest were absent.  For the Alternate Assessment, two schools did not complete individual student portfolios because they thought it was no longer required due to change of assessment from PAT to IOWA."/>
    <m/>
    <m/>
    <m/>
    <m/>
    <m/>
    <m/>
    <m/>
    <m/>
    <m/>
    <m/>
    <x v="0"/>
    <x v="0"/>
    <m/>
    <x v="0"/>
  </r>
  <r>
    <s v="Assessment CDQR "/>
    <s v="OESE, OSEP"/>
    <s v="2017-18"/>
    <x v="46"/>
    <s v="MH"/>
    <s v="DQR-Assess-010"/>
    <s v="175, 178, 185, 188"/>
    <s v="583, 584, 588, 589"/>
    <s v="SEA"/>
    <s v="ACCURACY - YEAR TO YEAR RATE"/>
    <s v="NA"/>
    <s v="X"/>
    <s v="X"/>
    <m/>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
    <m/>
    <m/>
    <m/>
    <s v="X"/>
    <s v="X"/>
    <m/>
    <s v="See CDQR Y2Y report"/>
    <s v="See CDQR Y2Y report"/>
    <s v="See CDQR Y2Y report"/>
    <s v="See CDQR Y2Y report"/>
    <x v="1"/>
    <x v="2"/>
    <m/>
    <x v="20"/>
  </r>
  <r>
    <s v="Assessment CDQR "/>
    <s v="OESE, OSEP"/>
    <s v="2017-18"/>
    <x v="46"/>
    <s v="MH"/>
    <s v="DQR-Assess-014"/>
    <n v="185"/>
    <n v="588"/>
    <s v="SEA"/>
    <s v="LOW PARTICIPATION RATE"/>
    <s v="NA"/>
    <s v="X"/>
    <m/>
    <m/>
    <s v="ALL, CWD"/>
    <s v="All grades"/>
    <s v="All assessment types"/>
    <s v="No"/>
    <m/>
    <m/>
    <m/>
    <m/>
    <s v="Low Participation Rate (FS 185): The participation rates for the ALL STUDENTS and the CWD subgroups are 89.9%. The ESEA, as amended, requires that States annually measure the achievement of not less than 95 percent of all students, and 95 percent of all students in each subgroup of students. Please revise data and resubmit and/or provide an explanatory data note. "/>
    <s v=""/>
    <m/>
    <m/>
    <m/>
    <m/>
    <m/>
    <m/>
    <m/>
    <m/>
    <m/>
    <m/>
    <x v="0"/>
    <x v="0"/>
    <m/>
    <x v="0"/>
  </r>
  <r>
    <s v="Assessment CDQR "/>
    <s v="OESE, OSEP"/>
    <s v="2017-18"/>
    <x v="46"/>
    <s v="MH"/>
    <s v="DQR-Assess-014"/>
    <n v="188"/>
    <n v="589"/>
    <s v="SEA"/>
    <s v="LOW PARTICIPATION RATE"/>
    <s v="NA"/>
    <m/>
    <s v="X"/>
    <m/>
    <s v="ALL, CWD"/>
    <s v="All grades"/>
    <s v="All assessment types"/>
    <s v="No"/>
    <m/>
    <m/>
    <m/>
    <m/>
    <s v="Low Participation Rate (FS 188): The participation rates for the ALL STUDENTS and the CWD subgroups are 89.9%. The ESEA, as amended, requires that States annually measure the achievement of not less than 95 percent of all students, and 95 percent of all students in each subgroup of students. Please revise data and resubmit and/or provide an explanatory data note. "/>
    <s v=""/>
    <m/>
    <m/>
    <m/>
    <m/>
    <m/>
    <m/>
    <m/>
    <m/>
    <m/>
    <m/>
    <x v="0"/>
    <x v="0"/>
    <m/>
    <x v="0"/>
  </r>
  <r>
    <s v="Assessment CDQR "/>
    <s v="OESE, OSEP"/>
    <s v="2017-18"/>
    <x v="47"/>
    <s v="RI"/>
    <s v="DQR-Assess-001"/>
    <s v="179, 189"/>
    <s v="585, 590"/>
    <s v="SEA"/>
    <s v="MISSING DATA"/>
    <s v="NA"/>
    <m/>
    <m/>
    <s v="X"/>
    <s v="All subgroups"/>
    <s v="All grades"/>
    <s v="All assessment types"/>
    <s v="Yes"/>
    <m/>
    <m/>
    <m/>
    <m/>
    <s v="Missing Data (FS 179/189): Achievement and Participation data for Science were not reported at the SEA, LEA, and School levels. Please submit data."/>
    <s v="No Science assessment, already noted in submission plans."/>
    <m/>
    <m/>
    <m/>
    <m/>
    <m/>
    <s v="X"/>
    <s v="All subgroups"/>
    <s v="All grades"/>
    <s v="All assessment types"/>
    <m/>
    <x v="1"/>
    <x v="2"/>
    <m/>
    <x v="227"/>
  </r>
  <r>
    <s v="Assessment CDQR "/>
    <s v="OESE, OSEP"/>
    <s v="2017-18"/>
    <x v="47"/>
    <s v="RI"/>
    <s v="DQR-Assess-002"/>
    <n v="179"/>
    <n v="585"/>
    <s v="SEA"/>
    <s v="METADATA ERROR"/>
    <s v="IN METADATA, NOT DATA"/>
    <m/>
    <m/>
    <m/>
    <m/>
    <m/>
    <m/>
    <m/>
    <m/>
    <m/>
    <m/>
    <m/>
    <m/>
    <s v=""/>
    <m/>
    <m/>
    <m/>
    <m/>
    <m/>
    <s v="X"/>
    <s v="NA"/>
    <s v="5, 8, 11"/>
    <s v="ALTALTACH, REGWACC, REGWOACC"/>
    <m/>
    <x v="0"/>
    <x v="1"/>
    <m/>
    <x v="228"/>
  </r>
  <r>
    <s v="Assessment CDQR "/>
    <s v="OESE, OSEP"/>
    <s v="2017-18"/>
    <x v="47"/>
    <s v="RI"/>
    <s v="DQR-Assess-004"/>
    <s v="175, 178, 185, 188"/>
    <s v="583, 584, 588, 589"/>
    <s v="SEA, LEA, SCH"/>
    <s v="PARTIAL DATA"/>
    <s v="NA"/>
    <s v="X"/>
    <s v="X"/>
    <m/>
    <s v="HOM, MAP"/>
    <s v="All grades"/>
    <s v="All assessment types"/>
    <s v="No"/>
    <m/>
    <m/>
    <m/>
    <m/>
    <s v="Missing Data (175/178/185/188): Achievement and Participation data for students in the HOM and MAP subgroups for a(n) ALL Assessment Type was not reported in any of the grades at the SEA, LEA, and School levels. Please submit data."/>
    <s v="resubmitted and fixed HOM subgroup.  RI reported Asians and Native Hawaiian or Other Pacific Islander as two separate groups."/>
    <m/>
    <m/>
    <m/>
    <s v="X"/>
    <s v="X"/>
    <m/>
    <s v="MAP"/>
    <s v="All grades"/>
    <s v="All assessment types"/>
    <m/>
    <x v="0"/>
    <x v="2"/>
    <m/>
    <x v="229"/>
  </r>
  <r>
    <s v="Assessment CDQR "/>
    <s v="OESE, OSEP"/>
    <s v="2017-18"/>
    <x v="47"/>
    <s v="RI"/>
    <s v="DQR-Assess-004"/>
    <s v="175, 178, 185, 188"/>
    <s v="583, 584, 588, 589"/>
    <s v="SEA, LEA, SCH"/>
    <s v="PARTIAL DATA"/>
    <s v="NA"/>
    <m/>
    <m/>
    <m/>
    <m/>
    <m/>
    <m/>
    <m/>
    <m/>
    <m/>
    <m/>
    <m/>
    <m/>
    <s v=""/>
    <m/>
    <m/>
    <m/>
    <s v="X"/>
    <s v="X"/>
    <m/>
    <s v="MNP, MILCNCTD"/>
    <s v="3, 4, 5, 6, 7, 8"/>
    <s v="ALTALTACH"/>
    <m/>
    <x v="0"/>
    <x v="1"/>
    <m/>
    <x v="230"/>
  </r>
  <r>
    <s v="Assessment CDQR "/>
    <s v="OESE, OSEP"/>
    <s v="2017-18"/>
    <x v="47"/>
    <s v="RI"/>
    <s v="DQR-Assess-004"/>
    <s v="175, 185"/>
    <s v="583, 588"/>
    <s v="SEA, LEA, SCH"/>
    <s v="PARTIAL DATA"/>
    <s v="NA"/>
    <m/>
    <m/>
    <m/>
    <m/>
    <m/>
    <m/>
    <m/>
    <m/>
    <m/>
    <m/>
    <m/>
    <m/>
    <s v=""/>
    <m/>
    <m/>
    <m/>
    <s v="X"/>
    <m/>
    <m/>
    <s v="All subgroups"/>
    <s v="HS"/>
    <s v="All assessment types"/>
    <m/>
    <x v="0"/>
    <x v="1"/>
    <m/>
    <x v="231"/>
  </r>
  <r>
    <s v="Assessment CDQR "/>
    <s v="OESE, OSEP"/>
    <s v="2017-18"/>
    <x v="47"/>
    <s v="RI"/>
    <s v="DQR-Assess-004"/>
    <s v="178, 188"/>
    <s v="584, 589"/>
    <s v="SEA, LEA, SCH"/>
    <s v="PARTIAL DATA"/>
    <s v="NA"/>
    <m/>
    <m/>
    <m/>
    <m/>
    <m/>
    <m/>
    <m/>
    <m/>
    <m/>
    <m/>
    <m/>
    <m/>
    <s v=""/>
    <m/>
    <m/>
    <m/>
    <m/>
    <s v="X"/>
    <m/>
    <s v="All subgroups"/>
    <n v="9"/>
    <s v="All assessment types"/>
    <m/>
    <x v="0"/>
    <x v="1"/>
    <m/>
    <x v="232"/>
  </r>
  <r>
    <s v="Assessment CDQR "/>
    <s v="OESE, OSEP"/>
    <s v="2017-18"/>
    <x v="47"/>
    <s v="RI"/>
    <s v="DQR-Assess-006"/>
    <s v="175, 178"/>
    <s v="583, 584"/>
    <s v="SEA, SCH"/>
    <s v="LEVEL COMPARISON"/>
    <s v="NA"/>
    <s v="X"/>
    <s v="X"/>
    <m/>
    <s v="All, CWD"/>
    <s v="All"/>
    <s v="ALTASSALTACH"/>
    <s v="No"/>
    <m/>
    <m/>
    <m/>
    <m/>
    <s v="Achievement SEA to SCH comparison: The GRAND TOTAL SEA FS 175/178 number of students in the who took an ALTASSALTACH assessment and received a valid score is different from the sum of the SCH level counts of students who took an assessment and received a valid score. For both MATHEMATICS and READING/LANGUAGE ARTS, the SEA number of students in who took an ALTASSALTACH assessment and received a valid score is 205 students (21%) different from the SCH number._x000a__x000a_Similar SEA to SCH discrepancies exist for the number of students who took an assessment and received a valid score in the CWD subgroup. Please revise data and resubmit or explain in a data note why these data are accurate."/>
    <s v="Students who were outplaced are in SEA counts but not in School counts."/>
    <m/>
    <m/>
    <m/>
    <s v="X"/>
    <s v="X"/>
    <m/>
    <s v="All, CWD"/>
    <s v="All"/>
    <s v="ALTALTACH"/>
    <m/>
    <x v="0"/>
    <x v="2"/>
    <m/>
    <x v="233"/>
  </r>
  <r>
    <s v="Assessment CDQR "/>
    <s v="OESE, OSEP"/>
    <s v="2017-18"/>
    <x v="47"/>
    <s v="RI"/>
    <s v="DQR-Assess-008"/>
    <s v="185, 188"/>
    <s v="588, 589"/>
    <s v="SEA, SCH"/>
    <s v="LEVEL COMPARISON"/>
    <s v="NA"/>
    <m/>
    <m/>
    <m/>
    <m/>
    <m/>
    <m/>
    <m/>
    <m/>
    <m/>
    <m/>
    <m/>
    <m/>
    <s v=""/>
    <m/>
    <m/>
    <m/>
    <s v="X"/>
    <s v="X"/>
    <m/>
    <s v="ALL, CWD"/>
    <s v="ALL"/>
    <s v="ALTALTACH"/>
    <m/>
    <x v="0"/>
    <x v="1"/>
    <m/>
    <x v="234"/>
  </r>
  <r>
    <s v="Assessment CDQR "/>
    <s v="OESE, OSEP"/>
    <s v="2017-18"/>
    <x v="47"/>
    <s v="RI"/>
    <s v="DQR-Assess-009"/>
    <s v="175, 178, 185, 188"/>
    <s v="583, 584, 588, 589"/>
    <s v="SEA"/>
    <s v="ACCURACY - YEAR TO YEAR COUNT"/>
    <s v="NA"/>
    <s v="X"/>
    <s v="X"/>
    <m/>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State adopted new tests resulting in significant changes in proficiency and participation rates."/>
    <m/>
    <m/>
    <m/>
    <s v="X"/>
    <s v="X"/>
    <m/>
    <s v="See CDQR Y2Y report"/>
    <s v="See CDQR Y2Y report"/>
    <s v="See CDQR Y2Y report"/>
    <s v="See CDQR Y2Y report"/>
    <x v="0"/>
    <x v="2"/>
    <m/>
    <x v="7"/>
  </r>
  <r>
    <s v="Assessment CDQR "/>
    <s v="OESE, OSEP"/>
    <s v="2017-18"/>
    <x v="47"/>
    <s v="RI"/>
    <s v="DQR-Assess-010"/>
    <s v="175, 178, 185, 188"/>
    <s v="583, 584, 588, 589"/>
    <s v="SEA"/>
    <s v="ACCURACY - YEAR TO YEAR RATE"/>
    <s v="NA"/>
    <s v="X"/>
    <s v="X"/>
    <m/>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State adopted new tests resulting in significant changes in proficiency and participation rates."/>
    <m/>
    <m/>
    <m/>
    <s v="X"/>
    <s v="X"/>
    <m/>
    <s v="See CDQR Y2Y report"/>
    <s v="See CDQR Y2Y report"/>
    <s v="See CDQR Y2Y report"/>
    <s v="See CDQR Y2Y report"/>
    <x v="0"/>
    <x v="2"/>
    <m/>
    <x v="20"/>
  </r>
  <r>
    <s v="Assessment CDQR "/>
    <s v="OESE, OSEP"/>
    <s v="2017-18"/>
    <x v="47"/>
    <s v="RI"/>
    <s v="DQR-Assess-012"/>
    <s v="178, 188"/>
    <s v="584, 589"/>
    <s v="SEA, LEA, SCH"/>
    <s v="ACROSS FILE COMPARISON"/>
    <s v="NA"/>
    <m/>
    <s v="X"/>
    <m/>
    <s v="LEP"/>
    <s v="ALL, 3, 4, 5, 6, 7, 8"/>
    <s v="ALL"/>
    <s v="No"/>
    <m/>
    <m/>
    <m/>
    <m/>
    <s v="Across file comparison: The SEA number of students in the LEP subgroup who took an assessment and received a valid score for GRADS ALL, 3, 4, 5, 6, 7, 8 and ALL assessment type does not equal the number of students who participated in the assessment. The Grand Total discrepancy is -537 students, or -8%. Similar discrepancies exist at the LEA and School levels. Please revise data and resubmit or explain in a data note why these data are accurate."/>
    <s v="State counted those who took the ELP assessment as participants."/>
    <m/>
    <m/>
    <m/>
    <m/>
    <s v="X"/>
    <m/>
    <s v="LEP"/>
    <s v="ALL, 3, 4, 5, 6, 7, 8"/>
    <s v="ALL"/>
    <m/>
    <x v="0"/>
    <x v="2"/>
    <m/>
    <x v="235"/>
  </r>
  <r>
    <s v="Assessment CDQR "/>
    <s v="OESE, OSEP"/>
    <s v="2017-18"/>
    <x v="47"/>
    <s v="RI"/>
    <s v="DQR-Assess-014"/>
    <n v="185"/>
    <n v="588"/>
    <s v="SEA"/>
    <s v="LOW PARTICIPATION RATE"/>
    <s v="NA"/>
    <s v="X"/>
    <m/>
    <m/>
    <s v="CWD, FCS"/>
    <s v="All grades"/>
    <s v="All assessment types"/>
    <s v="No"/>
    <m/>
    <m/>
    <m/>
    <m/>
    <s v="Low Participation Rate (FS 185): The participation rate for the CWD subgroup is 94.9% and the FCS subgroup is 90.3%. The ESEA, as amended, requires that States annually measure the achievement of not less than 95 percent of all students, and 95 percent of all students in each subgroup of students. Please revise data and resubmit and/or provide an explanatory data note. "/>
    <s v="verified the submitted data, certain subgroups were below 95%"/>
    <m/>
    <m/>
    <m/>
    <s v="X"/>
    <m/>
    <m/>
    <s v="FCS, CWD"/>
    <s v="ALL"/>
    <s v="ALL"/>
    <s v="Y"/>
    <x v="0"/>
    <x v="2"/>
    <m/>
    <x v="236"/>
  </r>
  <r>
    <s v="Assessment CDQR "/>
    <s v="OESE, OSEP"/>
    <s v="2017-18"/>
    <x v="47"/>
    <s v="RI"/>
    <s v="DQR-Assess-014"/>
    <n v="188"/>
    <n v="589"/>
    <s v="SEA"/>
    <s v="LOW PARTICIPATION RATE"/>
    <s v="NA"/>
    <m/>
    <s v="X"/>
    <m/>
    <s v="CWD, FCS, LEP"/>
    <s v="All grades"/>
    <s v="All assessment types"/>
    <s v="No"/>
    <m/>
    <m/>
    <m/>
    <m/>
    <s v="Low Participation Rate (FS 188): The participation rate for the CWD subgroup is 94.7%, the FCS subgroup is 90.3%, and the LEP subgroup is 94.9%. The ESEA, as amended, requires that States annually measure the achievement of not less than 95 percent of all students, and 95 percent of all students in each subgroup of students. Please revise data and resubmit and/or provide an explanatory data note. "/>
    <s v="verified the submitted data, certain subgroups were below 95%"/>
    <m/>
    <m/>
    <m/>
    <m/>
    <s v="X"/>
    <m/>
    <s v="LEP, HOM, FCS, CWD"/>
    <s v="ALL"/>
    <s v="ALL"/>
    <s v="Y"/>
    <x v="0"/>
    <x v="2"/>
    <m/>
    <x v="237"/>
  </r>
  <r>
    <s v="Assessment CDQR "/>
    <s v="OESE, OSEP"/>
    <s v="2017-18"/>
    <x v="47"/>
    <s v="RI"/>
    <s v="DQR-Assess-018"/>
    <n v="185"/>
    <n v="588"/>
    <s v="SEA"/>
    <s v="1% ALTALT"/>
    <s v="NA"/>
    <s v="X"/>
    <m/>
    <m/>
    <s v="All subgroups"/>
    <s v="All grades"/>
    <s v="ALTALTACH"/>
    <s v="No"/>
    <m/>
    <m/>
    <m/>
    <m/>
    <s v="1% CWD Alternate Assessment Participation: Students with Disabilities (IDEA) (CWD) taking the alternate assessment based on alternate achievement standards (ALTPARTALTACH) make up 1.3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verified the submitted data, it is more than 1%"/>
    <m/>
    <m/>
    <m/>
    <s v="X"/>
    <m/>
    <m/>
    <s v="CWD"/>
    <s v="ALL"/>
    <s v="ALTALTACH"/>
    <s v="Y"/>
    <x v="0"/>
    <x v="2"/>
    <m/>
    <x v="119"/>
  </r>
  <r>
    <s v="Assessment CDQR "/>
    <s v="OESE, OSEP"/>
    <s v="2017-18"/>
    <x v="47"/>
    <s v="RI"/>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3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verified the submitted data, it is more than 1%"/>
    <m/>
    <m/>
    <m/>
    <m/>
    <s v="X"/>
    <m/>
    <s v="CWD"/>
    <s v="ALL"/>
    <s v="ALTALTACH"/>
    <s v="Y"/>
    <x v="0"/>
    <x v="2"/>
    <m/>
    <x v="87"/>
  </r>
  <r>
    <s v="Assessment CDQR "/>
    <s v="OESE, OSEP"/>
    <s v="2017-18"/>
    <x v="48"/>
    <s v="SC"/>
    <s v="DQR-Assess-002"/>
    <n v="179"/>
    <n v="585"/>
    <s v="SEA"/>
    <s v="METADATA ERROR"/>
    <s v="IN DATA, NOT METADATA"/>
    <m/>
    <m/>
    <s v="X"/>
    <s v="NA"/>
    <s v="3,5,7"/>
    <s v="ALTALTACH, REGWACC, REGWOACC"/>
    <s v="No"/>
    <m/>
    <m/>
    <m/>
    <m/>
    <s v="Achievement metadata - [SCIENCE]: Achievement data (FS 179) submitted for ALTASSALTACH, REGASSWACC, REGASSWOACC [PERF LEVELS 1-4] for GRADES 3, 5, 7; however, EMAPS assessment metadata does not include these GRADES 3, 5, 7/ALTASSALTACH/LEVELS 1-4, GRADES 3, 5, 7/REGASSWACC/LEVELS 1-4, GRADES 3, 5, 7/REGASSWOACC/LEVELS 1-4 combinations. Additionally, zeroes were submitted for these combinations. Please resubmit metadata and/or data to ensure consistency."/>
    <s v="File resubmitted 3/1/19 to remove grades 3, 5, and 7."/>
    <m/>
    <m/>
    <m/>
    <m/>
    <m/>
    <m/>
    <m/>
    <m/>
    <m/>
    <m/>
    <x v="0"/>
    <x v="0"/>
    <m/>
    <x v="0"/>
  </r>
  <r>
    <s v="Assessment CDQR "/>
    <s v="OESE, OSEP"/>
    <s v="2017-18"/>
    <x v="48"/>
    <s v="SC"/>
    <s v="DQR-Assess-003"/>
    <n v="189"/>
    <n v="590"/>
    <s v="SEA"/>
    <s v="METADATA ERROR"/>
    <s v="IN DATA, NOT METADATA"/>
    <m/>
    <m/>
    <s v="X"/>
    <s v="NA"/>
    <s v="3,5,7"/>
    <s v="ALTALTACH, REGWACC, REGWOACC"/>
    <s v="No"/>
    <m/>
    <m/>
    <m/>
    <m/>
    <s v="Participation metadata - [SCIENCE]: Participation data (FS 189) submitted for ALTPARTALTACH, REGPARTWACC, REGPARTWOACC for GRADES 3, 5, 7; however, EMAPS assessment metadata does not include these GRADES 3, 5, 7/ALTPARTALTACH, GRADES 3, 5, 7/REGPARTWACC, and GRADES 3, 5, 7/REGPARTWOACC combinations. Additionally, zeroes were submitted for these combinations. Please resubmit metadata and/or data to ensure consistency."/>
    <s v="File resubmitted 3/1/19 to remove grades 3, 5, and 7."/>
    <m/>
    <m/>
    <m/>
    <m/>
    <m/>
    <m/>
    <m/>
    <m/>
    <m/>
    <m/>
    <x v="0"/>
    <x v="0"/>
    <m/>
    <x v="0"/>
  </r>
  <r>
    <s v="Assessment CDQR "/>
    <s v="OESE, OSEP"/>
    <s v="2017-18"/>
    <x v="48"/>
    <s v="SC"/>
    <s v="DQR-Assess-009"/>
    <s v="175, 178, 179, 185, 188, 189"/>
    <s v="583, 584, 585, 588, 589, 590"/>
    <s v="SEA"/>
    <s v="ACCURACY - YEAR TO YEAR COUNT"/>
    <s v="NA"/>
    <s v="X"/>
    <s v="X"/>
    <s v="X"/>
    <s v="See CDQR Y2Y report"/>
    <s v="See CDQR Y2Y report"/>
    <s v="See CDQR Y2Y report"/>
    <s v="See CDQR Y2Y report"/>
    <m/>
    <m/>
    <m/>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This year, we modified our method of identifying students with accommodations.  This led to more accurate reporting, but also led to more students being coded as 'with accommodations'.   The change in counts is based on students previously coded as without accommodations now being coded as with accommodations.  (In all flagged discrepancies, the 'with accommodations' count went up and the 'without accommodations' count went down.)  This was mainly due to making sure the ESL accommodations were included in those flagging a student as 'with accommodations'."/>
    <m/>
    <m/>
    <m/>
    <s v="X"/>
    <s v="X"/>
    <s v="X"/>
    <s v="See CDQR Y2Y report"/>
    <s v="See CDQR Y2Y report"/>
    <s v="See CDQR Y2Y report"/>
    <s v="See CDQR Y2Y report"/>
    <x v="0"/>
    <x v="2"/>
    <m/>
    <x v="15"/>
  </r>
  <r>
    <s v="Assessment CDQR "/>
    <s v="OESE, OSEP"/>
    <s v="2017-18"/>
    <x v="48"/>
    <s v="SC"/>
    <s v="DQR-Assess-010"/>
    <n v="179"/>
    <n v="585"/>
    <s v="SEA"/>
    <s v="ACCURACY - YEAR TO YEAR RATE"/>
    <s v="NA"/>
    <m/>
    <m/>
    <s v="X"/>
    <s v="See CDQR Y2Y report"/>
    <s v="See CDQR Y2Y report"/>
    <s v="See CDQR Y2Y report"/>
    <s v="See CDQR Y2Y report"/>
    <m/>
    <m/>
    <m/>
    <m/>
    <s v="A year to year proficiency rate change of more than 15% was identified for at least one subgroup, assessment type, or grade. Please review the CDQR Year to Year Report. Please resubmit SY 2017-18 data or submit a data note to explain why these data are accurate."/>
    <s v="This year, we modified our method of identifying students with accommodations.  This led to more accurate reporting, but also led to more students being coded as 'with accommodations'.   The change in counts is based on students previously coded as without accommodations now being coded as with accommodations.  (In all flagged discrepancies, the 'with accommodations' count went up and the 'without accommodations' count went down.)  This was mainly due to making sure the ESL accommodations were included in those flagging a student as 'with accommodations'."/>
    <m/>
    <m/>
    <m/>
    <m/>
    <m/>
    <s v="X"/>
    <s v="See CDQR Y2Y report"/>
    <s v="See CDQR Y2Y report"/>
    <s v="See CDQR Y2Y report"/>
    <s v="See CDQR Y2Y report"/>
    <x v="0"/>
    <x v="2"/>
    <m/>
    <x v="9"/>
  </r>
  <r>
    <s v="Assessment CDQR "/>
    <s v="OESE, OSEP"/>
    <s v="2017-18"/>
    <x v="48"/>
    <s v="SC"/>
    <s v="DQR-Assess-011"/>
    <n v="179"/>
    <n v="585"/>
    <s v="SEA"/>
    <s v="YEAR TO YEAR COMPARISON - CWD"/>
    <s v="NA"/>
    <m/>
    <m/>
    <s v="X"/>
    <s v="CWD"/>
    <s v="All"/>
    <s v="ALTASSALTACH"/>
    <s v="No"/>
    <m/>
    <m/>
    <m/>
    <m/>
    <s v="Year to Year comparison (FS 179): The number of CWD students who took an ALTASSALTACH assessment and received a valid score in SY 2017-18 is -34 percent different from that number in SY 2016-17. The approximate discrepancy is -1032 students. The same discrepancy exists for the FS 189 number of CWD students who took an ALTASSALTACH assessment and received a valid score. Please revise data and resubmit or explain in a data note why these data are accurate."/>
    <s v="In 16-17, all grades (3-8 and HS) tested Science.  In 17-18, only four grades (4, 6, 8, and HS) tested Science.  This explains the change in overall students."/>
    <m/>
    <m/>
    <m/>
    <m/>
    <m/>
    <s v="X"/>
    <s v="CWD"/>
    <s v="ALL"/>
    <s v="ALTALTACH"/>
    <s v="Y"/>
    <x v="0"/>
    <x v="2"/>
    <m/>
    <x v="238"/>
  </r>
  <r>
    <s v="Assessment CDQR "/>
    <s v="OESE, OSEP"/>
    <s v="2017-18"/>
    <x v="48"/>
    <s v="SC"/>
    <s v="DQR-Assess-011"/>
    <n v="189"/>
    <n v="590"/>
    <s v="SEA"/>
    <s v="YEAR TO YEAR COMPARISON - CWD"/>
    <s v="NA"/>
    <m/>
    <m/>
    <m/>
    <m/>
    <m/>
    <m/>
    <m/>
    <m/>
    <m/>
    <m/>
    <m/>
    <m/>
    <s v=""/>
    <m/>
    <m/>
    <m/>
    <m/>
    <m/>
    <s v="X"/>
    <s v="CWD"/>
    <s v="ALL"/>
    <s v="ALTALTACH"/>
    <s v="Y"/>
    <x v="0"/>
    <x v="1"/>
    <m/>
    <x v="239"/>
  </r>
  <r>
    <s v="Assessment CDQR "/>
    <s v="OESE, OSEP"/>
    <s v="2017-18"/>
    <x v="48"/>
    <s v="SC"/>
    <s v="DQR-Assess-013"/>
    <s v="185, 188"/>
    <s v="588, 589"/>
    <s v="SEA"/>
    <s v="SUBJECT COUNT COMPARISON - MTH TO RLA"/>
    <s v="NA"/>
    <s v="X"/>
    <s v="X"/>
    <m/>
    <s v="FCS, LEP, M, MA, MHL, MIG, MM, MW"/>
    <s v="HS"/>
    <s v="ALL"/>
    <s v="No"/>
    <m/>
    <m/>
    <m/>
    <m/>
    <s v="Subject Count Comparison - MTH to RLA (FS185, 188): The count of FCS, LEP, M, MA, MHL, MIG, MM,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376 students, or 5.9%, is in the M subgroup. Discrepancies in other subgroups range from 4 to 1296 students. Please revise data and resubmit or explain in a data note why these data are accurate."/>
    <s v="Our regular high school assessments (the End-of-Course Exam) is usually not taken during the same year for ELA and Math by a given student.  Instead of taking it at the end of a select year, the student takes it when they take one out of a set of specific ELA or Math courses.  It is reasonable the year they take ELA can differ from the year they take Math, so discrepancies in subgroups are expected."/>
    <m/>
    <m/>
    <m/>
    <m/>
    <m/>
    <m/>
    <m/>
    <m/>
    <m/>
    <m/>
    <x v="0"/>
    <x v="0"/>
    <m/>
    <x v="0"/>
  </r>
  <r>
    <s v="Assessment CDQR "/>
    <s v="OESE, OSEP"/>
    <s v="2017-18"/>
    <x v="48"/>
    <s v="SC"/>
    <s v="DQR-Assess-015"/>
    <n v="185"/>
    <n v="588"/>
    <s v="SEA"/>
    <s v="100% PARTICIPATION RATE VERIFICATION"/>
    <s v="NA"/>
    <s v="X"/>
    <m/>
    <m/>
    <s v="MIG"/>
    <s v="All grades"/>
    <s v="All assessment types"/>
    <s v="No"/>
    <m/>
    <m/>
    <m/>
    <m/>
    <s v="100% Participation Rate (FS 185): The participation rate for the MIG subgroup is 100%. While a participation rate of 100% is possible, please resubmit data if data are inaccurate."/>
    <s v="Confirmed accurate."/>
    <m/>
    <m/>
    <m/>
    <m/>
    <m/>
    <m/>
    <m/>
    <m/>
    <m/>
    <m/>
    <x v="0"/>
    <x v="0"/>
    <m/>
    <x v="0"/>
  </r>
  <r>
    <s v="Assessment CDQR "/>
    <s v="OESE, OSEP"/>
    <s v="2017-18"/>
    <x v="48"/>
    <s v="SC"/>
    <s v="DQR-Assess-015"/>
    <n v="188"/>
    <n v="589"/>
    <s v="SEA"/>
    <s v="100% PARTICIPATION RATE VERIFICATION"/>
    <s v="NA"/>
    <m/>
    <s v="X"/>
    <m/>
    <s v="MIG"/>
    <s v="All grades"/>
    <s v="All assessment types"/>
    <s v="No"/>
    <m/>
    <m/>
    <m/>
    <m/>
    <s v="100% Participation Rate (FS 188): The participation rate for the MIG subgroup is 100%. While a participation rate of 100% is possible, please resubmit data if data are inaccurate."/>
    <s v="Confirmed accurate."/>
    <m/>
    <m/>
    <m/>
    <m/>
    <m/>
    <m/>
    <m/>
    <m/>
    <m/>
    <m/>
    <x v="0"/>
    <x v="0"/>
    <m/>
    <x v="0"/>
  </r>
  <r>
    <s v="Assessment CDQR "/>
    <s v="OESE, OSEP"/>
    <s v="2017-18"/>
    <x v="49"/>
    <s v="SD"/>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These values have been verified to be correct. Our subgroup populations in the state are often very small. A change to just a few students can often register a large percent change as a result of the N value. "/>
    <m/>
    <m/>
    <m/>
    <s v="X"/>
    <s v="X"/>
    <s v="X"/>
    <s v="See CDQR Y2Y report"/>
    <s v="See CDQR Y2Y report"/>
    <s v="See CDQR Y2Y report"/>
    <s v="See CDQR Y2Y report"/>
    <x v="1"/>
    <x v="2"/>
    <m/>
    <x v="7"/>
  </r>
  <r>
    <s v="Assessment CDQR "/>
    <s v="OESE, OSEP"/>
    <s v="2017-18"/>
    <x v="49"/>
    <s v="SD"/>
    <s v="DQR-Assess-010"/>
    <n v="179"/>
    <n v="585"/>
    <s v="SEA"/>
    <s v="ACCURACY - YEAR TO YEAR RATE"/>
    <s v="NA"/>
    <m/>
    <m/>
    <s v="X"/>
    <s v="See CDQR Y2Y report"/>
    <s v="See CDQR Y2Y report"/>
    <s v="See CDQR Y2Y report"/>
    <s v="See CDQR Y2Y report"/>
    <m/>
    <m/>
    <m/>
    <m/>
    <s v="A year to year proficiency rate change of more than 15% was identified for at least one subgroup, assessment type, or grade. Please review the CDQR Year to Year Report. Please resubmit SY 2017-18 data or submit a data note to explain why these data are accurate."/>
    <s v="These values have been verified to be correct. Our subgroup populations in the state are often very small. A change to just a few students can often register a large percent change as a result of the N value. "/>
    <m/>
    <m/>
    <m/>
    <m/>
    <m/>
    <s v="X"/>
    <s v="See CDQR Y2Y report"/>
    <s v="See CDQR Y2Y report"/>
    <s v="See CDQR Y2Y report"/>
    <s v="See CDQR Y2Y report"/>
    <x v="1"/>
    <x v="2"/>
    <m/>
    <x v="9"/>
  </r>
  <r>
    <s v="Assessment CDQR "/>
    <s v="OESE, OSEP"/>
    <s v="2017-18"/>
    <x v="49"/>
    <s v="SD"/>
    <s v="DQR-Assess-012"/>
    <s v="178, 188"/>
    <s v="584, 589"/>
    <s v="SEA, LEA, SCH"/>
    <s v="ACROSS FILE COMPARISON"/>
    <s v="NA"/>
    <m/>
    <s v="X"/>
    <m/>
    <s v="LEP"/>
    <s v="ALL"/>
    <s v="ALL"/>
    <s v="No"/>
    <m/>
    <m/>
    <m/>
    <m/>
    <s v="Across file comparison: The SEA GRAND TOTAL number of students in the LEP subgroup who took an assessment and received a valid score (2330 students) (FS 178) does not equal the number of students in the LEP subgroup who participated in the assessment (2461 students) (FS 188). This is a discrepancy of -131 students, or -5%. Similar discrepancies exist at the LEA and School levels. Please revise data and resubmit or explain in a data note why these data are accurate."/>
    <s v="These values have been verified to be correct. This subgroup population has a history of having a high percentage of students who show as participating, but who do not have a valid score at the end of the assessment period. In the 16-17 SY there were 2267 student who took an assessment and received a valid score (FS 178) and 2460 students who participated. This was a -8% difference. This year we have improved this number with only a -5% difference in the number of students who participated and who also have received a valid assessment score."/>
    <m/>
    <m/>
    <m/>
    <m/>
    <s v="X"/>
    <m/>
    <s v="LEP"/>
    <s v="ALL"/>
    <s v="ALL"/>
    <s v="No"/>
    <x v="1"/>
    <x v="2"/>
    <m/>
    <x v="240"/>
  </r>
  <r>
    <s v="Assessment CDQR "/>
    <s v="OESE, OSEP"/>
    <s v="2017-18"/>
    <x v="49"/>
    <s v="SD"/>
    <s v="DQR-Assess-015"/>
    <n v="185"/>
    <n v="588"/>
    <s v="SEA"/>
    <s v="100% PARTICIPATION RATE VERIFICATION"/>
    <s v="NA"/>
    <s v="X"/>
    <m/>
    <m/>
    <s v="MNP, MIG"/>
    <s v="All grades"/>
    <s v="All assessment types"/>
    <s v="No"/>
    <m/>
    <m/>
    <m/>
    <m/>
    <s v="100% Participation Rate (FS 185): The participation rate for the MNP and MIG subgroups is 100%. While a participation rate of 100% is possible, please resubmit data if data are inaccurate.."/>
    <s v="These values have been verified to be correct. Our subgroup populations in the state are often very small. A change to just a few students can often register a large percent change as a result of the N value. "/>
    <m/>
    <m/>
    <m/>
    <m/>
    <m/>
    <m/>
    <m/>
    <m/>
    <m/>
    <m/>
    <x v="0"/>
    <x v="0"/>
    <m/>
    <x v="0"/>
  </r>
  <r>
    <s v="Assessment CDQR "/>
    <s v="OESE, OSEP"/>
    <s v="2017-18"/>
    <x v="49"/>
    <s v="SD"/>
    <s v="DQR-Assess-015"/>
    <n v="188"/>
    <n v="589"/>
    <s v="SEA"/>
    <s v="100% PARTICIPATION RATE VERIFICATION"/>
    <s v="NA"/>
    <m/>
    <s v="X"/>
    <m/>
    <s v="MNP"/>
    <s v="All grades"/>
    <s v="All assessment types"/>
    <s v="No"/>
    <m/>
    <m/>
    <m/>
    <m/>
    <s v="100% Participation Rate (FS 188): The participation rate for the MNP subgroup is 100%. While a participation rate of 100% is possible, please resubmit data if data are inaccurate."/>
    <s v="These values have been verified to be correct. Our subgroup populations in the state are often very small. A change to just a few students can often register a large percent change as a result of the N value. "/>
    <m/>
    <m/>
    <m/>
    <m/>
    <m/>
    <m/>
    <m/>
    <m/>
    <m/>
    <m/>
    <x v="0"/>
    <x v="0"/>
    <m/>
    <x v="0"/>
  </r>
  <r>
    <s v="Assessment CDQR "/>
    <s v="OESE, OSEP"/>
    <s v="2017-18"/>
    <x v="49"/>
    <s v="SD"/>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s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
    <m/>
    <m/>
    <m/>
    <s v="X"/>
    <m/>
    <m/>
    <s v="CWD"/>
    <s v="ALL"/>
    <s v="ALTALTACH"/>
    <s v="Y"/>
    <x v="1"/>
    <x v="2"/>
    <m/>
    <x v="51"/>
  </r>
  <r>
    <s v="Assessment CDQR "/>
    <s v="OESE, OSEP"/>
    <s v="2017-18"/>
    <x v="49"/>
    <s v="SD"/>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1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
    <m/>
    <m/>
    <m/>
    <m/>
    <s v="X"/>
    <m/>
    <s v="CWD"/>
    <s v="ALL"/>
    <s v="ALTALTACH"/>
    <s v="Y"/>
    <x v="1"/>
    <x v="2"/>
    <m/>
    <x v="12"/>
  </r>
  <r>
    <s v="Assessment CDQR "/>
    <s v="OESE, OSEP"/>
    <s v="2017-18"/>
    <x v="49"/>
    <s v="SD"/>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
    <m/>
    <m/>
    <m/>
    <m/>
    <m/>
    <s v="X"/>
    <s v="CWD"/>
    <s v="ALL"/>
    <s v="ALTALTACH"/>
    <s v="Y"/>
    <x v="1"/>
    <x v="2"/>
    <m/>
    <x v="53"/>
  </r>
  <r>
    <s v="Assessment CDQR "/>
    <s v="OESE, OSEP"/>
    <s v="2017-18"/>
    <x v="50"/>
    <s v="TN"/>
    <s v="DQR-Assess-004"/>
    <s v="175, 178, 185, 188"/>
    <s v="583, 584, 588, 589"/>
    <s v="SEA"/>
    <s v="PARTIAL DATA"/>
    <s v="NA"/>
    <s v="X"/>
    <s v="X"/>
    <m/>
    <s v="All subgroups"/>
    <s v="9,10,12"/>
    <s v="ALTALTACH"/>
    <s v="No"/>
    <m/>
    <m/>
    <m/>
    <m/>
    <s v="Missing Data (FS 175/178/185/188): Achievement and Participation data were not reported for ALTASSALTACH, ALTPARTALTACH for GRADES 9, 10, 12 at the SEA, LEA, and School levels. Please submit data."/>
    <s v="The EMAPS assessment survey has been updated to indicate that students take the math and rla alternate assessments based on alternate achievement standards in grade 11.  Students in grades 9, 10, and 12 do not take math and rla alternate assessments based on alternate achievement standards."/>
    <m/>
    <m/>
    <m/>
    <s v="X"/>
    <s v="X"/>
    <m/>
    <s v="All subgroups"/>
    <s v="9,10,12"/>
    <s v="ALTALTACH"/>
    <m/>
    <x v="1"/>
    <x v="2"/>
    <m/>
    <x v="241"/>
  </r>
  <r>
    <s v="Assessment CDQR "/>
    <s v="OESE, OSEP"/>
    <s v="2017-18"/>
    <x v="50"/>
    <s v="TN"/>
    <s v="DQR-Assess-009"/>
    <s v="175, 178, 179, 185, 188, 189"/>
    <s v="583, 584, 585, 588, 589, 590"/>
    <s v="SEA"/>
    <s v="ACCURACY - YEAR TO YEAR COUNT"/>
    <s v="NA"/>
    <s v="X"/>
    <s v="X"/>
    <s v="X"/>
    <s v="See CDQR Y2Y report"/>
    <s v="See CDQR Y2Y report"/>
    <s v="See CDQR Y2Y report"/>
    <s v="See CDQR Y2Y report"/>
    <m/>
    <m/>
    <m/>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Prior to 2017-18, high school math reporting was limited to Algebra I.  As of 2017-18, high school math results include Algebra I and Integrated Math 1.  The inclusion of Integrated Math I accounts for the large year-to-year increases in the number of high school and all students participating in math assessments (FS185) and assigned performance levels (FS175) as well as the increase in the math participation rate for grades 11 and 12.  In addition, improvements in identification/coding account for the increases in math participation/results for Asian (19%/17%) and homeless (52%/45%) students as well as participation of Hispanic (11%) students.                                                                                                                                                                                                                              Similarly, improvements in identification/coding account for the significant increases in rla participation for Asian (12%) and homeless (46%/40%) students.  However, fewer students took regular rla assessments with accommodations (-7345) because the human reader/signer accommodation was not offered in 2017-18.                                                                                                                                                                                     Students taking the regular science assessment in grades 3 and 4 were assigned raw scores but were not assigned performance levels; consequently, they were reported as non-participants (NPART) in FS189 and were not reported in FS179.  As a result, participation in grade 3 and 4 science assessments was limited to students taking the alternate assessment based on alternate achievement standards other than a few 3rd and 4th graders who took regular assessments designed for higher grades.   The reduction in science participation in grades 3 and 4 (approximately, - 150,000) caused science participation to decline significantly for all students and all subgroups.  In addition, fewer students took regular science assessments with accommodations (-7345) because the human reader/signer accommodation was not offered in 2017-18.                                                                                                                                                                                            "/>
    <m/>
    <m/>
    <m/>
    <s v="X"/>
    <s v="X"/>
    <s v="X"/>
    <s v="See CDQR Y2Y report"/>
    <s v="See CDQR Y2Y report"/>
    <s v="See CDQR Y2Y report"/>
    <s v="See CDQR Y2Y report"/>
    <x v="1"/>
    <x v="2"/>
    <m/>
    <x v="15"/>
  </r>
  <r>
    <s v="Assessment CDQR "/>
    <s v="OESE, OSEP"/>
    <s v="2017-18"/>
    <x v="50"/>
    <s v="TN"/>
    <s v="DQR-Assess-010"/>
    <s v="179, 185, 188, 189"/>
    <s v="585, 588, 589, 590"/>
    <s v="SEA"/>
    <s v="ACCURACY - YEAR TO YEAR RATE"/>
    <s v="NA"/>
    <s v="X"/>
    <s v="X"/>
    <s v="X"/>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The reduction in science participation in grades 3 and 4 (approximately, - 150,000) discussed above reduced participation rates in grades 3 and 4 to approximately 1%  as participation was limited to students taking alternate science assessments with alternate achievement standards and a few students taking regular assessments designed for higher grades.  For the same reason, proficiency rates for grades 3 and 4 fell to 10%-11% from 47%-61%.  And due to the magnitude of the reduction, science participation rates declined significantly for all students and all subgroups.  And as discussed above, new accountability provisions for newly arrived ELs, reduced participation rates in math and rla assessments not only for the EL subgroup but also for subgroups with a significant number of ELs (Asian, Hispanic, and migrant) as well as subgroups (homeless) and grades (9, 10, 11, and 12) with relatively few members."/>
    <m/>
    <m/>
    <m/>
    <s v="X"/>
    <s v="X"/>
    <s v="X"/>
    <s v="See CDQR Y2Y report"/>
    <s v="See CDQR Y2Y report"/>
    <s v="See CDQR Y2Y report"/>
    <s v="See CDQR Y2Y report"/>
    <x v="1"/>
    <x v="2"/>
    <m/>
    <x v="20"/>
  </r>
  <r>
    <s v="Assessment CDQR "/>
    <s v="OESE, OSEP"/>
    <s v="2017-18"/>
    <x v="50"/>
    <s v="TN"/>
    <s v="DQR-Assess-013"/>
    <s v="185, 188"/>
    <s v="588, 589"/>
    <s v="SEA"/>
    <s v="SUBJECT COUNT COMPARISON - MTH TO RLA"/>
    <s v="NA"/>
    <s v="X"/>
    <s v="X"/>
    <m/>
    <s v="ALL, CWD, ECODIS, F, FCS, HOM, LEP, M, MA, MAN, MHL, MIG, MNP, MW"/>
    <s v="HS"/>
    <s v="ALL"/>
    <s v="No"/>
    <m/>
    <m/>
    <m/>
    <m/>
    <s v="Subject Count Comparison - MTH to RLA (FS185, 188): The count of ALL, CWD, ECODIS, F, FCS, HOM, LEP, M, MA, MAN, MHL, MIG, MNP,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5741 students, or 8.5%, is in the ALL STUDENTS subgroup. Discrepancies in other subgroups range from 3 to 5455 students. Please revise data and resubmit or explain in a data note why these data are accurate."/>
    <s v="Fewer high school students were tested in math than in rla because the high school math results are for statewide assessments in Algebra I and Integrated Math I. While 9th graders dominate the pool of high school students enrolled and assessed in Algebra I and Integrated Math 1, a significant number of 8th graders take Algebra I; their results are included in the 8th grade math results.  By contrast, the rla results are for English II, for which enrollment is limited almost entirely to students in grades 9-12. The variation in the number of high school students tested in ma and rla has shrunk compared to 2016-17 due to the inclusion of Integrated Math 1 in reporting for high school students in 2017-18.  However, the ma – rla gap remains and affects all students and most subgroups but to varying degrees."/>
    <m/>
    <m/>
    <m/>
    <m/>
    <m/>
    <m/>
    <m/>
    <m/>
    <m/>
    <m/>
    <x v="0"/>
    <x v="0"/>
    <m/>
    <x v="0"/>
  </r>
  <r>
    <s v="Assessment CDQR "/>
    <s v="OESE, OSEP"/>
    <s v="2017-18"/>
    <x v="50"/>
    <s v="TN"/>
    <s v="DQR-Assess-014"/>
    <n v="185"/>
    <n v="588"/>
    <s v="SEA"/>
    <s v="LOW PARTICIPATION RATE"/>
    <s v="NA"/>
    <s v="X"/>
    <m/>
    <m/>
    <s v="FCS, HOM, LEP, MA, MHL, MIG"/>
    <s v="All grades"/>
    <s v="All assessment types"/>
    <s v="No"/>
    <m/>
    <m/>
    <m/>
    <m/>
    <s v="Low Participation Rate (FS 185): The participation rates for the FCS, HOM, LEP, MA, MHL, and MIG subgroups range from 78.4 to 93.2%. The ESEA, as amended, requires that States annually measure the achievement of not less than 95 percent of all students, and 95 percent of all students in each subgroup of students. Please revise data and resubmit and/or provide an explanatory data note. "/>
    <s v="While newly arrived ELs are required to take math assessments, they are not assigned performance levels, which means that they are not included in FS175 and are reported as NPART in FS185. As of 2017-18, accountability provisions affecting newly arrived ELs apply to those enrolled in US schools for two or fewer years rather than the first year of US schooling as in prior years.  Due to the magnitude of the change, participation rates were low and/or plummeted not only for the EL subgroup but also for other subgroups with a significant number of ELs (Asian, Hispanic, and migrant) as well as subgroups (foster care and homeless) and grades (10) with relatively few members."/>
    <m/>
    <m/>
    <m/>
    <m/>
    <m/>
    <m/>
    <m/>
    <m/>
    <m/>
    <m/>
    <x v="0"/>
    <x v="0"/>
    <m/>
    <x v="0"/>
  </r>
  <r>
    <s v="Assessment CDQR "/>
    <s v="OESE, OSEP"/>
    <s v="2017-18"/>
    <x v="50"/>
    <s v="TN"/>
    <s v="DQR-Assess-014"/>
    <n v="188"/>
    <n v="589"/>
    <s v="SEA"/>
    <s v="LOW PARTICIPATION RATE"/>
    <s v="NA"/>
    <m/>
    <s v="X"/>
    <m/>
    <s v="FCS, HOM, LEP, MA, MHL, MIG"/>
    <s v="All grades"/>
    <s v="All assessment types"/>
    <s v="No"/>
    <m/>
    <m/>
    <m/>
    <m/>
    <s v="Low Participation Rate (FS 188): The participation rates for the FCS, HOM, LEP, MA, MHL, and MIG subgroups range from 80.1 to 93.8%. The ESEA, as amended, requires that States annually measure the achievement of not less than 95 percent of all students, and 95 percent of all students in each subgroup of students. Please revise data and resubmit and/or provide an explanatory data note. "/>
    <s v="While newly arrived ELs are required to take rla assessments, they are not assigned performance levels, which means that they are not included in FS178 and are reported as NPART in FS188. As of 2017-18, accountability provisions affecting newly arrived ELs apply to those enrolled in US schools for two or fewer years rather than the first year of US schooling as in prior years.  Due to the magnitude of the change, participation rates were low and/or plummeted not only for the EL subgroup but also for other subgroups with a significant number of ELs (Asian and migrant) as well as subgroups (foster care and homeless) and grades (9, 11, and 12) with relatively few members."/>
    <m/>
    <m/>
    <m/>
    <m/>
    <m/>
    <m/>
    <m/>
    <m/>
    <m/>
    <m/>
    <x v="0"/>
    <x v="0"/>
    <m/>
    <x v="0"/>
  </r>
  <r>
    <s v="Assessment CDQR "/>
    <s v="OESE, OSEP"/>
    <s v="2017-18"/>
    <x v="50"/>
    <s v="TN"/>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4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s v="TN has a waiver of the 1% cap requirement for 2017-18. The department is improving guidance and training for districts, conducting additional monitoring, and requiring districts that exceed the cap to submit public justification letters."/>
    <m/>
    <m/>
    <m/>
    <s v="X"/>
    <m/>
    <m/>
    <s v="CWD"/>
    <s v="ALL"/>
    <s v="ALTALTACH"/>
    <s v="Y"/>
    <x v="1"/>
    <x v="2"/>
    <m/>
    <x v="73"/>
  </r>
  <r>
    <s v="Assessment CDQR "/>
    <s v="OESE, OSEP"/>
    <s v="2017-18"/>
    <x v="50"/>
    <s v="TN"/>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4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N has a waiver of the 1% cap requirement for 2017-18. The department is improving guidance and training for districts, conducting additional monitoring, and requiring districts that exceed the cap to submit public justification letters."/>
    <m/>
    <m/>
    <m/>
    <m/>
    <s v="X"/>
    <m/>
    <s v="CWD"/>
    <s v="ALL"/>
    <s v="ALTALTACH"/>
    <s v="Y"/>
    <x v="1"/>
    <x v="2"/>
    <m/>
    <x v="74"/>
  </r>
  <r>
    <s v="Assessment CDQR "/>
    <s v="OESE, OSEP"/>
    <s v="2017-18"/>
    <x v="50"/>
    <s v="TN"/>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N has a waiver of the 1% cap requirement for 2017-18. The department is improving guidance and training for districts, conducting additional monitoring, and requiring districts that exceed the cap to submit public justification letters."/>
    <m/>
    <m/>
    <m/>
    <m/>
    <m/>
    <s v="X"/>
    <s v="CWD"/>
    <s v="ALL"/>
    <s v="ALTALTACH"/>
    <s v="Y"/>
    <x v="1"/>
    <x v="2"/>
    <m/>
    <x v="242"/>
  </r>
  <r>
    <s v="Assessment CDQR "/>
    <s v="OESE, OSEP"/>
    <s v="2017-18"/>
    <x v="51"/>
    <s v="TX"/>
    <s v="DQR-Assess-002"/>
    <n v="179"/>
    <n v="585"/>
    <s v="SEA"/>
    <s v="METADATA ERROR"/>
    <s v="IN DATA, NOT METADATA"/>
    <m/>
    <m/>
    <s v="X"/>
    <s v="NA"/>
    <s v="6,7"/>
    <s v="ALTALTACH, REGWACC, REGWOACC"/>
    <s v="No"/>
    <m/>
    <m/>
    <m/>
    <m/>
    <s v="Achievement metadata - [SCIENCE]: Achievement data (FS 179) submitted for ALTASSALTACH, REGASSWACC, REGASSWOACC [PERF LEVELS 1-4] for GRADES 6, 7; however, EMAPS assessment metadata does not include these GRADES 6, 7/ALTASSALTACH/LEVELS 1-4, GRADES 6, 7/REGASSWACC/LEVELS 1-4, GRADES 6, 7/REGASSWOACC/LEVELS 1-4 combinations. Please resubmit metadata and/or data to ensure consistency."/>
    <s v="Achievement data (FS179) was later resubmitted on 1/15/2019, which now matches the achievement metadata. "/>
    <m/>
    <m/>
    <m/>
    <m/>
    <m/>
    <m/>
    <m/>
    <m/>
    <m/>
    <m/>
    <x v="0"/>
    <x v="0"/>
    <m/>
    <x v="0"/>
  </r>
  <r>
    <s v="Assessment CDQR "/>
    <s v="OESE, OSEP"/>
    <s v="2017-18"/>
    <x v="51"/>
    <s v="TX"/>
    <s v="DQR-Assess-002"/>
    <n v="179"/>
    <n v="585"/>
    <s v="SEA"/>
    <s v="METADATA ERROR"/>
    <s v="ZEROS SUBMITTED"/>
    <m/>
    <m/>
    <m/>
    <m/>
    <m/>
    <m/>
    <m/>
    <m/>
    <m/>
    <m/>
    <m/>
    <m/>
    <s v=""/>
    <m/>
    <m/>
    <m/>
    <m/>
    <m/>
    <s v="X"/>
    <s v="NA"/>
    <s v="5, 8, HS"/>
    <s v="ALTALTACH"/>
    <m/>
    <x v="0"/>
    <x v="1"/>
    <m/>
    <x v="243"/>
  </r>
  <r>
    <s v="Assessment CDQR "/>
    <s v="OESE, OSEP"/>
    <s v="2017-18"/>
    <x v="51"/>
    <s v="TX"/>
    <s v="DQR-Assess-002"/>
    <s v="175, 178"/>
    <s v="583, 584"/>
    <s v="SEA"/>
    <s v="METADATA ERROR"/>
    <s v="ZEROS SUBMITTED"/>
    <m/>
    <m/>
    <m/>
    <m/>
    <m/>
    <m/>
    <m/>
    <m/>
    <m/>
    <m/>
    <m/>
    <m/>
    <s v=""/>
    <m/>
    <m/>
    <m/>
    <s v="X"/>
    <s v="X"/>
    <m/>
    <s v="NA"/>
    <s v="3, 4, 5, 6, 7, 8, HS"/>
    <s v="ALTALTACH"/>
    <m/>
    <x v="0"/>
    <x v="1"/>
    <m/>
    <x v="244"/>
  </r>
  <r>
    <s v="Assessment CDQR "/>
    <s v="OESE, OSEP"/>
    <s v="2017-18"/>
    <x v="51"/>
    <s v="TX"/>
    <s v="DQR-Assess-003"/>
    <n v="189"/>
    <n v="590"/>
    <s v="SEA"/>
    <s v="METADATA ERROR"/>
    <s v="IN DATA, NOT METADATA"/>
    <m/>
    <m/>
    <s v="X"/>
    <s v="NA"/>
    <s v="6,7"/>
    <s v="ALTALTACH, REGWACC, REGWOACC"/>
    <s v="No"/>
    <m/>
    <m/>
    <m/>
    <m/>
    <s v="Participation metadata - [SCIENCE]: Participation data (FS 189) submitted for ALTPARTALTACH, REGPARTWACC, REGPARTWOACC for GRADES 6, 7; however, EMAPS assessment metadata does not include these GRADES 6, 7/ALTPARTALTACH, GRADES 6, 7/REGPARTWACC, and GRADES 6, 7/REGPARTWOACC combinations. Please resubmit metadata and/or data to ensure consistency."/>
    <s v="Participation data (FS189) was later resubmitted on 1/15/2019, which now matches the participation metadata."/>
    <m/>
    <m/>
    <m/>
    <m/>
    <m/>
    <m/>
    <m/>
    <m/>
    <m/>
    <m/>
    <x v="0"/>
    <x v="0"/>
    <m/>
    <x v="0"/>
  </r>
  <r>
    <s v="Assessment CDQR "/>
    <s v="OESE, OSEP"/>
    <s v="2017-18"/>
    <x v="51"/>
    <s v="TX"/>
    <s v="DQR-Assess-004"/>
    <s v="175, 178"/>
    <s v="583, 584"/>
    <s v="SEA"/>
    <s v="PARTIAL DATA"/>
    <s v="NA"/>
    <s v="X"/>
    <s v="X"/>
    <m/>
    <s v="All subgroups"/>
    <s v="3,4,5,6,7,8,HS"/>
    <s v="ALTALTACH"/>
    <s v="No"/>
    <m/>
    <m/>
    <m/>
    <m/>
    <s v="Missing Data (FS 175/178): Achievement data were not reported for ALTASSALTACH [PERF LEVEL 2] for all grades at the SEA, LEA, and School levels. Please submit data."/>
    <s v="To align EDFacts reports with the State Accountability system under ESSA, for SY 2017-18, Texas reported four performance levels: PERF LEVEL 1 (L1): Does Not Meet Grade Level, PERF LEVEL 2 (L2): Approaches Grade Level, PERF LEVEL 3 (L3): Meets Grade Level &amp; PERF LEVEL 4 (L4): Masters Grade Level, with the L3 (Meets GL) as the At or Above Proficiency level. While regular assessments with or without accommodation have all the four performance levels, Alternate assessments aligned with alternate standards only have three performance levels, in which Level II Satisfactory of above is counted towards meeting both Approaches GL and Meets GL in the state accountability. Since counts in the EDFacts’ four performance levels are mutual exclusive, students taking STAAR Alternate 2 with Level II Satisfactory performance were counted as PERF LEVEL 3, thus leaving the PERF LEVEL 2 not populated. The data is confirmed accurate. "/>
    <m/>
    <m/>
    <m/>
    <s v="X"/>
    <s v="X"/>
    <m/>
    <s v="All subgroups"/>
    <s v="3,4,5,6,7,8,HS"/>
    <s v="ALTALTACH"/>
    <m/>
    <x v="1"/>
    <x v="2"/>
    <m/>
    <x v="245"/>
  </r>
  <r>
    <s v="Assessment CDQR "/>
    <s v="OESE, OSEP"/>
    <s v="2017-18"/>
    <x v="51"/>
    <s v="TX"/>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A detailed year to year data analysis reveals that the number of students who took a REGASSWACC assessment and received a valid score for subject Reading/LA in SY 2017-18 has gone down generally by 3 - 11 percent for various grades, but by ~10% for grades 5 &amp; 6. The reason could be: in SY 2016-17, Texas converted STAAR L and STAAR A, which was designed for students with need of accommodations, to online versions, which offered better and easier access to accommodations to students in need. Because of that, we saw a surge of number of students taking a REGASSWACC assessment. As we came to the 2nd year of such change in SY 2017-18, the number of students taking REGASSWACC has gone down by some percentage if compared with 2016-17, but are still higher than 2015-16. Overall, number of students of all grades assessed with REGASSWACC for subject Reading/LA went up by 20% from 2015-16 to 2016-17, but down by 5% from 2016-17 to 2017-18, however, still up by 14% if 2017-18 is compared directly with 201-17. _x000a_Another noticeable change by the detailed year to year data analysis is seen in number of students who take ALTPARTALTACH assessments for all subjects. Texas has observed the number of students taking ALTPARTALTACH has continuously increased for all subjects from year to year since 2015 when the ALTASSMODACH was removed. With the 1% cap in mind, Texas Education Agency is providing guidance and training to LEAs to reduce the number of students taking ALTPARTALTACH in coming years._x000a_The data is confirmed accurate."/>
    <m/>
    <m/>
    <m/>
    <s v="X"/>
    <s v="X"/>
    <s v="X"/>
    <s v="See CDQR Y2Y report"/>
    <s v="See CDQR Y2Y report"/>
    <s v="See CDQR Y2Y report"/>
    <s v="See CDQR Y2Y report"/>
    <x v="0"/>
    <x v="2"/>
    <m/>
    <x v="7"/>
  </r>
  <r>
    <s v="Assessment CDQR "/>
    <s v="OESE, OSEP"/>
    <s v="2017-18"/>
    <x v="51"/>
    <s v="TX"/>
    <s v="DQR-Assess-010"/>
    <s v="175, 178, 179"/>
    <s v="583, 584, 585"/>
    <s v="SEA"/>
    <s v="ACCURACY - YEAR TO YEAR RATE"/>
    <s v="NA"/>
    <s v="X"/>
    <s v="X"/>
    <s v="X"/>
    <s v="See CDQR Y2Y report"/>
    <s v="See CDQR Y2Y report"/>
    <s v="See CDQR Y2Y report"/>
    <s v="See CDQR Y2Y report"/>
    <m/>
    <m/>
    <m/>
    <m/>
    <s v="A year to year proficiency rate change of more than 15% was identified for at least one subgroup, assessment type, or grade. Please review the CDQR Year to Year Report. Please resubmit SY 2017-18 data or submit a data note to explain why these data are accurate."/>
    <s v="Prior to the school year 2017-18, Texas reported Approaches Grade Level as the At or Above Proficiency Level in the EDFacts reports. From 2017-18, to align with the 2017-18 state accountability system under ESSA, Texas reported Meets Grade Level, which is one level higher than the Approaches GL, as the At or Above Proficiency Level. This reporting change regarding proficient level has resulted in fewer students at or above proficient level in 2017-18 compared to prior years. This change was reflected in the Texas EMAPS Assessment Metadata"/>
    <m/>
    <m/>
    <m/>
    <s v="X"/>
    <s v="X"/>
    <s v="X"/>
    <s v="See CDQR Y2Y report"/>
    <s v="See CDQR Y2Y report"/>
    <s v="See CDQR Y2Y report"/>
    <s v="See CDQR Y2Y report"/>
    <x v="0"/>
    <x v="2"/>
    <m/>
    <x v="9"/>
  </r>
  <r>
    <s v="Assessment CDQR "/>
    <s v="OESE, OSEP"/>
    <s v="2017-18"/>
    <x v="51"/>
    <s v="TX"/>
    <s v="DQR-Assess-013"/>
    <s v="185, 188"/>
    <s v="588, 589"/>
    <s v="SEA"/>
    <s v="SUBJECT COUNT COMPARISON - MTH TO RLA"/>
    <s v="NA"/>
    <s v="X"/>
    <s v="X"/>
    <m/>
    <s v="CWD"/>
    <s v="3 TO 8"/>
    <s v="ALL"/>
    <s v="No"/>
    <m/>
    <m/>
    <m/>
    <m/>
    <s v="Subject Count Comparison - MTH to RLA (FS185, 188): The count of CW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19189 students, or -8.0%, is larger than expected. Please revise data and resubmit or explain in a data note why these data are accurate."/>
    <s v="The difference is verified and confirmed for CWD of grades 3-8 between MTH and RLA for SY 2017-18. The reason for this variance is that: during the 2018 Spring assessment administration season, Texas experienced two online testing glitches, one in April, the other in May. The may event primarily impacted students with disabilities (CWD) taking the grades 3-8 reading test. Per Commissioner’s decision, the results of the STAAR tests directly affected by the online testing issues were excluded from the state accountability reporting. The data submitted by TX has been confirmed accurate"/>
    <m/>
    <m/>
    <m/>
    <m/>
    <m/>
    <m/>
    <m/>
    <m/>
    <m/>
    <m/>
    <x v="0"/>
    <x v="0"/>
    <m/>
    <x v="0"/>
  </r>
  <r>
    <s v="Assessment CDQR "/>
    <s v="OESE, OSEP"/>
    <s v="2017-18"/>
    <x v="51"/>
    <s v="TX"/>
    <s v="DQR-Assess-013"/>
    <s v="185, 188"/>
    <s v="588, 589"/>
    <s v="SEA"/>
    <s v="SUBJECT COUNT COMPARISON - MTH TO RLA"/>
    <s v="NA"/>
    <s v="X"/>
    <s v="X"/>
    <m/>
    <s v="All subgroups"/>
    <s v="HS"/>
    <s v="ALL"/>
    <s v="No"/>
    <m/>
    <m/>
    <m/>
    <m/>
    <s v="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is 199750 students, or 54.3%. DIscrepancies in other subgroups range from 229 to 113887 students. Please revise data and resubmit or explain in a data note why these data are accurate."/>
    <s v="The reason the count of students assessed in Mathematics in High School doesn’t align with the count of students assessed in Reading/LA is that Algebra I, the High School course for Mathematics, is often taken by many students while in middle school. Although most of those middle school Algebra I takers take one or two advanced Mathematics courses in high school, House Bill 5 (HB 5), passed by the Texas Legislature in 2013, prohibited these test results being used in the state accountability. And results of those math tests were thus not reported. To improve the situation, the 85th (2017) Texas Legislature introduced changes to the accountability system that will allow high schools to factor Advanced Placement (AP), International Baccalaureate (IB), SAT and ACT tests into their accountability ratings (reference: ESSA – Texas State Plan A.2.iii, on page 7). And the Texas Education Agency (TEA) is requesting the 86th (2019) Texas legislature to appropriate funds beginning in the 2019-20 school year for high school students who completed state testing requirements prior to high school to take once either the ACT or the SAT to fulfill the federal testing requirements."/>
    <m/>
    <m/>
    <m/>
    <m/>
    <m/>
    <m/>
    <m/>
    <m/>
    <m/>
    <m/>
    <x v="0"/>
    <x v="0"/>
    <m/>
    <x v="0"/>
  </r>
  <r>
    <s v="Assessment CDQR "/>
    <s v="OESE, OSEP"/>
    <s v="2017-18"/>
    <x v="51"/>
    <s v="TX"/>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4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s v="Texas has observed that the percentage of students who taking ALTPARTALTACH exceeded the 1.0 percent cap in mathematics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
    <m/>
    <m/>
    <m/>
    <s v="X"/>
    <m/>
    <m/>
    <s v="CWD"/>
    <s v="ALL"/>
    <s v="ALTALTACH"/>
    <s v="Y"/>
    <x v="1"/>
    <x v="2"/>
    <m/>
    <x v="73"/>
  </r>
  <r>
    <s v="Assessment CDQR "/>
    <s v="OESE, OSEP"/>
    <s v="2017-18"/>
    <x v="51"/>
    <s v="TX"/>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3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exas has observed that the percentage of students who taking ALTPARTALTACH exceeded the 1.0 percent cap in reading/LA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
    <m/>
    <m/>
    <m/>
    <m/>
    <s v="X"/>
    <m/>
    <s v="CWD"/>
    <s v="ALL"/>
    <s v="ALTALTACH"/>
    <s v="Y"/>
    <x v="1"/>
    <x v="2"/>
    <m/>
    <x v="87"/>
  </r>
  <r>
    <s v="Assessment CDQR "/>
    <s v="OESE, OSEP"/>
    <s v="2017-18"/>
    <x v="51"/>
    <s v="TX"/>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2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exas has observed that the percentage of students who taking ALTPARTALTACH exceeded the 1.0 percent cap in science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
    <m/>
    <m/>
    <m/>
    <m/>
    <m/>
    <s v="X"/>
    <s v="CWD"/>
    <s v="ALL"/>
    <s v="ALTALTACH"/>
    <s v="Y"/>
    <x v="0"/>
    <x v="2"/>
    <m/>
    <x v="13"/>
  </r>
  <r>
    <s v="Assessment CDQR "/>
    <s v="OESE, OSEP"/>
    <s v="2017-18"/>
    <x v="52"/>
    <s v="VI"/>
    <s v="DQR-Assess-001"/>
    <s v="175, 178, 179, 185, 188, 189"/>
    <s v="583, 584, 585, 588, 589, 590"/>
    <s v="SEA, LEA, SCH"/>
    <s v="MISSING DATA"/>
    <s v="NA"/>
    <s v="X"/>
    <s v="X"/>
    <s v="X"/>
    <s v="All subgroups"/>
    <s v="All grades"/>
    <s v="All assessment types"/>
    <s v="Yes"/>
    <m/>
    <m/>
    <m/>
    <m/>
    <s v="Missing Data (FS 175/178/179/185/188/189): Achievement and Participation data were not reported at the SEA, LEA, and School levels. Please submit data."/>
    <s v="No state assessments was given due to hurricane damages."/>
    <m/>
    <m/>
    <m/>
    <s v="X"/>
    <s v="X"/>
    <s v="X"/>
    <s v="All subgroups"/>
    <s v="All grades"/>
    <s v="All assessment types"/>
    <m/>
    <x v="1"/>
    <x v="2"/>
    <m/>
    <x v="246"/>
  </r>
  <r>
    <s v="Assessment CDQR "/>
    <s v="OESE, OSEP"/>
    <s v="2017-18"/>
    <x v="53"/>
    <s v="UT"/>
    <s v="DQR-Assess-002"/>
    <n v="179"/>
    <n v="585"/>
    <s v="SEA"/>
    <s v="METADATA ERROR"/>
    <s v="IN METADATA, NOT DATA"/>
    <m/>
    <m/>
    <s v="X"/>
    <s v="NA"/>
    <s v="9,10,11,12"/>
    <s v="ALTALTACH, REGWACC, REGWOACC"/>
    <s v="No"/>
    <m/>
    <m/>
    <m/>
    <m/>
    <s v="Achievement metadata - [SCIENCE]: No achievement data (FS 179) submitted for ALTASSALTACH, REGASSWACC, REGASSWOACC for GRADES 9, 11, 12 and for ALTASSALTACH, REGASSWACC, REGASSWACC [PERF LEVEL 3, 4] for GRADE 10; however, EMAPS assessment metadata indicated GRADES 9, 11, 12/ALTASSALTACH, GRADES 9, 11, 12/REGASSWACC, GRADES 9, 11, 12/REGASSWOACC, and GRADE 10/REGASSWACC/PERF LEVEL 3, 4 would be submitted. Please resubmit metadata and/or data to ensure consistency."/>
    <s v="Data file was resubmitted. "/>
    <m/>
    <m/>
    <m/>
    <m/>
    <m/>
    <m/>
    <m/>
    <m/>
    <m/>
    <m/>
    <x v="0"/>
    <x v="0"/>
    <m/>
    <x v="0"/>
  </r>
  <r>
    <s v="Assessment CDQR "/>
    <s v="OESE, OSEP"/>
    <s v="2017-18"/>
    <x v="53"/>
    <s v="UT"/>
    <s v="DQR-Assess-002"/>
    <n v="179"/>
    <n v="585"/>
    <s v="SEA"/>
    <s v="METADATA ERROR"/>
    <s v="ZEROS SUBMITTED"/>
    <m/>
    <m/>
    <m/>
    <m/>
    <m/>
    <m/>
    <m/>
    <m/>
    <m/>
    <m/>
    <m/>
    <m/>
    <s v=""/>
    <m/>
    <m/>
    <m/>
    <m/>
    <m/>
    <s v="X"/>
    <s v="NA"/>
    <s v="9, 11, 12"/>
    <s v="ALTALTACH, REGWACC, REGWOACC"/>
    <m/>
    <x v="0"/>
    <x v="1"/>
    <m/>
    <x v="247"/>
  </r>
  <r>
    <s v="Assessment CDQR "/>
    <s v="OESE, OSEP"/>
    <s v="2017-18"/>
    <x v="53"/>
    <s v="UT"/>
    <s v="DQR-Assess-002"/>
    <s v="175, 178"/>
    <s v="583, 584"/>
    <s v="SEA"/>
    <s v="METADATA ERROR"/>
    <s v="IN METADATA, NOT DATA"/>
    <s v="X"/>
    <s v="X"/>
    <m/>
    <s v="NA"/>
    <s v="4,7,9"/>
    <s v="ALTALTACH, REGWACC, REGWOACC"/>
    <s v="No"/>
    <m/>
    <m/>
    <m/>
    <m/>
    <s v="Achievement metadata - [MATHEMATICS and READING/LANGUAGE ARTS]: No achievement data (FS 175/178) submitted for ALTASSALTACH, REGASSWACC, REGASSWOACC for GRADE 9 and for ALTASSALTACH, REGASSWACC, REGASSWOACC [PERF LEVEL 4] for GRADES 4, 7; however, EMAPS assessment metadata indicated GRADE 9/ALTASSALTACH, GRADE 9/REGASSWACC, GRADE 9/REGASSWOACC, and GRADES 4, 7/REGASSWACC/PERF LEVEL 4 would be submitted. Please resubmit metadata and/or data to ensure consistency."/>
    <s v="Data files were resubmitted. "/>
    <m/>
    <m/>
    <m/>
    <m/>
    <m/>
    <m/>
    <m/>
    <m/>
    <m/>
    <m/>
    <x v="0"/>
    <x v="0"/>
    <m/>
    <x v="0"/>
  </r>
  <r>
    <s v="Assessment CDQR "/>
    <s v="OESE, OSEP"/>
    <s v="2017-18"/>
    <x v="53"/>
    <s v="UT"/>
    <s v="DQR-Assess-002"/>
    <s v="175, 178"/>
    <s v="583, 584"/>
    <s v="SEA"/>
    <s v="METADATA ERROR"/>
    <s v="ZEROS SUBMITTED"/>
    <m/>
    <m/>
    <m/>
    <m/>
    <m/>
    <m/>
    <m/>
    <m/>
    <m/>
    <m/>
    <m/>
    <m/>
    <s v=""/>
    <m/>
    <m/>
    <m/>
    <s v="X"/>
    <s v="X"/>
    <m/>
    <s v="NA"/>
    <n v="9"/>
    <s v="ALTALTACH, REGWACC, REGWOACC"/>
    <m/>
    <x v="0"/>
    <x v="1"/>
    <m/>
    <x v="248"/>
  </r>
  <r>
    <s v="Assessment CDQR "/>
    <s v="OESE, OSEP"/>
    <s v="2017-18"/>
    <x v="53"/>
    <s v="UT"/>
    <s v="DQR-Assess-003"/>
    <s v="189"/>
    <n v="590"/>
    <s v="SEA"/>
    <s v="METADATA ERROR"/>
    <s v="IN METADATA, NOT DATA"/>
    <s v="X"/>
    <s v="X"/>
    <m/>
    <s v="NA"/>
    <n v="9"/>
    <s v="ALTALTACH, REGWACC, REGWOACC"/>
    <s v="No"/>
    <m/>
    <m/>
    <m/>
    <m/>
    <s v="Participation metadata - [SCIENCE]: No Participation data (FS 189) submitted for ALTPARTALTACH, REGPARTWACC, REGPARTWOACC for GRADE 9; however, EMAPS assessment metadata indicated GRADE 9/ALTPARTALTACH, GRADE 9/REGPARTWACC, AND GRADE 9/REGPARTWOACC would be submitted. Please resubmit metadata and/or data to ensure consistency."/>
    <s v="Data files were resubmitted. "/>
    <m/>
    <m/>
    <m/>
    <m/>
    <m/>
    <m/>
    <m/>
    <n v="9"/>
    <s v="ALTALTACH, REGWACC, REGWOACC"/>
    <m/>
    <x v="0"/>
    <x v="0"/>
    <m/>
    <x v="0"/>
  </r>
  <r>
    <s v="Assessment CDQR "/>
    <s v="OESE, OSEP"/>
    <s v="2017-18"/>
    <x v="53"/>
    <s v="UT"/>
    <s v="DQR-Assess-003"/>
    <n v="189"/>
    <n v="590"/>
    <s v="SEA"/>
    <s v="METADATA ERROR"/>
    <s v="ZEROS SUBMITTED"/>
    <m/>
    <m/>
    <m/>
    <m/>
    <m/>
    <m/>
    <m/>
    <m/>
    <m/>
    <m/>
    <m/>
    <m/>
    <s v=""/>
    <m/>
    <m/>
    <m/>
    <m/>
    <m/>
    <s v="X"/>
    <s v="NA"/>
    <n v="9"/>
    <s v="ALTALTACH, REGWACC, REGWOACC"/>
    <m/>
    <x v="0"/>
    <x v="1"/>
    <m/>
    <x v="249"/>
  </r>
  <r>
    <s v="Assessment CDQR "/>
    <s v="OESE, OSEP"/>
    <s v="2017-18"/>
    <x v="53"/>
    <s v="UT"/>
    <s v="DQR-Assess-003"/>
    <s v="185, 188"/>
    <s v="588, 589"/>
    <s v="SEA"/>
    <s v="METADATA ERROR"/>
    <s v="IN METADATA, NOT DATA"/>
    <m/>
    <m/>
    <s v="X"/>
    <s v="NA"/>
    <s v="9,11,12"/>
    <s v="ALTALTACH, REGWACC, REGWOACC"/>
    <s v="No"/>
    <m/>
    <m/>
    <m/>
    <m/>
    <s v="Participation metadata - [MATHEMATICS and READING/LANGUAGE ARTS]: No Participation data (FS 185/188) submitted for ALTPARTALTACH, REGPARTWACC, REGPARTWOACC for GRADES 9, 11, 12; however, EMAPS assessment metadata indicated GRADES 9, 11, 12/ALTPARTALTACH, GRADES 9, 11, 12/REGPARTWACC, AND GRADES 9, 11, 12/REGPARTWOACC would be submitted. Please resubmit metadata and/or data to ensure consistency."/>
    <s v="Data file was resubmitted. "/>
    <m/>
    <m/>
    <m/>
    <m/>
    <m/>
    <m/>
    <m/>
    <s v="9, 11, 12"/>
    <s v="ALTALTACH, REGWACC, REGWOACC"/>
    <m/>
    <x v="0"/>
    <x v="0"/>
    <m/>
    <x v="0"/>
  </r>
  <r>
    <s v="Assessment CDQR "/>
    <s v="OESE, OSEP"/>
    <s v="2017-18"/>
    <x v="53"/>
    <s v="UT"/>
    <s v="DQR-Assess-003"/>
    <s v="185, 188"/>
    <s v="588, 589"/>
    <s v="SEA"/>
    <s v="METADATA ERROR"/>
    <s v="ZEROS SUBMITTED"/>
    <m/>
    <m/>
    <m/>
    <m/>
    <m/>
    <m/>
    <m/>
    <m/>
    <m/>
    <m/>
    <m/>
    <m/>
    <s v=""/>
    <m/>
    <m/>
    <m/>
    <s v="X"/>
    <s v="X"/>
    <m/>
    <s v="NA"/>
    <s v="9, 11, 12"/>
    <s v="ALTALTACH, REGWACC, REGWOACC"/>
    <m/>
    <x v="0"/>
    <x v="1"/>
    <m/>
    <x v="250"/>
  </r>
  <r>
    <s v="Assessment CDQR "/>
    <s v="OESE, OSEP"/>
    <s v="2017-18"/>
    <x v="53"/>
    <s v="UT"/>
    <s v="DQR-Assess-004"/>
    <s v="175, 178, 179, 185, 188, 189"/>
    <s v="583, 584, 585, 588, 589, 590"/>
    <s v="SEA, LEA, SCH"/>
    <s v="PARTIAL DATA"/>
    <s v="NA"/>
    <s v="X"/>
    <s v="X"/>
    <s v="X"/>
    <s v="MF, MHN, MIG, MPR"/>
    <s v="All grades"/>
    <s v="All assessment types"/>
    <s v="No"/>
    <m/>
    <m/>
    <m/>
    <m/>
    <s v="Missing Data (175/178/179/185/188/189): Achievement and Participation data for students in MF, MHN, MIG, MPR subgroups for a(n) ALL Assessment Type was not reported in any of the grades at the SEA, LEA, and School levels. Please submit data."/>
    <s v="Data files were resubmitted. "/>
    <m/>
    <m/>
    <m/>
    <s v="X"/>
    <s v="X"/>
    <s v="X"/>
    <s v="MF, MHN, MIG, MPR"/>
    <s v="All grades"/>
    <s v="All assessment types"/>
    <m/>
    <x v="0"/>
    <x v="2"/>
    <m/>
    <x v="251"/>
  </r>
  <r>
    <s v="Assessment CDQR "/>
    <s v="OESE, OSEP"/>
    <s v="2017-18"/>
    <x v="53"/>
    <s v="UT"/>
    <s v="DQR-Assess-004"/>
    <s v="175, 178, 179, 185, 188, 189"/>
    <s v="583, 584, 585, 588, 589, 590"/>
    <s v="SEA, LEA, SCH"/>
    <s v="PARTIAL DATA"/>
    <s v="NA"/>
    <m/>
    <m/>
    <m/>
    <m/>
    <m/>
    <m/>
    <m/>
    <m/>
    <m/>
    <m/>
    <m/>
    <m/>
    <s v=""/>
    <m/>
    <m/>
    <m/>
    <s v="X"/>
    <s v="X"/>
    <s v="X"/>
    <s v="All subgroups"/>
    <n v="9"/>
    <s v="All assessment types"/>
    <m/>
    <x v="0"/>
    <x v="1"/>
    <m/>
    <x v="252"/>
  </r>
  <r>
    <s v="Assessment CDQR "/>
    <s v="OESE, OSEP"/>
    <s v="2017-18"/>
    <x v="53"/>
    <s v="UT"/>
    <s v="DQR-Assess-004"/>
    <s v="175, 178, 179, 185, 188, 189"/>
    <s v="583, 584, 585, 588, 589, 590"/>
    <s v="SEA, LEA, SCH"/>
    <s v="PARTIAL DATA"/>
    <s v="NA"/>
    <m/>
    <m/>
    <m/>
    <m/>
    <m/>
    <m/>
    <m/>
    <m/>
    <m/>
    <m/>
    <m/>
    <m/>
    <s v=""/>
    <m/>
    <m/>
    <m/>
    <s v="X"/>
    <s v="X"/>
    <s v="X"/>
    <s v="MILCNCTD"/>
    <s v="All grades"/>
    <s v="ALTALTACH, REGWACC"/>
    <m/>
    <x v="0"/>
    <x v="1"/>
    <m/>
    <x v="253"/>
  </r>
  <r>
    <s v="Assessment CDQR "/>
    <s v="OESE, OSEP"/>
    <s v="2017-18"/>
    <x v="53"/>
    <s v="UT"/>
    <s v="DQR-Assess-004"/>
    <s v="175, 178, 179, 185, 188, 189"/>
    <s v="583, 584, 585, 588, 589, 590"/>
    <s v="SEA, LEA, SCH"/>
    <s v="PARTIAL DATA"/>
    <s v="NA"/>
    <m/>
    <m/>
    <m/>
    <m/>
    <m/>
    <m/>
    <m/>
    <m/>
    <m/>
    <m/>
    <m/>
    <m/>
    <s v=""/>
    <m/>
    <m/>
    <m/>
    <s v="X"/>
    <s v="X"/>
    <s v="X"/>
    <s v="MAP"/>
    <s v="All grades"/>
    <s v="All assessment types"/>
    <m/>
    <x v="0"/>
    <x v="1"/>
    <m/>
    <x v="254"/>
  </r>
  <r>
    <s v="Assessment CDQR "/>
    <s v="OESE, OSEP"/>
    <s v="2017-18"/>
    <x v="53"/>
    <s v="UT"/>
    <s v="DQR-Assess-004"/>
    <s v="175, 178, 179, 185, 188, 189"/>
    <s v="583, 584, 585, 588, 589, 590"/>
    <s v="SEA, LEA, SCH"/>
    <s v="PARTIAL DATA"/>
    <s v="NA"/>
    <m/>
    <m/>
    <m/>
    <m/>
    <m/>
    <m/>
    <m/>
    <m/>
    <m/>
    <m/>
    <m/>
    <m/>
    <s v=""/>
    <m/>
    <m/>
    <m/>
    <s v="X"/>
    <s v="X"/>
    <s v="X"/>
    <s v="FCS"/>
    <s v="All grades"/>
    <s v="REGWACC"/>
    <m/>
    <x v="0"/>
    <x v="1"/>
    <m/>
    <x v="255"/>
  </r>
  <r>
    <s v="Assessment CDQR "/>
    <s v="OESE, OSEP"/>
    <s v="2017-18"/>
    <x v="53"/>
    <s v="UT"/>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Data are accurate. "/>
    <m/>
    <m/>
    <m/>
    <s v="X"/>
    <s v="X"/>
    <s v="X"/>
    <s v="See CDQR Y2Y report"/>
    <s v="See CDQR Y2Y report"/>
    <s v="See CDQR Y2Y report"/>
    <s v="See CDQR Y2Y report"/>
    <x v="0"/>
    <x v="2"/>
    <m/>
    <x v="7"/>
  </r>
  <r>
    <s v="Assessment CDQR "/>
    <s v="OESE, OSEP"/>
    <s v="2017-18"/>
    <x v="53"/>
    <s v="UT"/>
    <s v="DQR-Assess-011"/>
    <s v="179, 189"/>
    <n v="585"/>
    <s v="SEA"/>
    <s v="YEAR TO YEAR COMPARISON - CWD"/>
    <s v="NA"/>
    <m/>
    <m/>
    <m/>
    <m/>
    <m/>
    <m/>
    <m/>
    <m/>
    <m/>
    <m/>
    <m/>
    <m/>
    <s v=""/>
    <m/>
    <m/>
    <m/>
    <m/>
    <m/>
    <s v="X"/>
    <s v="CWD"/>
    <s v="ALL"/>
    <s v="ALTALTACH"/>
    <s v="Y"/>
    <x v="0"/>
    <x v="1"/>
    <m/>
    <x v="256"/>
  </r>
  <r>
    <s v="Assessment CDQR "/>
    <s v="OESE, OSEP"/>
    <s v="2017-18"/>
    <x v="53"/>
    <s v="UT"/>
    <s v="DQR-Assess-013"/>
    <s v="185, 188"/>
    <s v="588, 589"/>
    <s v="SEA"/>
    <s v="SUBJECT COUNT COMPARISON - MTH TO RLA"/>
    <s v="NA"/>
    <s v="X"/>
    <s v="X"/>
    <m/>
    <s v="FCS, MAN"/>
    <s v="HS"/>
    <s v="ALL"/>
    <s v="No"/>
    <m/>
    <m/>
    <m/>
    <m/>
    <s v="Subject Count Comparison - MTH to RLA (FS185, 188): The count of FCS and MAN students in High School who were enrolled at the time of the assessment in a Mathematics assessment (FS185) does not align with the count of students who were enrolled at the time of the assessment in a Reading/Language Arts assessment (FS188). While some variation is expected, the FCS discrepancy of 24 students, or -17.8%, and the MAN discrepancy of 28 students, or -5.6%, is larger than expected. Please revise data and resubmit or explain in a data note why these data are accurate."/>
    <s v="This data is correct due to Utah allowing children to opt out of tests. "/>
    <m/>
    <m/>
    <m/>
    <s v="X"/>
    <s v="X"/>
    <m/>
    <s v="FCS, MAN"/>
    <s v="HS"/>
    <s v="ALL"/>
    <s v="Y"/>
    <x v="0"/>
    <x v="2"/>
    <m/>
    <x v="257"/>
  </r>
  <r>
    <s v="Assessment CDQR "/>
    <s v="OESE, OSEP"/>
    <s v="2017-18"/>
    <x v="53"/>
    <s v="UT"/>
    <s v="DQR-Assess-014"/>
    <n v="185"/>
    <n v="588"/>
    <s v="SEA"/>
    <s v="LOW PARTICIPATION RATE"/>
    <s v="NA"/>
    <s v="X"/>
    <m/>
    <m/>
    <s v="ALL, CWD, ECODIS, F, FCS, HOM, M, MB, MILCNCTD, MM, MW"/>
    <s v="All grades"/>
    <s v="All assessment types"/>
    <s v="No"/>
    <m/>
    <m/>
    <m/>
    <m/>
    <s v="Low Participation Rate (FS 185): The participation rates for all subgroups (except LEP, MA, MAN, MHL, and MNP) range from 90.1 to 94.9%. The participation rate for the ALL STUDENTS subgroup is 93.7%. The ESEA, as amended, requires that States annually measure the achievement of not less than 95 percent of all students, and 95 percent of all students in each subgroup of students. Please revise data and resubmit and/or provide an explanatory data note. "/>
    <s v="Because of state law, we allow LEAs to have less than 95% participation rate. Our accountability reports show the backfilling to 95% participation rates requirements. "/>
    <m/>
    <m/>
    <m/>
    <s v="X"/>
    <m/>
    <m/>
    <s v="ALL STUDENTS, MW, MM, MILCNCTD, MB, M, HOM, FCS, F, ECODIS, CWD"/>
    <s v="ALL"/>
    <s v="ALL"/>
    <s v="Y"/>
    <x v="0"/>
    <x v="2"/>
    <m/>
    <x v="258"/>
  </r>
  <r>
    <s v="Assessment CDQR "/>
    <s v="OESE, OSEP"/>
    <s v="2017-18"/>
    <x v="53"/>
    <s v="UT"/>
    <s v="DQR-Assess-014"/>
    <n v="188"/>
    <n v="589"/>
    <s v="SEA"/>
    <s v="LOW PARTICIPATION RATE"/>
    <s v="NA"/>
    <m/>
    <s v="X"/>
    <m/>
    <s v="ALL, CWDm ECODIS, F, FCS, HOM, M, MB, MILCNCTD, MM, MW"/>
    <s v="All grades"/>
    <s v="All assessment types"/>
    <s v="No"/>
    <m/>
    <m/>
    <m/>
    <m/>
    <s v="Low Participation Rate (FS 188): The participation rates for all subgroups (except LEP, MA, MAN, MHL, and MNP) range from 90.2 to 94.8%. The participation rate for the ALL STUDENTS subgroup is 93.8%. The ESEA, as amended, requires that States annually measure the achievement of not less than 95 percent of all students, and 95 percent of all students in each subgroup of students. Please revise data and resubmit and/or provide an explanatory data note. "/>
    <s v="Because of state law, we allow LEAs to have less than 95% participation rate. Our accountability reports show the backfilling to 95% participation rates requirements. "/>
    <m/>
    <m/>
    <m/>
    <m/>
    <s v="X"/>
    <m/>
    <s v="ALL STUDENTS, MW, MM, MILCNCTD, MB, M, HOM, FCS, F, ECODIS, CWD"/>
    <s v="ALL"/>
    <s v="ALL"/>
    <s v="Y"/>
    <x v="0"/>
    <x v="2"/>
    <m/>
    <x v="259"/>
  </r>
  <r>
    <s v="Assessment CDQR "/>
    <s v="OESE, OSEP"/>
    <s v="2017-18"/>
    <x v="54"/>
    <s v="VT"/>
    <s v="DQR-Assess-001"/>
    <s v="175, 178, 179, 185, 188, 189"/>
    <s v="583, 584, 585, 588, 589, 590"/>
    <s v="SEA, LEA, SCH"/>
    <s v="MISSING DATA"/>
    <s v="NA"/>
    <s v="X"/>
    <s v="X"/>
    <s v="X"/>
    <s v="All subgroups"/>
    <s v="All grades"/>
    <s v="All assessment types"/>
    <s v="Yes"/>
    <m/>
    <m/>
    <m/>
    <m/>
    <s v="Missing Data (FS 175/178/179/185/188/189): Achievement and Participation data were not reported at the SEA, LEA, and School levels. Please submit data. ED acknowledges State comment that data will be late and expects to receive complete data by the final due date. "/>
    <s v="VT is in the first year of implementation of a new Statewide Longitudinal Data System. Data is still not available for reporting as VTAOE collection staff are currently working with the field in cleaning the data. VT had previously entered an estimated date of June 30, 2019 in the State Submission Plan for when late EDFacts files would be submitted - it is still anticipated that data can be submitted by this date.  "/>
    <m/>
    <m/>
    <m/>
    <s v="X"/>
    <s v="X"/>
    <s v="X"/>
    <s v="All subgroups"/>
    <s v="All grades"/>
    <s v="All assessment types"/>
    <m/>
    <x v="1"/>
    <x v="2"/>
    <m/>
    <x v="260"/>
  </r>
  <r>
    <s v="Assessment CDQR "/>
    <s v="OESE, OSEP"/>
    <s v="2017-18"/>
    <x v="55"/>
    <s v="VA"/>
    <s v="DQR-Assess-002"/>
    <n v="178"/>
    <n v="584"/>
    <s v="SEA"/>
    <s v="METADATA ERROR"/>
    <s v="ZEROS SUBMITTED"/>
    <m/>
    <s v="X"/>
    <m/>
    <s v="NA"/>
    <s v="3,4,5,6,7,8"/>
    <s v="ALTALTACH"/>
    <s v="No"/>
    <m/>
    <m/>
    <m/>
    <m/>
    <s v="Achievement metadata - [READING/LANGUAGE ARTS]: Achievement data (FS 178) submitted for ALTASSALTACH [PERF LEVEL 4] for GRADES 3, 4, 5, 6, 7, 8; however, EMAPS assessment metadata does not include these GRADE 3-8/ALTASSALTACH/LEVEL 4 combinations. Zeroes were submitted for these combinations. Please resubmit metadata and/or data to ensure consistency."/>
    <s v="The zeros have been removed. "/>
    <m/>
    <m/>
    <m/>
    <m/>
    <m/>
    <m/>
    <m/>
    <m/>
    <m/>
    <m/>
    <x v="0"/>
    <x v="0"/>
    <m/>
    <x v="0"/>
  </r>
  <r>
    <s v="Assessment CDQR "/>
    <s v="OESE, OSEP"/>
    <s v="2017-18"/>
    <x v="55"/>
    <s v="VA"/>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The data have been resubmitted."/>
    <m/>
    <m/>
    <m/>
    <s v="X"/>
    <s v="X"/>
    <s v="X"/>
    <s v="See CDQR Y2Y report"/>
    <s v="See CDQR Y2Y report"/>
    <s v="See CDQR Y2Y report"/>
    <s v="See CDQR Y2Y report"/>
    <x v="0"/>
    <x v="2"/>
    <m/>
    <x v="7"/>
  </r>
  <r>
    <s v="Assessment CDQR "/>
    <s v="OESE, OSEP"/>
    <s v="2017-18"/>
    <x v="55"/>
    <s v="VA"/>
    <s v="DQR-Assess-010"/>
    <s v="178, 188"/>
    <s v="584, 589"/>
    <s v="SEA"/>
    <s v="ACCURACY - YEAR TO YEAR RATE"/>
    <s v="NA"/>
    <m/>
    <s v="X"/>
    <m/>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The data have been resubmitted."/>
    <m/>
    <m/>
    <m/>
    <m/>
    <m/>
    <m/>
    <m/>
    <m/>
    <m/>
    <m/>
    <x v="0"/>
    <x v="0"/>
    <m/>
    <x v="0"/>
  </r>
  <r>
    <s v="Assessment CDQR "/>
    <s v="OESE, OSEP"/>
    <s v="2017-18"/>
    <x v="55"/>
    <s v="VA"/>
    <s v="DQR-Assess-012"/>
    <s v="178, 188"/>
    <s v="584, 589"/>
    <s v="SEA, LEA, SCH"/>
    <s v="ACROSS FILE COMPARISON"/>
    <s v="NA"/>
    <m/>
    <m/>
    <m/>
    <m/>
    <m/>
    <m/>
    <m/>
    <m/>
    <m/>
    <m/>
    <m/>
    <m/>
    <s v=""/>
    <m/>
    <m/>
    <m/>
    <m/>
    <s v="X"/>
    <m/>
    <s v="LEP"/>
    <s v="ALL, 5, 6, 7, 8"/>
    <s v="ALL"/>
    <m/>
    <x v="0"/>
    <x v="1"/>
    <m/>
    <x v="261"/>
  </r>
  <r>
    <s v="Assessment CDQR "/>
    <s v="OESE, OSEP"/>
    <s v="2017-18"/>
    <x v="55"/>
    <s v="VA"/>
    <s v="DQR-Assess-013"/>
    <s v="185, 188"/>
    <s v="588, 589"/>
    <s v="SEA"/>
    <s v="SUBJECT COUNT COMPARISON - MTH TO RLA"/>
    <s v="NA"/>
    <s v="X"/>
    <s v="X"/>
    <m/>
    <s v="LEP"/>
    <s v="3 TO 8"/>
    <s v="ALL"/>
    <s v="No"/>
    <m/>
    <m/>
    <m/>
    <m/>
    <s v="Subject Count Comparison - MTH to RLA (FS185, 188): The count of LEP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26 students, or -100.0%, is larger than expected. Please revise data and resubmit or explain in a data note why these data are accurate."/>
    <s v="The data have been resubmitted. "/>
    <m/>
    <m/>
    <m/>
    <m/>
    <m/>
    <m/>
    <m/>
    <m/>
    <m/>
    <m/>
    <x v="0"/>
    <x v="0"/>
    <m/>
    <x v="0"/>
  </r>
  <r>
    <s v="Assessment CDQR "/>
    <s v="OESE, OSEP"/>
    <s v="2017-18"/>
    <x v="55"/>
    <s v="VA"/>
    <s v="DQR-Assess-013"/>
    <s v="185, 188"/>
    <s v="588, 589"/>
    <s v="SEA"/>
    <s v="SUBJECT COUNT COMPARISON - MTH TO RLA"/>
    <s v="NA"/>
    <s v="X"/>
    <s v="X"/>
    <m/>
    <s v="All subgroups"/>
    <s v="HS"/>
    <s v="ALL"/>
    <s v="No"/>
    <m/>
    <m/>
    <m/>
    <m/>
    <s v="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122311 students, or -55.3%. Discrepancies in other subgroups range from 29 to 61463 students. Please revise data and resubmit or explain in a data note why these data are accurate."/>
    <s v="The data have been resubmitted.  Virginia reports only one result per student; however, multiple courses are included in the mathematics count in accordance with Virginia's approved mathematics waiver. During the 2017-2018 year, Virginia began to calculate reading and mathematics performance and participation using a cohort rate. "/>
    <m/>
    <m/>
    <m/>
    <s v="X"/>
    <s v="X"/>
    <m/>
    <s v="All subgroups"/>
    <s v="HS"/>
    <s v="ALL"/>
    <s v="Y"/>
    <x v="0"/>
    <x v="2"/>
    <m/>
    <x v="262"/>
  </r>
  <r>
    <s v="Assessment CDQR "/>
    <s v="OESE, OSEP"/>
    <s v="2017-18"/>
    <x v="55"/>
    <s v="VA"/>
    <s v="DQR-Assess-014"/>
    <n v="188"/>
    <n v="589"/>
    <s v="SEA"/>
    <s v="LOW PARTICIPATION RATE"/>
    <s v="NA"/>
    <m/>
    <s v="X"/>
    <m/>
    <s v="LEP"/>
    <s v="All grades"/>
    <s v="All assessment types"/>
    <s v="No"/>
    <m/>
    <m/>
    <m/>
    <m/>
    <s v="Low Participation Rate (FS 185): The participation rate for the LEP subgroup is 91.4%. The ESEA, as amended, requires that States annually measure the achievement of not less than 95 percent of all students, and 95 percent of all students in each subgroup of students. Please revise data and resubmit and/or provide an explanatory data note. "/>
    <s v="The data have been resubmitted."/>
    <m/>
    <m/>
    <m/>
    <m/>
    <m/>
    <m/>
    <m/>
    <m/>
    <m/>
    <m/>
    <x v="0"/>
    <x v="0"/>
    <m/>
    <x v="0"/>
  </r>
  <r>
    <s v="Assessment CDQR "/>
    <s v="OESE, OSEP"/>
    <s v="2017-18"/>
    <x v="55"/>
    <s v="VA"/>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s v="Beginning in the 2017-2018 school year, VDOE monitored all 132-school divisions for overall participation in the VAAP in English reading and mathematics.  Divisions that exceeding one percent participation and had students participating in a disability area not traditionally associated with significant cognitive disability were required to complete individual student file reviews for compliance with Federal and state regulations and provide justification statements to staff members at VDOE.  This resulted in nearly 800 student file reviews across 82 school divisions.  Findings of non-compliance will be provided to VDOE federal program monitoring staff to ensure each individual case of noncompliance is corrected in accordance with OSEP Memo 09-02."/>
    <m/>
    <m/>
    <m/>
    <m/>
    <s v="X"/>
    <m/>
    <s v="CWD"/>
    <s v="ALL"/>
    <s v="ALTALTACH"/>
    <s v="Y"/>
    <x v="0"/>
    <x v="2"/>
    <m/>
    <x v="12"/>
  </r>
  <r>
    <s v="Assessment CDQR "/>
    <s v="OESE, OSEP"/>
    <s v="2017-18"/>
    <x v="56"/>
    <s v="WA"/>
    <s v="DQR-Assess-002"/>
    <n v="178"/>
    <n v="584"/>
    <s v="SEA"/>
    <s v="METADATA ERROR"/>
    <s v="HS GRADES MISALIGNED"/>
    <m/>
    <s v="X"/>
    <m/>
    <s v="NA"/>
    <s v="10,11"/>
    <s v="ALTALTACH"/>
    <s v="No"/>
    <m/>
    <m/>
    <m/>
    <m/>
    <s v="Achievement metadata - [READING/LANGUAGE ARTS]: Achievement data (FS 178) submitted for ALTASSALTACH for GRADE 10; however, EMAPS assessment metadata indicated GRADE 11 would be submitted. Please resubmit metadata and/or data to ensure consistency."/>
    <s v="The EMAPS metadata survey was corrected."/>
    <m/>
    <m/>
    <m/>
    <m/>
    <m/>
    <m/>
    <m/>
    <m/>
    <m/>
    <m/>
    <x v="0"/>
    <x v="0"/>
    <m/>
    <x v="0"/>
  </r>
  <r>
    <s v="Assessment CDQR "/>
    <s v="OESE, OSEP"/>
    <s v="2017-18"/>
    <x v="56"/>
    <s v="WA"/>
    <s v="DQR-Assess-002"/>
    <n v="179"/>
    <n v="585"/>
    <s v="SEA"/>
    <s v="METADATA ERROR"/>
    <s v="IN DATA, NOT METADATA"/>
    <m/>
    <m/>
    <s v="X"/>
    <s v="NA"/>
    <n v="10"/>
    <s v="REGWACC, REGWOACC"/>
    <s v="No"/>
    <m/>
    <m/>
    <m/>
    <m/>
    <s v="Achievement metadata - [SCIENCE]: Achievement data (FS 179) submitted for REGASSWACC, REGASSWOACC [PERF LEVELS 1-4] for GRADE 10; however, EMAPS assessment metadata does not include these GRADE 10/REGASSWACC/LEVELS 1-4, GRADE 10/REGASSWOACC/LEVELS 1-4 combinations. Additionally, zeroes were submitted for these combinations. Please resubmit metadata and/or data to ensure consistency."/>
    <s v="This data was resubmtited."/>
    <m/>
    <m/>
    <m/>
    <m/>
    <m/>
    <m/>
    <m/>
    <m/>
    <m/>
    <m/>
    <x v="0"/>
    <x v="0"/>
    <m/>
    <x v="0"/>
  </r>
  <r>
    <s v="Assessment CDQR "/>
    <s v="OESE, OSEP"/>
    <s v="2017-18"/>
    <x v="56"/>
    <s v="WA"/>
    <s v="DQR-Assess-003"/>
    <n v="188"/>
    <n v="589"/>
    <s v="SEA"/>
    <s v="METADATA ERROR"/>
    <s v="HS GRADES MISALIGNED"/>
    <m/>
    <s v="X"/>
    <m/>
    <s v="NA"/>
    <s v="10,11"/>
    <s v="ALTALTACH"/>
    <s v="No"/>
    <m/>
    <m/>
    <m/>
    <m/>
    <s v="Participation metadata - [READING/LANGUAGE ARTS]: Non-zero participation data (FS 188) submitted for ALTPARTALTACH in GRADE 10; however, EMAPS assessment metadata indicated GRADE 11 would be submitted. Please resubmit metadata and/or data to ensure consistency."/>
    <s v="The EMAPS metadata survey was corrected."/>
    <m/>
    <m/>
    <m/>
    <m/>
    <m/>
    <m/>
    <m/>
    <m/>
    <m/>
    <m/>
    <x v="0"/>
    <x v="0"/>
    <m/>
    <x v="0"/>
  </r>
  <r>
    <s v="Assessment CDQR "/>
    <s v="OESE, OSEP"/>
    <s v="2017-18"/>
    <x v="56"/>
    <s v="WA"/>
    <s v="DQR-Assess-004"/>
    <n v="175"/>
    <n v="583"/>
    <s v="SEA, LEA"/>
    <s v="PARTIAL DATA"/>
    <s v="NA"/>
    <s v="X"/>
    <m/>
    <m/>
    <s v="FCS"/>
    <s v="All grades"/>
    <s v="All assessment types"/>
    <s v="No"/>
    <m/>
    <m/>
    <m/>
    <m/>
    <s v="Missing Data (175): Achievement data for students in the FCS subgroup for a(n) ALL, ALTASSALTACH, REGASSWACC, REGASSWOACC Assessment Type was not reported in all grades at the SEA and LEA levels. Please submit data."/>
    <s v="This data was resubmtited."/>
    <m/>
    <m/>
    <m/>
    <m/>
    <m/>
    <m/>
    <m/>
    <m/>
    <m/>
    <m/>
    <x v="0"/>
    <x v="0"/>
    <m/>
    <x v="0"/>
  </r>
  <r>
    <s v="Assessment CDQR "/>
    <s v="OESE, OSEP"/>
    <s v="2017-18"/>
    <x v="56"/>
    <s v="WA"/>
    <s v="DQR-Assess-004"/>
    <s v="175, 185"/>
    <s v="583, 588"/>
    <s v="SEA, LEA"/>
    <s v="PARTIAL DATA"/>
    <s v="NA"/>
    <m/>
    <m/>
    <m/>
    <m/>
    <m/>
    <m/>
    <m/>
    <m/>
    <m/>
    <m/>
    <m/>
    <m/>
    <s v=""/>
    <m/>
    <m/>
    <m/>
    <s v="X"/>
    <m/>
    <m/>
    <s v="ALL, CWD, ECODIS, F, HOM, LEP, M, MA, MAN, MB, MHL, MIG, MM, MNP, MW"/>
    <n v="11"/>
    <s v="All assessment types"/>
    <m/>
    <x v="0"/>
    <x v="1"/>
    <m/>
    <x v="263"/>
  </r>
  <r>
    <s v="Assessment CDQR "/>
    <s v="OESE, OSEP"/>
    <s v="2017-18"/>
    <x v="56"/>
    <s v="WA"/>
    <s v="DQR-Assess-004"/>
    <s v="179, 189"/>
    <s v="585, 590"/>
    <s v="SEA, LEA"/>
    <s v="PARTIAL DATA"/>
    <s v="NA"/>
    <m/>
    <m/>
    <m/>
    <m/>
    <m/>
    <m/>
    <m/>
    <m/>
    <m/>
    <m/>
    <m/>
    <m/>
    <s v=""/>
    <m/>
    <m/>
    <m/>
    <m/>
    <m/>
    <s v="X"/>
    <s v="ALL, CWD, ECODIS, F, HOM, LEP, M, MA, MAN, MB, MHL, MIG, MM, MNP, MW"/>
    <n v="10"/>
    <s v="All assessment types"/>
    <m/>
    <x v="0"/>
    <x v="1"/>
    <m/>
    <x v="264"/>
  </r>
  <r>
    <s v="Assessment CDQR "/>
    <s v="OESE, OSEP"/>
    <s v="2017-18"/>
    <x v="56"/>
    <s v="WA"/>
    <s v="DQR-Assess-009"/>
    <s v="175, 178, 179, 185, 188, 189"/>
    <s v="583, 584, 585, 588, 589, 590"/>
    <s v="SEA"/>
    <s v="ACCURACY - YEAR TO YEAR COUNT"/>
    <s v="NA"/>
    <s v="X"/>
    <s v="X"/>
    <s v="X"/>
    <s v="See CDQR Y2Y report"/>
    <s v="See CDQR Y2Y report"/>
    <s v="See CDQR Y2Y report"/>
    <s v="See CDQR Y2Y report"/>
    <m/>
    <m/>
    <m/>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These likely reflect actual shifts in demographic distribution or performance among those groups. "/>
    <m/>
    <m/>
    <m/>
    <s v="X"/>
    <s v="X"/>
    <s v="X"/>
    <s v="See CDQR Y2Y report"/>
    <s v="See CDQR Y2Y report"/>
    <s v="See CDQR Y2Y report"/>
    <s v="See CDQR Y2Y report"/>
    <x v="0"/>
    <x v="2"/>
    <m/>
    <x v="15"/>
  </r>
  <r>
    <s v="Assessment CDQR "/>
    <s v="OESE, OSEP"/>
    <s v="2017-18"/>
    <x v="56"/>
    <s v="WA"/>
    <s v="DQR-Assess-010"/>
    <s v="175, 179, 185, 188, 189"/>
    <s v="583, 585, 588, 589, 590"/>
    <s v="SEA"/>
    <s v="ACCURACY - YEAR TO YEAR RATE"/>
    <s v="NA"/>
    <s v="X"/>
    <s v="X"/>
    <s v="X"/>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These likely reflect actual shifts in demographic distribution or performance among those groups. "/>
    <m/>
    <m/>
    <m/>
    <s v="X"/>
    <s v="X"/>
    <s v="X"/>
    <s v="See CDQR Y2Y report"/>
    <s v="See CDQR Y2Y report"/>
    <s v="See CDQR Y2Y report"/>
    <s v="See CDQR Y2Y report"/>
    <x v="0"/>
    <x v="2"/>
    <m/>
    <x v="20"/>
  </r>
  <r>
    <s v="Assessment CDQR "/>
    <s v="OESE, OSEP"/>
    <s v="2017-18"/>
    <x v="56"/>
    <s v="WA"/>
    <s v="DQR-Assess-014"/>
    <n v="185"/>
    <n v="588"/>
    <s v="SEA"/>
    <s v="LOW PARTICIPATION RATE"/>
    <s v="NA"/>
    <s v="X"/>
    <m/>
    <m/>
    <s v="CWD, FCS, HOM, LEP, MAN, MB, MNP"/>
    <s v="All grades"/>
    <s v="All assessment types"/>
    <s v="No"/>
    <m/>
    <m/>
    <m/>
    <m/>
    <s v="Low Participation Rate (FS 185): The participation rates for the CWD, FCS, HOM, LEP, MAN, MB, and MNP subgroupsrange from 88.6 to 93.8%. The ESEA, as amended, requires that States annually measure the achievement of not less than 95 percent of all students, and 95 percent of all students in each subgroup of students. Please revise data and resubmit and/or provide an explanatory data note. "/>
    <s v="Washington works with districts to monitor the completeness of their test administrations by providing districts tool identifying expected participants with the expectation that LEAs use those tools to test students in their districts still needing to do so. Some students and their parents refuse to sit for annual assessments, but the state offers no exemption from testing other than those for medical reasons or recently arrived english learners. Accountability and public-facing performance metrics use the greater of the number of students tested or 95% of expected to test, whichever is greater"/>
    <m/>
    <m/>
    <m/>
    <s v="X"/>
    <m/>
    <m/>
    <s v="MNP, MB, MAN, LEP, HOM, FCS, CWD"/>
    <s v="ALL"/>
    <s v="ALL"/>
    <s v="Y"/>
    <x v="0"/>
    <x v="2"/>
    <m/>
    <x v="265"/>
  </r>
  <r>
    <s v="Assessment CDQR "/>
    <s v="OESE, OSEP"/>
    <s v="2017-18"/>
    <x v="56"/>
    <s v="WA"/>
    <s v="DQR-Assess-014"/>
    <n v="188"/>
    <n v="589"/>
    <s v="SEA"/>
    <s v="LOW PARTICIPATION RATE"/>
    <s v="NA"/>
    <m/>
    <s v="X"/>
    <m/>
    <s v="CWD, FCS, HOM, LEP, MB, MNP"/>
    <s v="All grades"/>
    <s v="All assessment types"/>
    <s v="No"/>
    <m/>
    <m/>
    <m/>
    <m/>
    <s v="Low Participation Rate (FS 188): The participation rates for the CWD, FCS, HOM, LEP, MB, and MNP subgroups range from 89.5 to 94.4%. The ESEA, as amended, requires that States annually measure the achievement of not less than 95 percent of all students, and 95 percent of all students in each subgroup of students. Please revise data and resubmit and/or provide an explanatory data note. "/>
    <s v="Washington works with districts to monitor the completeness of their test administrations by providing districts tool identifying expected participants with the expectation that LEAs use those tools to test students in their districts still needing to do so. Some students and their parents refuse to sit for annual assessments, but the state offers no exemption from testing other than those for medical reasons or recently arrived english learners. Accountability and public-facing performance metrics use the greater of the number of students tested or 95% of expected to test, whichever is greater"/>
    <m/>
    <m/>
    <m/>
    <m/>
    <m/>
    <m/>
    <m/>
    <m/>
    <m/>
    <m/>
    <x v="0"/>
    <x v="0"/>
    <m/>
    <x v="0"/>
  </r>
  <r>
    <s v="Assessment CDQR "/>
    <s v="OESE, OSEP"/>
    <s v="2017-18"/>
    <x v="57"/>
    <s v="WV"/>
    <s v="DQR-Assess-001"/>
    <n v="185"/>
    <n v="588"/>
    <s v="LEA, SCH"/>
    <s v="MISSING DATA"/>
    <s v="NA"/>
    <s v="X"/>
    <m/>
    <m/>
    <s v="All subgroups"/>
    <s v="All grades"/>
    <s v="All assessment types"/>
    <s v="Yes"/>
    <m/>
    <m/>
    <m/>
    <m/>
    <s v="Missing Data (FS 185): Participation data for Mathematics were not reported at the LEA and SCH levels. Please submit data."/>
    <s v="Data has been resubmitted."/>
    <m/>
    <m/>
    <m/>
    <m/>
    <m/>
    <m/>
    <m/>
    <m/>
    <m/>
    <m/>
    <x v="0"/>
    <x v="0"/>
    <m/>
    <x v="0"/>
  </r>
  <r>
    <s v="Assessment CDQR "/>
    <s v="OESE, OSEP"/>
    <s v="2017-18"/>
    <x v="57"/>
    <s v="WV"/>
    <s v="DQR-Assess-002"/>
    <n v="175"/>
    <n v="583"/>
    <s v="SEA"/>
    <s v="METADATA ERROR"/>
    <s v="IN METADATA, NOT DATA"/>
    <s v="X"/>
    <m/>
    <m/>
    <s v="NA"/>
    <n v="11"/>
    <s v="ALTALTACH"/>
    <s v="No"/>
    <m/>
    <m/>
    <m/>
    <m/>
    <s v="Achievement metadata - [MATHEMATICS]: No achievement data (FS 175) submitted for ALTASSALTACH [PERF LEVEL 4] for GRADE 11; however, EMAPS assessment metadata indicated GRADE 11/ALTASSALTACH/PERF LEVEL 4 would be submitted. Please resubmit metadata and/or data to ensure consistency."/>
    <s v="Data has been resubmitted."/>
    <m/>
    <m/>
    <m/>
    <s v="X"/>
    <s v="X"/>
    <m/>
    <s v="NA"/>
    <n v="11"/>
    <s v="ALTALTACH"/>
    <m/>
    <x v="0"/>
    <x v="2"/>
    <m/>
    <x v="266"/>
  </r>
  <r>
    <s v="Assessment CDQR "/>
    <s v="OESE, OSEP"/>
    <s v="2017-18"/>
    <x v="57"/>
    <s v="WV"/>
    <s v="DQR-Assess-002"/>
    <n v="179"/>
    <n v="585"/>
    <s v="SEA"/>
    <s v="METADATA ERROR"/>
    <s v="IN DATA, NOT METADATA"/>
    <m/>
    <m/>
    <s v="X"/>
    <s v="NA"/>
    <s v="3,4,6,7"/>
    <s v="ALTALTACH, REGWOACC"/>
    <s v="No"/>
    <m/>
    <m/>
    <m/>
    <m/>
    <s v="Achievement metadata - [SCIENCE]: Achievement data (FS 179) submitted for ALTASSALTACH, REGASSWOACC [PERF LEVELS 1-3] for GRADES 3, 4, 6, 7; however, EMAPS assessment metadata does not include these GRADE 3/ALTASSALTACH/LEVEL 1, GRADE 4/ALTASSALTACH/LEVEL 1, 4, GRADE 6/ALTASSALTACH/LEVEL 1, GRADE 7/ALTASSALTACH/LEVEL 1, 2, GRADE 7/REGASSWOACC/LEVEL 1 combinations. Please resubmit metadata and/or data to ensure consistency."/>
    <s v="science is only tested in grades 5, 8 and 11"/>
    <m/>
    <m/>
    <m/>
    <m/>
    <m/>
    <m/>
    <m/>
    <m/>
    <m/>
    <m/>
    <x v="0"/>
    <x v="0"/>
    <m/>
    <x v="0"/>
  </r>
  <r>
    <s v="Assessment CDQR "/>
    <s v="OESE, OSEP"/>
    <s v="2017-18"/>
    <x v="57"/>
    <s v="WV"/>
    <s v="DQR-Assess-002"/>
    <n v="179"/>
    <n v="585"/>
    <s v="SEA"/>
    <s v="METADATA ERROR"/>
    <s v="IN METADATA, NOT DATA"/>
    <m/>
    <m/>
    <s v="X"/>
    <s v="NA"/>
    <n v="5"/>
    <s v="ALTALTACH"/>
    <s v="No"/>
    <m/>
    <m/>
    <m/>
    <m/>
    <s v="Achievement metadata - [SCIENCE]: No achievement data (FS 179) submitted for ALTASSALTACH [PERF LEVELS 1-4] for GRADE 5; however, EMAPS assessment metadata indicated GRADE 5/ALTASSALTACH/LEVELS 1-4 would be submitted. Please resubmit metadata and/or data to ensure consistency."/>
    <s v="science is only tested in grades 5, 8 and 11"/>
    <m/>
    <m/>
    <m/>
    <m/>
    <m/>
    <s v="X"/>
    <s v="NA"/>
    <n v="5"/>
    <s v="ALTALTACH"/>
    <m/>
    <x v="0"/>
    <x v="2"/>
    <m/>
    <x v="267"/>
  </r>
  <r>
    <s v="Assessment CDQR "/>
    <s v="OESE, OSEP"/>
    <s v="2017-18"/>
    <x v="57"/>
    <s v="WV"/>
    <s v="DQR-Assess-003"/>
    <n v="189"/>
    <n v="590"/>
    <s v="SEA"/>
    <s v="METADATA ERROR"/>
    <s v="IN DATA, NOT METADATA"/>
    <m/>
    <m/>
    <s v="X"/>
    <s v="NA"/>
    <s v="3,4,6,7"/>
    <s v="ALTALTACH, REGWACC, REGWOACC"/>
    <s v="No"/>
    <m/>
    <m/>
    <m/>
    <m/>
    <s v="Participation metadata - [SCIENCE]: Participation data (FS 189) submitted for ALTPARTALTACH, REGPARTWACC, REGPARTWOACC for GRADES 3, 4, 6, 7; however, EMAPS assessment metadata does not include these GRADES 3, 4, 6, 7/ALTPARTALTACH, GRADES 3, 4, 6, 7/REGPARTWACC, and GRADES 3, 4, 6, 7/REGPARTWOACC combinations. Please resubmit metadata and/or data to ensure consistency."/>
    <s v="science is only tested in grades 5, 8 and 11"/>
    <m/>
    <m/>
    <m/>
    <m/>
    <m/>
    <m/>
    <m/>
    <m/>
    <m/>
    <m/>
    <x v="0"/>
    <x v="0"/>
    <m/>
    <x v="0"/>
  </r>
  <r>
    <s v="Assessment CDQR "/>
    <s v="OESE, OSEP"/>
    <s v="2017-18"/>
    <x v="57"/>
    <s v="WV"/>
    <s v="DQR-Assess-004"/>
    <s v="175, 178, 179, 185, 188, 189"/>
    <s v="583, 584, 585, 588, 589, 590"/>
    <s v="SEA, LEA, SEA"/>
    <s v="PARTIAL DATA"/>
    <s v="NA"/>
    <m/>
    <m/>
    <m/>
    <m/>
    <m/>
    <m/>
    <m/>
    <m/>
    <m/>
    <m/>
    <m/>
    <m/>
    <s v=""/>
    <m/>
    <m/>
    <m/>
    <s v="X"/>
    <s v="X"/>
    <s v="X"/>
    <s v="MIG"/>
    <s v="All grades"/>
    <s v="All assessment types"/>
    <m/>
    <x v="0"/>
    <x v="1"/>
    <m/>
    <x v="268"/>
  </r>
  <r>
    <s v="Assessment CDQR "/>
    <s v="OESE, OSEP"/>
    <s v="2017-18"/>
    <x v="57"/>
    <s v="WV"/>
    <s v="DQR-Assess-004"/>
    <s v="175, 178, 179, 185, 188, 189"/>
    <s v="583, 584, 585, 588, 589, 590"/>
    <s v="SEA, LEA, SEA"/>
    <s v="PARTIAL DATA"/>
    <s v="NA"/>
    <m/>
    <m/>
    <m/>
    <m/>
    <m/>
    <m/>
    <m/>
    <m/>
    <m/>
    <m/>
    <m/>
    <m/>
    <s v=""/>
    <m/>
    <m/>
    <m/>
    <s v="X"/>
    <s v="X"/>
    <s v="X"/>
    <s v="MNP, MAN"/>
    <s v="All grades"/>
    <s v="ALTALTACH"/>
    <m/>
    <x v="0"/>
    <x v="1"/>
    <m/>
    <x v="269"/>
  </r>
  <r>
    <s v="Assessment CDQR "/>
    <s v="OESE, OSEP"/>
    <s v="2017-18"/>
    <x v="57"/>
    <s v="WV"/>
    <s v="DQR-Assess-004"/>
    <s v="179, 189"/>
    <s v="585, 590"/>
    <s v="SEA, LEA, SEA"/>
    <s v="PARTIAL DATA"/>
    <s v="NA"/>
    <m/>
    <m/>
    <m/>
    <m/>
    <m/>
    <m/>
    <m/>
    <m/>
    <m/>
    <m/>
    <m/>
    <m/>
    <s v=""/>
    <m/>
    <m/>
    <m/>
    <m/>
    <m/>
    <s v="X"/>
    <s v="All subgroups"/>
    <s v="3, 4, 6, 7, 10"/>
    <s v="All assessment types"/>
    <m/>
    <x v="0"/>
    <x v="1"/>
    <m/>
    <x v="270"/>
  </r>
  <r>
    <s v="Assessment CDQR "/>
    <s v="OESE, OSEP"/>
    <s v="2017-18"/>
    <x v="57"/>
    <s v="WV"/>
    <s v="DQR-Assess-008"/>
    <n v="189"/>
    <n v="590"/>
    <s v="SEA, SCH"/>
    <s v="LEVEL COMPARISON"/>
    <s v="NA"/>
    <m/>
    <m/>
    <m/>
    <m/>
    <m/>
    <m/>
    <m/>
    <m/>
    <m/>
    <m/>
    <m/>
    <m/>
    <s v=""/>
    <m/>
    <m/>
    <m/>
    <m/>
    <m/>
    <s v="X"/>
    <s v="ALL, CWD, ECODIS, F, FCS, HOM, M, MM, MW"/>
    <s v="ALL, 3, 4"/>
    <s v="ALL, REGWACC, REGWOACC"/>
    <m/>
    <x v="0"/>
    <x v="1"/>
    <m/>
    <x v="271"/>
  </r>
  <r>
    <s v="Assessment CDQR "/>
    <s v="OESE, OSEP"/>
    <s v="2017-18"/>
    <x v="57"/>
    <s v="WV"/>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Data has been resubmitted."/>
    <m/>
    <m/>
    <m/>
    <s v="X"/>
    <s v="X"/>
    <s v="X"/>
    <s v="See CDQR Y2Y report"/>
    <s v="See CDQR Y2Y report"/>
    <s v="See CDQR Y2Y report"/>
    <s v="See CDQR Y2Y report"/>
    <x v="0"/>
    <x v="2"/>
    <m/>
    <x v="15"/>
  </r>
  <r>
    <s v="Assessment CDQR "/>
    <s v="OESE, OSEP"/>
    <s v="2017-18"/>
    <x v="57"/>
    <s v="WV"/>
    <s v="DQR-Assess-010"/>
    <n v="189"/>
    <n v="590"/>
    <s v="SEA"/>
    <s v="ACCURACY - YEAR TO YEAR RATE"/>
    <s v="NA"/>
    <m/>
    <m/>
    <m/>
    <m/>
    <m/>
    <m/>
    <m/>
    <m/>
    <m/>
    <m/>
    <m/>
    <m/>
    <s v=""/>
    <m/>
    <m/>
    <m/>
    <m/>
    <m/>
    <s v="X"/>
    <s v="See CDQR Y2Y report"/>
    <s v="See CDQR Y2Y report"/>
    <s v="See CDQR Y2Y report"/>
    <s v="See CDQR Y2Y report"/>
    <x v="0"/>
    <x v="1"/>
    <m/>
    <x v="16"/>
  </r>
  <r>
    <s v="Assessment CDQR "/>
    <s v="OESE, OSEP"/>
    <s v="2017-18"/>
    <x v="57"/>
    <s v="WV"/>
    <s v="DQR-Assess-012"/>
    <s v="179, 189"/>
    <s v="585, 590"/>
    <s v="SEA"/>
    <s v="ACROSS FILE COMPARISON"/>
    <s v="NA"/>
    <m/>
    <m/>
    <s v="X"/>
    <s v="ALL, CWD, ECODIS, F, FCS, HOM, LEP, M, MA, MAN, MB, MHL, MILCNCTD, MM, MW"/>
    <s v="ALL, 3, 4, 5, 6, 7"/>
    <s v="ALL, ALTASSALTACH"/>
    <s v="No"/>
    <m/>
    <m/>
    <m/>
    <m/>
    <s v="Across file comparison: The SEA number of students in the ALL, CWD, ECODIS, F, FCS, HOM, LEP, M, MA, MAN, MB, MHL, MILCNCTD, MM, MW subgroups who took an assessment and received a valid score for GRADES ALL, 3, 4, 5, 6, 7 and assessment types ALL, ALTASSALTACH does not equal the number of students who participated in the assessment. The Grand Total discrepancy is -78202 students, or -58%. Discrepancies in the subgroups range from 19268-19892 students. _x000a__x000a_Please revise data and resubmit or explain in a data note why these data are accurate."/>
    <s v="Data has been resubmitted."/>
    <m/>
    <m/>
    <m/>
    <m/>
    <m/>
    <m/>
    <m/>
    <m/>
    <m/>
    <m/>
    <x v="0"/>
    <x v="0"/>
    <m/>
    <x v="0"/>
  </r>
  <r>
    <s v="Assessment CDQR "/>
    <s v="OESE, OSEP"/>
    <s v="2017-18"/>
    <x v="57"/>
    <s v="WV"/>
    <s v="DQR-Assess-012"/>
    <s v="179, 189"/>
    <s v="585, 590"/>
    <s v="SEA"/>
    <s v="ACROSS FILE COMPARISON"/>
    <s v="NA"/>
    <m/>
    <m/>
    <s v="X"/>
    <s v="ALL, F, MW"/>
    <s v="ALL, 7"/>
    <s v="REGASSWACC, REGASSWOACC"/>
    <s v="No"/>
    <m/>
    <m/>
    <m/>
    <m/>
    <s v="Across file comparison: The SEA number of students in the ALL, F, MW subgroups who took an assessment and received a valid score for GRADES ALL, 7 and REGASSWACC, REGASSWOACC assessment type does not equal the number of students who participated in the assessment. _x000a__x000a_Discrepancies by subgroup/assessment type/grade:_x000a_ALL/REGASSWACC/ALL: -11303 students (60%)_x000a_ALL/REGASSWOACC/ALL: -65929 students (58%)_x000a_ALL/REGASSWOACC/7: -16263 students (100%)_x000a__x000a_Please revise data and resubmit or explain in a data note why these data are accurate."/>
    <s v="Data has been resubmitted."/>
    <m/>
    <m/>
    <m/>
    <m/>
    <m/>
    <m/>
    <m/>
    <m/>
    <m/>
    <m/>
    <x v="0"/>
    <x v="0"/>
    <m/>
    <x v="0"/>
  </r>
  <r>
    <s v="Assessment CDQR "/>
    <s v="OESE, OSEP"/>
    <s v="2017-18"/>
    <x v="57"/>
    <s v="WV"/>
    <s v="DQR-Assess-012"/>
    <s v="179, 189"/>
    <s v="585, 590"/>
    <s v="SEA"/>
    <s v="ACROSS FILE COMPARISON"/>
    <s v="NA"/>
    <m/>
    <m/>
    <s v="X"/>
    <s v="CWD, ECODIS, FCS, HOM, LEP, M, MA, MAN, MB, MHL, MILCNCTD, MM"/>
    <s v="ALL"/>
    <s v="REGASSWACC, REGASSWOACC"/>
    <s v="No"/>
    <m/>
    <m/>
    <m/>
    <m/>
    <s v="Across file comparison: The SEA number of students in the CWD, ECODIS, FCS, HOM, LEP, M, MA, MAN, MB, MHL, MILCNCTD, MM subgroups who took an assessment and received a valid score for GRADE ALL and REGASSWACC, REGASSWOACC assessment types does not equal the number of students who participated in the assessment. The discrepancies range from 53-10500 students in the REGASSWACC assessment type, and from 63-32628 in the REGASSWOACC assessment type. Please revise data and resubmit of explain in a data note why these data are accurate."/>
    <s v="Data has been resubmitted."/>
    <m/>
    <m/>
    <m/>
    <m/>
    <m/>
    <m/>
    <m/>
    <m/>
    <m/>
    <m/>
    <x v="0"/>
    <x v="0"/>
    <m/>
    <x v="0"/>
  </r>
  <r>
    <s v="Assessment CDQR "/>
    <s v="OESE, OSEP"/>
    <s v="2017-18"/>
    <x v="57"/>
    <s v="WV"/>
    <s v="DQR-Assess-014"/>
    <n v="185"/>
    <n v="588"/>
    <s v="SEA"/>
    <s v="LOW PARTICIPATION RATE"/>
    <s v="NA"/>
    <s v="X"/>
    <m/>
    <m/>
    <s v="FCS"/>
    <s v="All grades"/>
    <s v="All assessment types"/>
    <s v="No"/>
    <m/>
    <m/>
    <m/>
    <m/>
    <s v="Low Participation Rate (FS 185): The participation rate for the FCS subgroup is 94.7%. The ESEA, as amended, requires that States annually measure the achievement of not less than 95 percent of all students, and 95 percent of all students in each subgroup of students. Please revise data and resubmit and/or provide an explanatory data note. "/>
    <s v="Data has been resubmitted."/>
    <m/>
    <m/>
    <m/>
    <s v="X"/>
    <m/>
    <m/>
    <s v="FCS"/>
    <s v="ALL"/>
    <s v="ALL"/>
    <s v="Y"/>
    <x v="0"/>
    <x v="2"/>
    <m/>
    <x v="272"/>
  </r>
  <r>
    <s v="Assessment CDQR "/>
    <s v="OESE, OSEP"/>
    <s v="2017-18"/>
    <x v="57"/>
    <s v="WV"/>
    <s v="DQR-Assess-014"/>
    <n v="188"/>
    <n v="589"/>
    <s v="SEA"/>
    <s v="LOW PARTICIPATION RATE"/>
    <s v="NA"/>
    <m/>
    <s v="X"/>
    <m/>
    <s v="FCS"/>
    <s v="All grades"/>
    <s v="All assessment types"/>
    <s v="No"/>
    <m/>
    <m/>
    <m/>
    <m/>
    <s v="Low Participation Rate (FS 188): The participation rate for the FCS subgroup is 94.7%. The ESEA, as amended, requires that States annually measure the achievement of not less than 95 percent of all students, and 95 percent of all students in each subgroup of students. Please revise data and resubmit and/or provide an explanatory data note. "/>
    <s v="Data has been resubmitted."/>
    <m/>
    <m/>
    <m/>
    <m/>
    <s v="X"/>
    <m/>
    <s v="FCS"/>
    <s v="ALL"/>
    <s v="ALL"/>
    <s v="Y"/>
    <x v="0"/>
    <x v="2"/>
    <m/>
    <x v="273"/>
  </r>
  <r>
    <s v="Assessment CDQR "/>
    <s v="OESE, OSEP"/>
    <s v="2017-18"/>
    <x v="57"/>
    <s v="WV"/>
    <s v="DQR-Assess-015"/>
    <n v="185"/>
    <n v="588"/>
    <s v="SEA"/>
    <s v="100% PARTICIPATION RATE VERIFICATION"/>
    <s v="NA"/>
    <s v="X"/>
    <m/>
    <m/>
    <s v="MILCNCTD"/>
    <s v="All grades"/>
    <s v="All assessment types"/>
    <s v="No"/>
    <m/>
    <m/>
    <m/>
    <m/>
    <s v="100% Participation Rate (FS 185): The participation rate for the MNP and MILCNCTD subgroups is 100%. EWhile a participation rate of 100% is possible, please resubmit data if data are inaccurate."/>
    <s v="Data has been resubmitted."/>
    <m/>
    <m/>
    <m/>
    <s v="X"/>
    <m/>
    <m/>
    <s v="MILCNCTD"/>
    <s v="ALL"/>
    <s v="ALL"/>
    <s v="Y"/>
    <x v="0"/>
    <x v="2"/>
    <m/>
    <x v="274"/>
  </r>
  <r>
    <s v="Assessment CDQR "/>
    <s v="OESE, OSEP"/>
    <s v="2017-18"/>
    <x v="57"/>
    <s v="WV"/>
    <s v="DQR-Assess-015"/>
    <n v="188"/>
    <n v="589"/>
    <s v="SEA"/>
    <s v="100% PARTICIPATION RATE VERIFICATION"/>
    <s v="NA"/>
    <m/>
    <s v="X"/>
    <m/>
    <s v="MILCNCTD"/>
    <s v="All grades"/>
    <s v="All assessment types"/>
    <s v="No"/>
    <m/>
    <m/>
    <m/>
    <m/>
    <s v="100% Participation Rate (FS 188): The participation rate for the MNP subgroup is 100%. While a participation rate of 100% is possible, please resubmit data if data are inaccurate."/>
    <s v="Data has been resubmitted."/>
    <m/>
    <m/>
    <m/>
    <m/>
    <s v="X"/>
    <m/>
    <s v="MILCNCTD"/>
    <s v="ALL"/>
    <s v="ALL"/>
    <s v="Y"/>
    <x v="0"/>
    <x v="2"/>
    <m/>
    <x v="80"/>
  </r>
  <r>
    <s v="Assessment CDQR "/>
    <s v="OESE, OSEP"/>
    <s v="2017-18"/>
    <x v="57"/>
    <s v="WV"/>
    <s v="DQR-Assess-018"/>
    <n v="185"/>
    <n v="588"/>
    <s v="SEA"/>
    <s v="1% ALTALT"/>
    <s v="NA"/>
    <s v="X"/>
    <m/>
    <m/>
    <s v="All subgroups"/>
    <s v="All grades"/>
    <s v="ALTALTACH"/>
    <s v="No"/>
    <m/>
    <m/>
    <m/>
    <m/>
    <s v="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s v="WVDE has submitted and has gain approval for a waiver for the 1% cap on testing students on the alternate assessment. "/>
    <m/>
    <m/>
    <m/>
    <s v="X"/>
    <m/>
    <m/>
    <s v="CWD"/>
    <s v="ALL"/>
    <s v="ALTALTACH"/>
    <s v="Y"/>
    <x v="0"/>
    <x v="2"/>
    <m/>
    <x v="119"/>
  </r>
  <r>
    <s v="Assessment CDQR "/>
    <s v="OESE, OSEP"/>
    <s v="2017-18"/>
    <x v="57"/>
    <s v="WV"/>
    <s v="DQR-Assess-018"/>
    <n v="188"/>
    <n v="589"/>
    <s v="SEA"/>
    <s v="1% ALTALT"/>
    <s v="NA"/>
    <m/>
    <s v="X"/>
    <m/>
    <s v="All subgroups"/>
    <s v="All grades"/>
    <s v="ALTALTACH"/>
    <s v="No"/>
    <m/>
    <m/>
    <m/>
    <m/>
    <s v="1% CWD Alternate Assessment Participation [READING/LANGUAGE ARTS]: Students with Disabilities (IDEA) (CWD) taking the alternate assessment based on alternate achievement standards (ALTPARTALTACH) make up 1.3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WVDE has submitted and has gain approval for a waiver for the 1% cap on testing students on the alternate assessment. "/>
    <m/>
    <m/>
    <m/>
    <m/>
    <s v="X"/>
    <m/>
    <s v="CWD"/>
    <s v="ALL"/>
    <s v="ALTALTACH"/>
    <s v="Y"/>
    <x v="0"/>
    <x v="2"/>
    <m/>
    <x v="87"/>
  </r>
  <r>
    <s v="Assessment CDQR "/>
    <s v="OESE, OSEP"/>
    <s v="2017-18"/>
    <x v="57"/>
    <s v="WV"/>
    <s v="DQR-Assess-018"/>
    <n v="189"/>
    <n v="590"/>
    <s v="SEA"/>
    <s v="1% ALTALT"/>
    <s v="NA"/>
    <m/>
    <m/>
    <s v="X"/>
    <s v="All subgroups"/>
    <s v="All grades"/>
    <s v="ALTALTACH"/>
    <s v="No"/>
    <m/>
    <m/>
    <m/>
    <m/>
    <s v="1% CWD Alternate Assessment Participation [SCIENCE]: Students with Disabilities (IDEA) (CWD) taking the alternate assessment based on alternate achievement standards (ALTPARTALTACH) make up 1.2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WVDE has submitted and has gain approval for a waiver for the 1% cap on testing students on the alternate assessment. "/>
    <m/>
    <m/>
    <m/>
    <m/>
    <m/>
    <s v="X"/>
    <s v="CWD"/>
    <s v="ALL"/>
    <s v="ALTALTACH"/>
    <s v="Y"/>
    <x v="0"/>
    <x v="2"/>
    <m/>
    <x v="13"/>
  </r>
  <r>
    <s v="Assessment CDQR "/>
    <s v="OESE, OSEP"/>
    <s v="2017-18"/>
    <x v="58"/>
    <s v="WI"/>
    <s v="DQR-Assess-009"/>
    <s v="175, 178, 179, 185, 188, 189"/>
    <s v="583, 584, 585, 588, 589, 590"/>
    <s v="SEA"/>
    <s v="ACCURACY - YEAR TO YEAR COUNT"/>
    <s v="NA"/>
    <s v="X"/>
    <s v="X"/>
    <s v="X"/>
    <s v="See CDQR Y2Y report"/>
    <s v="See CDQR Y2Y report"/>
    <s v="See CDQR Y2Y report"/>
    <s v="See CDQR Y2Y report"/>
    <m/>
    <m/>
    <m/>
    <m/>
    <s v="A year to year change of more than 200 (count difference) and 10% was identified for at least one subgroup, assessment type, or grade. Please review the CDQR Year to Year Report. Please resubmit SY 2017-18 data or submit a data note to explain why these data are accurate."/>
    <s v="In 2016-17 Wisconsin exceeded the one percent participation cap set by ESSA for the alternate assessment. Wisconsin subsequently did outreach with districts to ensure appropriate identification for participation. The participation numbers went down as a result of the efforts to meet the one percent cap requirement in 2017-18."/>
    <m/>
    <m/>
    <m/>
    <s v="X"/>
    <s v="X"/>
    <s v="X"/>
    <s v="See CDQR Y2Y report"/>
    <s v="See CDQR Y2Y report"/>
    <s v="See CDQR Y2Y report"/>
    <s v="See CDQR Y2Y report"/>
    <x v="0"/>
    <x v="2"/>
    <m/>
    <x v="7"/>
  </r>
  <r>
    <s v="Assessment CDQR "/>
    <s v="OESE, OSEP"/>
    <s v="2017-18"/>
    <x v="58"/>
    <s v="WI"/>
    <s v="DQR-Assess-010"/>
    <n v="189"/>
    <n v="590"/>
    <s v="SEA"/>
    <s v="ACCURACY - YEAR TO YEAR RATE"/>
    <s v="NA"/>
    <m/>
    <m/>
    <s v="X"/>
    <s v="See CDQR Y2Y report"/>
    <s v="See CDQR Y2Y report"/>
    <s v="See CDQR Y2Y report"/>
    <s v="See CDQR Y2Y report"/>
    <m/>
    <m/>
    <m/>
    <m/>
    <s v="A year to year participation rate change of more than 4% was identified for at least one subgroup, assessment type, or grade. Please review the CDQR Year to Year Report. Please resubmit SY 2017-18 data or submit a data note to explain why these data are accurate."/>
    <s v="The Wisconsin cell sizes of migratory students is small, 4 out of 74, did not test in the previous year. The fact that all students, 59, participated in the current reported year is not a large enough sample to indicate any trend from the previous year. The reported number is accurate."/>
    <m/>
    <m/>
    <m/>
    <m/>
    <m/>
    <s v="X"/>
    <s v="See CDQR Y2Y report"/>
    <s v="See CDQR Y2Y report"/>
    <s v="See CDQR Y2Y report"/>
    <s v="See CDQR Y2Y report"/>
    <x v="0"/>
    <x v="2"/>
    <m/>
    <x v="16"/>
  </r>
  <r>
    <s v="Assessment CDQR "/>
    <s v="OESE, OSEP"/>
    <s v="2017-18"/>
    <x v="58"/>
    <s v="WI"/>
    <s v="DQR-Assess-012"/>
    <s v="179, 189"/>
    <s v="585, 590"/>
    <s v="LEA"/>
    <s v="ACROSS FILE COMPARISON"/>
    <s v="NA"/>
    <m/>
    <m/>
    <s v="X"/>
    <s v="MHL"/>
    <n v="11"/>
    <s v="ALL, REGASSWOACC"/>
    <s v="No"/>
    <m/>
    <m/>
    <m/>
    <m/>
    <s v="Across file comparison: The LEA number of students in the MHL subgroup who took an assessment and received a valid score for GRADE 11 and ALL, REGASSWOACC assessment type does not equal the number of students who participated in the assessment. The discrepancy for all assessments is -336 students, or -5%, and the discrepancy for REGASSWOACC assessment is -312 students, or -6%. Please revise data and resubmit or explain in a data note why these data are accurate."/>
    <s v="Files have been resubmitted. Wisconsin discovered an issue with reporting results from several independent charter schools."/>
    <m/>
    <m/>
    <m/>
    <m/>
    <m/>
    <m/>
    <m/>
    <m/>
    <m/>
    <m/>
    <x v="0"/>
    <x v="0"/>
    <m/>
    <x v="0"/>
  </r>
  <r>
    <s v="Assessment CDQR "/>
    <s v="OESE, OSEP"/>
    <s v="2017-18"/>
    <x v="58"/>
    <s v="WI"/>
    <s v="DQR-Assess-014"/>
    <n v="185"/>
    <n v="588"/>
    <s v="SEA"/>
    <s v="LOW PARTICIPATION RATE"/>
    <s v="NA"/>
    <s v="X"/>
    <m/>
    <m/>
    <s v="HOM"/>
    <s v="All grades"/>
    <s v="All assessment types"/>
    <s v="No"/>
    <m/>
    <m/>
    <m/>
    <m/>
    <s v="Low Participation Rate (FS 185): The participation rate for the HOM subgroup is 94.8%. The ESEA, as amended, requires that States annually measure the achievement of not less than 95 percent of all students, and 95 percent of all students in each subgroup of students. Please revise data and resubmit and/or provide an explanatory data note. "/>
    <s v="The Office of Educational Accountability (OEA) and Office of Student Assessment (OSA) send out a letter from the Deputy State Superintendent insisting the importance of test participation to school District Administrators (DA) and District Assessment Coordinators (DACs) before the beginning of the test window. The letter outlines how test participation ought to be considered both as an ethical issue as well as a critical pathway to educational equity. "/>
    <m/>
    <m/>
    <m/>
    <s v="X"/>
    <m/>
    <m/>
    <s v="HOM, FCS"/>
    <s v="ALL"/>
    <s v="ALL"/>
    <s v="Y"/>
    <x v="0"/>
    <x v="2"/>
    <m/>
    <x v="275"/>
  </r>
  <r>
    <s v="Assessment CDQR "/>
    <s v="OESE, OSEP"/>
    <s v="2017-18"/>
    <x v="58"/>
    <s v="WI"/>
    <s v="DQR-Assess-014"/>
    <n v="188"/>
    <n v="589"/>
    <s v="SEA"/>
    <s v="LOW PARTICIPATION RATE"/>
    <s v="NA"/>
    <m/>
    <s v="X"/>
    <m/>
    <s v="HOM"/>
    <s v="All grades"/>
    <s v="All assessment types"/>
    <s v="No"/>
    <m/>
    <m/>
    <m/>
    <m/>
    <s v="Low Participation Rate (FS 188): The participation rate for the HOM subgroup is 94.7%. The ESEA, as amended, requires that States annually measure the achievement of not less than 95 percent of all students, and 95 percent of all students in each subgroup of students. Please revise data and resubmit and/or provide an explanatory data note. "/>
    <s v="The Office of Educational Accountability (OEA) and Office of Student Assessment (OSA) send out a letter from the Deputy State Superintendent insisting the importance of test participation to school District Administrators (DA) and District Assessment Coordinators (DACs) before the beginning of the test window. The letter outlines how test participation ought to be considered both as an ethical issue as well as a critical pathway to educational equity. "/>
    <m/>
    <m/>
    <m/>
    <m/>
    <s v="X"/>
    <m/>
    <s v="HOM, FCS"/>
    <s v="ALL"/>
    <s v="ALL"/>
    <s v="Y"/>
    <x v="0"/>
    <x v="2"/>
    <m/>
    <x v="276"/>
  </r>
  <r>
    <s v="Assessment CDQR "/>
    <s v="OESE, OSEP"/>
    <s v="2017-18"/>
    <x v="58"/>
    <s v="WI"/>
    <s v="DQR-Assess-018"/>
    <n v="185"/>
    <n v="588"/>
    <s v="SEA"/>
    <s v="1% ALTALT"/>
    <s v="NA"/>
    <m/>
    <m/>
    <m/>
    <m/>
    <m/>
    <m/>
    <m/>
    <m/>
    <m/>
    <m/>
    <m/>
    <m/>
    <s v=""/>
    <m/>
    <m/>
    <m/>
    <s v="X"/>
    <m/>
    <m/>
    <s v="CWD"/>
    <s v="ALL"/>
    <s v="ALTALTACH"/>
    <s v="Y"/>
    <x v="0"/>
    <x v="1"/>
    <m/>
    <x v="277"/>
  </r>
  <r>
    <s v="Assessment CDQR "/>
    <s v="OESE, OSEP"/>
    <s v="2017-18"/>
    <x v="58"/>
    <s v="WI"/>
    <s v="DQR-Assess-018"/>
    <n v="188"/>
    <n v="589"/>
    <s v="SEA"/>
    <s v="1% ALTALT"/>
    <s v="NA"/>
    <m/>
    <m/>
    <m/>
    <m/>
    <m/>
    <m/>
    <m/>
    <m/>
    <m/>
    <m/>
    <m/>
    <m/>
    <s v=""/>
    <m/>
    <m/>
    <m/>
    <m/>
    <s v="X"/>
    <m/>
    <s v="CWD"/>
    <s v="ALL"/>
    <s v="ALTALTACH"/>
    <s v="Y"/>
    <x v="0"/>
    <x v="1"/>
    <m/>
    <x v="197"/>
  </r>
  <r>
    <s v="Assessment CDQR "/>
    <s v="OESE, OSEP"/>
    <s v="2017-18"/>
    <x v="58"/>
    <s v="WI"/>
    <s v="DQR-Assess-018"/>
    <n v="189"/>
    <n v="590"/>
    <s v="SEA"/>
    <s v="1% ALTALT"/>
    <s v="NA"/>
    <m/>
    <m/>
    <m/>
    <m/>
    <m/>
    <m/>
    <m/>
    <m/>
    <m/>
    <m/>
    <m/>
    <m/>
    <s v=""/>
    <m/>
    <m/>
    <m/>
    <m/>
    <m/>
    <s v="X"/>
    <s v="CWD"/>
    <s v="ALL"/>
    <s v="ALTALTACH"/>
    <s v="Y"/>
    <x v="0"/>
    <x v="1"/>
    <m/>
    <x v="56"/>
  </r>
  <r>
    <s v="Assessment CDQR "/>
    <s v="OESE, OSEP"/>
    <s v="2017-18"/>
    <x v="59"/>
    <s v="WY"/>
    <s v="DQR-Assess-002"/>
    <n v="179"/>
    <n v="585"/>
    <s v="SEA"/>
    <s v="METADATA ERROR"/>
    <s v="HS GRADES MISALIGNED"/>
    <m/>
    <m/>
    <s v="X"/>
    <s v="NA"/>
    <s v="10,11"/>
    <s v="ALTALTACH, REGWACC, REGWOACC"/>
    <s v="No"/>
    <m/>
    <m/>
    <m/>
    <m/>
    <s v="Low Participation Rate (FS 188): The participation rate for the FCS subgroup is 94.7%. The ESEA, as amended, requires that States annually measure the achievement of not less than 95 percent of all students, and 95 percent of all students in each subgroup of students. Please revise data and resubmit and/or provide an explanatory data note. "/>
    <s v="Wyoming no longer tests for grade 11. All assessment files were resubmitted with the correct data. Metadata survey was also corrected and resubmitted"/>
    <m/>
    <m/>
    <m/>
    <m/>
    <m/>
    <m/>
    <m/>
    <m/>
    <m/>
    <m/>
    <x v="0"/>
    <x v="0"/>
    <m/>
    <x v="0"/>
  </r>
  <r>
    <s v="Assessment CDQR "/>
    <s v="OESE, OSEP"/>
    <s v="2017-18"/>
    <x v="59"/>
    <s v="WY"/>
    <s v="DQR-Assess-002"/>
    <s v="175, 178"/>
    <s v="583, 584"/>
    <s v="SEA"/>
    <s v="METADATA ERROR"/>
    <s v="HS GRADES MISALIGNED"/>
    <s v="X"/>
    <s v="X"/>
    <m/>
    <s v="NA"/>
    <s v="10,11"/>
    <s v="ALTALTACH, REGWACC, REGWOACC"/>
    <s v="No"/>
    <m/>
    <m/>
    <m/>
    <m/>
    <s v="Achievement metadata - [MATHEMATICS and READING/LANGUAGE ARTS]: Achievement data (FS 175/178) submitted for GRADE 11; however, EMAPS assessment metadata indicated GRADE 10 would be submitted. Additionally, zeroes were reported for GRADE 11. Please resubmit metadata and/or data to ensure consistency."/>
    <s v="Wyoming no longer tests for grade 11. All assessment files were resubmitted with the correct data. Metadata survey was also corrected and resubmitted"/>
    <m/>
    <m/>
    <m/>
    <m/>
    <m/>
    <m/>
    <m/>
    <m/>
    <m/>
    <m/>
    <x v="0"/>
    <x v="0"/>
    <m/>
    <x v="0"/>
  </r>
  <r>
    <s v="Assessment CDQR "/>
    <s v="OESE, OSEP"/>
    <s v="2017-18"/>
    <x v="59"/>
    <s v="WY"/>
    <s v="DQR-Assess-003"/>
    <n v="189"/>
    <n v="590"/>
    <s v="SEA"/>
    <s v="METADATA ERROR"/>
    <s v="HS GRADES MISALIGNED"/>
    <m/>
    <m/>
    <s v="X"/>
    <s v="NA"/>
    <s v="10,11"/>
    <s v="ALTALTACH, REGWACC, REGWOACC"/>
    <s v="No"/>
    <m/>
    <m/>
    <m/>
    <m/>
    <s v="Participation metadata - [SCIENCE]: Participation data (FS 189) submitted for GRADE 11; however, EMAPS assessment metadata indicated GRADE 10 would be submitted. Additionally, zeroes were reported for GRADE 11. Please resubmit metadata and/or data to ensure consistency."/>
    <s v="Wyoming no longer tests for grade 11. All assessment files were resubmitted with the correct data. Metadata survey was also corrected and resubmitted"/>
    <m/>
    <m/>
    <m/>
    <m/>
    <m/>
    <m/>
    <m/>
    <m/>
    <m/>
    <m/>
    <x v="0"/>
    <x v="0"/>
    <m/>
    <x v="0"/>
  </r>
  <r>
    <s v="Assessment CDQR "/>
    <s v="OESE, OSEP"/>
    <s v="2017-18"/>
    <x v="59"/>
    <s v="WY"/>
    <s v="DQR-Assess-003"/>
    <s v="185, 188"/>
    <s v="588, 589"/>
    <s v="SEA"/>
    <s v="METADATA ERROR"/>
    <s v="HS GRADES MISALIGNED"/>
    <s v="X"/>
    <s v="X"/>
    <m/>
    <s v="NA"/>
    <s v="10,11"/>
    <s v="ALTALTACH, REGWACC, REGWOACC"/>
    <s v="No"/>
    <m/>
    <m/>
    <m/>
    <m/>
    <s v="Participation metadata - [MATHEMATICS and READING/LANGUAGE ARTS]: Participation data (FS 185/188) submitted for GRADE 11; however, EMAPS assessment metadata indicated GRADE 10 would be submitted. Additionally, zeroes were reported for GRADE 11. Please resubmit metadata and/or data to ensure consistency."/>
    <s v="Wyoming no longer tests for grade 11. All assessment files were resubmitted with the correct data. Metadata survey was also corrected and resubmitted"/>
    <m/>
    <m/>
    <m/>
    <m/>
    <m/>
    <m/>
    <m/>
    <m/>
    <m/>
    <m/>
    <x v="0"/>
    <x v="0"/>
    <m/>
    <x v="0"/>
  </r>
  <r>
    <s v="Assessment CDQR "/>
    <s v="OESE, OSEP"/>
    <s v="2017-18"/>
    <x v="59"/>
    <s v="WY"/>
    <s v="DQR-Assess-004"/>
    <s v="175, 178, 179, 185, 188, 189"/>
    <s v="583, 584, 585, 588, 589, 590"/>
    <s v="SEA, LEA, SCH"/>
    <s v="PARTIAL DATA"/>
    <s v="NA"/>
    <s v="X"/>
    <s v="X"/>
    <s v="X"/>
    <s v="All subgroups"/>
    <n v="11"/>
    <s v="All assessment types"/>
    <s v="No"/>
    <m/>
    <m/>
    <m/>
    <m/>
    <s v="Missing Data (175/178/179/185/188/189): Achievement and Participation data for students in all subgroups in GRADE 11 for a(n) ALL Assessment Type was not reported at the SEA, LEA, and School levels. Please submit data."/>
    <s v="Wyoming no longer tests for grade 11. All assessment files were resubmitted with the correct data. Metadata survey was also corrected and resubmitted"/>
    <m/>
    <m/>
    <m/>
    <s v="X"/>
    <s v="X"/>
    <s v="X"/>
    <s v="All subgroups"/>
    <n v="11"/>
    <s v="All assessment types"/>
    <m/>
    <x v="0"/>
    <x v="2"/>
    <m/>
    <x v="278"/>
  </r>
  <r>
    <s v="Assessment CDQR "/>
    <s v="OESE, OSEP"/>
    <s v="2017-18"/>
    <x v="59"/>
    <s v="WY"/>
    <s v="DQR-Assess-004"/>
    <s v="175, 178, 179, 185, 188, 189"/>
    <s v="583, 584, 585, 588, 589, 590"/>
    <s v="SEA, LEA, SCH"/>
    <s v="PARTIAL DATA"/>
    <s v="NA"/>
    <s v="X"/>
    <s v="X"/>
    <s v="X"/>
    <s v="MIG"/>
    <s v="All grades"/>
    <s v="All assessment types"/>
    <s v="No"/>
    <m/>
    <m/>
    <m/>
    <m/>
    <s v="Missing Data (175/178/179/185/188/189): Achievement and Participation data for students in the MIG subgroup in all grades for a(n) ALL Assessment Type was not reported at the SEA, LEA, and School levels. Please submit data."/>
    <s v="Wyoming does not participate in the Migrant program, therefore no data is reported."/>
    <m/>
    <m/>
    <m/>
    <s v="X"/>
    <s v="X"/>
    <s v="X"/>
    <s v="MIG"/>
    <s v="All grades"/>
    <s v="All assessment types"/>
    <m/>
    <x v="0"/>
    <x v="2"/>
    <m/>
    <x v="279"/>
  </r>
  <r>
    <s v="Assessment CDQR "/>
    <s v="OESE, OSEP"/>
    <s v="2017-18"/>
    <x v="59"/>
    <s v="WY"/>
    <s v="DQR-Assess-004"/>
    <s v="175, 178, 179, 185, 188, 189"/>
    <s v="583, 584, 585, 588, 589, 590"/>
    <s v="SEA, LEA, SCH"/>
    <s v="PARTIAL DATA"/>
    <s v="NA"/>
    <m/>
    <m/>
    <m/>
    <m/>
    <m/>
    <m/>
    <m/>
    <m/>
    <m/>
    <m/>
    <m/>
    <m/>
    <s v=""/>
    <m/>
    <m/>
    <m/>
    <s v="X"/>
    <s v="X"/>
    <s v="X"/>
    <s v="MNP"/>
    <m/>
    <s v="ALTALTACH"/>
    <m/>
    <x v="0"/>
    <x v="1"/>
    <m/>
    <x v="280"/>
  </r>
  <r>
    <s v="Assessment CDQR "/>
    <s v="OESE, OSEP"/>
    <s v="2017-18"/>
    <x v="59"/>
    <s v="WY"/>
    <s v="DQR-Assess-009"/>
    <s v="175, 178, 179, 185, 188, 189"/>
    <s v="583, 584, 585, 588, 589, 590"/>
    <s v="SEA"/>
    <s v="ACCURACY - YEAR TO YEAR COUNT"/>
    <s v="NA"/>
    <s v="X"/>
    <s v="X"/>
    <s v="X"/>
    <s v="See CDQR Y2Y report"/>
    <s v="See CDQR Y2Y report"/>
    <s v="See CDQR Y2Y report"/>
    <s v="See CDQR Y2Y report"/>
    <m/>
    <m/>
    <m/>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Data is correct. A different test is now being administered so it will be hard to compare year to year."/>
    <m/>
    <m/>
    <m/>
    <s v="X"/>
    <s v="X"/>
    <s v="X"/>
    <s v="See CDQR Y2Y report"/>
    <s v="See CDQR Y2Y report"/>
    <s v="See CDQR Y2Y report"/>
    <s v="See CDQR Y2Y report"/>
    <x v="0"/>
    <x v="2"/>
    <m/>
    <x v="15"/>
  </r>
  <r>
    <s v="Assessment CDQR "/>
    <s v="OESE, OSEP"/>
    <s v="2017-18"/>
    <x v="59"/>
    <s v="WY"/>
    <s v="DQR-Assess-010"/>
    <n v="188"/>
    <n v="589"/>
    <s v="SEA"/>
    <s v="ACCURACY - YEAR TO YEAR RATE"/>
    <s v="NA"/>
    <m/>
    <m/>
    <m/>
    <m/>
    <m/>
    <m/>
    <m/>
    <m/>
    <m/>
    <m/>
    <m/>
    <m/>
    <s v=""/>
    <m/>
    <m/>
    <m/>
    <m/>
    <s v="X"/>
    <m/>
    <s v="See CDQR Y2Y report"/>
    <s v="See CDQR Y2Y report"/>
    <s v="See CDQR Y2Y report"/>
    <s v="See CDQR Y2Y report"/>
    <x v="0"/>
    <x v="1"/>
    <m/>
    <x v="16"/>
  </r>
  <r>
    <s v="Assessment CDQR "/>
    <s v="OESE, OSEP"/>
    <s v="2017-18"/>
    <x v="59"/>
    <s v="WY"/>
    <s v="DQR-Assess-010"/>
    <s v="179, 188"/>
    <s v="585, 589"/>
    <s v="SEA"/>
    <s v="ACCURACY - YEAR TO YEAR RATE"/>
    <s v="NA"/>
    <m/>
    <s v="X"/>
    <s v="X"/>
    <s v="See CDQR Y2Y report"/>
    <s v="See CDQR Y2Y report"/>
    <s v="See CDQR Y2Y report"/>
    <s v="See CDQR Y2Y report"/>
    <m/>
    <m/>
    <m/>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Data is correct. A different test is now being administered so it will be hard to compare year to year."/>
    <m/>
    <m/>
    <m/>
    <m/>
    <m/>
    <m/>
    <m/>
    <m/>
    <m/>
    <m/>
    <x v="0"/>
    <x v="0"/>
    <m/>
    <x v="0"/>
  </r>
  <r>
    <s v="Assessment CDQR "/>
    <s v="OESE, OSEP"/>
    <s v="2017-18"/>
    <x v="59"/>
    <s v="WY"/>
    <s v="DQR-Assess-011"/>
    <n v="179"/>
    <n v="585"/>
    <s v="SEA"/>
    <s v="YEAR TO YEAR COMPARISON - CWD"/>
    <s v="NA"/>
    <m/>
    <m/>
    <s v="X"/>
    <s v="CWD"/>
    <s v="All"/>
    <s v="ALTASSALTACH"/>
    <s v="No"/>
    <m/>
    <m/>
    <m/>
    <m/>
    <s v="Year to Year comparison (FS 179): The number of CWD students who took an ALTASSALTACH assessment and received a valid score in SY 2017-18 is -27 percent different from that number in SY 2016-17. The approximate discrepancy is -56 students. The same discrepancy exists for the FS 189 number of CWD students who took an ALTASSALTACH assessment and received a valid score. Please revise data and resubmit or explain in a data note why these data are accurate."/>
    <s v="Data is correct. A different test is now being administered so it will be hard to compare year to year."/>
    <m/>
    <m/>
    <m/>
    <m/>
    <m/>
    <m/>
    <m/>
    <m/>
    <m/>
    <m/>
    <x v="0"/>
    <x v="0"/>
    <m/>
    <x v="0"/>
  </r>
  <r>
    <s v="Assessment CDQR "/>
    <s v="OESE, OSEP"/>
    <s v="2017-18"/>
    <x v="59"/>
    <s v="WY"/>
    <s v="DQR-Assess-015"/>
    <n v="185"/>
    <n v="588"/>
    <s v="SEA"/>
    <s v="100% PARTICIPATION RATE VERIFICATION"/>
    <s v="NA"/>
    <s v="X"/>
    <m/>
    <m/>
    <s v="MNP, MILCNCTD"/>
    <s v="All grades"/>
    <s v="All assessment types"/>
    <s v="No"/>
    <m/>
    <m/>
    <m/>
    <m/>
    <s v="100% Participation Rate (FS 185): The participation rate for the MNP and MILCNCTD subgroups is 100%. EWhile a participation rate of 100% is possible, please resubmit data if data are inaccurate."/>
    <s v="Data is correct"/>
    <m/>
    <m/>
    <m/>
    <s v="X"/>
    <m/>
    <m/>
    <s v="MILCNCTD"/>
    <s v="ALL"/>
    <s v="ALL"/>
    <s v="Y"/>
    <x v="0"/>
    <x v="2"/>
    <m/>
    <x v="274"/>
  </r>
  <r>
    <s v="Assessment CDQR "/>
    <s v="OESE, OSEP"/>
    <s v="2017-18"/>
    <x v="59"/>
    <s v="WY"/>
    <s v="DQR-Assess-015"/>
    <n v="188"/>
    <n v="589"/>
    <s v="SEA"/>
    <s v="100% PARTICIPATION RATE VERIFICATION"/>
    <s v="NA"/>
    <m/>
    <s v="X"/>
    <m/>
    <s v="MNP"/>
    <s v="All grades"/>
    <s v="All assessment types"/>
    <s v="No"/>
    <m/>
    <m/>
    <m/>
    <m/>
    <s v="100% Participation Rate (FS 188): The participation rate for the MNP subgroup is 100%. While a participation rate of 100% is possible, please resubmit data if data are inaccurate."/>
    <s v="Data is correct"/>
    <m/>
    <m/>
    <m/>
    <m/>
    <m/>
    <m/>
    <m/>
    <m/>
    <m/>
    <m/>
    <x v="0"/>
    <x v="0"/>
    <m/>
    <x v="0"/>
  </r>
  <r>
    <s v="Assessment CDQR "/>
    <s v="OESE, OSEP"/>
    <s v="2017-18"/>
    <x v="59"/>
    <s v="WY"/>
    <s v="DQR-Assess-018"/>
    <n v="185"/>
    <n v="588"/>
    <s v="SEA"/>
    <s v="1% ALTALT"/>
    <s v="NA"/>
    <m/>
    <m/>
    <m/>
    <m/>
    <m/>
    <m/>
    <m/>
    <m/>
    <m/>
    <m/>
    <m/>
    <m/>
    <s v=""/>
    <m/>
    <m/>
    <m/>
    <s v="X"/>
    <m/>
    <m/>
    <s v="CWD"/>
    <s v="ALL"/>
    <s v="ALTALTACH"/>
    <s v="Y"/>
    <x v="0"/>
    <x v="1"/>
    <m/>
    <x v="277"/>
  </r>
  <r>
    <s v="Assessment CDQR "/>
    <s v="OESE, OSEP"/>
    <s v="2017-18"/>
    <x v="59"/>
    <s v="WY"/>
    <s v="DQR-Assess-018"/>
    <n v="188"/>
    <n v="589"/>
    <s v="SEA"/>
    <s v="1% ALTALT"/>
    <s v="NA"/>
    <m/>
    <m/>
    <m/>
    <m/>
    <m/>
    <m/>
    <m/>
    <m/>
    <m/>
    <m/>
    <m/>
    <m/>
    <s v=""/>
    <m/>
    <m/>
    <m/>
    <m/>
    <s v="X"/>
    <m/>
    <s v="CWD"/>
    <s v="ALL"/>
    <s v="ALTALTACH"/>
    <s v="Y"/>
    <x v="0"/>
    <x v="1"/>
    <m/>
    <x v="197"/>
  </r>
  <r>
    <s v="Assessment CDQR "/>
    <s v="OESE, OSEP"/>
    <s v="2017-18"/>
    <x v="59"/>
    <s v="WY"/>
    <s v="DQR-Assess-018"/>
    <n v="189"/>
    <n v="590"/>
    <s v="SEA"/>
    <s v="1% ALTALT"/>
    <s v="NA"/>
    <m/>
    <m/>
    <m/>
    <m/>
    <m/>
    <m/>
    <m/>
    <m/>
    <m/>
    <m/>
    <m/>
    <m/>
    <s v=""/>
    <m/>
    <m/>
    <m/>
    <m/>
    <m/>
    <m/>
    <s v="CWD"/>
    <s v="ALL"/>
    <s v="ALTALTACH"/>
    <s v="Y"/>
    <x v="0"/>
    <x v="1"/>
    <m/>
    <x v="56"/>
  </r>
</pivotCacheRecords>
</file>

<file path=xl/pivotCache/pivotCacheRecords2.xml><?xml version="1.0" encoding="utf-8"?>
<pivotCacheRecords xmlns="http://schemas.openxmlformats.org/spreadsheetml/2006/main" xmlns:r="http://schemas.openxmlformats.org/officeDocument/2006/relationships" count="569">
  <r>
    <s v="DQR-Assess-001_AL_1_001"/>
    <s v="Assessment CDQR "/>
    <s v="OESE, OSEP"/>
    <s v="2017-18"/>
    <s v="ALABAMA"/>
    <s v="AL"/>
    <s v="DQR-Assess-001"/>
    <n v="189"/>
    <n v="590"/>
    <s v="SEA, LEA, SCH"/>
    <s v="MISSING DATA"/>
    <s v="NA"/>
    <m/>
    <m/>
    <s v="X"/>
    <s v="All subgroups"/>
    <s v="All grades"/>
    <s v="ALTALTACH, REGWACC, REGWOACC"/>
    <s v="No"/>
    <s v="Missing Data (FS 189): Participation data were not reported in any of the expected grades at the SEA, LEA, and School levels. Please submit data."/>
    <m/>
    <s v="Missing Data (FS 189): Participation data were not reported in any of the expected grades at the SEA, LEA, and School levels. Please submit data."/>
    <s v="Submitted after the due date"/>
    <m/>
    <m/>
    <m/>
    <m/>
    <m/>
    <m/>
    <m/>
    <m/>
    <m/>
    <m/>
    <s v="Data resubmitted"/>
    <s v="Resolved"/>
    <m/>
    <m/>
    <m/>
    <m/>
    <m/>
    <m/>
    <x v="0"/>
    <s v="Exclude"/>
    <s v=""/>
    <x v="0"/>
    <m/>
    <x v="0"/>
    <x v="0"/>
    <x v="0"/>
    <x v="0"/>
    <s v=""/>
    <s v=""/>
    <s v=""/>
    <m/>
    <m/>
    <m/>
    <m/>
    <m/>
    <m/>
    <m/>
  </r>
  <r>
    <s v="DQR-Assess-001_AL_1_002"/>
    <s v="Assessment CDQR "/>
    <s v="OESE, OSEP"/>
    <s v="2017-18"/>
    <s v="ALABAMA"/>
    <s v="AL"/>
    <s v="DQR-Assess-001"/>
    <s v="185, 188, 189"/>
    <s v="588, 589, 590"/>
    <s v="SEA, LEA, SCH"/>
    <s v="MISSING DATA"/>
    <s v="NA"/>
    <s v="X"/>
    <s v="X"/>
    <s v="X"/>
    <s v="All subgroups"/>
    <s v="All grades"/>
    <s v="All assessment types"/>
    <s v="Yes"/>
    <s v="Missing Data (FS 185/188/189): Participation data were not reported at the SEA, LEA, and School levels. Please submit data."/>
    <m/>
    <s v="Missing Data (FS 185/188/189): Participation data were not reported at the SEA, LEA, and School levels. Please submit data."/>
    <s v="Submitted after the due date"/>
    <m/>
    <m/>
    <m/>
    <m/>
    <m/>
    <m/>
    <m/>
    <m/>
    <m/>
    <m/>
    <s v="Data resubmitted"/>
    <s v="Resolved"/>
    <m/>
    <m/>
    <m/>
    <m/>
    <m/>
    <m/>
    <x v="0"/>
    <s v="Exclude"/>
    <s v=""/>
    <x v="0"/>
    <m/>
    <x v="0"/>
    <x v="0"/>
    <x v="0"/>
    <x v="0"/>
    <s v=""/>
    <s v=""/>
    <s v=""/>
    <m/>
    <m/>
    <m/>
    <m/>
    <m/>
    <m/>
    <m/>
  </r>
  <r>
    <s v="DQR-Assess-002_AL_2_001"/>
    <s v="Assessment CDQR "/>
    <s v="OESE, OSEP"/>
    <s v="2017-18"/>
    <s v="ALABAMA"/>
    <s v="AL"/>
    <s v="DQR-Assess-002"/>
    <n v="179"/>
    <n v="585"/>
    <s v="SEA"/>
    <s v="METADATA ERROR"/>
    <s v="ZEROS SUBMITTED"/>
    <m/>
    <m/>
    <m/>
    <m/>
    <m/>
    <m/>
    <m/>
    <m/>
    <m/>
    <m/>
    <s v=""/>
    <m/>
    <m/>
    <m/>
    <m/>
    <m/>
    <s v="X"/>
    <s v="NA"/>
    <s v="HS"/>
    <s v="REGWACC"/>
    <m/>
    <s v="Data resubmitted"/>
    <s v="New"/>
    <m/>
    <s v="Missing Data (FS 179): Achievement data were not reported for REGASSWACC [PERF LEVEL 1, 4] for GRADE HS. Zeroes were reported for this combination."/>
    <m/>
    <m/>
    <m/>
    <m/>
    <x v="1"/>
    <s v="Exclude"/>
    <s v="Missing Data (FS 179): Achievement data were not reported for REGASSWACC [PERF LEVEL 1, 4] for GRADE HS. Zeroes were reported for this combination."/>
    <x v="1"/>
    <s v="Zeroes submitted comment; recommend removing from data notes"/>
    <x v="0"/>
    <x v="1"/>
    <x v="1"/>
    <x v="1"/>
    <s v=""/>
    <s v="Missing Data (FS 179): Achievement data were not reported for REGASSWACC [PERF LEVEL 1, 4] for GRADE HS. Zeroes were reported for this combination."/>
    <s v=""/>
    <m/>
    <m/>
    <m/>
    <m/>
    <m/>
    <m/>
    <m/>
  </r>
  <r>
    <s v="DQR-Assess-002_AL_2_002"/>
    <s v="Assessment CDQR "/>
    <s v="OESE, OSEP"/>
    <s v="2017-18"/>
    <s v="ALABAMA"/>
    <s v="AL"/>
    <s v="DQR-Assess-002"/>
    <s v="175, 178"/>
    <s v="583, 584"/>
    <s v="SEA"/>
    <s v="METADATA ERROR"/>
    <s v="ZEROS SUBMITTED"/>
    <m/>
    <m/>
    <m/>
    <m/>
    <m/>
    <m/>
    <m/>
    <m/>
    <m/>
    <m/>
    <s v=""/>
    <m/>
    <m/>
    <m/>
    <s v="X"/>
    <s v="X"/>
    <m/>
    <s v="NA"/>
    <s v="HS"/>
    <s v="REGWACC"/>
    <m/>
    <s v="Data resubmitted"/>
    <s v="New"/>
    <m/>
    <s v="Missing Data (FS 175/178): Achievement data were not reported for REGASSWACC [PERF LEVEL 1, 4] for GRADE HS. Zeroes were reported for this combination."/>
    <m/>
    <m/>
    <m/>
    <m/>
    <x v="1"/>
    <s v="Exclude"/>
    <s v="Missing Data (FS 175/178): Achievement data were not reported for REGASSWACC [PERF LEVEL 1, 4] for GRADE HS. Zeroes were reported for this combination."/>
    <x v="1"/>
    <s v="Zeroes submitted comment; recommend removing from data notes"/>
    <x v="0"/>
    <x v="1"/>
    <x v="1"/>
    <x v="1"/>
    <s v=""/>
    <s v="Missing Data (FS 175/178): Achievement data were not reported for REGASSWACC [PERF LEVEL 1, 4] for GRADE HS. Zeroes were reported for this combination."/>
    <s v=""/>
    <m/>
    <m/>
    <m/>
    <m/>
    <m/>
    <m/>
    <m/>
  </r>
  <r>
    <s v="DQR-Assess-003_AL_2_001"/>
    <s v="Assessment CDQR "/>
    <s v="OESE, OSEP"/>
    <s v="2017-18"/>
    <s v="ALABAMA"/>
    <s v="AL"/>
    <s v="DQR-Assess-003"/>
    <n v="189"/>
    <n v="590"/>
    <s v="SEA"/>
    <s v="METADATA ERROR"/>
    <s v="ZEROS SUBMITTED"/>
    <m/>
    <m/>
    <m/>
    <m/>
    <m/>
    <m/>
    <m/>
    <m/>
    <m/>
    <m/>
    <s v=""/>
    <m/>
    <m/>
    <m/>
    <m/>
    <m/>
    <s v="X"/>
    <s v="NA"/>
    <s v="HS"/>
    <s v="REGWACC"/>
    <m/>
    <s v="Data resubmitted"/>
    <s v="New"/>
    <m/>
    <s v="Missing Data (FS 189): Participation data were not reported for REGPARTWACC for GRADE HS. Zeroes were reported for this combination."/>
    <m/>
    <m/>
    <m/>
    <m/>
    <x v="1"/>
    <s v="Exclude"/>
    <s v="Missing Data (FS 189): Participation data were not reported for REGPARTWACC for GRADE HS. Zeroes were reported for this combination."/>
    <x v="1"/>
    <s v="Zeroes submitted comment; recommend removing from data notes"/>
    <x v="0"/>
    <x v="1"/>
    <x v="1"/>
    <x v="1"/>
    <s v=""/>
    <s v="Missing Data (FS 189): Participation data were not reported for REGPARTWACC for GRADE HS. Zeroes were reported for this combination."/>
    <s v=""/>
    <m/>
    <m/>
    <m/>
    <m/>
    <m/>
    <m/>
    <m/>
  </r>
  <r>
    <s v="DQR-Assess-003_AL_2_002"/>
    <s v="Assessment CDQR "/>
    <s v="OESE, OSEP"/>
    <s v="2017-18"/>
    <s v="ALABAMA"/>
    <s v="AL"/>
    <s v="DQR-Assess-003"/>
    <s v="185, 188"/>
    <s v="588, 589"/>
    <s v="SEA"/>
    <s v="METADATA ERROR"/>
    <s v="ZEROS SUBMITTED"/>
    <m/>
    <m/>
    <m/>
    <m/>
    <m/>
    <m/>
    <m/>
    <m/>
    <m/>
    <m/>
    <s v=""/>
    <m/>
    <m/>
    <m/>
    <s v="X"/>
    <s v="X"/>
    <m/>
    <s v="NA"/>
    <s v="HS"/>
    <s v="REGWACC"/>
    <m/>
    <s v="Data resubmitted"/>
    <s v="New"/>
    <m/>
    <s v="Missing Data (FS 185/188): Participation data were not reported for REGPARTWACC for GRADE HS. Zeroes were reported for this combination."/>
    <m/>
    <m/>
    <m/>
    <m/>
    <x v="1"/>
    <s v="Exclude"/>
    <s v="Missing Data (FS 185/188): Participation data were not reported for REGPARTWACC for GRADE HS. Zeroes were reported for this combination."/>
    <x v="1"/>
    <s v="Zeroes submitted comment; recommend removing from data notes"/>
    <x v="0"/>
    <x v="1"/>
    <x v="1"/>
    <x v="1"/>
    <s v=""/>
    <s v="Missing Data (FS 185/188): Participation data were not reported for REGPARTWACC for GRADE HS. Zeroes were reported for this combination."/>
    <s v=""/>
    <m/>
    <m/>
    <m/>
    <m/>
    <m/>
    <m/>
    <m/>
  </r>
  <r>
    <s v="DQR-Assess-004_AL_1_001"/>
    <s v="Assessment CDQR "/>
    <s v="OESE, OSEP"/>
    <s v="2017-18"/>
    <s v="ALABAMA"/>
    <s v="AL"/>
    <s v="DQR-Assess-004"/>
    <s v="175, 178, 179"/>
    <s v="583, 584, 585"/>
    <s v="SEA"/>
    <s v="PARTIAL DATA"/>
    <s v="NA"/>
    <s v="X"/>
    <s v="X"/>
    <s v="X"/>
    <s v="All subgroups"/>
    <s v="HS"/>
    <s v="REGWACC"/>
    <s v="No"/>
    <s v="Missing Data (175/178/179): Achievement data for students in all subgroups for a(n) REGASSWACC Assessment Type was not reported in GRADE HS at the SEA, LEA, and School levels. Please submit data."/>
    <m/>
    <s v="Missing Data (175/178/179): Achievement data for students in all subgroups for a(n) REGASSWACC Assessment Type was not reported in GRADE HS at the SEA, LEA, and School levels. Please submit data."/>
    <s v="The decision was made to administer Scantron for two years until Alabama could build new assessments for Grades 3-8.  We are unable to capture students who were administered an accommodation on the state assessment._x000a_The decision was also made to use ACT as the high school accountability assessment.  At the time of 2018 administration, there was no way to capture if students were administered an accommodation.  This has been remedied for 2019.            "/>
    <m/>
    <m/>
    <m/>
    <s v="X"/>
    <s v="X"/>
    <s v="X"/>
    <s v="All subgroups"/>
    <s v="HS"/>
    <s v="REGWACC"/>
    <m/>
    <s v="Data resubmitted"/>
    <s v="Did not resolve"/>
    <m/>
    <s v="Missing Data (175/178/179): Achievement data for students in all subgroups for a(n) REGASSWACC Assessment Type was not reported in GRADE HS at the SEA, LEA, and School levels. Please submit data."/>
    <m/>
    <m/>
    <m/>
    <m/>
    <x v="1"/>
    <s v="Include"/>
    <s v="Missing Data (175/178/179): Achievement data for students in all subgroups for a(n) REGASSWACC Assessment Type was not reported in GRADE HS at the SEA, LEA, and School levels. Please submit data."/>
    <x v="2"/>
    <m/>
    <x v="1"/>
    <x v="2"/>
    <x v="2"/>
    <x v="2"/>
    <s v="No"/>
    <s v="Missing Data (175/178/179): Achievement data for students in all subgroups for a(n) REGASSWACC Assessment Type was not reported in GRADE HS at the SEA, LEA, and School levels. Please submit data."/>
    <s v="The decision was made to administer Scantron for two years until Alabama could build new assessments for Grades 3-8.  [The SEA is] unable to capture students who were administered an accommodation on the state assessment. The decision was also made to use ACT as the high school accountability assessment.  At the time of [the] 2018 administration, there was no way to capture if students were administered an accommodation.  This has been remedied for 2019.            "/>
    <m/>
    <m/>
    <m/>
    <m/>
    <m/>
    <m/>
    <m/>
  </r>
  <r>
    <s v="DQR-Assess-009_AL_1_001"/>
    <s v="Assessment CDQR "/>
    <s v="OESE, OSEP"/>
    <s v="2017-18"/>
    <s v="ALABAMA"/>
    <s v="AL"/>
    <s v="DQR-Assess-009"/>
    <s v="175, 178, 179, 189"/>
    <s v="583, 584, 585,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ECODIS rules changed: CEP students included all kids whereas now, based on identified criteria._x000a_All students: again there was no way to capture with accommodations._x000a_LEP:  increase due to "/>
    <m/>
    <m/>
    <m/>
    <s v="X"/>
    <s v="X"/>
    <s v="X"/>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3"/>
    <m/>
    <x v="1"/>
    <x v="3"/>
    <x v="3"/>
    <x v="3"/>
    <s v="No"/>
    <s v="A year to year change of more than 200 (count difference) and 10% was identified for at least one subgroup, assessment type, or grade. Please review the CDQR Year to Year tab. Please resubmit SY 2017-18 data or submit a data note to explain why these data are accurate."/>
    <s v="ECODIS rules changed: [In prior years,] CEP students included all kids whereas now, [the category is] based on identified criteria._x000a__x000a_All students: […] there was no way to capture with accommodations."/>
    <m/>
    <m/>
    <m/>
    <m/>
    <m/>
    <m/>
    <m/>
  </r>
  <r>
    <s v="DQR-Assess-009_AL_2_001"/>
    <s v="Assessment CDQR "/>
    <s v="OESE, OSEP"/>
    <s v="2017-18"/>
    <s v="ALABAMA"/>
    <s v="AL"/>
    <s v="DQR-Assess-009"/>
    <s v="185, 188"/>
    <s v="588, 589"/>
    <s v="SEA"/>
    <s v="ACCURACY - YEAR TO YEAR COUNT"/>
    <s v="NA"/>
    <m/>
    <m/>
    <m/>
    <m/>
    <m/>
    <m/>
    <m/>
    <m/>
    <m/>
    <m/>
    <s v=""/>
    <m/>
    <m/>
    <m/>
    <s v="X"/>
    <s v="X"/>
    <m/>
    <s v="See CDQR Y2Y report"/>
    <s v="See CDQR Y2Y report"/>
    <s v="See CDQR Y2Y report"/>
    <s v="See CDQR Y2Y report"/>
    <s v="Data resubmitted"/>
    <s v="New"/>
    <m/>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m/>
    <m/>
    <m/>
    <m/>
    <x v="1"/>
    <s v="Include"/>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x v="1"/>
    <m/>
    <x v="1"/>
    <x v="3"/>
    <x v="1"/>
    <x v="1"/>
    <s v=""/>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s v=""/>
    <m/>
    <m/>
    <m/>
    <m/>
    <m/>
    <m/>
    <m/>
  </r>
  <r>
    <s v="DQR-Assess-010_AL_1_001"/>
    <s v="Assessment CDQR "/>
    <s v="OESE, OSEP"/>
    <s v="2017-18"/>
    <s v="ALABAMA"/>
    <s v="AL"/>
    <s v="DQR-Assess-010"/>
    <s v="175, 179"/>
    <s v="583, 585"/>
    <s v="SEA"/>
    <s v="ACCURACY - YEAR TO YEAR RATE"/>
    <s v="NA"/>
    <s v="X"/>
    <m/>
    <s v="X"/>
    <s v="See CDQR Y2Y report"/>
    <s v="See CDQR Y2Y report"/>
    <s v="See CDQR Y2Y report"/>
    <s v="See CDQR Y2Y report"/>
    <s v="A year to year proficiency rate change of more than 15% was identified for at least one subgroup, assessment type, or grade. Please review the CDQR Year to Year Report. Please resubmit SY 2017-18 data or submit a data note to explain why these data are accurate."/>
    <m/>
    <s v="A year to year proficiency rate change of more than 15% was identified for at least one subgroup, assessment type, or grade. Please review the CDQR Year to Year Report. Please resubmit SY 2017-18 data or submit a data note to explain why these data are accurate."/>
    <s v="Coding issue within the student management system has been corrected and this would account for the increase."/>
    <m/>
    <m/>
    <m/>
    <s v="X"/>
    <m/>
    <s v="X"/>
    <s v="See CDQR Y2Y report"/>
    <s v="See CDQR Y2Y report"/>
    <s v="See CDQR Y2Y report"/>
    <s v="See CDQR Y2Y report"/>
    <s v="Data resubmitted"/>
    <s v="Did not resolve"/>
    <m/>
    <s v="A year to year proficiency rate change of more than 15%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was identified for at least one subgroup, assessment type, or grade. Please review the CDQR Year to Year tab. Please resubmit SY 2017-18 data or submit a data note to explain why these data are accurate."/>
    <x v="4"/>
    <m/>
    <x v="1"/>
    <x v="3"/>
    <x v="4"/>
    <x v="4"/>
    <s v="No"/>
    <s v="A year to year proficiency rate change of more than 15% was identified for at least one subgroup, assessment type, or grade. Please review the CDQR Year to Year tab. Please resubmit SY 2017-18 data or submit a data note to explain why these data are accurate."/>
    <s v=""/>
    <m/>
    <m/>
    <m/>
    <m/>
    <m/>
    <m/>
    <m/>
  </r>
  <r>
    <s v="DQR-Assess-012_AL_2_001"/>
    <s v="Assessment CDQR "/>
    <s v="OESE, OSEP"/>
    <s v="2017-18"/>
    <s v="ALABAMA"/>
    <s v="AL"/>
    <s v="DQR-Assess-012"/>
    <s v="178, 188"/>
    <s v="584, 589"/>
    <s v="SEA, LEA, SCH"/>
    <s v="ACROSS FILE COMPARISON"/>
    <s v="NA"/>
    <m/>
    <m/>
    <m/>
    <m/>
    <m/>
    <m/>
    <m/>
    <m/>
    <m/>
    <m/>
    <s v=""/>
    <m/>
    <m/>
    <m/>
    <m/>
    <s v="X"/>
    <m/>
    <s v="LEP"/>
    <s v="6, 7, 8"/>
    <s v="ALL"/>
    <m/>
    <s v="Data resubmitted"/>
    <s v="New"/>
    <m/>
    <s v="Across file comparison: The SEA number of students in the LEP subgroup who took an assessment and received a valid score for GRADES 6, 7, 8 and ALL assessment type does not equal the number of students who participated in the assessment. _x000a__x000a_SEA discrepancies by grade:_x000a_Grade 6: 66 students (-5.71%)_x000a_Grade 7: 72 students (-6.64%)_x000a_Grade 8: 64 students (-6.07%)_x000a__x000a_Similar discrepancies exist at the LEA and School levels. Please revise data and resubmit or explain in a data note why these data are accurate."/>
    <m/>
    <m/>
    <m/>
    <m/>
    <x v="1"/>
    <s v="Include"/>
    <s v="Across file comparison: The SEA number of students in the LEP subgroup who took an assessment and received a valid score for GRADES 6, 7, 8 and ALL assessment type does not equal the number of students who participated in the assessment. _x000a__x000a_SEA discrepancies by grade:_x000a_Grade 6: 66 students (-5.71%)_x000a_Grade 7: 72 students (-6.64%)_x000a_Grade 8: 64 students (-6.07%)_x000a__x000a_Similar discrepancies exist at the LEA and School levels. Please revise data and resubmit or explain in a data note why these data are accurate."/>
    <x v="1"/>
    <m/>
    <x v="1"/>
    <x v="4"/>
    <x v="1"/>
    <x v="1"/>
    <s v=""/>
    <s v="Across file comparison: The SEA number of students in the LEP subgroup who took an assessment and received a valid score for GRADES 6, 7, 8 and ALL assessment type does not equal the number of students who participated in the assessment. _x000a__x000a_SEA discrepancies by grade:_x000a_Grade 6: 66 students (-5.71%)_x000a_Grade 7: 72 students (-6.64%)_x000a_Grade 8: 64 students (-6.07%)_x000a__x000a_Similar discrepancies exist at the LEA and School levels. Please revise data and resubmit or explain in a data note why these data are accurate."/>
    <s v=""/>
    <m/>
    <m/>
    <m/>
    <m/>
    <m/>
    <m/>
    <m/>
  </r>
  <r>
    <s v="DQR-Assess-018_AL_2_001"/>
    <s v="Assessment CDQR "/>
    <s v="OESE, OSEP"/>
    <s v="2017-18"/>
    <s v="ALABAMA"/>
    <s v="AL"/>
    <s v="DQR-Assess-018"/>
    <n v="185"/>
    <n v="588"/>
    <s v="SEA"/>
    <s v="1% ALTALT"/>
    <s v="NA"/>
    <m/>
    <m/>
    <m/>
    <m/>
    <m/>
    <m/>
    <m/>
    <m/>
    <m/>
    <m/>
    <s v=""/>
    <m/>
    <m/>
    <s v="No change"/>
    <s v="X"/>
    <m/>
    <m/>
    <s v="CWD"/>
    <s v="ALL"/>
    <s v="ALTALTACH"/>
    <s v="Y"/>
    <s v="Data resubmitted"/>
    <s v="New"/>
    <m/>
    <s v="1% CWD Alternate Assessment Participation: Students with Disabilities (IDEA) (CWD) taking the alternate assessment based on alternate achievement standards (ALTPARTALTACH) make up 1.2%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m/>
    <m/>
    <m/>
    <x v="1"/>
    <s v="Exclude - SEA"/>
    <s v="1% CWD Alternate Assessment Participation: Students with Disabilities (IDEA) (CWD) taking the alternate assessment based on alternate achievement standards (ALTPARTALTACH) make up 1.2%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x v="1"/>
    <m/>
    <x v="2"/>
    <x v="5"/>
    <x v="1"/>
    <x v="1"/>
    <s v=""/>
    <s v="1% CWD Alternate Assessment Participation: Students with Disabilities (IDEA) (CWD) taking the alternate assessment based on alternate achievement standards (ALTPARTALTACH) make up 1.2%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
    <m/>
    <m/>
    <m/>
    <m/>
    <m/>
    <m/>
    <m/>
  </r>
  <r>
    <s v="DQR-Assess-018_AL_2_002"/>
    <s v="Assessment CDQR "/>
    <s v="OESE, OSEP"/>
    <s v="2017-18"/>
    <s v="ALABAMA"/>
    <s v="AL"/>
    <s v="DQR-Assess-018"/>
    <n v="188"/>
    <n v="589"/>
    <s v="SEA"/>
    <s v="1% ALTALT"/>
    <s v="NA"/>
    <m/>
    <m/>
    <m/>
    <m/>
    <m/>
    <m/>
    <m/>
    <m/>
    <m/>
    <m/>
    <s v=""/>
    <m/>
    <m/>
    <s v="No change"/>
    <m/>
    <s v="X"/>
    <m/>
    <s v="CWD"/>
    <s v="ALL"/>
    <s v="ALTALTACH"/>
    <s v="Y"/>
    <s v="Data resubmitted"/>
    <s v="New"/>
    <m/>
    <s v="1% CWD Alternate Assessment Participation: Students with Disabilities (IDEA) (CWD) taking the alternate assessment based on alternate achievement standards (ALTPARTALTACH) make up 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m/>
    <m/>
    <m/>
    <x v="1"/>
    <s v="Exclude - SEA"/>
    <s v="1% CWD Alternate Assessment Participation: Students with Disabilities (IDEA) (CWD) taking the alternate assessment based on alternate achievement standards (ALTPARTALTACH) make up 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x v="1"/>
    <m/>
    <x v="2"/>
    <x v="5"/>
    <x v="1"/>
    <x v="1"/>
    <s v=""/>
    <s v="1% CWD Alternate Assessment Participation: Students with Disabilities (IDEA) (CWD) taking the alternate assessment based on alternate achievement standards (ALTPARTALTACH) make up 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
    <m/>
    <m/>
    <m/>
    <m/>
    <m/>
    <m/>
    <m/>
  </r>
  <r>
    <s v="DQR-Assess-018_AL_2_003"/>
    <s v="Assessment CDQR "/>
    <s v="OESE, OSEP"/>
    <s v="2017-18"/>
    <s v="ALABAMA"/>
    <s v="AL"/>
    <s v="DQR-Assess-018"/>
    <n v="189"/>
    <n v="590"/>
    <s v="SEA"/>
    <s v="1% ALTALT"/>
    <s v="NA"/>
    <m/>
    <m/>
    <m/>
    <m/>
    <m/>
    <m/>
    <m/>
    <m/>
    <m/>
    <m/>
    <s v=""/>
    <m/>
    <m/>
    <s v="No change"/>
    <m/>
    <m/>
    <s v="X"/>
    <s v="CWD"/>
    <s v="ALL"/>
    <s v="ALTALTACH"/>
    <s v="Y"/>
    <s v="Data resubmitted"/>
    <s v="New"/>
    <m/>
    <s v="1% CWD Alternate Assessment Participation: Students with Disabilities (IDEA) (CWD) taking the alternate assessment based on alternate achievement standards (ALTPARTALTACH) make up 1.3%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m/>
    <m/>
    <m/>
    <x v="1"/>
    <s v="Exclude - Science and SEA only"/>
    <s v="1% CWD Alternate Assessment Participation: Students with Disabilities (IDEA) (CWD) taking the alternate assessment based on alternate achievement standards (ALTPARTALTACH) make up 1.3%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x v="1"/>
    <m/>
    <x v="2"/>
    <x v="5"/>
    <x v="1"/>
    <x v="1"/>
    <s v=""/>
    <s v="1% CWD Alternate Assessment Participation: Students with Disabilities (IDEA) (CWD) taking the alternate assessment based on alternate achievement standards (ALTPARTALTACH) make up 1.3%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
    <m/>
    <m/>
    <m/>
    <m/>
    <m/>
    <m/>
    <m/>
  </r>
  <r>
    <s v="DQR-Assess-007_AK_1_001"/>
    <s v="Assessment CDQR "/>
    <s v="OESE, OSEP"/>
    <s v="2017-18"/>
    <s v="ALASKA"/>
    <s v="AK"/>
    <s v="DQR-Assess-007"/>
    <n v="188"/>
    <n v="589"/>
    <s v="SEA, LEA"/>
    <s v="LEVEL COMPARISON"/>
    <s v="NA"/>
    <m/>
    <s v="X"/>
    <m/>
    <s v="LEP"/>
    <s v="All grades"/>
    <s v="All assessment types"/>
    <s v="No"/>
    <s v="Participation SEA to LEA comparison - [READING/LANGUAGE ARTS]: The SEA FS 188 number of students in the LEP subgroup who participated in an assessment reported at the SEA level in reading/language arts for ALL, ALTASSALTACH, REGASSWACC, REGASSWOACC assessment is 63723 students, or 86% different than the sum of the LEA level counts of students in LEP subgroup who participated in an assessment._x000a__x000a_SEA to LEA discrepancies by Assessment Type: _x000a_-ALTASSALTACH: 534 students, 87%_x000a_-REGASSWACC: 9314 students, 63%_x000a_-REGASSWOACC: 53753 students, 91%_x000a__x000a_Please revise data and resubmit or explain in a data note why these data are accurate."/>
    <m/>
    <s v="Participation SEA to LEA comparison - [READING/LANGUAGE ARTS]: The SEA FS 188 number of students in the LEP subgroup who participated in an assessment reported at the SEA level in reading/language arts for ALL, ALTASSALTACH, REGASSWACC, REGASSWOACC assessment is 63723 students, or 86% different than the sum of the LEA level counts of students in LEP subgroup who participated in an assessment._x000a__x000a_SEA to LEA discrepancies by Assessment Type: _x000a_-ALTASSALTACH: 534 students, 87%_x000a_-REGASSWACC: 9314 students, 63%_x000a_-REGASSWOACC: 53753 students, 91%_x000a__x000a_Please revise data and resubmit or explain in a data note why these data are accurate."/>
    <s v="C188 was resubmitted on 3/5/19. Found error in original submission with the LEP counts. "/>
    <m/>
    <m/>
    <m/>
    <m/>
    <m/>
    <m/>
    <m/>
    <m/>
    <m/>
    <m/>
    <s v="Data resubmitted"/>
    <s v="Resolved"/>
    <m/>
    <m/>
    <m/>
    <m/>
    <m/>
    <m/>
    <x v="0"/>
    <s v="Exclude"/>
    <s v=""/>
    <x v="5"/>
    <m/>
    <x v="0"/>
    <x v="0"/>
    <x v="5"/>
    <x v="5"/>
    <s v=""/>
    <s v=""/>
    <s v=""/>
    <m/>
    <m/>
    <m/>
    <m/>
    <m/>
    <m/>
    <m/>
  </r>
  <r>
    <s v="DQR-Assess-009_AK_1_001"/>
    <s v="Assessment CDQR "/>
    <s v="OESE, OSEP"/>
    <s v="2017-18"/>
    <s v="ALASKA"/>
    <s v="AK"/>
    <s v="DQR-Assess-009"/>
    <s v="175, 178, 179, 185, 188, 189"/>
    <s v="583, 584, 585, 588, 589, 590"/>
    <s v="SEA"/>
    <s v="ACCURACY - YEAR TO YEAR COUNT"/>
    <s v="NA"/>
    <s v="X"/>
    <s v="X"/>
    <s v="X"/>
    <s v="See CDQR Y2Y report"/>
    <s v="See CDQR Y2Y report"/>
    <s v="See CDQR Y2Y report"/>
    <s v="See CDQR Y2Y report"/>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The Y2Y counts are going to be significantly different between years (16-17 and 17-18) because there were no 10th graders assessed in ELA or MATH in 17-18. 10th graders now only participate in the Science assessment."/>
    <m/>
    <m/>
    <m/>
    <s v="X"/>
    <s v="X"/>
    <s v="X"/>
    <s v="See CDQR Y2Y report"/>
    <s v="See CDQR Y2Y report"/>
    <s v="See CDQR Y2Y report"/>
    <s v="See CDQR Y2Y report"/>
    <s v="Data resubmitted"/>
    <s v="Did not resolv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6"/>
    <m/>
    <x v="1"/>
    <x v="3"/>
    <x v="3"/>
    <x v="3"/>
    <s v="No"/>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s v="...there were no 10th graders assessed in ELA or MATH in SY 2017-18. 10th graders now only participate in the Science assessment."/>
    <m/>
    <m/>
    <m/>
    <m/>
    <m/>
    <m/>
    <m/>
  </r>
  <r>
    <s v="DQR-Assess-010_AK_1_001"/>
    <s v="Assessment CDQR "/>
    <s v="OESE, OSEP"/>
    <s v="2017-18"/>
    <s v="ALASKA"/>
    <s v="AK"/>
    <s v="DQR-Assess-010"/>
    <n v="189"/>
    <n v="590"/>
    <s v="SEA"/>
    <s v="ACCURACY - YEAR TO YEAR RATE"/>
    <s v="NA"/>
    <m/>
    <m/>
    <s v="X"/>
    <s v="See CDQR Y2Y report"/>
    <s v="See CDQR Y2Y report"/>
    <s v="See CDQR Y2Y report"/>
    <s v="See CDQR Y2Y report"/>
    <s v="A year to year participation rate change of more than 4% was identified for at least one subgroup, assessment type, or grade. Please review the CDQR Year to Year Report. Please resubmit SY 2017-18 data or submit a data note to explain why these data are accurate."/>
    <m/>
    <s v="A year to year participation rate change of more than 4% was identified for at least one subgroup, assessment type, or grade. Please review the CDQR Year to Year Report. Please resubmit SY 2017-18 data or submit a data note to explain why these data are accurate."/>
    <s v="The Y2Y rate is correct. There was an increase in 10th grade participation in science during the 17-18 year. "/>
    <m/>
    <m/>
    <m/>
    <m/>
    <m/>
    <s v="X"/>
    <s v="See CDQR Y2Y report"/>
    <s v="See CDQR Y2Y report"/>
    <s v="See CDQR Y2Y report"/>
    <s v="See CDQR Y2Y report"/>
    <s v="Data resubmitted"/>
    <s v="Did not resolve"/>
    <m/>
    <s v="A year to year participation rate change of more than 4% was identified for at least one subgroup, assessment type, or grade. Please review the CDQR Year to Year tab. Please resubmit SY 2017-18 data or submit a data note to explain why these data are accurate."/>
    <m/>
    <m/>
    <m/>
    <m/>
    <x v="1"/>
    <s v="Exclude - Science and SEA only"/>
    <s v="A year to year participation rate change of more than 4% was identified for at least one subgroup, assessment type, or grade. Please review the CDQR Year to Year tab. Please resubmit SY 2017-18 data or submit a data note to explain why these data are accurate."/>
    <x v="7"/>
    <m/>
    <x v="1"/>
    <x v="3"/>
    <x v="2"/>
    <x v="3"/>
    <s v="Yes"/>
    <s v="A year to year participation rate change of more than 4% was identified for at least one subgroup, assessment type, or grade. Please review the CDQR Year to Year tab. Please resubmit SY 2017-18 data or submit a data note to explain why these data are accurate._x000a__x000a_ED Note: State indicated that data were correct as reported."/>
    <s v="There was an increase in 10th grade participation in science during SY 2017-18. "/>
    <m/>
    <m/>
    <m/>
    <m/>
    <m/>
    <m/>
    <m/>
  </r>
  <r>
    <s v="DQR-Assess-012_AK_1_001"/>
    <s v="Assessment CDQR "/>
    <s v="OESE, OSEP"/>
    <s v="2017-18"/>
    <s v="ALASKA"/>
    <s v="AK"/>
    <s v="DQR-Assess-012"/>
    <s v="178, 188"/>
    <s v="584, 589"/>
    <s v="SEA, LEA, SCH"/>
    <s v="ACROSS FILE COMPARISON"/>
    <s v="NA"/>
    <m/>
    <s v="X"/>
    <m/>
    <s v="LEP"/>
    <s v="ALL, 3, 4, 5, 6, 7, 8, 9"/>
    <s v="ALL, ALTASSALTACH, REGASSWACC, REGASSWOACC"/>
    <s v="No"/>
    <s v="Across file comparison: The SEA GRAND TOTAL number of students in the LEP subgroup who took an assessment and received a valid score (8526 students) (FS 178) does not equal the number of students in the LEP subgroup who participated in the assessment (63723 students) (FS 188). This is a discrepancy of -55197 students, or -87%. _x000a__x000a_A similar discrepancy exists at the LEA and School levels. Please revise data and resubmit or explain in a data note why these data are accurate."/>
    <m/>
    <s v="Across file comparison: The SEA GRAND TOTAL number of students in the LEP subgroup who took an assessment and received a valid score (8526 students) (FS 178) does not equal the number of students in the LEP subgroup who participated in the assessment (63723 students) (FS 188). This is a discrepancy of -55197 students, or -87%. _x000a__x000a_A similar discrepancy exists at the LEA and School levels. Please revise data and resubmit or explain in a data note why these data are accurate."/>
    <s v="C188 was resubmitted on 3/5/19. Found error in original submission with the LEP counts. "/>
    <m/>
    <m/>
    <m/>
    <m/>
    <m/>
    <m/>
    <m/>
    <m/>
    <m/>
    <m/>
    <s v="Data resubmitted"/>
    <s v="Resolved"/>
    <m/>
    <m/>
    <m/>
    <m/>
    <m/>
    <m/>
    <x v="0"/>
    <s v="Exclude"/>
    <s v=""/>
    <x v="5"/>
    <m/>
    <x v="0"/>
    <x v="0"/>
    <x v="5"/>
    <x v="5"/>
    <s v=""/>
    <s v=""/>
    <s v=""/>
    <m/>
    <m/>
    <m/>
    <m/>
    <m/>
    <m/>
    <m/>
  </r>
  <r>
    <s v="DQR-Assess-013_AK_1_001"/>
    <s v="Assessment CDQR "/>
    <s v="OESE, OSEP"/>
    <s v="2017-18"/>
    <s v="ALASKA"/>
    <s v="AK"/>
    <s v="DQR-Assess-013"/>
    <s v="185, 188"/>
    <s v="588, 589"/>
    <s v="SEA"/>
    <s v="SUBJECT COUNT COMPARISON - MTH TO RLA"/>
    <s v="NA"/>
    <s v="X"/>
    <s v="X"/>
    <m/>
    <s v="LEP"/>
    <s v="3 TO 8"/>
    <s v="ALL"/>
    <s v="No"/>
    <s v="Subject Count Comparison - MTH to RLA (FS185, 188): The count of LEP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52359 students, or 665.6%, is larger than expected. Please revise data and resubmit or explain in a data note why these data are accurate."/>
    <m/>
    <s v="Subject Count Comparison - MTH to RLA (FS185, 188): The count of LEP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52359 students, or 665.6%, is larger than expected. Please revise data and resubmit or explain in a data note why these data are accurate."/>
    <s v="C188 was resubmitted on 3/5/19. Found error in original submission with the LEP counts. "/>
    <m/>
    <m/>
    <m/>
    <m/>
    <m/>
    <m/>
    <m/>
    <m/>
    <m/>
    <m/>
    <s v="Data resubmitted"/>
    <s v="Resolved"/>
    <m/>
    <m/>
    <m/>
    <m/>
    <m/>
    <m/>
    <x v="0"/>
    <s v="Exclude"/>
    <s v=""/>
    <x v="5"/>
    <m/>
    <x v="0"/>
    <x v="0"/>
    <x v="5"/>
    <x v="5"/>
    <s v=""/>
    <s v=""/>
    <s v=""/>
    <m/>
    <m/>
    <m/>
    <m/>
    <m/>
    <m/>
    <m/>
  </r>
  <r>
    <s v="DQR-Assess-013_AK_1_002"/>
    <s v="Assessment CDQR "/>
    <s v="OESE, OSEP"/>
    <s v="2017-18"/>
    <s v="ALASKA"/>
    <s v="AK"/>
    <s v="DQR-Assess-013"/>
    <s v="185, 188"/>
    <s v="588, 589"/>
    <s v="SEA"/>
    <s v="SUBJECT COUNT COMPARISON - MTH TO RLA"/>
    <s v="NA"/>
    <s v="X"/>
    <s v="X"/>
    <m/>
    <s v="LEP"/>
    <s v="HS"/>
    <s v="ALL"/>
    <s v="No"/>
    <s v="Subject Count Comparison - MTH to RLA (FS185, 188): The count of LEP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8333 students, or 781.0%, is larger than expected. Please revise data and resubmit or explain in a data note why these data are accurate."/>
    <m/>
    <s v="Subject Count Comparison - MTH to RLA (FS185, 188): The count of LEP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8333 students, or 781.0%, is larger than expected. Please revise data and resubmit or explain in a data note why these data are accurate."/>
    <s v="C188 was resubmitted on 3/5/19. Found error in original submission with the LEP counts. "/>
    <m/>
    <m/>
    <m/>
    <m/>
    <m/>
    <m/>
    <m/>
    <m/>
    <m/>
    <m/>
    <s v="Data resubmitted"/>
    <s v="Resolved"/>
    <m/>
    <m/>
    <m/>
    <m/>
    <m/>
    <m/>
    <x v="0"/>
    <s v="Exclude"/>
    <s v=""/>
    <x v="5"/>
    <m/>
    <x v="0"/>
    <x v="0"/>
    <x v="5"/>
    <x v="5"/>
    <s v=""/>
    <s v=""/>
    <s v=""/>
    <m/>
    <m/>
    <m/>
    <m/>
    <m/>
    <m/>
    <m/>
  </r>
  <r>
    <s v="DQR-Assess-014_AK_1_001"/>
    <s v="Assessment CDQR "/>
    <s v="OESE, OSEP"/>
    <s v="2017-18"/>
    <s v="ALASKA"/>
    <s v="AK"/>
    <s v="DQR-Assess-014"/>
    <n v="185"/>
    <n v="588"/>
    <s v="SEA"/>
    <s v="LOW PARTICIPATION RATE"/>
    <s v="NA"/>
    <s v="X"/>
    <m/>
    <m/>
    <s v="ALL, CWD, ECODIS, F, HOM, M, MAN, MB, MHL, MILCNCTD, MM, MW"/>
    <s v="All grades"/>
    <s v="All assessment types"/>
    <s v="No"/>
    <s v="Low Participation Rate (FS 185): The participation rates for all subgroups (except FCS, LEP, MA, MIG, and MNP) range from 91.2 to 94.9%. The participation rate for the ALL STUDENTS subgroup is 91.3%.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s for all subgroups (except FCS, LEP, MA, MIG, and MNP) range from 91.2 to 94.9%. The participation rate for the ALL STUDENTS subgroup is 91.3%. The ESEA, as amended, requires that States annually measure the achievement of not less than 95 percent of all students, and 95 percent of all students in each subgroup of students. Please revise data and resubmit and/or provide an explanatory data note. "/>
    <s v="This is correct. 17-18 participation rates are lower this year compared to 16-17. There has been an increase in parent refusals from year to year. "/>
    <m/>
    <m/>
    <m/>
    <s v="X"/>
    <m/>
    <m/>
    <s v="ALL STUDENTS, MW, MM, MILCNCTD, MHL, MB, MAN, M, HOM, F, ECODIS, CWD"/>
    <s v="ALL"/>
    <s v="ALL"/>
    <s v="Y"/>
    <s v="No resubmission"/>
    <s v="Did not resolve"/>
    <m/>
    <s v="Low Participation Rate (FS185): The participation rate for ALL STUDENTS, MW, MM, MILCNCTD, MHL, MB, MAN, M, HOM, F, ECODIS, CWD students range from 87.16 to 94.99%.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ALL STUDENTS, MW, MM, MILCNCTD, MHL, MB, MAN, M, HOM, F, ECODIS, CWD students range from 87.16 to 94.99%. The ESEA, as amended, requires that States annually measure the achievement of not less than 95 percent of all students, and 95 percent of all students in each subgroup of students. Please revise data and resubmit and/or provide an explanatory data note."/>
    <x v="8"/>
    <s v="Parent opt-in/opt-out"/>
    <x v="1"/>
    <x v="4"/>
    <x v="6"/>
    <x v="0"/>
    <s v="Yes"/>
    <s v="Low Participation Rate (FS185): The participation rate for ALL STUDENTS, MW, MM, MILCNCTD, MHL, MB, MAN, M, HOM, F, ECODIS, CWD students range from 87.16 to 94.99%. The ESEA, as amended, requires that States annually measure the achievement of not less than 95 percent of all students, and 95 percent of all students in each subgroup of students. Please revise data and resubmit and/or provide an explanatory data note._x000a__x000a_ED Note: State indicated that data were correct as reported."/>
    <s v="SY 2017-18 participation rates are lower this year compared to SY 2016-17, [as] there has been an increase in parent refusals from year to year. "/>
    <m/>
    <m/>
    <m/>
    <m/>
    <m/>
    <m/>
    <m/>
  </r>
  <r>
    <s v="DQR-Assess-014_AK_1_002"/>
    <s v="Assessment CDQR "/>
    <s v="OESE, OSEP"/>
    <s v="2017-18"/>
    <s v="ALASKA"/>
    <s v="AK"/>
    <s v="DQR-Assess-014"/>
    <n v="188"/>
    <n v="589"/>
    <s v="SEA"/>
    <s v="LOW PARTICIPATION RATE"/>
    <s v="NA"/>
    <m/>
    <s v="X"/>
    <m/>
    <s v="ALL, CWD, ECODIS, F, HOM, LEP, M, MB, MHL, MILCNCTD, MM, MW"/>
    <s v="All grades"/>
    <s v="All assessment types"/>
    <s v="No"/>
    <s v="Low Participation Rate (FS 188): The participation rates for all subgroups (except FCS, MA, MAN, MIG, and MNP) range from 87.5 to 94.8%. The participation rate for the ALL STUDENTS subgroup is 91.5%.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all subgroups (except FCS, MA, MAN, MIG, and MNP) range from 87.5 to 94.8%. The participation rate for the ALL STUDENTS subgroup is 91.5%. The ESEA, as amended, requires that States annually measure the achievement of not less than 95 percent of all students, and 95 percent of all students in each subgroup of students. Please revise data and resubmit and/or provide an explanatory data note. "/>
    <s v="This is correct. 17-18 participation rates are lower this year compared to 16-17. HK 3/6/19 There has been an increase in parent refusals from year to year. "/>
    <m/>
    <m/>
    <m/>
    <m/>
    <s v="X"/>
    <m/>
    <s v="ALL STUDENTS, MW, MM, MILCNCTD, MHL, MB, M, HOM, F, ECODIS, CWD"/>
    <s v="ALL"/>
    <s v="ALL"/>
    <s v="Y"/>
    <s v="Data resubmitted"/>
    <s v="Did not resolve"/>
    <m/>
    <s v="Low Participation Rate (FS188): The participation rate for ALL STUDENTS, MW, MM, MILCNCTD, MHL, MB, M, HOM, F, ECODIS, CWD students range from 87.50 to 94.78%.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ALL STUDENTS, MW, MM, MILCNCTD, MHL, MB, M, HOM, F, ECODIS, CWD students range from 87.50 to 94.78%. The ESEA, as amended, requires that States annually measure the achievement of not less than 95 percent of all students, and 95 percent of all students in each subgroup of students. Please revise data and resubmit and/or provide an explanatory data note."/>
    <x v="9"/>
    <s v="Parent opt-in/opt-out"/>
    <x v="1"/>
    <x v="4"/>
    <x v="6"/>
    <x v="0"/>
    <s v="Yes"/>
    <s v="Low Participation Rate (FS188): The participation rate for ALL STUDENTS, MW, MM, MILCNCTD, MHL, MB, M, HOM, F, ECODIS, CWD students range from 87.50 to 94.78%. The ESEA, as amended, requires that States annually measure the achievement of not less than 95 percent of all students, and 95 percent of all students in each subgroup of students. Please revise data and resubmit and/or provide an explanatory data note._x000a__x000a_ED Note: State indicated that data were correct as reported."/>
    <s v="SY 2017-18 participation rates are lower this year compared to SY 2016-17, [as] there has been an increase in parent refusals from year to year. "/>
    <m/>
    <m/>
    <m/>
    <m/>
    <m/>
    <m/>
    <m/>
  </r>
  <r>
    <s v="DQR-Assess-004_AS_1_001"/>
    <s v="Assessment CDQR "/>
    <s v="OESE, OSEP"/>
    <s v="2017-18"/>
    <s v="AMERICAN SAMOA"/>
    <s v="AS"/>
    <s v="DQR-Assess-004"/>
    <s v="175, 178, 185, 188"/>
    <s v="583, 584, 588, 589"/>
    <s v="SEA"/>
    <s v="PARTIAL DATA"/>
    <s v="NA"/>
    <s v="X"/>
    <s v="X"/>
    <m/>
    <s v="All subgroups"/>
    <s v="3,5,7,HS"/>
    <s v="REGWOACC"/>
    <s v="No"/>
    <s v="Missing Data (175/178/185/188): Achievement and Participation data for students in all subgroups for a(n) REGASSWOACC Assessment Type was not reported at the SEA, LEA, and School levels except for GRADE 7 in FS 178. Please submit data."/>
    <m/>
    <s v="Missing Data (175/178/185/188): Achievement and Participation data for students in all subgroups for a(n) REGASSWOACC Assessment Type was not reported at the SEA, LEA, and School levels except for GRADE 7 in FS 178. Please submit data."/>
    <s v="We identify the error on the submission and resubmitted the file 175, 185, 178,188 on March 27,2019."/>
    <m/>
    <m/>
    <m/>
    <s v="X"/>
    <s v="X"/>
    <m/>
    <s v="All subgroups"/>
    <s v="ALL, 3, 5, 7, HS"/>
    <s v="REGWOACC"/>
    <s v="No"/>
    <s v="Data resubmitted"/>
    <s v="Did not resolve"/>
    <m/>
    <s v="Missing Data (175/178/185/188): Achievement and Participation data for students in all subgroups for a(n) REGASSWOACC Assessment Type was not reported in GRADES ALL, 3, 5, 7, HS at the SEA, LEA, and School levels. Please submit data."/>
    <m/>
    <m/>
    <m/>
    <m/>
    <x v="1"/>
    <s v="Exclude - SEA"/>
    <s v="Missing Data (175/178/185/188): Achievement and Participation data for students in all subgroups for a(n) REGASSWOACC Assessment Type was not reported in GRADES ALL, 3, 5, 7, HS at the SEA, LEA, and School levels. Please submit data."/>
    <x v="10"/>
    <s v="PO review; state indicated resubmission but issue remains. Would you like us to add the phrase &quot;Thank you for indicating you resubmitted data. However,...&quot; to the beginning of the data note?"/>
    <x v="1"/>
    <x v="2"/>
    <x v="4"/>
    <x v="4"/>
    <s v="No"/>
    <s v="Missing Data (175/178/185/188): Achievement and Participation data for students in all subgroups for a(n) REGASSWOACC Assessment Type was not reported in GRADES ALL, 3, 5, 7, HS at the SEA, LEA, and School levels. Please submit data."/>
    <s v=""/>
    <m/>
    <m/>
    <m/>
    <m/>
    <m/>
    <m/>
    <m/>
  </r>
  <r>
    <s v="DQR-Assess-009_AS_2_001"/>
    <s v="Assessment CDQR "/>
    <s v="OESE, OSEP"/>
    <s v="2017-18"/>
    <s v="AMERICAN SAMOA"/>
    <s v="AS"/>
    <s v="DQR-Assess-009"/>
    <n v="175"/>
    <n v="583"/>
    <s v="SEA"/>
    <s v="ACCURACY - YEAR TO YEAR COUNT"/>
    <s v="NA"/>
    <m/>
    <m/>
    <m/>
    <m/>
    <m/>
    <m/>
    <m/>
    <m/>
    <m/>
    <m/>
    <s v=""/>
    <m/>
    <m/>
    <m/>
    <s v="X"/>
    <m/>
    <m/>
    <s v="See CDQR Y2Y report"/>
    <s v="See CDQR Y2Y report"/>
    <s v="See CDQR Y2Y report"/>
    <s v="See CDQR Y2Y report"/>
    <s v="Data resubmitted"/>
    <s v="New"/>
    <m/>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m/>
    <m/>
    <m/>
    <m/>
    <x v="1"/>
    <s v="Exclude - SEA"/>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x v="1"/>
    <m/>
    <x v="1"/>
    <x v="3"/>
    <x v="1"/>
    <x v="1"/>
    <s v=""/>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s v=""/>
    <m/>
    <m/>
    <m/>
    <m/>
    <m/>
    <m/>
    <m/>
  </r>
  <r>
    <s v="DQR-Assess-009_AS_1_001"/>
    <s v="Assessment CDQR "/>
    <s v="OESE, OSEP"/>
    <s v="2017-18"/>
    <s v="AMERICAN SAMOA"/>
    <s v="AS"/>
    <s v="DQR-Assess-009"/>
    <n v="185"/>
    <n v="588"/>
    <s v="SEA"/>
    <s v="ACCURACY - YEAR TO YEAR COUNT"/>
    <s v="NA"/>
    <s v="X"/>
    <m/>
    <m/>
    <s v="See CDQR Y2Y report"/>
    <s v="See CDQR Y2Y report"/>
    <s v="See CDQR Y2Y report"/>
    <s v="See CDQR Y2Y report"/>
    <s v="A year to year change of more than 50 (count difference) and 5% was identified for at least one grand total. Please review the CDQR Year to Year Report.  If data are not accurate as submitted, please resubmit.  Please resubmit SY 2017-18 data or submit a data note to explain why these data are accurate."/>
    <m/>
    <s v="A year to year change of more than 50 (count difference) and 5% was identified for at least one grand total. Please review the CDQR Year to Year Report.  If data are not accurate as submitted, please resubmit.  Please resubmit SY 2017-18 data or submit a data note to explain why these data are accurate."/>
    <s v="We work with small number of students from year to year. The large depletion of data from year to year because small we work with small number of students."/>
    <m/>
    <m/>
    <m/>
    <s v="X"/>
    <m/>
    <m/>
    <s v="See CDQR Y2Y report"/>
    <s v="See CDQR Y2Y report"/>
    <s v="See CDQR Y2Y report"/>
    <s v="See CDQR Y2Y report"/>
    <s v="Data resubmitted"/>
    <s v="Did not resolve"/>
    <m/>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m/>
    <m/>
    <m/>
    <m/>
    <x v="1"/>
    <s v="Exclude - SEA"/>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x v="11"/>
    <m/>
    <x v="1"/>
    <x v="3"/>
    <x v="3"/>
    <x v="3"/>
    <s v="No"/>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s v="We work with small number of students from year to year. The large depletion of data from year to year [is] because we work with [a] small number of students."/>
    <m/>
    <m/>
    <m/>
    <m/>
    <m/>
    <m/>
    <m/>
  </r>
  <r>
    <s v="DQR-Assess-010_AS_1_001"/>
    <s v="Assessment CDQR "/>
    <s v="OESE, OSEP"/>
    <s v="2017-18"/>
    <s v="AMERICAN SAMOA"/>
    <s v="AS"/>
    <s v="DQR-Assess-010"/>
    <s v="175, 178, 185, 188"/>
    <s v="583, 584, 588, 589"/>
    <s v="SEA"/>
    <s v="ACCURACY - YEAR TO YEAR RATE"/>
    <s v="NA"/>
    <s v="X"/>
    <s v="X"/>
    <m/>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Data has been revised and resubmitted."/>
    <m/>
    <m/>
    <m/>
    <s v="X"/>
    <s v="X"/>
    <m/>
    <s v="See CDQR Y2Y report"/>
    <s v="See CDQR Y2Y report"/>
    <s v="See CDQR Y2Y report"/>
    <s v="See CDQR Y2Y report"/>
    <s v="Data resubmitted"/>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Exclude - SEA"/>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12"/>
    <m/>
    <x v="1"/>
    <x v="3"/>
    <x v="4"/>
    <x v="4"/>
    <s v="No"/>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s v=""/>
    <m/>
    <m/>
    <m/>
    <m/>
    <m/>
    <m/>
    <m/>
  </r>
  <r>
    <s v="DQR-Assess-013_AS_1_001"/>
    <s v="Assessment CDQR "/>
    <s v="OESE, OSEP"/>
    <s v="2017-18"/>
    <s v="AMERICAN SAMOA"/>
    <s v="AS"/>
    <s v="DQR-Assess-013"/>
    <s v="185, 188"/>
    <s v="588, 589"/>
    <s v="SEA"/>
    <s v="SUBJECT COUNT COMPARISON - MTH TO RLA"/>
    <s v="NA"/>
    <s v="X"/>
    <s v="X"/>
    <m/>
    <s v="ALL, CWD"/>
    <s v="HS"/>
    <s v="ALL"/>
    <s v="No"/>
    <s v="Subject Count Comparison - MTH to RLA (FS185, 188): The count of ALL and CWD students in High School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6 students, or 44.4%, is larger than expected. Please revise data and resubmit or explain in a data note why these data are accurate."/>
    <m/>
    <s v="Subject Count Comparison - MTH to RLA (FS185, 188): The count of ALL and CWD students in High School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6 students, or 44.4%, is larger than expected. Please revise data and resubmit or explain in a data note why these data are accurate."/>
    <s v="We identify the error on the submission and resubmitted the file 178,188 on March 27,2019."/>
    <m/>
    <m/>
    <m/>
    <s v="X"/>
    <s v="X"/>
    <m/>
    <s v="ALL, CWD"/>
    <s v="HS"/>
    <s v="ALL"/>
    <s v="Y"/>
    <s v="Data resubmitted"/>
    <s v="Did not resolve"/>
    <m/>
    <s v="Subject Count Comparison - MTH to RLA (FS185, 188): The count of students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4 students, or 38.89%, is larger than expected. Please revise data and resubmit or explain in a data note why these data are accurate."/>
    <m/>
    <m/>
    <m/>
    <m/>
    <x v="1"/>
    <s v="Exclude - SEA"/>
    <s v="Subject Count Comparison - MTH to RLA (FS185, 188): The count of students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4 students, or 38.89%, is larger than expected. Please revise data and resubmit or explain in a data note why these data are accurate."/>
    <x v="13"/>
    <m/>
    <x v="1"/>
    <x v="4"/>
    <x v="4"/>
    <x v="4"/>
    <s v="No"/>
    <s v="Subject Count Comparison - MTH to RLA (FS185, 188): The count of students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4 students, or 38.89%, is larger than expected. Please revise data and resubmit or explain in a data note why these data are accurate."/>
    <s v=""/>
    <m/>
    <m/>
    <m/>
    <m/>
    <m/>
    <m/>
    <m/>
  </r>
  <r>
    <s v="DQR-Assess-014_AS_1_001"/>
    <s v="Assessment CDQR "/>
    <s v="OESE, OSEP"/>
    <s v="2017-18"/>
    <s v="AMERICAN SAMOA"/>
    <s v="AS"/>
    <s v="DQR-Assess-014"/>
    <n v="185"/>
    <n v="588"/>
    <s v="SEA"/>
    <s v="LOW PARTICIPATION RATE"/>
    <s v="NA"/>
    <s v="X"/>
    <m/>
    <m/>
    <s v="ALL, CWD"/>
    <s v="All grades"/>
    <s v="All assessment types"/>
    <s v="No"/>
    <s v="Low Participation Rate (FS 185): The participation rates for the ALL STUDENTS and the CWD subgroups are 92.9%.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s for the ALL STUDENTS and the CWD subgroups are 92.9%. The ESEA, as amended, requires that States annually measure the achievement of not less than 95 percent of all students, and 95 percent of all students in each subgroup of students. Please revise data and resubmit and/or provide an explanatory data note. "/>
    <s v="We identify the error and resubmitted the file 175,185 on March 27,2019."/>
    <m/>
    <m/>
    <s v="?; not sure this is required for non-states"/>
    <s v="X"/>
    <m/>
    <m/>
    <s v="ALL STUDENTS, CWD"/>
    <s v="ALL"/>
    <s v="ALL"/>
    <s v="Y"/>
    <s v="Data resubmitted"/>
    <s v="Did not resolve"/>
    <m/>
    <s v="Low Participation Rate (FS185): The participation rate for ALL STUDENTS, CWD students is 92.35%.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ALL STUDENTS, CWD students is 92.35%. The ESEA, as amended, requires that States annually measure the achievement of not less than 95 percent of all students, and 95 percent of all students in each subgroup of students. Please revise data and resubmit and/or provide an explanatory data note."/>
    <x v="14"/>
    <m/>
    <x v="1"/>
    <x v="4"/>
    <x v="4"/>
    <x v="4"/>
    <s v="No"/>
    <s v="Low Participation Rate (FS185): The participation rate for ALL STUDENTS, CWD students is 92.35%. The ESEA, as amended, requires that States annually measure the achievement of not less than 95 percent of all students, and 95 percent of all students in each subgroup of students. Please revise data and resubmit and/or provide an explanatory data note."/>
    <s v=""/>
    <m/>
    <m/>
    <m/>
    <m/>
    <m/>
    <m/>
    <m/>
  </r>
  <r>
    <s v="DQR-Assess-014_AS_1_002"/>
    <s v="Assessment CDQR "/>
    <s v="OESE, OSEP"/>
    <s v="2017-18"/>
    <s v="AMERICAN SAMOA"/>
    <s v="AS"/>
    <s v="DQR-Assess-014"/>
    <n v="188"/>
    <n v="589"/>
    <s v="SEA"/>
    <s v="LOW PARTICIPATION RATE"/>
    <s v="NA"/>
    <m/>
    <s v="X"/>
    <m/>
    <s v="ALL, CWD"/>
    <s v="All grades"/>
    <s v="All assessment types"/>
    <s v="No"/>
    <s v="Low Participation Rate (FS 188): The participation rates for the ALL STUDENTS and the CWD subgroups are 88.9%.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the ALL STUDENTS and the CWD subgroups are 88.9%. The ESEA, as amended, requires that States annually measure the achievement of not less than 95 percent of all students, and 95 percent of all students in each subgroup of students. Please revise data and resubmit and/or provide an explanatory data note. "/>
    <s v="We identify the error on the submission and resubmitted the file 178,188 on March 27,2019."/>
    <m/>
    <m/>
    <s v="?; not sure this is required for non-states"/>
    <m/>
    <s v="X"/>
    <m/>
    <s v="ALL STUDENTS, CWD"/>
    <s v="ALL"/>
    <s v="ALL"/>
    <s v="Y"/>
    <s v="Data resubmitted"/>
    <s v="Did not resolve"/>
    <m/>
    <s v="Low Participation Rate (FS188): The participation rate for ALL STUDENTS and CWD students is 87.24%.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ALL STUDENTS and CWD students is 87.24%. The ESEA, as amended, requires that States annually measure the achievement of not less than 95 percent of all students, and 95 percent of all students in each subgroup of students. Please revise data and resubmit and/or provide an explanatory data note."/>
    <x v="13"/>
    <m/>
    <x v="1"/>
    <x v="4"/>
    <x v="4"/>
    <x v="4"/>
    <s v="No"/>
    <s v="Low Participation Rate (FS188): The participation rate for ALL STUDENTS and CWD students is 87.24%. The ESEA, as amended, requires that States annually measure the achievement of not less than 95 percent of all students, and 95 percent of all students in each subgroup of students. Please revise data and resubmit and/or provide an explanatory data note."/>
    <s v=""/>
    <m/>
    <m/>
    <m/>
    <m/>
    <m/>
    <m/>
    <m/>
  </r>
  <r>
    <s v="DQR-Assess-009_AZ_1_001"/>
    <s v="Assessment CDQR "/>
    <s v="OESE, OSEP"/>
    <s v="2017-18"/>
    <s v="ARIZONA"/>
    <s v="AZ"/>
    <s v="DQR-Assess-009"/>
    <s v="175, 178, 179, 185, 188, 189"/>
    <s v="583, 584, 585, 588, 589, 590"/>
    <s v="SEA"/>
    <s v="ACCURACY - YEAR TO YEAR COUNT"/>
    <s v="NA"/>
    <s v="X"/>
    <s v="X"/>
    <s v="X"/>
    <s v="See CDQR Y2Y report"/>
    <s v="See CDQR Y2Y report"/>
    <s v="See CDQR Y2Y report"/>
    <s v="See CDQR Y2Y report"/>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Two things may have impacted the number and performance of students with accommodations. ADE improved and increased trainings for schools and districts to better document the use of accommodations at the school and district level. So part of the difference may reflect not a true difference but a more accurate reporting of accommodations. Secondly, beginning in FY18 a number of modifications to testing that were previously labeled accommodations and were only limited to a small number of students were reclassified as tools and became available to all students in Arizona. This included Color Contrast, Mouse Pointer Size and Color, Print Size, and Text-to-Speech (for all sessions except Reading). These tools were still labeled accommodations in our EDFacts filing and should not have been. Once these tools are removed from the accommodations list Arizona’s numbers should decrease."/>
    <m/>
    <m/>
    <m/>
    <s v="X"/>
    <s v="X"/>
    <s v="X"/>
    <s v="See CDQR Y2Y report"/>
    <s v="See CDQR Y2Y report"/>
    <s v="See CDQR Y2Y report"/>
    <s v="See CDQR Y2Y report"/>
    <s v="No resubmission"/>
    <s v="Did not resolv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15"/>
    <m/>
    <x v="1"/>
    <x v="3"/>
    <x v="3"/>
    <x v="3"/>
    <s v="No"/>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s v="Two things may have impacted the number and performance of students with accommodations. _x000a__x000a_1) ADE improved and increased trainings for schools and districts to better document the use of accommodations at the school and district level..._x000a__x000a_2) Beginning in FY18, a number of modifications to testing that were previously labeled accommodations and were only limited to a small number of students were reclassified as tools and became available to all students in Arizona. This included Color Contrast, Mouse Pointer Size and Color, Print Size, and Text-to-Speech (for all sessions except Reading). These tools were still labeled accommodations in our EDFacts filing and should not have been. Once these tools are removed from the accommodations list Arizona’s numbers should decrease."/>
    <m/>
    <m/>
    <m/>
    <m/>
    <m/>
    <m/>
    <m/>
  </r>
  <r>
    <s v="DQR-Assess-010_AZ_1_001"/>
    <s v="Assessment CDQR "/>
    <s v="OESE, OSEP"/>
    <s v="2017-18"/>
    <s v="ARIZONA"/>
    <s v="AZ"/>
    <s v="DQR-Assess-010"/>
    <s v="175, 178, 179, 185, 188, 189"/>
    <s v="583, 584, 585, 588, 589, 590"/>
    <s v="SEA"/>
    <s v="ACCURACY - YEAR TO YEAR RATE"/>
    <s v="NA"/>
    <s v="X"/>
    <s v="X"/>
    <s v="X"/>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Two things may have impacted the number and performance of students with accommodations. ADE improved and increased trainings for schools and districts to better document the use of accommodations at the school and district level. So part of the difference may reflect not a true difference but a more accurate reporting of accommodations. Secondly, beginning in FY18 a number of modifications to testing that were previously labeled accommodations and were only limited to a small number of students were reclassified as tools and became available to all students in Arizona. This included Color Contrast, Mouse Pointer Size and Color, Print Size, and Text-to-Speech (for all sessions except Reading). These tools were still labeled accommodations in our EDFacts filing and should not have been. Once these tools are removed from the accommodations list Arizona’s numbers should decrease."/>
    <m/>
    <m/>
    <m/>
    <s v="X"/>
    <s v="X"/>
    <s v="X"/>
    <s v="See CDQR Y2Y report"/>
    <s v="See CDQR Y2Y report"/>
    <s v="See CDQR Y2Y report"/>
    <s v="See CDQR Y2Y report"/>
    <s v="No resubmission"/>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15"/>
    <m/>
    <x v="1"/>
    <x v="3"/>
    <x v="3"/>
    <x v="3"/>
    <s v="No"/>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s v="Two things may have impacted the number and performance of students with accommodations. _x000a__x000a_1) ADE improved and increased trainings for schools and districts to better document the use of accommodations at the school and district level... _x000a__x000a_2) Beginning in FY18, a number of modifications to testing that were previously labeled accommodations and were only limited to a small number of students were reclassified as tools and became available to all students in Arizona. This included Color Contrast, Mouse Pointer Size and Color, Print Size, and Text-to-Speech (for all sessions except Reading). These tools were still labeled accommodations in our EDFacts filing and should not have been. Once these tools are removed from the accommodations list Arizona’s numbers should decrease."/>
    <m/>
    <m/>
    <m/>
    <m/>
    <m/>
    <m/>
    <m/>
  </r>
  <r>
    <s v="DQR-Assess-013_AZ_1_001"/>
    <s v="Assessment CDQR "/>
    <s v="OESE, OSEP"/>
    <s v="2017-18"/>
    <s v="ARIZONA"/>
    <s v="AZ"/>
    <s v="DQR-Assess-013"/>
    <s v="185, 188"/>
    <s v="588, 589"/>
    <s v="SEA"/>
    <s v="SUBJECT COUNT COMPARISON - MTH TO RLA"/>
    <s v="NA"/>
    <s v="X"/>
    <s v="X"/>
    <m/>
    <s v="CWD, LEP, MA"/>
    <s v="HS"/>
    <s v="ALL"/>
    <s v="No"/>
    <s v="Subject Count Comparison - MTH to RLA (FS185, 188): The count of CWD, LEP, and MA students in High School who were enrolled at the time of the assessment in a Mathematics assessment (FS185) does not align with the count of students who were enrolled at the time of the assessment in a Reading/Language Arts assessment (FS188). While some variation is expected, the CWD discrepancy of 294 students, or 5.12%, the LEP discrepancy of 169 students, or -8.1%, and the MA discrepancy of 291 students, or 12.7%, is larger than expected. Please revise data and resubmit or explain in a data note why these data are accurate."/>
    <m/>
    <s v="Subject Count Comparison - MTH to RLA (FS185, 188): The count of CWD, LEP, and MA students in High School who were enrolled at the time of the assessment in a Mathematics assessment (FS185) does not align with the count of students who were enrolled at the time of the assessment in a Reading/Language Arts assessment (FS188). While some variation is expected, the CWD discrepancy of 294 students, or 5.12%, the LEP discrepancy of 169 students, or -8.1%, and the MA discrepancy of 291 students, or 12.7%, is larger than expected. Please revise data and resubmit or explain in a data note why these data are accurate."/>
    <s v="This is due to the general movement of students between schools within the testing window and schools’ individual testing policies during the state window."/>
    <m/>
    <m/>
    <m/>
    <m/>
    <m/>
    <m/>
    <m/>
    <m/>
    <m/>
    <m/>
    <s v="Data resubmitted"/>
    <s v="Resolved"/>
    <m/>
    <m/>
    <m/>
    <m/>
    <m/>
    <m/>
    <x v="0"/>
    <s v="Exclude"/>
    <s v=""/>
    <x v="16"/>
    <m/>
    <x v="0"/>
    <x v="0"/>
    <x v="0"/>
    <x v="0"/>
    <s v=""/>
    <s v=""/>
    <s v=""/>
    <m/>
    <m/>
    <m/>
    <m/>
    <m/>
    <m/>
    <m/>
  </r>
  <r>
    <s v="DQR-Assess-014_AZ_1_001"/>
    <s v="Assessment CDQR "/>
    <s v="OESE, OSEP"/>
    <s v="2017-18"/>
    <s v="ARIZONA"/>
    <s v="AZ"/>
    <s v="DQR-Assess-014"/>
    <n v="185"/>
    <n v="588"/>
    <s v="SEA"/>
    <s v="LOW PARTICIPATION RATE"/>
    <s v="NA"/>
    <s v="X"/>
    <m/>
    <m/>
    <s v="ALL, CWD, F, FCS, HOM, M, MA, MAN, MB, MILCNCTD, MM, MNP, MW"/>
    <s v="All grades"/>
    <s v="All assessment types"/>
    <s v="No"/>
    <s v="Low Participation Rate (FS 185): The participation rates for all subgroups (except ECODIS, LEP, MHL, and MIG) range from 87.9 to 94.8%. The participation rate for the ALL STUDENTS subgroup is 94.5%.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s for all subgroups (except ECODIS, LEP, MHL, and MIG) range from 87.9 to 94.8%. The participation rate for the ALL STUDENTS subgroup is 94.5%. The ESEA, as amended, requires that States annually measure the achievement of not less than 95 percent of all students, and 95 percent of all students in each subgroup of students. Please revise data and resubmit and/or provide an explanatory data note. "/>
    <s v="This is a behavioral change in response to a change in the state model of A-F Letter Grades. Not meeting a 95% tested number at the school level no longer has as big of an impact on the school’s letter grade, so they have less incentive to ensure 95% of their students are tested."/>
    <m/>
    <m/>
    <m/>
    <m/>
    <m/>
    <m/>
    <m/>
    <m/>
    <m/>
    <m/>
    <s v="Data resubmitted"/>
    <s v="Resolved"/>
    <m/>
    <m/>
    <m/>
    <m/>
    <m/>
    <m/>
    <x v="0"/>
    <s v="Exclude"/>
    <s v=""/>
    <x v="17"/>
    <m/>
    <x v="0"/>
    <x v="0"/>
    <x v="0"/>
    <x v="0"/>
    <s v=""/>
    <s v=""/>
    <s v=""/>
    <m/>
    <m/>
    <m/>
    <m/>
    <m/>
    <m/>
    <m/>
  </r>
  <r>
    <s v="DQR-Assess-014_AZ_1_002"/>
    <s v="Assessment CDQR "/>
    <s v="OESE, OSEP"/>
    <s v="2017-18"/>
    <s v="ARIZONA"/>
    <s v="AZ"/>
    <s v="DQR-Assess-014"/>
    <n v="188"/>
    <n v="589"/>
    <s v="SEA"/>
    <s v="LOW PARTICIPATION RATE"/>
    <s v="NA"/>
    <m/>
    <s v="X"/>
    <m/>
    <s v="ALL, CWD, F, FCS, HOM, M, MA, MAN, MB, MILCNCTD, MM, MNP, MW"/>
    <s v="All grades"/>
    <s v="All assessment types"/>
    <s v="No"/>
    <s v="Low Participation Rate (FS 188): The participation rates for all subgroups (except ECODIS, LEP, MHL, and MIG) range from 87.8 to 94.8%. The participation rate for the ALL STUDENTS subgroup is 94.5%.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all subgroups (except ECODIS, LEP, MHL, and MIG) range from 87.8 to 94.8%. The participation rate for the ALL STUDENTS subgroup is 94.5%. The ESEA, as amended, requires that States annually measure the achievement of not less than 95 percent of all students, and 95 percent of all students in each subgroup of students. Please revise data and resubmit and/or provide an explanatory data note. "/>
    <s v="This is a behavioral change in response to a change in the state model of A-F Letter Grades. Not meeting a 95% tested number at the school level no longer has as big of an impact on the school’s letter grade, so they have less incentive to ensure 95% of their students are tested."/>
    <m/>
    <m/>
    <m/>
    <m/>
    <m/>
    <m/>
    <m/>
    <m/>
    <m/>
    <m/>
    <s v="Data resubmitted"/>
    <s v="Resolved"/>
    <m/>
    <m/>
    <m/>
    <m/>
    <m/>
    <m/>
    <x v="0"/>
    <s v="Exclude"/>
    <s v=""/>
    <x v="17"/>
    <m/>
    <x v="0"/>
    <x v="0"/>
    <x v="0"/>
    <x v="0"/>
    <s v=""/>
    <s v=""/>
    <s v=""/>
    <m/>
    <m/>
    <m/>
    <m/>
    <m/>
    <m/>
    <m/>
  </r>
  <r>
    <s v="DQR-Assess-009_AR_1_001"/>
    <s v="Assessment CDQR "/>
    <s v="OESE, OSEP"/>
    <s v="2017-18"/>
    <s v="ARKANSAS"/>
    <s v="AR"/>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ALTERNATE ASSESSMENT:The ones that are flagged in the Y2Y count is due to the shifting in high school of what grade levels where assessed as as well as  the state established a clearer definition for who is elilgible to take the alternate assessment. HOM: Change in the data collections can be attributed to the increase count in homeless.  MNP: Partly can be attributed to growing population of Marshallese students in Northwest Arkansas"/>
    <m/>
    <m/>
    <m/>
    <s v="X"/>
    <s v="X"/>
    <s v="X"/>
    <s v="See CDQR Y2Y report"/>
    <s v="See CDQR Y2Y report"/>
    <s v="See CDQR Y2Y report"/>
    <s v="See CDQR Y2Y report"/>
    <s v="No resubmission"/>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18"/>
    <m/>
    <x v="1"/>
    <x v="3"/>
    <x v="3"/>
    <x v="3"/>
    <s v="No"/>
    <s v="A year to year change of more than 200 (count difference) and 10% was identified for at least one subgroup, assessment type, or grade. Please review the CDQR Year to Year tab. Please resubmit SY 2017-18 data or submit a data note to explain why these data are accurate."/>
    <s v="ALTERNATE ASSESSMENT: The ones that are flagged in the Y2Y count is due to the shifting in high school of what grade levels were assessed, as well as the state establishing a clearer definition of who is eligible to take the alternate assessment. _x000a__x000a_HOM: Change in the data collections can be attributed to the increased count in homeless.  _x000a__x000a_MNP: Partly can be attributed to growing population of Marshallese students in Northwest Arkansas"/>
    <m/>
    <m/>
    <m/>
    <m/>
    <m/>
    <m/>
    <m/>
  </r>
  <r>
    <s v="DQR-Assess-010_AR_1_001"/>
    <s v="Assessment CDQR "/>
    <s v="OESE, OSEP"/>
    <s v="2017-18"/>
    <s v="ARKANSAS"/>
    <s v="AR"/>
    <s v="DQR-Assess-010"/>
    <n v="178"/>
    <n v="584"/>
    <s v="SEA"/>
    <s v="ACCURACY - YEAR TO YEAR RATE"/>
    <s v="NA"/>
    <m/>
    <s v="X"/>
    <m/>
    <s v="See CDQR Y2Y report"/>
    <s v="See CDQR Y2Y report"/>
    <s v="See CDQR Y2Y report"/>
    <s v="See CDQR Y2Y report"/>
    <s v="A year to year proficiency rate change of more than 15% was identified for at least one subgroup, assessment type, or grade. Please review the CDQR Year to Year Report. Please resubmit SY 2017-18 data or submit a data note to explain why these data are accurate."/>
    <m/>
    <s v="A year to year proficiency rate change of more than 15% was identified for at least one subgroup, assessment type, or grade. Please review the CDQR Year to Year Report. Please resubmit SY 2017-18 data or submit a data note to explain why these data are accurate."/>
    <s v="Row 2 in AR_Dec DQ Review 1 Report Report_1718-AR_Assessment change is due to new proficiency cut scores were established for RLA."/>
    <m/>
    <m/>
    <m/>
    <m/>
    <s v="X"/>
    <m/>
    <s v="See CDQR Y2Y report"/>
    <s v="See CDQR Y2Y report"/>
    <s v="See CDQR Y2Y report"/>
    <s v="See CDQR Y2Y report"/>
    <s v="No resubmission"/>
    <s v="Did not resolve"/>
    <m/>
    <s v="A year to year proficiency rate change of more than 15%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was identified for at least one subgroup, assessment type, or grade. Please review the CDQR Year to Year tab. Please resubmit SY 2017-18 data or submit a data note to explain why these data are accurate."/>
    <x v="19"/>
    <m/>
    <x v="1"/>
    <x v="3"/>
    <x v="3"/>
    <x v="3"/>
    <s v="No"/>
    <s v="A year to year proficiency rate change of more than 15% was identified for at least one subgroup, assessment type, or grade. Please review the CDQR Year to Year tab. Please resubmit SY 2017-18 data or submit a data note to explain why these data are accurate."/>
    <s v="...due to new proficiency cut scores were established for RLA."/>
    <m/>
    <m/>
    <m/>
    <m/>
    <m/>
    <m/>
    <m/>
  </r>
  <r>
    <s v="DQR-Assess-018_AR_1_001"/>
    <s v="Assessment CDQR "/>
    <s v="OESE, OSEP"/>
    <s v="2017-18"/>
    <s v="ARKANSAS"/>
    <s v="AR"/>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NO COMMENT REQUESTED"/>
    <m/>
    <m/>
    <s v="Revise; ED notes that AR's science alternate assessment participation rate appears to be disproportionately lower than RLA and math.  "/>
    <s v="X"/>
    <m/>
    <m/>
    <s v="CWD"/>
    <s v="ALL"/>
    <s v="ALTALTACH"/>
    <s v="Y"/>
    <s v="No resubmission"/>
    <s v="Did not resolve"/>
    <m/>
    <s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m/>
    <m/>
    <m/>
    <m/>
    <x v="1"/>
    <s v="Exclude - SEA"/>
    <s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x v="20"/>
    <m/>
    <x v="2"/>
    <x v="5"/>
    <x v="5"/>
    <x v="5"/>
    <s v="No"/>
    <s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
    <m/>
    <m/>
    <m/>
    <m/>
    <m/>
    <m/>
    <m/>
  </r>
  <r>
    <s v="DQR-Assess-018_AR_1_002"/>
    <s v="Assessment CDQR "/>
    <s v="OESE, OSEP"/>
    <s v="2017-18"/>
    <s v="ARKANSAS"/>
    <s v="AR"/>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NO COMMENT REQUESTED"/>
    <m/>
    <m/>
    <s v="Revise; ED notes that AR's science alternate assessment participation rate appears to be disproportionately lower than RLA and math.  "/>
    <m/>
    <s v="X"/>
    <m/>
    <s v="CWD"/>
    <s v="ALL"/>
    <s v="ALTALTACH"/>
    <s v="Y"/>
    <s v="No resubmission"/>
    <s v="Did not resolve"/>
    <m/>
    <s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m/>
    <m/>
    <m/>
    <m/>
    <x v="1"/>
    <s v="Exclude - SEA"/>
    <s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x v="20"/>
    <m/>
    <x v="2"/>
    <x v="5"/>
    <x v="5"/>
    <x v="5"/>
    <s v="No"/>
    <s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
    <m/>
    <m/>
    <m/>
    <m/>
    <m/>
    <m/>
    <m/>
  </r>
  <r>
    <s v="DQR-Assess-001_BIE_1_001"/>
    <s v="Assessment CDQR "/>
    <s v="OESE, OSEP"/>
    <s v="2017-18"/>
    <s v="BUREAU OF INDIAN EDUCATION"/>
    <s v="BIE"/>
    <s v="DQR-Assess-001"/>
    <s v="175, 178, 179, 185, 188, 189"/>
    <s v="583, 584, 585, 588, 589, 590"/>
    <s v="SEA, LEA, SCH"/>
    <s v="MISSING DATA"/>
    <s v="NA"/>
    <s v="X"/>
    <s v="X"/>
    <s v="X"/>
    <s v="All subgroups"/>
    <s v="All grades"/>
    <s v="All assessment types"/>
    <s v="Yes"/>
    <s v="Missing Data (FS 175/178/179/185/188/189): Achievement and Participation data were not reported at the SEA, LEA, and School levels. Please submit data."/>
    <m/>
    <s v="Missing Data (FS 175/178/179/185/188/189): Achievement and Participation data were not reported at the SEA, LEA, and School levels. Please submit data."/>
    <s v="Achievement data will be submitted by March 29, 2019. Participation data will be submitted by April 30, 2019."/>
    <m/>
    <m/>
    <m/>
    <m/>
    <m/>
    <m/>
    <m/>
    <m/>
    <m/>
    <m/>
    <s v="Data resubmitted"/>
    <s v="Resolved"/>
    <m/>
    <m/>
    <m/>
    <m/>
    <m/>
    <m/>
    <x v="0"/>
    <s v="Exclude"/>
    <s v=""/>
    <x v="21"/>
    <m/>
    <x v="0"/>
    <x v="0"/>
    <x v="0"/>
    <x v="0"/>
    <s v=""/>
    <s v=""/>
    <s v=""/>
    <m/>
    <m/>
    <m/>
    <m/>
    <m/>
    <m/>
    <m/>
  </r>
  <r>
    <s v="DQR-Assess-001_BIE_2_001"/>
    <s v="Assessment CDQR "/>
    <s v="OESE, OSEP"/>
    <s v="2017-18"/>
    <s v="BUREAU OF INDIAN EDUCATION"/>
    <s v="BIE"/>
    <s v="DQR-Assess-001"/>
    <s v="185, 188, 189"/>
    <s v="588, 589, 590"/>
    <s v="SEA, LEA, SCH"/>
    <s v="MISSING DATA"/>
    <s v="NA"/>
    <m/>
    <m/>
    <m/>
    <m/>
    <m/>
    <m/>
    <m/>
    <m/>
    <m/>
    <m/>
    <s v=""/>
    <m/>
    <m/>
    <m/>
    <s v="X"/>
    <s v="X"/>
    <s v="X"/>
    <s v="All subgroups"/>
    <s v="All grades"/>
    <s v="All assessment types"/>
    <s v="Yes"/>
    <s v="Data resubmitted"/>
    <s v="New"/>
    <m/>
    <s v="Missing Data (FS 185/188/189): Participation data were not reported at the SEA, LEA, and School levels. Please submit data."/>
    <m/>
    <m/>
    <m/>
    <m/>
    <x v="1"/>
    <s v="Include"/>
    <s v="Missing Data (FS 185/188/189): Participation data were not reported at the SEA, LEA, and School levels. Please submit data."/>
    <x v="1"/>
    <m/>
    <x v="1"/>
    <x v="2"/>
    <x v="1"/>
    <x v="1"/>
    <s v=""/>
    <s v="Missing Data (FS 185/188/189): Participation data were not reported at the SEA, LEA, and School levels. Please submit data."/>
    <s v=""/>
    <m/>
    <m/>
    <m/>
    <m/>
    <m/>
    <m/>
    <m/>
  </r>
  <r>
    <s v="DQR-Assess-002_BIE_2_001"/>
    <s v="Assessment CDQR "/>
    <s v="OESE, OSEP"/>
    <s v="2017-18"/>
    <s v="BUREAU OF INDIAN EDUCATION"/>
    <s v="BIE"/>
    <s v="DQR-Assess-002"/>
    <n v="179"/>
    <n v="585"/>
    <s v="SEA"/>
    <s v="METADATA ERROR"/>
    <s v="IN METADATA, NOT DATA"/>
    <m/>
    <m/>
    <m/>
    <m/>
    <m/>
    <m/>
    <m/>
    <m/>
    <m/>
    <m/>
    <s v=""/>
    <m/>
    <m/>
    <m/>
    <m/>
    <m/>
    <s v="X"/>
    <s v="NA"/>
    <s v="3, 4, 5, 6, 7, 8, 9, 10, 11"/>
    <s v="ALTALTACH, REGWACC, REGWOACC"/>
    <m/>
    <s v="Data resubmitted"/>
    <s v="New"/>
    <m/>
    <s v="Data were expected at four levels for these grades. If there are no students to report in these grade/assessment types combinations, zeroes are required to be submitted at the state level."/>
    <m/>
    <m/>
    <m/>
    <m/>
    <x v="1"/>
    <s v="Exclude - Science and SEA only"/>
    <s v="Data were expected at four levels for these grades. If there are no students to report in these grade/assessment types combinations, zeroes are required to be submitted at the state level."/>
    <x v="1"/>
    <m/>
    <x v="0"/>
    <x v="6"/>
    <x v="1"/>
    <x v="1"/>
    <s v=""/>
    <s v="Data were expected at four levels for these grades. If there are no students to report in these grade/assessment types combinations, zeroes are required to be submitted at the state level."/>
    <s v=""/>
    <m/>
    <m/>
    <m/>
    <m/>
    <m/>
    <m/>
    <m/>
  </r>
  <r>
    <s v="DQR-Assess-002_BIE_2_002"/>
    <s v="Assessment CDQR "/>
    <s v="OESE, OSEP"/>
    <s v="2017-18"/>
    <s v="BUREAU OF INDIAN EDUCATION"/>
    <s v="BIE"/>
    <s v="DQR-Assess-002"/>
    <s v="175, 178"/>
    <s v="583, 584"/>
    <s v="SEA"/>
    <s v="METADATA ERROR"/>
    <s v="IN METADATA, NOT DATA"/>
    <m/>
    <m/>
    <m/>
    <m/>
    <m/>
    <m/>
    <m/>
    <m/>
    <m/>
    <m/>
    <s v=""/>
    <m/>
    <m/>
    <m/>
    <s v="X"/>
    <s v="X"/>
    <m/>
    <s v="NA"/>
    <s v="3, 4, 5, 6, 7, 8, 9, 10, 11"/>
    <s v="ALTALTACH, REGWACC, REGWOACC"/>
    <m/>
    <s v="Data resubmitted"/>
    <s v="New"/>
    <m/>
    <s v="Data were expected at four levels for these grades. If there are no students to report in these grade/assessment types combinations, zeroes are required to be submitted at the state level."/>
    <m/>
    <m/>
    <m/>
    <m/>
    <x v="1"/>
    <s v="Exclude - SEA"/>
    <s v="Data were expected at four levels for these grades. If there are no students to report in these grade/assessment types combinations, zeroes are required to be submitted at the state level."/>
    <x v="1"/>
    <m/>
    <x v="0"/>
    <x v="1"/>
    <x v="1"/>
    <x v="1"/>
    <s v=""/>
    <s v="Data were expected at four levels for these grades. If there are no students to report in these grade/assessment types combinations, zeroes are required to be submitted at the state level."/>
    <s v=""/>
    <m/>
    <m/>
    <m/>
    <m/>
    <m/>
    <m/>
    <m/>
  </r>
  <r>
    <s v="DQR-Assess-004_BIE_2_001"/>
    <s v="Assessment CDQR "/>
    <s v="OESE, OSEP"/>
    <s v="2017-18"/>
    <s v="BUREAU OF INDIAN EDUCATION"/>
    <s v="BIE"/>
    <s v="DQR-Assess-004"/>
    <s v="175, 178, 179"/>
    <s v="583, 584, 585"/>
    <s v="SEA, LEA, SCH"/>
    <s v="PARTIAL DATA"/>
    <s v="NA"/>
    <m/>
    <m/>
    <m/>
    <m/>
    <m/>
    <m/>
    <m/>
    <m/>
    <m/>
    <m/>
    <s v=""/>
    <m/>
    <m/>
    <m/>
    <s v="X"/>
    <s v="X"/>
    <s v="X"/>
    <s v="MIG"/>
    <s v="All grades"/>
    <s v="All assessment types"/>
    <m/>
    <s v="Data resubmitted"/>
    <s v="New"/>
    <m/>
    <s v="Missing Data (175/178/179): Achievement data for students in the MIG subgroup for a(n) ALL, ALTASSALTACH, REGASSWACC, REGASSWOACC Assessment Type was not reported at the SEA, LEA (except for FS 175), and School (except for FS 175) levels. Mathematics (FS175) data at the LEA and School level for the MIG subgroup appears to be submitted in errors, as the counts are equal to that of the ALL STUDENTS count. Please submit data and provide an explanation."/>
    <m/>
    <s v="State reported 19307 MIG students at the LEA and School levels, which is the same as the ALL STUDENTS count."/>
    <m/>
    <m/>
    <x v="1"/>
    <s v="Include"/>
    <s v="Missing Data (175/178/179): Achievement data for students in the MIG subgroup for a(n) ALL, ALTASSALTACH, REGASSWACC, REGASSWOACC Assessment Type was not reported at the SEA, LEA (except for FS 175), and School (except for FS 175) levels. Mathematics (FS175) data at the LEA and School level for the MIG subgroup appears to be submitted in errors, as the counts are equal to that of the ALL STUDENTS count. Please submit data and provide an explanation."/>
    <x v="1"/>
    <m/>
    <x v="1"/>
    <x v="2"/>
    <x v="1"/>
    <x v="1"/>
    <s v=""/>
    <s v="Missing Data (175/178/179): Achievement data for students in the MIG subgroup for a(n) ALL, ALTASSALTACH, REGASSWACC, REGASSWOACC Assessment Type was not reported at the SEA, LEA (except for FS 175), and School (except for FS 175) levels. Mathematics (FS175) data at the LEA and School level for the MIG subgroup appears to be submitted in errors, as the counts are equal to that of the ALL STUDENTS count. Please submit data and provide an explanation."/>
    <s v=""/>
    <m/>
    <m/>
    <m/>
    <m/>
    <m/>
    <m/>
    <m/>
  </r>
  <r>
    <s v="DQR-Assess-004_BIE_2_002"/>
    <s v="Assessment CDQR "/>
    <s v="OESE, OSEP"/>
    <s v="2017-18"/>
    <s v="BUREAU OF INDIAN EDUCATION"/>
    <s v="BIE"/>
    <s v="DQR-Assess-004"/>
    <s v="175, 178"/>
    <s v="583, 584"/>
    <s v="SEA, LEA, SCH"/>
    <s v="PARTIAL DATA"/>
    <s v="NA"/>
    <m/>
    <m/>
    <m/>
    <m/>
    <m/>
    <m/>
    <m/>
    <m/>
    <m/>
    <m/>
    <s v=""/>
    <m/>
    <m/>
    <m/>
    <s v="X"/>
    <s v="X"/>
    <m/>
    <s v="ALL, CWD, ECODIS, F, M, MAN"/>
    <n v="9"/>
    <s v="ALTALTACH"/>
    <m/>
    <s v="Data resubmitted"/>
    <s v="New"/>
    <m/>
    <s v="Missing Data (175/178): Achievement data for students in the ALL, CWD, ECODIS, F, M, MAN subgroups for a(n) ALTASSALTACH Assessment Type was not reported in GRADE 9 at the SEA, LEA, and School levels. Please submit data."/>
    <m/>
    <m/>
    <m/>
    <m/>
    <x v="1"/>
    <s v="Include"/>
    <s v="Missing Data (175/178): Achievement data for students in the ALL, CWD, ECODIS, F, M, MAN subgroups for a(n) ALTASSALTACH Assessment Type was not reported in GRADE 9 at the SEA, LEA, and School levels. Please submit data."/>
    <x v="1"/>
    <m/>
    <x v="1"/>
    <x v="2"/>
    <x v="1"/>
    <x v="1"/>
    <s v=""/>
    <s v="Missing Data (175/178): Achievement data for students in the ALL, CWD, ECODIS, F, M, MAN subgroups for a(n) ALTASSALTACH Assessment Type was not reported in GRADE 9 at the SEA, LEA, and School levels. Please submit data."/>
    <s v=""/>
    <m/>
    <m/>
    <m/>
    <m/>
    <m/>
    <m/>
    <m/>
  </r>
  <r>
    <s v="DQR-Assess-004_BIE_2_003"/>
    <s v="Assessment CDQR "/>
    <s v="OESE, OSEP"/>
    <s v="2017-18"/>
    <s v="BUREAU OF INDIAN EDUCATION"/>
    <s v="BIE"/>
    <s v="DQR-Assess-004"/>
    <n v="179"/>
    <n v="585"/>
    <s v="SEA, LEA, SCH"/>
    <s v="PARTIAL DATA"/>
    <s v="NA"/>
    <m/>
    <m/>
    <m/>
    <m/>
    <m/>
    <m/>
    <m/>
    <m/>
    <m/>
    <m/>
    <s v=""/>
    <m/>
    <m/>
    <m/>
    <m/>
    <m/>
    <s v="X"/>
    <s v="FCS"/>
    <s v="All grades"/>
    <s v="All assessment types"/>
    <m/>
    <s v="Data resubmitted"/>
    <s v="New"/>
    <m/>
    <s v="Missing Data (179): Achievement data for students in the FCS subgroup for a(n) ALL, ALTASSALTACH, REGASSWACC, REGASSWOACC Assessment Type was not reported at the SEA, LEA, and School levels. Please submit data."/>
    <m/>
    <m/>
    <m/>
    <m/>
    <x v="1"/>
    <s v="Exclude - Science"/>
    <s v="Missing Data (179): Achievement data for students in the FCS subgroup for a(n) ALL, ALTASSALTACH, REGASSWACC, REGASSWOACC Assessment Type was not reported at the SEA, LEA, and School levels. Please submit data."/>
    <x v="1"/>
    <m/>
    <x v="1"/>
    <x v="2"/>
    <x v="1"/>
    <x v="1"/>
    <s v=""/>
    <s v="Missing Data (179): Achievement data for students in the FCS subgroup for a(n) ALL, ALTASSALTACH, REGASSWACC, REGASSWOACC Assessment Type was not reported at the SEA, LEA, and School levels. Please submit data."/>
    <s v=""/>
    <m/>
    <m/>
    <m/>
    <m/>
    <m/>
    <m/>
    <m/>
  </r>
  <r>
    <s v="DQR-Assess-009_BIE_2_001"/>
    <s v="Assessment CDQR "/>
    <s v="OESE, OSEP"/>
    <s v="2017-18"/>
    <s v="BUREAU OF INDIAN EDUCATION"/>
    <s v="BIE"/>
    <s v="DQR-Assess-009"/>
    <s v="175, 178"/>
    <s v="583, 584"/>
    <s v="SEA"/>
    <s v="ACCURACY - YEAR TO YEAR COUNT"/>
    <s v="NA"/>
    <m/>
    <m/>
    <m/>
    <m/>
    <m/>
    <m/>
    <m/>
    <m/>
    <m/>
    <m/>
    <s v=""/>
    <m/>
    <m/>
    <m/>
    <s v="X"/>
    <s v="X"/>
    <m/>
    <s v="See CDQR Y2Y report"/>
    <s v="See CDQR Y2Y report"/>
    <s v="See CDQR Y2Y report"/>
    <s v="See CDQR Y2Y report"/>
    <s v="Data resubmitted"/>
    <s v="New"/>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1"/>
    <m/>
    <x v="1"/>
    <x v="3"/>
    <x v="1"/>
    <x v="1"/>
    <s v=""/>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s v=""/>
    <m/>
    <m/>
    <m/>
    <m/>
    <m/>
    <m/>
    <m/>
  </r>
  <r>
    <s v="DQR-Assess-010_BIE_2_001"/>
    <s v="Assessment CDQR "/>
    <s v="OESE, OSEP"/>
    <s v="2017-18"/>
    <s v="BUREAU OF INDIAN EDUCATION"/>
    <s v="BIE"/>
    <s v="DQR-Assess-010"/>
    <s v="175, 178"/>
    <s v="583, 584"/>
    <s v="SEA"/>
    <s v="ACCURACY - YEAR TO YEAR RATE"/>
    <s v="NA"/>
    <m/>
    <m/>
    <m/>
    <m/>
    <m/>
    <m/>
    <m/>
    <m/>
    <m/>
    <m/>
    <s v=""/>
    <m/>
    <m/>
    <m/>
    <s v="X"/>
    <s v="X"/>
    <m/>
    <s v="See CDQR Y2Y report"/>
    <s v="See CDQR Y2Y report"/>
    <s v="See CDQR Y2Y report"/>
    <s v="See CDQR Y2Y report"/>
    <s v="Data resubmitted"/>
    <s v="New"/>
    <m/>
    <s v="A year to year proficiency rate change of more than 15%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was identified for at least one subgroup, assessment type, or grade. Please review the CDQR Year to Year tab. Please resubmit SY 2017-18 data or submit a data note to explain why these data are accurate."/>
    <x v="1"/>
    <m/>
    <x v="1"/>
    <x v="3"/>
    <x v="1"/>
    <x v="1"/>
    <s v=""/>
    <s v="A year to year proficiency rate change of more than 15% was identified for at least one subgroup, assessment type, or grade. Please review the CDQR Year to Year tab. Please resubmit SY 2017-18 data or submit a data note to explain why these data are accurate."/>
    <s v=""/>
    <m/>
    <m/>
    <m/>
    <m/>
    <m/>
    <m/>
    <m/>
  </r>
  <r>
    <s v="DQR-Assess-011_BIE_2_001"/>
    <s v="Assessment CDQR "/>
    <s v="OESE, OSEP"/>
    <s v="2017-18"/>
    <s v="BUREAU OF INDIAN EDUCATION"/>
    <s v="BIE"/>
    <s v="DQR-Assess-011"/>
    <n v="175"/>
    <n v="583"/>
    <s v="SEA"/>
    <s v="YEAR TO YEAR COMPARISON - CWD"/>
    <s v="NA"/>
    <m/>
    <m/>
    <m/>
    <m/>
    <m/>
    <m/>
    <m/>
    <m/>
    <m/>
    <m/>
    <s v=""/>
    <m/>
    <m/>
    <m/>
    <s v="X"/>
    <m/>
    <m/>
    <s v="CWD"/>
    <s v="ALL"/>
    <s v="ALTALTACH"/>
    <s v="Y"/>
    <s v="Data resubmitted"/>
    <s v="New"/>
    <m/>
    <s v="Year to Year comparison - CWD (FS175): The number of CWD students who took an ALTASSALTACH assessment and received a valid score in SY 2017-18 is 987.50% different from SY 2016-17. The approximate discrepancy is 79 students. Please submit a data note explaining the discrepancy if the data are correct or resubmit the data."/>
    <m/>
    <m/>
    <m/>
    <m/>
    <x v="1"/>
    <s v="Include"/>
    <s v="Year to Year comparison - CWD (FS175): The number of CWD students who took an ALTASSALTACH assessment and received a valid score in SY 2017-18 is 987.50% different from SY 2016-17. The approximate discrepancy is 79 students. Please submit a data note explaining the discrepancy if the data are correct or resubmit the data."/>
    <x v="1"/>
    <m/>
    <x v="1"/>
    <x v="3"/>
    <x v="1"/>
    <x v="1"/>
    <s v=""/>
    <s v="Year to Year comparison - CWD (FS175): The number of CWD students who took an ALTASSALTACH assessment and received a valid score in SY 2017-18 is 987.50% different from SY 2016-17. The approximate discrepancy is 79 students. Please submit a data note explaining the discrepancy if the data are correct or resubmit the data."/>
    <s v=""/>
    <m/>
    <m/>
    <m/>
    <m/>
    <m/>
    <m/>
    <m/>
  </r>
  <r>
    <s v="DQR-Assess-011_BIE_2_002"/>
    <s v="Assessment CDQR "/>
    <s v="OESE, OSEP"/>
    <s v="2017-18"/>
    <s v="BUREAU OF INDIAN EDUCATION"/>
    <s v="BIE"/>
    <s v="DQR-Assess-011"/>
    <n v="178"/>
    <n v="584"/>
    <s v="SEA"/>
    <s v="YEAR TO YEAR COMPARISON - CWD"/>
    <s v="NA"/>
    <m/>
    <m/>
    <m/>
    <m/>
    <m/>
    <m/>
    <m/>
    <m/>
    <m/>
    <m/>
    <s v=""/>
    <m/>
    <m/>
    <m/>
    <m/>
    <s v="X"/>
    <m/>
    <s v="CWD"/>
    <s v="ALL"/>
    <s v="ALTALTACH"/>
    <s v="Y"/>
    <s v="Data resubmitted"/>
    <s v="New"/>
    <m/>
    <s v="Year to Year comparison - CWD (FS178): The number of CWD students who took an ALTASSALTACH assessment and received a valid score in SY 2017-18 is 3433.33% different from SY 2016-17. The approximate discrepancy is 103 students. Please submit a data note explaining the discrepancy if the data are correct or resubmit the data."/>
    <m/>
    <m/>
    <m/>
    <m/>
    <x v="1"/>
    <s v="Include"/>
    <s v="Year to Year comparison - CWD (FS178): The number of CWD students who took an ALTASSALTACH assessment and received a valid score in SY 2017-18 is 3433.33% different from SY 2016-17. The approximate discrepancy is 103 students. Please submit a data note explaining the discrepancy if the data are correct or resubmit the data."/>
    <x v="1"/>
    <m/>
    <x v="1"/>
    <x v="3"/>
    <x v="1"/>
    <x v="1"/>
    <s v=""/>
    <s v="Year to Year comparison - CWD (FS178): The number of CWD students who took an ALTASSALTACH assessment and received a valid score in SY 2017-18 is 3433.33% different from SY 2016-17. The approximate discrepancy is 103 students. Please submit a data note explaining the discrepancy if the data are correct or resubmit the data."/>
    <s v=""/>
    <m/>
    <m/>
    <m/>
    <m/>
    <m/>
    <m/>
    <m/>
  </r>
  <r>
    <s v="DQR-Assess-002_CA_1_001"/>
    <s v="Assessment CDQR "/>
    <s v="OESE, OSEP"/>
    <s v="2017-18"/>
    <s v="CALIFORNIA"/>
    <s v="CA"/>
    <s v="DQR-Assess-002"/>
    <n v="179"/>
    <n v="585"/>
    <s v="SEA"/>
    <s v="METADATA ERROR"/>
    <s v="IN METADATA, NOT DATA"/>
    <m/>
    <m/>
    <s v="X"/>
    <s v="NA"/>
    <s v="8,HS"/>
    <s v="REGWACC"/>
    <s v="No"/>
    <s v="Achievement metadata - [SCIENCE]: No achievement data (FS 179) submitted for REGASSWACC [PERF LEVEL 3] for GRADES 8, HS; however, EMAPS assessment metadata indicated GRADES 8, HS/REGASSWACC/PERF LEVEL 3 would be submitted. Please resubmit metadata and/or data to ensure consistency."/>
    <m/>
    <s v="Achievement metadata - [SCIENCE]: No achievement data (FS 179) submitted for REGASSWACC [PERF LEVEL 3] for GRADES 8, HS; however, EMAPS assessment metadata indicated GRADES 8, HS/REGASSWACC/PERF LEVEL 3 would be submitted. Please resubmit metadata and/or data to ensure consistency."/>
    <s v="File was resubmitted on 2/1/2019 to include performance level 3 for Grades 8 and HS."/>
    <m/>
    <m/>
    <m/>
    <m/>
    <m/>
    <s v="X"/>
    <s v="NA"/>
    <s v="8, HS"/>
    <s v="REGWACC"/>
    <m/>
    <s v="Data resubmitted"/>
    <s v="Did not resolve"/>
    <m/>
    <s v="Achievement metadata - [SCIENCE]: No achievement data (FS 179) submitted for REGASSWACC [PERF LEVEL 3] for GRADES 8, HS; however, EMAPS assessment metadata indicated GRADES 8, HS/REGASSWACC/PERF LEVEL 3 would be submitted. Please resubmit metadata and/or data to ensure consistency."/>
    <m/>
    <m/>
    <m/>
    <m/>
    <x v="1"/>
    <s v="Exclude - Science and SEA only"/>
    <s v="Achievement metadata - [SCIENCE]: No achievement data (FS 179) submitted for REGASSWACC [PERF LEVEL 3] for GRADES 8, HS; however, EMAPS assessment metadata indicated GRADES 8, HS/REGASSWACC/PERF LEVEL 3 would be submitted. Please resubmit metadata and/or data to ensure consistency."/>
    <x v="22"/>
    <m/>
    <x v="0"/>
    <x v="1"/>
    <x v="4"/>
    <x v="4"/>
    <s v="No"/>
    <s v="Achievement metadata - [SCIENCE]: No achievement data (FS 179) submitted for REGASSWACC [PERF LEVEL 3] for GRADES 8, HS; however, EMAPS assessment metadata indicated GRADES 8, HS/REGASSWACC/PERF LEVEL 3 would be submitted. Please resubmit metadata and/or data to ensure consistency."/>
    <s v=""/>
    <m/>
    <m/>
    <m/>
    <m/>
    <m/>
    <m/>
    <m/>
  </r>
  <r>
    <s v="DQR-Assess-005_CA_1_001"/>
    <s v="Assessment CDQR "/>
    <s v="OESE, OSEP"/>
    <s v="2017-18"/>
    <s v="CALIFORNIA"/>
    <s v="CA"/>
    <s v="DQR-Assess-005"/>
    <n v="179"/>
    <n v="585"/>
    <s v="SEA, LEA"/>
    <s v="LEVEL COMPARISON"/>
    <s v="NA"/>
    <m/>
    <m/>
    <s v="X"/>
    <s v="ALL, ECODIS, F, FCS, HOM, M, MHL"/>
    <s v="HS"/>
    <s v="REGASSWACC"/>
    <s v="No"/>
    <s v="Achievement SEA to LEA comparison - [SCIENCE]: The SEA FS 179 number of students in the ALL, ECODIS, F, FCS, HOM, M, and MHL subgroups who took a REGASSWACC assessment and received a valid score in GRADE HS is different from the sum of the LEA level counts of students who took an assessment and received a valid score. _x000a__x000a_The GRAND TOTAL number of students in GRADE HS who took a REGASSWACC and received a valid score is 482 students (42%) different from the LEA number. Please revise data and resubmit or explain in a data note why these data are accurate."/>
    <m/>
    <s v="Achievement SEA to LEA comparison - [SCIENCE]: The SEA FS 179 number of students in the ALL, ECODIS, F, FCS, HOM, M, and MHL subgroups who took a REGASSWACC assessment and received a valid score in GRADE HS is different from the sum of the LEA level counts of students who took an assessment and received a valid score. _x000a__x000a_The GRAND TOTAL number of students in GRADE HS who took a REGASSWACC and received a valid score is 482 students (42%) different from the LEA number. Please revise data and resubmit or explain in a data note why these data are accurate."/>
    <s v="The data has been revised and resubmitted as of 03/04/2019."/>
    <m/>
    <m/>
    <m/>
    <m/>
    <m/>
    <s v="X"/>
    <s v="ALL, ECODIS, F, FCS, HOM, M, MHL"/>
    <s v="HS"/>
    <s v="REGWACC"/>
    <m/>
    <s v="Data resubmitted"/>
    <s v="Did not resolve"/>
    <m/>
    <s v="Achievement SEA to LEA comparison - [SCIENCE]: The SEA FS 179 number of students in the ALL, ECODIS, F, FCS, HOM, M, and MHL subgroups who took a REGASSWACC assessment and received a valid score in GRADE HS is different from the sum of the LEA level counts of students who took an assessment and received a valid score. _x000a__x000a_The GRAND TOTAL number of students in GRADE HS who took a REGASSWACC and received a valid score is 482 students (42%) different from the LEA number. Please revise data and resubmit or explain in a data note why these data are accurate."/>
    <m/>
    <m/>
    <m/>
    <m/>
    <x v="1"/>
    <s v="Exclude - Science"/>
    <s v="Achievement SEA to LEA comparison - [SCIENCE]: The SEA FS 179 number of students in the ALL, ECODIS, F, FCS, HOM, M, and MHL subgroups who took a REGASSWACC assessment and received a valid score in GRADE HS is different from the sum of the LEA level counts of students who took an assessment and received a valid score. _x000a__x000a_The GRAND TOTAL number of students in GRADE HS who took a REGASSWACC and received a valid score is 482 students (42%) different from the LEA number. Please revise data and resubmit or explain in a data note why these data are accurate."/>
    <x v="23"/>
    <m/>
    <x v="1"/>
    <x v="7"/>
    <x v="4"/>
    <x v="4"/>
    <s v="No"/>
    <s v="Achievement SEA to LEA comparison - [SCIENCE]: The SEA FS 179 number of students in the ALL, ECODIS, F, FCS, HOM, M, and MHL subgroups who took a REGASSWACC assessment and received a valid score in GRADE HS is different from the sum of the LEA level counts of students who took an assessment and received a valid score. _x000a__x000a_The GRAND TOTAL number of students in GRADE HS who took a REGASSWACC and received a valid score is 482 students (42%) different from the LEA number. Please revise data and resubmit or explain in a data note why these data are accurate."/>
    <s v=""/>
    <m/>
    <m/>
    <m/>
    <m/>
    <m/>
    <m/>
    <m/>
  </r>
  <r>
    <s v="DQR-Assess-005_CA_1_002"/>
    <s v="Assessment CDQR "/>
    <s v="OESE, OSEP"/>
    <s v="2017-18"/>
    <s v="CALIFORNIA"/>
    <s v="CA"/>
    <s v="DQR-Assess-005"/>
    <n v="179"/>
    <n v="585"/>
    <s v="SEA, LEA"/>
    <s v="LEVEL COMPARISON"/>
    <s v="NA"/>
    <m/>
    <m/>
    <s v="X"/>
    <s v="MAN, MM"/>
    <s v="HS"/>
    <s v="ALL, REGASSWOACC"/>
    <s v="No"/>
    <s v="Achievement SEA to LEA comparison - [SCIENCE]: The SEA FS 179 number of students in the MAN and MM subgroups who took an ALL, REGASSWOACC assessment and received a valid score in GRADES 8, HS is different from the sum of the LEA level counts of students who took an assessment and received a valid score. _x000a__x000a_The SEA number of students in the MAN subgroup in GRADE HS who took an ALL assessment and received a valid score is 234 students (11%) different from the LEA number. The SEA number of students in the MM subgroup in GRADE HS who took an ALL assessment and received a valid score is 1198 students (10%) different from the LEA number. Please revise data and resubmit or explain in a data note why these data are accurate."/>
    <m/>
    <s v="Achievement SEA to LEA comparison - [SCIENCE]: The SEA FS 179 number of students in the MAN and MM subgroups who took an ALL, REGASSWOACC assessment and received a valid score in GRADES 8, HS is different from the sum of the LEA level counts of students who took an assessment and received a valid score. _x000a__x000a_The SEA number of students in the MAN subgroup in GRADE HS who took an ALL assessment and received a valid score is 234 students (11%) different from the LEA number. The SEA number of students in the MM subgroup in GRADE HS who took an ALL assessment and received a valid score is 1198 students (10%) different from the LEA number. Please revise data and resubmit or explain in a data note why these data are accurate."/>
    <s v="The data has been revised and resubmitted as of 03/04/2019."/>
    <m/>
    <m/>
    <m/>
    <m/>
    <m/>
    <s v="X"/>
    <s v="MAN, MM"/>
    <s v="HS"/>
    <s v="ALL, REGASSWOACC"/>
    <m/>
    <s v="Data resubmitted"/>
    <s v="Did not resolve"/>
    <m/>
    <s v="Achievement SEA to LEA comparison - [SCIENCE]: The SEA FS 179 number of students in the MAN and MM subgroups who took an ALL, REGASSWOACC assessment and received a valid score in GRADE HS is different from the sum of the LEA level counts of students who took an assessment and received a valid score. _x000a__x000a_The SEA number of students in the MAN subgroup in GRADE HS who took an ALL assessment and received a valid score is 234 students (-10.85%) different from the LEA number. The SEA number of students in the MM subgroup in GRADE HS who took an ALL assessment and received a valid score is 1198 students (-10.43%) different from the LEA number. Please revise data and resubmit or explain in a data note why these data are accurate."/>
    <m/>
    <m/>
    <m/>
    <m/>
    <x v="1"/>
    <s v="Exclude - Science"/>
    <s v="Achievement SEA to LEA comparison - [SCIENCE]: The SEA FS 179 number of students in the MAN and MM subgroups who took an ALL, REGASSWOACC assessment and received a valid score in GRADE HS is different from the sum of the LEA level counts of students who took an assessment and received a valid score. _x000a__x000a_The SEA number of students in the MAN subgroup in GRADE HS who took an ALL assessment and received a valid score is 234 students (-10.85%) different from the LEA number. The SEA number of students in the MM subgroup in GRADE HS who took an ALL assessment and received a valid score is 1198 students (-10.43%) different from the LEA number. Please revise data and resubmit or explain in a data note why these data are accurate."/>
    <x v="23"/>
    <m/>
    <x v="1"/>
    <x v="7"/>
    <x v="4"/>
    <x v="4"/>
    <s v="No"/>
    <s v="Achievement SEA to LEA comparison - [SCIENCE]: The SEA FS 179 number of students in the MAN and MM subgroups who took an ALL, REGASSWOACC assessment and received a valid score in GRADE HS is different from the sum of the LEA level counts of students who took an assessment and received a valid score. _x000a__x000a_The SEA number of students in the MAN subgroup in GRADE HS who took an ALL assessment and received a valid score is 234 students (-10.85%) different from the LEA number. The SEA number of students in the MM subgroup in GRADE HS who took an ALL assessment and received a valid score is 1198 students (-10.43%) different from the LEA number. Please revise data and resubmit or explain in a data note why these data are accurate."/>
    <s v=""/>
    <m/>
    <m/>
    <m/>
    <m/>
    <m/>
    <m/>
    <m/>
  </r>
  <r>
    <s v="DQR-Assess-005_CA_1_003"/>
    <s v="Assessment CDQR "/>
    <s v="OESE, OSEP"/>
    <s v="2017-18"/>
    <s v="CALIFORNIA"/>
    <s v="CA"/>
    <s v="DQR-Assess-005"/>
    <n v="179"/>
    <n v="585"/>
    <s v="SEA, LEA"/>
    <s v="LEVEL COMPARISON"/>
    <s v="NA"/>
    <m/>
    <m/>
    <s v="X"/>
    <s v="MB"/>
    <s v="All, 8, HS"/>
    <s v="ALL, REGASSWOACC"/>
    <s v="No"/>
    <s v="Achievement SEA to LEA comparison - [SCIENCE]: The SEA FS 179 number of students in the MB subgroup who took an ALL, REGASSWOACC assessment and received a valid score in GRADES ALL, 8, HS is different from the sum of the LEA level counts of students who took an assessment and received a valid score. _x000a__x000a_The SEA number of students in the MB subgroup who took an ALL assessment and received a valid score is 7926 students (11%) different from the LEA number. Please revise data and resubmit or explain in a data note why these data are accurate."/>
    <m/>
    <s v="Achievement SEA to LEA comparison - [SCIENCE]: The SEA FS 179 number of students in the MB subgroup who took an ALL, REGASSWOACC assessment and received a valid score in GRADES ALL, 8, HS is different from the sum of the LEA level counts of students who took an assessment and received a valid score. _x000a__x000a_The SEA number of students in the MB subgroup who took an ALL assessment and received a valid score is 7926 students (11%) different from the LEA number. Please revise data and resubmit or explain in a data note why these data are accurate."/>
    <s v="The data has been revised and resubmitted as of 03/04/2019."/>
    <m/>
    <m/>
    <m/>
    <m/>
    <m/>
    <s v="X"/>
    <s v="MB"/>
    <s v="All, 8, HS"/>
    <s v="ALL, REGASSWOACC"/>
    <m/>
    <s v="Data resubmitted"/>
    <s v="Did not resolve"/>
    <m/>
    <s v="Achievement SEA to LEA comparison - [SCIENCE]: The SEA FS 179 number of students in the MB subgroup who took an ALL, REGASSWOACC assessment and received a valid score in GRADES ALL, 8, HS is different from the sum of the LEA level counts of students who took an assessment and received a valid score. _x000a__x000a_The SEA number of students in the MB subgroup who took an ALL assessment and received a valid score is 7926 students (10.90%) different from the LEA number. Please revise data and resubmit or explain in a data note why these data are accurate."/>
    <m/>
    <m/>
    <m/>
    <m/>
    <x v="1"/>
    <s v="Exclude - Science"/>
    <s v="Achievement SEA to LEA comparison - [SCIENCE]: The SEA FS 179 number of students in the MB subgroup who took an ALL, REGASSWOACC assessment and received a valid score in GRADES ALL, 8, HS is different from the sum of the LEA level counts of students who took an assessment and received a valid score. _x000a__x000a_The SEA number of students in the MB subgroup who took an ALL assessment and received a valid score is 7926 students (10.90%) different from the LEA number. Please revise data and resubmit or explain in a data note why these data are accurate."/>
    <x v="23"/>
    <m/>
    <x v="1"/>
    <x v="7"/>
    <x v="4"/>
    <x v="4"/>
    <s v="No"/>
    <s v="Achievement SEA to LEA comparison - [SCIENCE]: The SEA FS 179 number of students in the MB subgroup who took an ALL, REGASSWOACC assessment and received a valid score in GRADES ALL, 8, HS is different from the sum of the LEA level counts of students who took an assessment and received a valid score. _x000a__x000a_The SEA number of students in the MB subgroup who took an ALL assessment and received a valid score is 7926 students (10.90%) different from the LEA number. Please revise data and resubmit or explain in a data note why these data are accurate."/>
    <s v=""/>
    <m/>
    <m/>
    <m/>
    <m/>
    <m/>
    <m/>
    <m/>
  </r>
  <r>
    <s v="DQR-Assess-005_CA_2_001"/>
    <s v="Assessment CDQR "/>
    <s v="OESE, OSEP"/>
    <s v="2017-18"/>
    <s v="CALIFORNIA"/>
    <s v="CA"/>
    <s v="DQR-Assess-005"/>
    <n v="179"/>
    <n v="585"/>
    <s v="SEA, LEA"/>
    <s v="LEVEL COMPARISON"/>
    <s v="NA"/>
    <m/>
    <m/>
    <m/>
    <m/>
    <m/>
    <m/>
    <m/>
    <m/>
    <m/>
    <m/>
    <s v=""/>
    <m/>
    <m/>
    <m/>
    <m/>
    <m/>
    <s v="X"/>
    <s v="HOM"/>
    <s v="All, 5, 8"/>
    <s v="REGWACC"/>
    <m/>
    <s v="Data resubmitted"/>
    <s v="New"/>
    <m/>
    <s v="Achievement SEA to LEA comparison - [SCIENCE]: The SEA FS 179 number of students in the HOM subgroup who took an REGASSWACC assessment and received a valid score in GRADES ALL, 8 is different from the sum of the LEA level counts of students who took an assessment and received a valid score. _x000a__x000a_The SEA number of students in the HOM subgroup who took an ALL assessment and received a valid score is 1799 students (-215.71%) different from the LEA number. Please revise data and resubmit or explain in a data note why these data are accurate."/>
    <m/>
    <m/>
    <m/>
    <m/>
    <x v="1"/>
    <s v="Exclude - Science"/>
    <s v="Achievement SEA to LEA comparison - [SCIENCE]: The SEA FS 179 number of students in the HOM subgroup who took an REGASSWACC assessment and received a valid score in GRADES ALL, 8 is different from the sum of the LEA level counts of students who took an assessment and received a valid score. _x000a__x000a_The SEA number of students in the HOM subgroup who took an ALL assessment and received a valid score is 1799 students (-215.71%) different from the LEA number. Please revise data and resubmit or explain in a data note why these data are accurate."/>
    <x v="1"/>
    <m/>
    <x v="1"/>
    <x v="7"/>
    <x v="1"/>
    <x v="1"/>
    <s v=""/>
    <s v="Achievement SEA to LEA comparison - [SCIENCE]: The SEA FS 179 number of students in the HOM subgroup who took an REGASSWACC assessment and received a valid score in GRADES ALL, 8 is different from the sum of the LEA level counts of students who took an assessment and received a valid score. _x000a__x000a_The SEA number of students in the HOM subgroup who took an ALL assessment and received a valid score is 1799 students (-215.71%) different from the LEA number. Please revise data and resubmit or explain in a data note why these data are accurate."/>
    <s v=""/>
    <m/>
    <m/>
    <m/>
    <m/>
    <m/>
    <m/>
    <m/>
  </r>
  <r>
    <s v="DQR-Assess-005_CA_2_002"/>
    <s v="Assessment CDQR "/>
    <s v="OESE, OSEP"/>
    <s v="2017-18"/>
    <s v="CALIFORNIA"/>
    <s v="CA"/>
    <s v="DQR-Assess-005"/>
    <n v="179"/>
    <n v="585"/>
    <s v="SEA, LEA"/>
    <s v="LEVEL COMPARISON"/>
    <s v="NA"/>
    <m/>
    <m/>
    <m/>
    <m/>
    <m/>
    <m/>
    <m/>
    <m/>
    <m/>
    <m/>
    <s v=""/>
    <m/>
    <m/>
    <m/>
    <m/>
    <m/>
    <s v="X"/>
    <s v="MM"/>
    <n v="8"/>
    <s v="REGWOACC"/>
    <m/>
    <s v="Data resubmitted"/>
    <s v="New"/>
    <m/>
    <s v="Achievement SEA to LEA comparison - [SCIENCE]: The SEA FS 179 number of students in the MM subgroup who took an REGASSWOACC assessment and received a valid score in GRADE 8 is different from the sum of the LEA level counts of students who took an assessment and received a valid score by 1538 students (-10.14%). Please revise data and resubmit or explain in a data note why these data are accurate."/>
    <m/>
    <m/>
    <m/>
    <m/>
    <x v="1"/>
    <s v="Exclude - Science"/>
    <s v="Achievement SEA to LEA comparison - [SCIENCE]: The SEA FS 179 number of students in the MM subgroup who took an REGASSWOACC assessment and received a valid score in GRADE 8 is different from the sum of the LEA level counts of students who took an assessment and received a valid score by 1538 students (-10.14%). Please revise data and resubmit or explain in a data note why these data are accurate."/>
    <x v="1"/>
    <m/>
    <x v="1"/>
    <x v="7"/>
    <x v="1"/>
    <x v="1"/>
    <s v=""/>
    <s v="Achievement SEA to LEA comparison - [SCIENCE]: The SEA FS 179 number of students in the MM subgroup who took an REGASSWOACC assessment and received a valid score in GRADE 8 is different from the sum of the LEA level counts of students who took an assessment and received a valid score by 1538 students (-10.14%). Please revise data and resubmit or explain in a data note why these data are accurate."/>
    <s v=""/>
    <m/>
    <m/>
    <m/>
    <m/>
    <m/>
    <m/>
    <m/>
  </r>
  <r>
    <s v="DQR-Assess-005_CA_1_004"/>
    <s v="Assessment CDQR "/>
    <s v="OESE, OSEP"/>
    <s v="2017-18"/>
    <s v="CALIFORNIA"/>
    <s v="CA"/>
    <s v="DQR-Assess-005"/>
    <s v="175, 178"/>
    <s v="583, 584"/>
    <s v="SEA, LEA"/>
    <s v="LEVEL COMPARISON"/>
    <s v="NA"/>
    <s v="X"/>
    <s v="X"/>
    <m/>
    <s v="ALL, CWD, ECODIS, F, M, MHL, MILCNCTD, MW"/>
    <n v="11"/>
    <s v="REGASSWACC"/>
    <s v="No"/>
    <s v="Achievement SEA to LEA comparison - [MATHEMATICS and READING/LANGUAGE ARTS]: The SEA FS 175/178 number of students in the ALL, CWD, ECODIS, F, M, MHL, MILCNCTD, and MW subgroups who took a REGASSWACC assessment and received a valid score in GRADE 11 is different from the sum of the LEA level counts of students who took an assessment and received a valid score. _x000a__x000a_The GRAND TOTAL  number of students who took a REGASSWACC for MATHEMATICS and received a valid score is 1014 students (11%) different from the LEA number. The GRAND TOTAL number of students who took a REGASSWACC for READING/LANGUAGE ARTS and received a valid score is 934 students (11%) different from the LEA number. Please revise data and resubmit or explain in a data note why these data are accurate."/>
    <m/>
    <s v="Achievement SEA to LEA comparison - [MATHEMATICS and READING/LANGUAGE ARTS]: The SEA FS 175/178 number of students in the ALL, CWD, ECODIS, F, M, MHL, MILCNCTD, and MW subgroups who took a REGASSWACC assessment and received a valid score in GRADE 11 is different from the sum of the LEA level counts of students who took an assessment and received a valid score. _x000a__x000a_The GRAND TOTAL  number of students who took a REGASSWACC for MATHEMATICS and received a valid score is 1014 students (11%) different from the LEA number. The GRAND TOTAL number of students who took a REGASSWACC for READING/LANGUAGE ARTS and received a valid score is 934 students (11%) different from the LEA number. Please revise data and resubmit or explain in a data note why these data are accurate."/>
    <s v="We review the data and the data reported is accurate. The direct funded charters are not included in the LEA counts. Therefore, the LEA-level counts will not match the SEA-level counts."/>
    <m/>
    <m/>
    <m/>
    <s v="X"/>
    <s v="X"/>
    <m/>
    <s v="ALL, CWD, ECODIS, F, M, MHL, MILCNCTD, MW"/>
    <n v="11"/>
    <s v="REGWACC"/>
    <m/>
    <s v="Data resubmitted"/>
    <s v="Did not resolve"/>
    <m/>
    <s v="Achievement SEA to LEA comparison - [MATHEMATICS and READING/LANGUAGE ARTS]: The SEA FS 175/178 number of students in the ALL, CWD, ECODIS, F, M (FS178 only), MHL (FS178 only), MILCNCTD, and MW subgroups who took a REGASSWACC assessment and received a valid score in GRADE 11 is different from the sum of the LEA level counts of students who took an assessment and received a valid score. _x000a__x000a_The GRAND TOTAL  number of students who took a REGASSWACC for MATHEMATICS and received a valid score is 1014 students (-10.57%) different from the LEA number. The GRAND TOTAL number of students who took a REGASSWACC for READING/LANGUAGE ARTS and received a valid score is 934 students (-11.29%) different from the LEA number. Please revise data and resubmit or explain in a data note why these data are accurate."/>
    <m/>
    <m/>
    <m/>
    <m/>
    <x v="1"/>
    <s v="Include"/>
    <s v="Achievement SEA to LEA comparison - [MATHEMATICS and READING/LANGUAGE ARTS]: The SEA FS 175/178 number of students in the ALL, CWD, ECODIS, F, M (FS178 only), MHL (FS178 only), MILCNCTD, and MW subgroups who took a REGASSWACC assessment and received a valid score in GRADE 11 is different from the sum of the LEA level counts of students who took an assessment and received a valid score. _x000a__x000a_The GRAND TOTAL  number of students who took a REGASSWACC for MATHEMATICS and received a valid score is 1014 students (-10.57%) different from the LEA number. The GRAND TOTAL number of students who took a REGASSWACC for READING/LANGUAGE ARTS and received a valid score is 934 students (-11.29%) different from the LEA number. Please revise data and resubmit or explain in a data note why these data are accurate."/>
    <x v="24"/>
    <m/>
    <x v="1"/>
    <x v="7"/>
    <x v="2"/>
    <x v="2"/>
    <s v="Yes"/>
    <s v="Achievement SEA to LEA comparison - [MATHEMATICS and READING/LANGUAGE ARTS]: The SEA FS 175/178 number of students in the ALL, CWD, ECODIS, F, M (FS178 only), MHL (FS178 only), MILCNCTD, and MW subgroups who took a REGASSWACC assessment and received a valid score in GRADE 11 is different from the sum of the LEA level counts of students who took an assessment and received a valid score. _x000a__x000a_The GRAND TOTAL  number of students who took a REGASSWACC for MATHEMATICS and received a valid score is 1014 students (-10.57%) different from the LEA number. The GRAND TOTAL number of students who took a REGASSWACC for READING/LANGUAGE ARTS and received a valid score is 934 students (-11.29%) different from the LEA number. Please revise data and resubmit or explain in a data note why these data are accurate._x000a__x000a_ED Note: State indicated that data were correct as reported."/>
    <s v="The direct funded charters are not included in the LEA counts. Therefore, the LEA-level counts will not match the SEA-level counts."/>
    <m/>
    <m/>
    <m/>
    <m/>
    <m/>
    <m/>
    <m/>
  </r>
  <r>
    <s v="DQR-Assess-005_CA_1_005"/>
    <s v="Assessment CDQR "/>
    <s v="OESE, OSEP"/>
    <s v="2017-18"/>
    <s v="CALIFORNIA"/>
    <s v="CA"/>
    <s v="DQR-Assess-005"/>
    <s v="175, 178"/>
    <s v="583, 584"/>
    <s v="SEA, LEA"/>
    <s v="LEVEL COMPARISON"/>
    <s v="NA"/>
    <s v="X"/>
    <s v="X"/>
    <m/>
    <s v="MAN, MM"/>
    <s v="7, 8, 11"/>
    <s v="ALL, REGASSWOACC"/>
    <s v="No"/>
    <s v="Achievement SEA to LEA comparison - [MATHEMATICS and READING/LANGUAGE ARTS]: The SEA FS 175/178 number of students in the MAN and MM subgroups who took an ALL, REGASSWOACC assessment and received a valid score in GRADES 7, 8, 11 is different from the sum of the LEA level counts of students who took an assessment and received a valid score._x000a__x000a_SEA to LEA discrepancies by Grade/Assessment Type/Subgroup [MATHEMATICS]: _x000a_-GRADE 7/ALL/MAN: 248 students, 10%_x000a_-GRADE 8/ALL/MAN: 266 students, 11%_x000a_-GRADE 11/ALL/MAN: 522 students, 19%_x000a_-GRADE 8/ALL/MM: 1568 students, 10%_x000a_-GRADE 11/ALL/MM: 1581 students, 12%_x000a__x000a_Similar SEA to LEA discrepancies exist for the FS 178 number of students who took an assessment and received a valid score. Please revise data and resubmit or explain in a data note why these data are accurate."/>
    <m/>
    <s v="Achievement SEA to LEA comparison - [MATHEMATICS and READING/LANGUAGE ARTS]: The SEA FS 175/178 number of students in the MAN and MM subgroups who took an ALL, REGASSWOACC assessment and received a valid score in GRADES 7, 8, 11 is different from the sum of the LEA level counts of students who took an assessment and received a valid score._x000a__x000a_SEA to LEA discrepancies by Grade/Assessment Type/Subgroup [MATHEMATICS]: _x000a_-GRADE 7/ALL/MAN: 248 students, 10%_x000a_-GRADE 8/ALL/MAN: 266 students, 11%_x000a_-GRADE 11/ALL/MAN: 522 students, 19%_x000a_-GRADE 8/ALL/MM: 1568 students, 10%_x000a_-GRADE 11/ALL/MM: 1581 students, 12%_x000a__x000a_Similar SEA to LEA discrepancies exist for the FS 178 number of students who took an assessment and received a valid score. Please revise data and resubmit or explain in a data note why these data are accurate."/>
    <s v="We review the data and the data reported is accurate. The direct funded charters are not included in the LEA counts. Therefore, the LEA-level counts will not match the SEA-level counts."/>
    <m/>
    <m/>
    <m/>
    <s v="X"/>
    <s v="X"/>
    <m/>
    <s v="MAN, MM"/>
    <s v="7, 8, 11"/>
    <s v="ALL, REGASSWOACC"/>
    <m/>
    <s v="Data resubmitted"/>
    <s v="Did not resolve"/>
    <m/>
    <s v="Achievement SEA to LEA comparison - [MATHEMATICS and READING/LANGUAGE ARTS]: The SEA FS 175/178 number of students in the MAN and MM subgroups who took an ALL, REGASSWOACC assessment and received a valid score in GRADES 7, 8, 11 is different from the sum of the LEA level counts of students who took an assessment and received a valid score._x000a__x000a_SEA to LEA discrepancies by Grade/Assessment Type/Subgroup [MATHEMATICS]: _x000a_-GRADE 7/ALL/MAN: 248 students, -10.09%_x000a_-GRADE 8/ALL/MAN: 266 students, -10.78%_x000a_-GRADE 11/ALL/MAN: 522 students, -19.46%_x000a_-GRADE 8/ALL/MM: 1568 students, -10.06%_x000a_-GRADE 11/ALL/MM: 1581 students, -12.06%_x000a__x000a_Similar SEA to LEA discrepancies exist for the FS 178 number of students who took an assessment and received a valid score. Please revise data and resubmit or explain in a data note why these data are accurate."/>
    <m/>
    <m/>
    <m/>
    <m/>
    <x v="1"/>
    <s v="Include"/>
    <s v="Achievement SEA to LEA comparison - [MATHEMATICS and READING/LANGUAGE ARTS]: The SEA FS 175/178 number of students in the MAN and MM subgroups who took an ALL, REGASSWOACC assessment and received a valid score in GRADES 7, 8, 11 is different from the sum of the LEA level counts of students who took an assessment and received a valid score._x000a__x000a_SEA to LEA discrepancies by Grade/Assessment Type/Subgroup [MATHEMATICS]: _x000a_-GRADE 7/ALL/MAN: 248 students, -10.09%_x000a_-GRADE 8/ALL/MAN: 266 students, -10.78%_x000a_-GRADE 11/ALL/MAN: 522 students, -19.46%_x000a_-GRADE 8/ALL/MM: 1568 students, -10.06%_x000a_-GRADE 11/ALL/MM: 1581 students, -12.06%_x000a__x000a_Similar SEA to LEA discrepancies exist for the FS 178 number of students who took an assessment and received a valid score. Please revise data and resubmit or explain in a data note why these data are accurate."/>
    <x v="24"/>
    <m/>
    <x v="1"/>
    <x v="7"/>
    <x v="2"/>
    <x v="2"/>
    <s v="Yes"/>
    <s v="Achievement SEA to LEA comparison - [MATHEMATICS and READING/LANGUAGE ARTS]: The SEA FS 175/178 number of students in the MAN and MM subgroups who took an ALL, REGASSWOACC assessment and received a valid score in GRADES 7, 8, 11 is different from the sum of the LEA level counts of students who took an assessment and received a valid score._x000a__x000a_SEA to LEA discrepancies by Grade/Assessment Type/Subgroup [MATHEMATICS]: _x000a_-GRADE 7/ALL/MAN: 248 students, -10.09%_x000a_-GRADE 8/ALL/MAN: 266 students, -10.78%_x000a_-GRADE 11/ALL/MAN: 522 students, -19.46%_x000a_-GRADE 8/ALL/MM: 1568 students, -10.06%_x000a_-GRADE 11/ALL/MM: 1581 students, -12.06%_x000a__x000a_Similar SEA to LEA discrepancies exist for the FS 178 number of students who took an assessment and received a valid score. Please revise data and resubmit or explain in a data note why these data are accurate._x000a__x000a_ED Note: State indicated that data were correct as reported."/>
    <s v="The direct funded charters are not included in the LEA counts. Therefore, the LEA-level counts will not match the SEA-level counts."/>
    <m/>
    <m/>
    <m/>
    <m/>
    <m/>
    <m/>
    <m/>
  </r>
  <r>
    <s v="DQR-Assess-005_CA_1_006"/>
    <s v="Assessment CDQR "/>
    <s v="OESE, OSEP"/>
    <s v="2017-18"/>
    <s v="CALIFORNIA"/>
    <s v="CA"/>
    <s v="DQR-Assess-005"/>
    <s v="175, 178"/>
    <s v="583, 584"/>
    <s v="SEA, LEA"/>
    <s v="LEVEL COMPARISON"/>
    <s v="NA"/>
    <s v="X"/>
    <s v="X"/>
    <m/>
    <s v="MB"/>
    <s v="ALL, 6, 7, 8, 11"/>
    <s v="ALL, REGASSWACC, REGASSWOACC"/>
    <s v="No"/>
    <s v="Achievement SEA to LEA comparison - [MATHEMATICS and READING/LANGUAGE ARTS]: The SEA FS 175/178 number of students in the MB subgroup who took an ALL, REGASSWACC, REGASSWOACC assessment and received a valid score in GRADES ALL, 6-8, 11 is different from the sum of the LEA level counts of students who took an assessment and received a valid score. The SEA number of students in the MB subgroup who took an ALL assessment for MATHEMATICS and received a valid score is 19545 students (11%) different from the LEA number._x000a__x000a_Similar SEA to LEA discrepancies exist for the FS 178 number of students who took an assessment and received a valid score. Please revise data and resubmit or explain in a data note why these data are accurate."/>
    <m/>
    <s v="Achievement SEA to LEA comparison - [MATHEMATICS and READING/LANGUAGE ARTS]: The SEA FS 175/178 number of students in the MB subgroup who took an ALL, REGASSWACC, REGASSWOACC assessment and received a valid score in GRADES ALL, 6-8, 11 is different from the sum of the LEA level counts of students who took an assessment and received a valid score. The SEA number of students in the MB subgroup who took an ALL assessment for MATHEMATICS and received a valid score is 19545 students (11%) different from the LEA number._x000a__x000a_Similar SEA to LEA discrepancies exist for the FS 178 number of students who took an assessment and received a valid score. Please revise data and resubmit or explain in a data note why these data are accurate."/>
    <s v="We review the data and the data reported is accurate. The direct funded charters are not included in the LEA counts. Therefore, the LEA-level counts will not match the SEA-level counts."/>
    <m/>
    <m/>
    <m/>
    <s v="X"/>
    <s v="X"/>
    <m/>
    <s v="MB"/>
    <s v="ALL, 6, 7, 8, 11"/>
    <s v="ALL, REGWACC, REGWOACC"/>
    <m/>
    <s v="Data resubmitted"/>
    <s v="Did not resolve"/>
    <m/>
    <s v="Achievement SEA to LEA comparison - [MATHEMATICS and READING/LANGUAGE ARTS]: The SEA FS 175/178 number of students in the MB subgroup who took an ALL, REGASSWACC, REGASSWOACC assessment and received a valid score in GRADES ALL, 6-8, 11 is different from the sum of the LEA level counts of students who took an assessment and received a valid score. The SEA number of students in the MB subgroup who took an ALL assessment for MATHEMATICS and received a valid score is 19545 students (-11.24%) different from the LEA number._x000a__x000a_Similar SEA to LEA discrepancies exist for the FS 178 number of students who took an assessment and received a valid score. Please revise data and resubmit or explain in a data note why these data are accurate."/>
    <m/>
    <m/>
    <m/>
    <m/>
    <x v="1"/>
    <s v="Include"/>
    <s v="Achievement SEA to LEA comparison - [MATHEMATICS and READING/LANGUAGE ARTS]: The SEA FS 175/178 number of students in the MB subgroup who took an ALL, REGASSWACC, REGASSWOACC assessment and received a valid score in GRADES ALL, 6-8, 11 is different from the sum of the LEA level counts of students who took an assessment and received a valid score. The SEA number of students in the MB subgroup who took an ALL assessment for MATHEMATICS and received a valid score is 19545 students (-11.24%) different from the LEA number._x000a__x000a_Similar SEA to LEA discrepancies exist for the FS 178 number of students who took an assessment and received a valid score. Please revise data and resubmit or explain in a data note why these data are accurate."/>
    <x v="24"/>
    <m/>
    <x v="1"/>
    <x v="7"/>
    <x v="2"/>
    <x v="2"/>
    <s v="Yes"/>
    <s v="Achievement SEA to LEA comparison - [MATHEMATICS and READING/LANGUAGE ARTS]: The SEA FS 175/178 number of students in the MB subgroup who took an ALL, REGASSWACC, REGASSWOACC assessment and received a valid score in GRADES ALL, 6-8, 11 is different from the sum of the LEA level counts of students who took an assessment and received a valid score. The SEA number of students in the MB subgroup who took an ALL assessment for MATHEMATICS and received a valid score is 19545 students (-11.24%) different from the LEA number._x000a__x000a_Similar SEA to LEA discrepancies exist for the FS 178 number of students who took an assessment and received a valid score. Please revise data and resubmit or explain in a data note why these data are accurate._x000a__x000a_ED Note: State indicated that data were correct as reported."/>
    <s v="The direct funded charters are not included in the LEA counts. Therefore, the LEA-level counts will not match the SEA-level counts."/>
    <m/>
    <m/>
    <m/>
    <m/>
    <m/>
    <m/>
    <m/>
  </r>
  <r>
    <s v="DQR-Assess-007_CA_1_001"/>
    <s v="Assessment CDQR "/>
    <s v="OESE, OSEP"/>
    <s v="2017-18"/>
    <s v="CALIFORNIA"/>
    <s v="CA"/>
    <s v="DQR-Assess-007"/>
    <n v="185"/>
    <n v="588"/>
    <s v="SEA, LEA"/>
    <s v="LEVEL COMPARISON"/>
    <s v="NA"/>
    <s v="X"/>
    <m/>
    <m/>
    <s v="ALL, CWD, ECODIS, F, MILCNCTD, MW"/>
    <n v="11"/>
    <s v="REGASSWACC"/>
    <s v="No"/>
    <s v="Participation SEA to LEA comparison - [MATHEMATICS]: The SEA FS 185 number of students in GRADE 11 in the ALL, CWD, ECODIS, F, MILCNCTD, and MW subgroups who participated in an assessment reported at the SEA level in mathematics for REGASSWACC assessment is different than the sum of the LEA level counts of students. _x000a__x000a_The SEA number of students in GRADE 11 who participated in a REGASSWACC assessment is 1028 students (10%) different from the LEA number. Discrepancies in the other subgroups range from 246-1028 students. Please revise data and resubmit or explain in a data note why these data are accurate."/>
    <m/>
    <s v="Participation SEA to LEA comparison - [MATHEMATICS]: The SEA FS 185 number of students in GRADE 11 in the ALL, CWD, ECODIS, F, MILCNCTD, and MW subgroups who participated in an assessment reported at the SEA level in mathematics for REGASSWACC assessment is different than the sum of the LEA level counts of students. _x000a__x000a_The SEA number of students in GRADE 11 who participated in a REGASSWACC assessment is 1028 students (10%) different from the LEA number. Discrepancies in the other subgroups range from 246-1028 students. Please revise data and resubmit or explain in a data note why these data are accurate."/>
    <s v="We review the data and the data reported is accurate. The direct funded charters are not included in the LEA counts. Therefore, the LEA-level counts will not match the SEA-level counts."/>
    <m/>
    <m/>
    <m/>
    <s v="X"/>
    <m/>
    <m/>
    <s v="ALL, CWD, ECODIS, F, MILCNCTD, MW"/>
    <n v="11"/>
    <s v="REGWACC"/>
    <m/>
    <s v="Data resubmitted"/>
    <s v="Did not resolve"/>
    <m/>
    <s v="Participation SEA to LEA comparison - [MATHEMATICS]: The SEA FS 185 number of students in GRADE 11 in the ALL, CWD, ECODIS, F, MILCNCTD, and MW subgroups who participated in an assessment reported at the SEA level in mathematics for REGASSWACC assessment is different than the sum of the LEA level counts of students. _x000a__x000a_The SEA number of students in GRADE 11 who participated in a REGASSWACC assessment is 1028 students (10.71%) different from the LEA number. Discrepancies in the other subgroups range from 246-1028 students. Similar SEA to LEA discrepancies exist for the FS 185 number of students who were enrolled at the time of the assessment. Please revise data and resubmit or explain in a data note why these data are accurate."/>
    <m/>
    <m/>
    <m/>
    <m/>
    <x v="1"/>
    <s v="Include"/>
    <s v="Participation SEA to LEA comparison - [MATHEMATICS]: The SEA FS 185 number of students in GRADE 11 in the ALL, CWD, ECODIS, F, MILCNCTD, and MW subgroups who participated in an assessment reported at the SEA level in mathematics for REGASSWACC assessment is different than the sum of the LEA level counts of students. _x000a__x000a_The SEA number of students in GRADE 11 who participated in a REGASSWACC assessment is 1028 students (10.71%) different from the LEA number. Discrepancies in the other subgroups range from 246-1028 students. Similar SEA to LEA discrepancies exist for the FS 185 number of students who were enrolled at the time of the assessment. Please revise data and resubmit or explain in a data note why these data are accurate."/>
    <x v="24"/>
    <m/>
    <x v="1"/>
    <x v="7"/>
    <x v="2"/>
    <x v="2"/>
    <s v="Yes"/>
    <s v="Participation SEA to LEA comparison - [MATHEMATICS]: The SEA FS 185 number of students in GRADE 11 in the ALL, CWD, ECODIS, F, MILCNCTD, and MW subgroups who participated in an assessment reported at the SEA level in mathematics for REGASSWACC assessment is different than the sum of the LEA level counts of students. _x000a__x000a_The SEA number of students in GRADE 11 who participated in a REGASSWACC assessment is 1028 students (10.71%) different from the LEA number. Discrepancies in the other subgroups range from 246-1028 students. Similar SEA to LEA discrepancies exist for the FS 185 number of students who were enrolled at the time of the assessment. Please revise data and resubmit or explain in a data note why these data are accurate._x000a__x000a_ED Note: State indicated that data were correct as reported."/>
    <s v="The direct funded charters are not included in the LEA counts. Therefore, the LEA-level counts will not match the SEA-level counts."/>
    <m/>
    <m/>
    <m/>
    <m/>
    <m/>
    <m/>
    <m/>
  </r>
  <r>
    <s v="DQR-Assess-007_CA_2_001"/>
    <s v="Assessment CDQR "/>
    <s v="OESE, OSEP"/>
    <s v="2017-18"/>
    <s v="CALIFORNIA"/>
    <s v="CA"/>
    <s v="DQR-Assess-007"/>
    <n v="185"/>
    <n v="588"/>
    <s v="SEA, LEA"/>
    <s v="LEVEL COMPARISON"/>
    <s v="NA"/>
    <m/>
    <m/>
    <m/>
    <m/>
    <m/>
    <m/>
    <m/>
    <m/>
    <m/>
    <m/>
    <s v=""/>
    <m/>
    <m/>
    <m/>
    <s v="X"/>
    <m/>
    <m/>
    <s v="MHL"/>
    <n v="11"/>
    <s v="REGWACC"/>
    <m/>
    <s v="Data resubmitted"/>
    <s v="New"/>
    <m/>
    <s v="Participation SEA to LEA comparison: The SEA FS 185 number of students in the MHL subgroup who participated in an assessment reported at the SEA level in mathematics for REGASSWACC assessment is 564 students (-10.00%) different than the sum of the LEA level count of students. _x000a__x000a_Similar SEA to LEA discrepancies exist for the FS 185 number of students who were enrolled at the time of the assessment. Please revise data and resubmit or explain in a data note why these data are accurate."/>
    <m/>
    <m/>
    <m/>
    <m/>
    <x v="1"/>
    <s v="Include"/>
    <s v="Participation SEA to LEA comparison: The SEA FS 185 number of students in the MHL subgroup who participated in an assessment reported at the SEA level in mathematics for REGASSWACC assessment is 564 students (-10.00%) different than the sum of the LEA level count of students. _x000a__x000a_Similar SEA to LEA discrepancies exist for the FS 185 number of students who were enrolled at the time of the assessment. Please revise data and resubmit or explain in a data note why these data are accurate."/>
    <x v="1"/>
    <m/>
    <x v="1"/>
    <x v="7"/>
    <x v="1"/>
    <x v="1"/>
    <s v=""/>
    <s v="Participation SEA to LEA comparison: The SEA FS 185 number of students in the MHL subgroup who participated in an assessment reported at the SEA level in mathematics for REGASSWACC assessment is 564 students (-10.00%) different than the sum of the LEA level count of students. _x000a__x000a_Similar SEA to LEA discrepancies exist for the FS 185 number of students who were enrolled at the time of the assessment. Please revise data and resubmit or explain in a data note why these data are accurate."/>
    <s v=""/>
    <m/>
    <m/>
    <m/>
    <m/>
    <m/>
    <m/>
    <m/>
  </r>
  <r>
    <s v="DQR-Assess-007_CA_1_002"/>
    <s v="Assessment CDQR "/>
    <s v="OESE, OSEP"/>
    <s v="2017-18"/>
    <s v="CALIFORNIA"/>
    <s v="CA"/>
    <s v="DQR-Assess-007"/>
    <n v="188"/>
    <n v="589"/>
    <s v="SEA, LEA"/>
    <s v="LEVEL COMPARISON"/>
    <s v="NA"/>
    <m/>
    <s v="X"/>
    <m/>
    <s v="ALL, CWD, ECODIS, F, M, MHL, MILCNCTD"/>
    <n v="11"/>
    <s v="REGASSWACC"/>
    <s v="No"/>
    <s v="Participation SEA to LEA comparison - [READING/LANGUAGE ARTS]: The SEA FS 188 number of students in GRADE 11 in the ALL, CWD, ECODIS, F, M, MHL, and MILCNCTD subgroups who participated in an assessment reported at the SEA level in reading/language arts for REGASSWACC assessment is different than the sum of the LEA level counts of students. _x000a__x000a_The SEA number of students in GRADE 11 who participated in a REGASSWACC assessment is 947 students (11%) different from the LEA number. Discrepancies in the other subgroups range from 348-947 students. Please revise data and resubmit or explain in a data note why these data are accurate."/>
    <m/>
    <s v="Participation SEA to LEA comparison - [READING/LANGUAGE ARTS]: The SEA FS 188 number of students in GRADE 11 in the ALL, CWD, ECODIS, F, M, MHL, and MILCNCTD subgroups who participated in an assessment reported at the SEA level in reading/language arts for REGASSWACC assessment is different than the sum of the LEA level counts of students. _x000a__x000a_The SEA number of students in GRADE 11 who participated in a REGASSWACC assessment is 947 students (11%) different from the LEA number. Discrepancies in the other subgroups range from 348-947 students. Please revise data and resubmit or explain in a data note why these data are accurate."/>
    <s v="We review the data and the data reported is accurate. The direct funded charters are not included in the LEA counts. Therefore, the LEA-level counts will not match the SEA-level counts."/>
    <m/>
    <m/>
    <m/>
    <m/>
    <s v="X"/>
    <m/>
    <s v="ALL, CWD, ECODIS, F, M, MHL, MILCNCTD"/>
    <n v="11"/>
    <s v="REGWACC"/>
    <m/>
    <s v="Data resubmitted"/>
    <s v="Did not resolve"/>
    <m/>
    <s v="Participation SEA to LEA comparison - [READING/LANGUAGE ARTS]: The SEA FS 188 number of students in GRADE 11 in the ALL, CWD, ECODIS, F, M, MHL, and MILCNCTD subgroups who participated in an assessment reported at the SEA level in Reading/Language Arts for REGASSWACC assessment is different than the sum of the LEA level counts of students. _x000a__x000a_The SEA number of students in GRADE 11 who participated in a REGASSWACC assessment is 947 students (-11.45%) different from the LEA number. Discrepancies in the other subgroups range from 348-947 students. Please revise data and resubmit or explain in a data note why these data are accurate."/>
    <m/>
    <m/>
    <m/>
    <m/>
    <x v="1"/>
    <s v="Include"/>
    <s v="Participation SEA to LEA comparison - [READING/LANGUAGE ARTS]: The SEA FS 188 number of students in GRADE 11 in the ALL, CWD, ECODIS, F, M, MHL, and MILCNCTD subgroups who participated in an assessment reported at the SEA level in Reading/Language Arts for REGASSWACC assessment is different than the sum of the LEA level counts of students. _x000a__x000a_The SEA number of students in GRADE 11 who participated in a REGASSWACC assessment is 947 students (-11.45%) different from the LEA number. Discrepancies in the other subgroups range from 348-947 students. Please revise data and resubmit or explain in a data note why these data are accurate."/>
    <x v="24"/>
    <m/>
    <x v="1"/>
    <x v="7"/>
    <x v="2"/>
    <x v="2"/>
    <s v="Yes"/>
    <s v="Participation SEA to LEA comparison - [READING/LANGUAGE ARTS]: The SEA FS 188 number of students in GRADE 11 in the ALL, CWD, ECODIS, F, M, MHL, and MILCNCTD subgroups who participated in an assessment reported at the SEA level in Reading/Language Arts for REGASSWACC assessment is different than the sum of the LEA level counts of students. _x000a__x000a_The SEA number of students in GRADE 11 who participated in a REGASSWACC assessment is 947 students (-11.45%) different from the LEA number. Discrepancies in the other subgroups range from 348-947 students. Please revise data and resubmit or explain in a data note why these data are accurate._x000a__x000a_ED Note: State indicated that data were correct as reported."/>
    <s v="The direct funded charters are not included in the LEA counts. Therefore, the LEA-level counts will not match the SEA-level counts."/>
    <m/>
    <m/>
    <m/>
    <m/>
    <m/>
    <m/>
    <m/>
  </r>
  <r>
    <s v="DQR-Assess-007_CA_1_003"/>
    <s v="Assessment CDQR "/>
    <s v="OESE, OSEP"/>
    <s v="2017-18"/>
    <s v="CALIFORNIA"/>
    <s v="CA"/>
    <s v="DQR-Assess-007"/>
    <n v="188"/>
    <n v="589"/>
    <s v="SEA, LEA"/>
    <s v="LEVEL COMPARISON"/>
    <s v="NA"/>
    <m/>
    <s v="X"/>
    <m/>
    <s v="MW"/>
    <s v="7, 11"/>
    <s v="REGASSWACC"/>
    <s v="No"/>
    <s v="Participation SEA to LEA comparison: The SEA FS 188 number of students in the MW subgroup who participated in an assessment reported at the SEA level in mathematics for REGASSWACC assessment is different than the sum of the LEA level counts of students. _x000a__x000a_The SEA number of students in GRADE 7 who participated in a REGASSWACC assessment is 452 students (10%) different from the LEA number and the SEA number of students in GRADE 11 is 204 students (12%) different. Please revise data and resubmit or explain in a data note why these data are accurate."/>
    <m/>
    <s v="Participation SEA to LEA comparison: The SEA FS 188 number of students in the MW subgroup who participated in an assessment reported at the SEA level in mathematics for REGASSWACC assessment is different than the sum of the LEA level counts of students. _x000a__x000a_The SEA number of students in GRADE 7 who participated in a REGASSWACC assessment is 452 students (10%) different from the LEA number and the SEA number of students in GRADE 11 is 204 students (12%) different. Please revise data and resubmit or explain in a data note why these data are accurate."/>
    <s v="We review the data and the data reported is accurate. The direct funded charters are not included in the LEA counts. Therefore, the LEA-level counts will not match the SEA-level counts."/>
    <m/>
    <m/>
    <m/>
    <m/>
    <s v="X"/>
    <m/>
    <s v="MW"/>
    <s v="7, 11"/>
    <s v="REGWACC"/>
    <m/>
    <s v="Data resubmitted"/>
    <s v="Did not resolve"/>
    <m/>
    <s v="Participation SEA to LEA comparison: The SEA FS 188 number of students in the MW subgroup who participated in an assessment reported at the SEA level in mathematics for REGASSWACC assessment is different than the sum of the LEA level counts of students. _x000a__x000a_The SEA number of students in GRADE 7 who participated in a REGASSWACC assessment is 452 students (-10.04%) different from the LEA number and the SEA number of students in GRADE 11 is 204 students (-11.76%) different. Please revise data and resubmit or explain in a data note why these data are accurate."/>
    <m/>
    <m/>
    <m/>
    <m/>
    <x v="1"/>
    <s v="Include"/>
    <s v="Participation SEA to LEA comparison: The SEA FS 188 number of students in the MW subgroup who participated in an assessment reported at the SEA level in mathematics for REGASSWACC assessment is different than the sum of the LEA level counts of students. _x000a__x000a_The SEA number of students in GRADE 7 who participated in a REGASSWACC assessment is 452 students (-10.04%) different from the LEA number and the SEA number of students in GRADE 11 is 204 students (-11.76%) different. Please revise data and resubmit or explain in a data note why these data are accurate."/>
    <x v="24"/>
    <m/>
    <x v="1"/>
    <x v="7"/>
    <x v="2"/>
    <x v="2"/>
    <s v="Yes"/>
    <s v="Participation SEA to LEA comparison: The SEA FS 188 number of students in the MW subgroup who participated in an assessment reported at the SEA level in mathematics for REGASSWACC assessment is different than the sum of the LEA level counts of students. _x000a__x000a_The SEA number of students in GRADE 7 who participated in a REGASSWACC assessment is 452 students (-10.04%) different from the LEA number and the SEA number of students in GRADE 11 is 204 students (-11.76%) different. Please revise data and resubmit or explain in a data note why these data are accurate._x000a__x000a_ED Note: State indicated that data were correct as reported."/>
    <s v="The direct funded charters are not included in the LEA counts. Therefore, the LEA-level counts will not match the SEA-level counts."/>
    <m/>
    <m/>
    <m/>
    <m/>
    <m/>
    <m/>
    <m/>
  </r>
  <r>
    <s v="DQR-Assess-007_CA_1_004"/>
    <s v="Assessment CDQR "/>
    <s v="OESE, OSEP"/>
    <s v="2017-18"/>
    <s v="CALIFORNIA"/>
    <s v="CA"/>
    <s v="DQR-Assess-007"/>
    <n v="189"/>
    <n v="590"/>
    <s v="SEA, LEA"/>
    <s v="LEVEL COMPARISON"/>
    <s v="NA"/>
    <m/>
    <m/>
    <s v="X"/>
    <s v="ALL, CWD, ECODIS, FCS, HOM, M, MHL, MILCNCTD"/>
    <n v="8"/>
    <s v="REGASSWACC"/>
    <s v="No"/>
    <s v="Participation SEA to LEA comparison - [SCIENCE]: The SEA FS 189 number of students in GRADE 8 in the ALL, CWD, ECODIS, FCS, HOM, M, MHL, and MILCNCTD subgroups who participated in an assessment reported at the SEA level in mathematics for REGASSWACC assessment is different than the sum of the LEA level counts of students. _x000a__x000a_The SEA number of students in GRADE 8 who participated in a REGASSWACC assessment is 631 students (10%) different from the LEA number. Discrepancies in the other subgroups range from 379-631 students. Please revise data and resubmit or explain in a data note why these data are accurate."/>
    <m/>
    <s v="Participation SEA to LEA comparison - [SCIENCE]: The SEA FS 189 number of students in GRADE 8 in the ALL, CWD, ECODIS, FCS, HOM, M, MHL, and MILCNCTD subgroups who participated in an assessment reported at the SEA level in mathematics for REGASSWACC assessment is different than the sum of the LEA level counts of students. _x000a__x000a_The SEA number of students in GRADE 8 who participated in a REGASSWACC assessment is 631 students (10%) different from the LEA number. Discrepancies in the other subgroups range from 379-631 students. Please revise data and resubmit or explain in a data note why these data are accurate."/>
    <s v="The data has been revised and resubmitted as of 03/04/2019."/>
    <m/>
    <m/>
    <m/>
    <m/>
    <m/>
    <s v="X"/>
    <s v="ALL, CWD, ECODIS, FCS, M, MHL, MILCNCTD"/>
    <n v="8"/>
    <s v="REGWACC"/>
    <m/>
    <s v="Data resubmitted"/>
    <s v="Did not resolve"/>
    <m/>
    <s v="Participation SEA to LEA comparison - [SCIENCE]: The SEA FS 189 number of students in GRADE 8 in the ALL, CWD, ECODIS, FCS, HOM, M, MHL, and MILCNCTD subgroups who participated in an assessment reported at the SEA level in mathematics for REGASSWACC assessment is different than the sum of the LEA level counts of students. _x000a__x000a_The SEA number of students in GRADE 8 who participated in a REGASSWACC assessment is 631 students (-10.53%) different from the LEA number. Discrepancies in the other subgroups range from 379-631 students. Similar discrepancies exist for the FS 189 number of students who were enrolled at the time of the assessment. Please revise data and resubmit or explain in a data note why these data are accurate."/>
    <m/>
    <m/>
    <m/>
    <m/>
    <x v="1"/>
    <s v="Exclude - Science"/>
    <s v="Participation SEA to LEA comparison - [SCIENCE]: The SEA FS 189 number of students in GRADE 8 in the ALL, CWD, ECODIS, FCS, HOM, M, MHL, and MILCNCTD subgroups who participated in an assessment reported at the SEA level in mathematics for REGASSWACC assessment is different than the sum of the LEA level counts of students. _x000a__x000a_The SEA number of students in GRADE 8 who participated in a REGASSWACC assessment is 631 students (-10.53%) different from the LEA number. Discrepancies in the other subgroups range from 379-631 students. Similar discrepancies exist for the FS 189 number of students who were enrolled at the time of the assessment. Please revise data and resubmit or explain in a data note why these data are accurate."/>
    <x v="23"/>
    <m/>
    <x v="1"/>
    <x v="7"/>
    <x v="4"/>
    <x v="4"/>
    <s v="No"/>
    <s v="Participation SEA to LEA comparison - [SCIENCE]: The SEA FS 189 number of students in GRADE 8 in the ALL, CWD, ECODIS, FCS, HOM, M, MHL, and MILCNCTD subgroups who participated in an assessment reported at the SEA level in mathematics for REGASSWACC assessment is different than the sum of the LEA level counts of students. _x000a__x000a_The SEA number of students in GRADE 8 who participated in a REGASSWACC assessment is 631 students (-10.53%) different from the LEA number. Discrepancies in the other subgroups range from 379-631 students. Similar discrepancies exist for the FS 189 number of students who were enrolled at the time of the assessment. Please revise data and resubmit or explain in a data note why these data are accurate."/>
    <s v=""/>
    <m/>
    <m/>
    <m/>
    <m/>
    <m/>
    <m/>
    <m/>
  </r>
  <r>
    <s v="DQR-Assess-007_CA_1_005"/>
    <s v="Assessment CDQR "/>
    <s v="OESE, OSEP"/>
    <s v="2017-18"/>
    <s v="CALIFORNIA"/>
    <s v="CA"/>
    <s v="DQR-Assess-007"/>
    <s v="185, 188, 189"/>
    <s v="588, 589, 590"/>
    <s v="SEA, LEA"/>
    <s v="LEVEL COMPARISON"/>
    <s v="NA"/>
    <s v="X"/>
    <s v="X"/>
    <m/>
    <s v="MB"/>
    <s v="All grades"/>
    <s v="All assessment types"/>
    <s v="No"/>
    <s v="Participation SEA to LEA comparison - [MATHEMATICS]: The SEA FS 185 number of students in the MB subgroup who participated in an assessment reported at the SEA level in mathematics for ALL, REGASSWACC, REGASSWOACC assessment is different than the sum of the LEA level counts of students. _x000a__x000a_The total SEA number of students in the MB subgroup who took an assessment for MATHEMATICS and received a valid score is 19873 students (11%) different from the LEA number. _x000a__x000a_Similar SEA to LEA discrepancies exist for the FS 188/189 number of students who participated in an assessment. Please revise data and resubmit or explain in a data note why these data are accurate."/>
    <m/>
    <s v="Participation SEA to LEA comparison - [MATHEMATICS]: The SEA FS 185 number of students in the MB subgroup who participated in an assessment reported at the SEA level in mathematics for ALL, REGASSWACC, REGASSWOACC assessment is different than the sum of the LEA level counts of students. _x000a__x000a_The total SEA number of students in the MB subgroup who took an assessment for MATHEMATICS and received a valid score is 19873 students (11%) different from the LEA number. _x000a__x000a_Similar SEA to LEA discrepancies exist for the FS 188/189 number of students who participated in an assessment. Please revise data and resubmit or explain in a data note why these data are accurate."/>
    <s v="We review the data and the data reported is accurate. The direct funded charters are not included in the LEA counts. Therefore, the LEA-level counts will not match the SEA-level counts."/>
    <m/>
    <m/>
    <m/>
    <s v="X"/>
    <s v="X"/>
    <m/>
    <s v="MB"/>
    <s v="All grades"/>
    <s v="All assessment types"/>
    <m/>
    <s v="Data resubmitted"/>
    <s v="Did not resolve"/>
    <m/>
    <s v="Participation SEA to LEA comparison - [MATHEMATICS]: The SEA FS 185 number of students in the MB subgroup who participated in an assessment reported at the SEA level in mathematics for ALL, REGASSWACC, REGASSWOACC assessment is different than the sum of the LEA level counts of students. _x000a__x000a_The GRAND TOTAL SEA number of students in the MB subgroup who participated in a Mathematics assessment is 19873 students, or -11.43%, different from the LEA number. _x000a__x000a_Similar SEA to LEA discrepancies exist for the FS 188/189 number of students who participated in an assessment and for the FS 185/188/189 number of students who were enrolled at the time of the assessment. Please revise data and resubmit or explain in a data note why these data are accurate."/>
    <m/>
    <m/>
    <m/>
    <m/>
    <x v="1"/>
    <s v="Include"/>
    <s v="Participation SEA to LEA comparison - [MATHEMATICS]: The SEA FS 185 number of students in the MB subgroup who participated in an assessment reported at the SEA level in mathematics for ALL, REGASSWACC, REGASSWOACC assessment is different than the sum of the LEA level counts of students. _x000a__x000a_The GRAND TOTAL SEA number of students in the MB subgroup who participated in a Mathematics assessment is 19873 students, or -11.43%, different from the LEA number. _x000a__x000a_Similar SEA to LEA discrepancies exist for the FS 188/189 number of students who participated in an assessment and for the FS 185/188/189 number of students who were enrolled at the time of the assessment. Please revise data and resubmit or explain in a data note why these data are accurate."/>
    <x v="24"/>
    <m/>
    <x v="1"/>
    <x v="7"/>
    <x v="2"/>
    <x v="2"/>
    <s v="Yes"/>
    <s v="Participation SEA to LEA comparison - [MATHEMATICS]: The SEA FS 185 number of students in the MB subgroup who participated in an assessment reported at the SEA level in mathematics for ALL, REGASSWACC, REGASSWOACC assessment is different than the sum of the LEA level counts of students. _x000a__x000a_The GRAND TOTAL SEA number of students in the MB subgroup who participated in a Mathematics assessment is 19873 students, or -11.43%, different from the LEA number. _x000a__x000a_Similar SEA to LEA discrepancies exist for the FS 188/189 number of students who participated in an assessment and for the FS 185/188/189 number of students who were enrolled at the time of the assessment. Please revise data and resubmit or explain in a data note why these data are accurate._x000a__x000a_ED Note: State indicated that data were correct as reported."/>
    <s v="The direct funded charters are not included in the LEA counts. Therefore, the LEA-level counts will not match the SEA-level counts."/>
    <m/>
    <m/>
    <m/>
    <m/>
    <m/>
    <m/>
    <m/>
  </r>
  <r>
    <s v="DQR-Assess-007_CA_1_006"/>
    <s v="Assessment CDQR "/>
    <s v="OESE, OSEP"/>
    <s v="2017-18"/>
    <s v="CALIFORNIA"/>
    <s v="CA"/>
    <s v="DQR-Assess-007"/>
    <s v="185, 188, 189"/>
    <s v="588, 589, 590"/>
    <s v="SEA, LEA"/>
    <s v="LEVEL COMPARISON"/>
    <s v="NA"/>
    <s v="X"/>
    <s v="X"/>
    <s v="X"/>
    <s v="MAN"/>
    <s v="All, 7, 8, 11"/>
    <s v="ALL, REGASSWOACC"/>
    <s v="No"/>
    <s v="Participation SEA to LEA comparison - [MATHEMATICS]: The SEA FS 185 number of students in the MAN subgroup who participated in an assessment reported at the SEA level in mathematics for ALL, REGASSWOACC assessment is different than the sum of the LEA level counts of students. _x000a__x000a_The SEA number of students in GRADE 7 who participated in an assessment is 251 students (10%) different from the LEA number, the SEA number of students in GRADE 8 is 270 students (10%) different, and the SEA number of students in GRADE 11 is 526 students (12%) different from the LEA number._x000a__x000a_The SEA number of students who participated in a REGASSWOACC assessment is 1562 (10%) different from the LEA number._x000a__x000a_Similar SEA to LEA discrepancies exist for the FS 188/189 number of students who participated in an assessment. Please revise data and resubmit or explain in a data note why these data are accurate."/>
    <m/>
    <s v="Participation SEA to LEA comparison - [MATHEMATICS]: The SEA FS 185 number of students in the MAN subgroup who participated in an assessment reported at the SEA level in mathematics for ALL, REGASSWOACC assessment is different than the sum of the LEA level counts of students. _x000a__x000a_The SEA number of students in GRADE 7 who participated in an assessment is 251 students (10%) different from the LEA number, the SEA number of students in GRADE 8 is 270 students (10%) different, and the SEA number of students in GRADE 11 is 526 students (12%) different from the LEA number._x000a__x000a_The SEA number of students who participated in a REGASSWOACC assessment is 1562 (10%) different from the LEA number._x000a__x000a_Similar SEA to LEA discrepancies exist for the FS 188/189 number of students who participated in an assessment. Please revise data and resubmit or explain in a data note why these data are accurate."/>
    <s v="We review the data and the data reported is accurate. The direct funded charters are not included in the LEA counts. Therefore, the LEA-level counts will not match the SEA-level counts."/>
    <m/>
    <m/>
    <m/>
    <s v="X"/>
    <s v="X"/>
    <s v="X"/>
    <s v="MAN"/>
    <s v="All, 7, 8, 11, HS"/>
    <s v="ALL, REGASSWOACC"/>
    <m/>
    <s v="Data resubmitted"/>
    <s v="Did not resolve"/>
    <m/>
    <s v="Participation SEA to LEA comparison - [MATHEMATICS]: The SEA FS 185 number of students in the MAN subgroup who participated in an assessment reported at the SEA level in mathematics for ALL, REGASSWOACC assessment is different than the sum of the LEA level counts of students. _x000a__x000a_The SEA number of students in GRADE 7 who participated in an assessment is 251 students (-10.21%) different from the LEA number, the SEA number of students in GRADE 8 is 270 students (-10.94%) different, and the SEA number of students in GRADE 11 is 526 students (-19.61%) different from the LEA number._x000a__x000a_The SEA number of students who participated in a REGASSWOACC assessment is 1562 (-10.06%) different from the LEA number._x000a__x000a_Similar SEA to LEA discrepancies exist for the FS 188/189 (Grades All, 8, and HS only) number of students who participated in an assessment, and for the FS 185/188/189 (Grades All, 8, and HS only) number of students who were enrolled at the time of the assessment. Please revise data and resubmit or explain in a data note why these data are accurate."/>
    <m/>
    <m/>
    <m/>
    <m/>
    <x v="1"/>
    <s v="Include"/>
    <s v="Participation SEA to LEA comparison - [MATHEMATICS]: The SEA FS 185 number of students in the MAN subgroup who participated in an assessment reported at the SEA level in mathematics for ALL, REGASSWOACC assessment is different than the sum of the LEA level counts of students. _x000a__x000a_The SEA number of students in GRADE 7 who participated in an assessment is 251 students (-10.21%) different from the LEA number, the SEA number of students in GRADE 8 is 270 students (-10.94%) different, and the SEA number of students in GRADE 11 is 526 students (-19.61%) different from the LEA number._x000a__x000a_The SEA number of students who participated in a REGASSWOACC assessment is 1562 (-10.06%) different from the LEA number._x000a__x000a_Similar SEA to LEA discrepancies exist for the FS 188/189 (Grades All, 8, and HS only) number of students who participated in an assessment, and for the FS 185/188/189 (Grades All, 8, and HS only) number of students who were enrolled at the time of the assessment. Please revise data and resubmit or explain in a data note why these data are accurate."/>
    <x v="24"/>
    <m/>
    <x v="1"/>
    <x v="7"/>
    <x v="2"/>
    <x v="2"/>
    <s v="Yes"/>
    <s v="Participation SEA to LEA comparison - [MATHEMATICS]: The SEA FS 185 number of students in the MAN subgroup who participated in an assessment reported at the SEA level in mathematics for ALL, REGASSWOACC assessment is different than the sum of the LEA level counts of students. _x000a__x000a_The SEA number of students in GRADE 7 who participated in an assessment is 251 students (-10.21%) different from the LEA number, the SEA number of students in GRADE 8 is 270 students (-10.94%) different, and the SEA number of students in GRADE 11 is 526 students (-19.61%) different from the LEA number._x000a__x000a_The SEA number of students who participated in a REGASSWOACC assessment is 1562 (-10.06%) different from the LEA number._x000a__x000a_Similar SEA to LEA discrepancies exist for the FS 188/189 (Grades All, 8, and HS only) number of students who participated in an assessment, and for the FS 185/188/189 (Grades All, 8, and HS only) number of students who were enrolled at the time of the assessment. Please revise data and resubmit or explain in a data note why these data are accurate._x000a__x000a_ED Note: State indicated that data were correct as reported."/>
    <s v="The direct funded charters are not included in the LEA counts. Therefore, the LEA-level counts will not match the SEA-level counts."/>
    <m/>
    <m/>
    <m/>
    <m/>
    <m/>
    <m/>
    <m/>
  </r>
  <r>
    <s v="DQR-Assess-007_CA_1_007"/>
    <s v="Assessment CDQR "/>
    <s v="OESE, OSEP"/>
    <s v="2017-18"/>
    <s v="CALIFORNIA"/>
    <s v="CA"/>
    <s v="DQR-Assess-007"/>
    <s v="185, 188, 189"/>
    <s v="588, 589, 590"/>
    <s v="SEA, LEA"/>
    <s v="LEVEL COMPARISON"/>
    <s v="NA"/>
    <s v="X"/>
    <s v="X"/>
    <s v="X"/>
    <s v="MM"/>
    <s v="7, 8, 11"/>
    <s v="ALL, REGASSWOACC"/>
    <s v="No"/>
    <s v="Participation SEA to LEA comparison - [MATHEMATICS]: The SEA FS 185 number of students in the MM subgroup who participated in an assessment reported at the SEA level in mathematics for ALL, REGASSWOACC assessment is different than the sum of the LEA level counts of students. _x000a__x000a_The SEA number of students in GRADE 7 who participated in an assessment is 1717 students (10%) different from the LEA number, the SEA number of students in GRADE 8 is 1594 students (10%) different, and the SEA number of students in GRADE 11 is 1602 students (12%) different from the LEA number._x000a__x000a_Similar SEA to LEA discrepancies exist for the FS 188/189 number of students who participated in an assessment. Please revise data and resubmit or explain in a data note why these data are accurate."/>
    <m/>
    <s v="Participation SEA to LEA comparison - [MATHEMATICS]: The SEA FS 185 number of students in the MM subgroup who participated in an assessment reported at the SEA level in mathematics for ALL, REGASSWOACC assessment is different than the sum of the LEA level counts of students. _x000a__x000a_The SEA number of students in GRADE 7 who participated in an assessment is 1717 students (10%) different from the LEA number, the SEA number of students in GRADE 8 is 1594 students (10%) different, and the SEA number of students in GRADE 11 is 1602 students (12%) different from the LEA number._x000a__x000a_Similar SEA to LEA discrepancies exist for the FS 188/189 number of students who participated in an assessment. Please revise data and resubmit or explain in a data note why these data are accurate."/>
    <s v="We review the data and the data reported is accurate. The direct funded charters are not included in the LEA counts. Therefore, the LEA-level counts will not match the SEA-level counts."/>
    <m/>
    <m/>
    <m/>
    <s v="X"/>
    <s v="X"/>
    <s v="X"/>
    <s v="MM"/>
    <s v="7, 8, 11"/>
    <s v="ALL, REGASSWOACC"/>
    <m/>
    <s v="Data resubmitted"/>
    <s v="Did not resolve"/>
    <m/>
    <s v="Participation SEA to LEA comparison - [MATHEMATICS]: The SEA FS 185 number of students in the MM subgroup who participated in an assessment reported at the SEA level in mathematics for ALL, REGASSWOACC assessment is different than the sum of the LEA level counts of students. _x000a__x000a_The SEA number of students in GRADE 7 who participated in an assessment is 1717 students (-10.11%) different from the LEA number, the SEA number of students in GRADE 8 is 1594 students (-10.23%) different, and the SEA number of students in GRADE 11 is 1602 students (-12.22%) different from the LEA number._x000a__x000a_Similar SEA to LEA discrepancies exist for the FS 188/189 (except for Grade 7) number of students who participated in an assessment and for the FS 185/188/189 (except for Grade 7) number of students who were enrolled at the time of the assessment. Please revise data and resubmit or explain in a data note why these data are accurate."/>
    <m/>
    <m/>
    <m/>
    <m/>
    <x v="1"/>
    <s v="Include"/>
    <s v="Participation SEA to LEA comparison - [MATHEMATICS]: The SEA FS 185 number of students in the MM subgroup who participated in an assessment reported at the SEA level in mathematics for ALL, REGASSWOACC assessment is different than the sum of the LEA level counts of students. _x000a__x000a_The SEA number of students in GRADE 7 who participated in an assessment is 1717 students (-10.11%) different from the LEA number, the SEA number of students in GRADE 8 is 1594 students (-10.23%) different, and the SEA number of students in GRADE 11 is 1602 students (-12.22%) different from the LEA number._x000a__x000a_Similar SEA to LEA discrepancies exist for the FS 188/189 (except for Grade 7) number of students who participated in an assessment and for the FS 185/188/189 (except for Grade 7) number of students who were enrolled at the time of the assessment. Please revise data and resubmit or explain in a data note why these data are accurate."/>
    <x v="24"/>
    <m/>
    <x v="1"/>
    <x v="7"/>
    <x v="2"/>
    <x v="2"/>
    <s v="Yes"/>
    <s v="Participation SEA to LEA comparison - [MATHEMATICS]: The SEA FS 185 number of students in the MM subgroup who participated in an assessment reported at the SEA level in mathematics for ALL, REGASSWOACC assessment is different than the sum of the LEA level counts of students. _x000a__x000a_The SEA number of students in GRADE 7 who participated in an assessment is 1717 students (-10.11%) different from the LEA number, the SEA number of students in GRADE 8 is 1594 students (-10.23%) different, and the SEA number of students in GRADE 11 is 1602 students (-12.22%) different from the LEA number._x000a__x000a_Similar SEA to LEA discrepancies exist for the FS 188/189 (except for Grade 7) number of students who participated in an assessment and for the FS 185/188/189 (except for Grade 7) number of students who were enrolled at the time of the assessment. Please revise data and resubmit or explain in a data note why these data are accurate._x000a__x000a_ED Note: State indicated that data were correct as reported."/>
    <s v="The direct funded charters are not included in the LEA counts. Therefore, the LEA-level counts will not match the SEA-level counts."/>
    <m/>
    <m/>
    <m/>
    <m/>
    <m/>
    <m/>
    <m/>
  </r>
  <r>
    <s v="DQR-Assess-007_CA_1_008"/>
    <s v="Assessment CDQR "/>
    <s v="OESE, OSEP"/>
    <s v="2017-18"/>
    <s v="CALIFORNIA"/>
    <s v="CA"/>
    <s v="DQR-Assess-007"/>
    <s v="185, 188, 189"/>
    <s v="588, 589, 590"/>
    <s v="SEA, LEA"/>
    <s v="LEVEL COMPARISON"/>
    <s v="NA"/>
    <s v="X"/>
    <s v="X"/>
    <s v="X"/>
    <s v="MM"/>
    <s v="7, 8, 11"/>
    <s v="ALL, REGASSWOACC"/>
    <s v="No"/>
    <s v="Participation SEA to LEA comparison: The SEA FS 185 number of students in the MM subgroup who participated in an assessment reported at the SEA level in mathematics for ALL, REGASSWOACC assessment is different than the sum of the LEA level counts of students. _x000a__x000a_The SEA number of students in GRADE 7 who participated in an assessment is 1717 students (10%) different from the LEA number, the SEA number of students in GRADE 8 is 1594 students (10%) different, and the SEA number of students in GRADE 11 is 1602 students (12%) different from the LEA number._x000a__x000a_Similar SEA to LEA discrepancies exist for the FS 188/189 number of students who participated in an assessment. Please revise data and resubmit or explain in a data note why these data are accurate."/>
    <m/>
    <s v="Participation SEA to LEA comparison: The SEA FS 185 number of students in the MM subgroup who participated in an assessment reported at the SEA level in mathematics for ALL, REGASSWOACC assessment is different than the sum of the LEA level counts of students. _x000a__x000a_The SEA number of students in GRADE 7 who participated in an assessment is 1717 students (10%) different from the LEA number, the SEA number of students in GRADE 8 is 1594 students (10%) different, and the SEA number of students in GRADE 11 is 1602 students (12%) different from the LEA number._x000a__x000a_Similar SEA to LEA discrepancies exist for the FS 188/189 number of students who participated in an assessment. Please revise data and resubmit or explain in a data note why these data are accurate."/>
    <s v="We review the data and the data reported is accurate. The direct funded charters are not included in the LEA counts. Therefore, the LEA-level counts will not match the SEA-level counts."/>
    <m/>
    <m/>
    <m/>
    <m/>
    <m/>
    <m/>
    <m/>
    <m/>
    <m/>
    <m/>
    <s v="Data resubmitted"/>
    <s v="Resolved"/>
    <m/>
    <m/>
    <m/>
    <m/>
    <m/>
    <m/>
    <x v="0"/>
    <s v="Exclude"/>
    <s v=""/>
    <x v="24"/>
    <m/>
    <x v="0"/>
    <x v="0"/>
    <x v="0"/>
    <x v="0"/>
    <m/>
    <s v=""/>
    <m/>
    <m/>
    <m/>
    <m/>
    <m/>
    <m/>
    <m/>
    <m/>
  </r>
  <r>
    <s v="DQR-Assess-009_CA_2_001"/>
    <s v="Assessment CDQR "/>
    <s v="OESE, OSEP"/>
    <s v="2017-18"/>
    <s v="CALIFORNIA"/>
    <s v="CA"/>
    <s v="DQR-Assess-009"/>
    <n v="189"/>
    <n v="590"/>
    <s v="SEA"/>
    <s v="ACCURACY - YEAR TO YEAR COUNT"/>
    <s v="NA"/>
    <m/>
    <m/>
    <m/>
    <m/>
    <m/>
    <m/>
    <m/>
    <m/>
    <m/>
    <m/>
    <s v=""/>
    <m/>
    <m/>
    <m/>
    <m/>
    <m/>
    <s v="X"/>
    <s v="See CDQR Y2Y report"/>
    <s v="See CDQR Y2Y report"/>
    <s v="See CDQR Y2Y report"/>
    <s v="See CDQR Y2Y report"/>
    <s v="Data resubmitted"/>
    <s v="New"/>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Exclude - Science and SEA only"/>
    <s v="A year to year change of more than 200 (count difference) and 10% was identified for at least one subgroup, assessment type, or grade. Please review the CDQR Year to Year tab. Please resubmit SY 2017-18 data or submit a data note to explain why these data are accurate."/>
    <x v="1"/>
    <m/>
    <x v="1"/>
    <x v="3"/>
    <x v="1"/>
    <x v="1"/>
    <s v=""/>
    <s v="A year to year change of more than 200 (count difference) and 10% was identified for at least one subgroup, assessment type, or grade. Please review the CDQR Year to Year tab. Please resubmit SY 2017-18 data or submit a data note to explain why these data are accurate."/>
    <s v=""/>
    <m/>
    <m/>
    <m/>
    <m/>
    <m/>
    <m/>
    <m/>
  </r>
  <r>
    <s v="DQR-Assess-009_CA_1_001"/>
    <s v="Assessment CDQR "/>
    <s v="OESE, OSEP"/>
    <s v="2017-18"/>
    <s v="CALIFORNIA"/>
    <s v="CA"/>
    <s v="DQR-Assess-009"/>
    <s v="175, 178, 185, 188"/>
    <s v="583, 584, 588, 589"/>
    <s v="SEA"/>
    <s v="ACCURACY - YEAR TO YEAR COUNT"/>
    <s v="NA"/>
    <s v="X"/>
    <s v="X"/>
    <m/>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We review the data and the data reported is accurate. The direct funded charters are not included in the LEA counts. Therefore, the LEA-level counts will not match the SEA-level counts."/>
    <m/>
    <m/>
    <m/>
    <s v="X"/>
    <s v="X"/>
    <m/>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24"/>
    <m/>
    <x v="1"/>
    <x v="3"/>
    <x v="4"/>
    <x v="6"/>
    <s v="Yes"/>
    <s v="A year to year change of more than 200 (count difference) and 10% was identified for at least one subgroup, assessment type, or grade. Please review the CDQR Year to Year tab. Please resubmit SY 2017-18 data or submit a data note to explain why these data are accurate._x000a__x000a_ED Note: State indicated that data were correct as reported."/>
    <m/>
    <m/>
    <m/>
    <m/>
    <m/>
    <m/>
    <m/>
    <m/>
  </r>
  <r>
    <s v="DQR-Assess-010_CA_1_001"/>
    <s v="Assessment CDQR "/>
    <s v="OESE, OSEP"/>
    <s v="2017-18"/>
    <s v="CALIFORNIA"/>
    <s v="CA"/>
    <s v="DQR-Assess-010"/>
    <n v="189"/>
    <n v="590"/>
    <s v="SEA"/>
    <s v="ACCURACY - YEAR TO YEAR RATE"/>
    <s v="NA"/>
    <m/>
    <m/>
    <s v="X"/>
    <s v="See CDQR Y2Y report"/>
    <s v="See CDQR Y2Y report"/>
    <s v="See CDQR Y2Y report"/>
    <s v="See CDQR Y2Y report"/>
    <s v="A year to year participation rate change of more than 4% was identified for at least one subgroup, assessment type, or grade. Please review the CDQR Year to Year Report. Please resubmit SY 2017-18 data or submit a data note to explain why these data are accurate."/>
    <m/>
    <s v="A year to year participation rate change of more than 4% was identified for at least one subgroup, assessment type, or grade. Please review the CDQR Year to Year Report. Please resubmit SY 2017-18 data or submit a data note to explain why these data are accurate."/>
    <s v="The data has been revised and resubmitted as of 03/04/2019."/>
    <m/>
    <m/>
    <m/>
    <m/>
    <m/>
    <s v="X"/>
    <s v="See CDQR Y2Y report"/>
    <s v="See CDQR Y2Y report"/>
    <s v="See CDQR Y2Y report"/>
    <s v="See CDQR Y2Y report"/>
    <s v="Data resubmitted"/>
    <s v="Did not resolve"/>
    <m/>
    <s v="A year to year participation rate change of more than 4% was identified for at least one subgroup, assessment type, or grade. Please review the CDQR Year to Year tab. Please resubmit SY 2017-18 data or submit a data note to explain why these data are accurate."/>
    <m/>
    <m/>
    <m/>
    <m/>
    <x v="1"/>
    <s v="Exclude - Science and SEA only"/>
    <s v="A year to year participation rate change of more than 4% was identified for at least one subgroup, assessment type, or grade. Please review the CDQR Year to Year tab. Please resubmit SY 2017-18 data or submit a data note to explain why these data are accurate."/>
    <x v="23"/>
    <m/>
    <x v="1"/>
    <x v="3"/>
    <x v="4"/>
    <x v="4"/>
    <s v="No"/>
    <s v="A year to year participation rate change of more than 4% was identified for at least one subgroup, assessment type, or grade. Please review the CDQR Year to Year tab. Please resubmit SY 2017-18 data or submit a data note to explain why these data are accurate."/>
    <s v=""/>
    <m/>
    <m/>
    <m/>
    <m/>
    <m/>
    <m/>
    <m/>
  </r>
  <r>
    <s v="DQR-Assess-011_CA_1_001"/>
    <s v="Assessment CDQR "/>
    <s v="OESE, OSEP"/>
    <s v="2017-18"/>
    <s v="CALIFORNIA"/>
    <s v="CA"/>
    <s v="DQR-Assess-011"/>
    <n v="189"/>
    <n v="590"/>
    <s v="SEA"/>
    <s v="YEAR TO YEAR COMPARISON - CWD"/>
    <s v="NA"/>
    <m/>
    <m/>
    <s v="X"/>
    <s v="CWD"/>
    <s v="All"/>
    <s v="ALTASSALTACH"/>
    <s v="No"/>
    <s v="Year to Year comparison (FS 189): The number of CWD students who were enrolled at the time of the assessment and who took an ALTASSALTACH assessment in SY 2017-18 is 27 percent different from that number in SY 2016-17. The approximate discrepancy is 3007 students. Please revise data and resubmit or explain in a data note why these data are accurate."/>
    <m/>
    <s v="Year to Year comparison (FS 189): The number of CWD students who were enrolled at the time of the assessment and who took an ALTASSALTACH assessment in SY 2017-18 is 27 percent different from that number in SY 2016-17. The approximate discrepancy is 3007 students. Please revise data and resubmit or explain in a data note why these data are accurate."/>
    <s v="The data has been revised and resubmitted as of 03/04/2019."/>
    <m/>
    <m/>
    <m/>
    <m/>
    <m/>
    <s v="X"/>
    <m/>
    <m/>
    <m/>
    <m/>
    <s v="Data resubmitted"/>
    <s v="Did not resolve"/>
    <m/>
    <s v="Year to Year comparison - CWD (FS189): The number of CWD students who were enrolled at the time of the assessment and who took an ALTASSALTACH assessment in SY 2017-18 is 26.61% different from SY 2016-17. The approximate discrepancy is 3007 students. Please submit a data note explaining the discrepancy if the data are correct or resubmit the data."/>
    <m/>
    <m/>
    <m/>
    <m/>
    <x v="1"/>
    <s v="Exclude - Science and SEA only"/>
    <s v="Year to Year comparison - CWD (FS189): The number of CWD students who were enrolled at the time of the assessment and who took an ALTASSALTACH assessment in SY 2017-18 is 26.61% different from SY 2016-17. The approximate discrepancy is 3007 students. Please submit a data note explaining the discrepancy if the data are correct or resubmit the data."/>
    <x v="23"/>
    <m/>
    <x v="1"/>
    <x v="3"/>
    <x v="4"/>
    <x v="4"/>
    <s v="No"/>
    <s v="Year to Year comparison - CWD (FS189): The number of CWD students who were enrolled at the time of the assessment and who took an ALTASSALTACH assessment in SY 2017-18 is 26.61% different from SY 2016-17. The approximate discrepancy is 3007 students. Please submit a data note explaining the discrepancy if the data are correct or resubmit the data."/>
    <s v=""/>
    <m/>
    <m/>
    <m/>
    <m/>
    <m/>
    <m/>
    <m/>
  </r>
  <r>
    <s v="DQR-Assess-012_CA_1_001"/>
    <s v="Assessment CDQR "/>
    <s v="OESE, OSEP"/>
    <s v="2017-18"/>
    <s v="CALIFORNIA"/>
    <s v="CA"/>
    <s v="DQR-Assess-012"/>
    <s v="179, 189"/>
    <s v="585, 590"/>
    <s v="LEA"/>
    <s v="ACROSS FILE COMPARISON"/>
    <s v="NA"/>
    <m/>
    <m/>
    <s v="X"/>
    <s v="ALL, CWD, ECODIS, F, FCS, HOM, LEP, M, MB, MHL, MILCNCTD, MM, MW"/>
    <s v="ALL, 5, 8, HS"/>
    <s v="REGASSWACC"/>
    <s v="No"/>
    <s v="Across file comparison: The LEA GRAND TOTAL number of students who took an assessment and received a valid score (15843 students) (FS 179) does not equal the number of students who participated in the assessment (14011 students) (FS 189). This is a discrepancy of 1832 students, or 13%. _x000a__x000a_A similar discrepancy exists in the CWD, ECODIS, F, FCS, HOM, LEP, M, MB, MHL, MILCNCTD, MM, and MW subgroups. Please revise data and resubmit or explain in a data note why these data are accurate."/>
    <m/>
    <s v="Across file comparison: The LEA GRAND TOTAL number of students who took an assessment and received a valid score (15843 students) (FS 179) does not equal the number of students who participated in the assessment (14011 students) (FS 189). This is a discrepancy of 1832 students, or 13%. _x000a__x000a_A similar discrepancy exists in the CWD, ECODIS, F, FCS, HOM, LEP, M, MB, MHL, MILCNCTD, MM, and MW subgroups. Please revise data and resubmit or explain in a data note why these data are accurate."/>
    <s v="The data has been revised and resubmitted as of 03/04/2019."/>
    <m/>
    <m/>
    <m/>
    <m/>
    <m/>
    <m/>
    <m/>
    <m/>
    <m/>
    <m/>
    <s v="Data resubmitted"/>
    <s v="Resolved"/>
    <m/>
    <m/>
    <m/>
    <m/>
    <m/>
    <m/>
    <x v="0"/>
    <s v="Exclude"/>
    <s v=""/>
    <x v="23"/>
    <m/>
    <x v="0"/>
    <x v="0"/>
    <x v="5"/>
    <x v="5"/>
    <s v=""/>
    <s v=""/>
    <s v=""/>
    <m/>
    <m/>
    <m/>
    <m/>
    <m/>
    <m/>
    <m/>
  </r>
  <r>
    <s v="DQR-Assess-014_CA_1_001"/>
    <s v="Assessment CDQR "/>
    <s v="OESE, OSEP"/>
    <s v="2017-18"/>
    <s v="CALIFORNIA"/>
    <s v="CA"/>
    <s v="DQR-Assess-014"/>
    <n v="185"/>
    <n v="588"/>
    <s v="SEA"/>
    <s v="LOW PARTICIPATION RATE"/>
    <s v="NA"/>
    <s v="X"/>
    <m/>
    <m/>
    <s v="CWD, FCS, MAN"/>
    <s v="All grades"/>
    <s v="All assessment types"/>
    <s v="No"/>
    <s v="Low Participation Rate (FS 185): The participation rate for the CWD subgroup is 94.4%, the FCS subgroup is 91.7%, and the MAN subgroup is 94.3%.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 for the CWD subgroup is 94.4%, the FCS subgroup is 91.7%, and the MAN subgroup is 94.3%. The ESEA, as amended, requires that States annually measure the achievement of not less than 95 percent of all students, and 95 percent of all students in each subgroup of students. Please revise data and resubmit and/or provide an explanatory data note. "/>
    <s v="We review the data and the data reported is accurate. The direct funded charters are not included in the LEA counts. Therefore, the LEA-level counts will not match the SEA-level counts."/>
    <m/>
    <m/>
    <m/>
    <s v="X"/>
    <m/>
    <m/>
    <s v="MAN, FCS, CWD"/>
    <s v="ALL"/>
    <s v="ALL"/>
    <s v="Y"/>
    <s v="Data resubmitted"/>
    <s v="Did not resolve"/>
    <m/>
    <s v="Low Participation Rate (FS185): The participation rate for MAN, FCS, CWD students range from 91.80 to 94.41%.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MAN, FCS, CWD students range from 91.80 to 94.41%. The ESEA, as amended, requires that States annually measure the achievement of not less than 95 percent of all students, and 95 percent of all students in each subgroup of students. Please revise data and resubmit and/or provide an explanatory data note."/>
    <x v="24"/>
    <m/>
    <x v="1"/>
    <x v="4"/>
    <x v="4"/>
    <x v="6"/>
    <s v="Yes"/>
    <s v="Low Participation Rate (FS185): The participation rate for MAN, FCS, CWD students range from 91.80 to 94.41%. The ESEA, as amended, requires that States annually measure the achievement of not less than 95 percent of all students, and 95 percent of all students in each subgroup of students. Please revise data and resubmit and/or provide an explanatory data note._x000a__x000a_ED Note: State indicated that data were correct as reported."/>
    <m/>
    <m/>
    <m/>
    <m/>
    <m/>
    <m/>
    <m/>
    <m/>
  </r>
  <r>
    <s v="DQR-Assess-014_CA_1_002"/>
    <s v="Assessment CDQR "/>
    <s v="OESE, OSEP"/>
    <s v="2017-18"/>
    <s v="CALIFORNIA"/>
    <s v="CA"/>
    <s v="DQR-Assess-014"/>
    <n v="188"/>
    <n v="589"/>
    <s v="SEA"/>
    <s v="LOW PARTICIPATION RATE"/>
    <s v="NA"/>
    <m/>
    <s v="X"/>
    <m/>
    <s v="CWD, FCS, HOM, MAN"/>
    <s v="All grades"/>
    <s v="All assessment types"/>
    <s v="No"/>
    <s v="Low Participation Rate (FS 188): The participation rate for the CWD subgroup is 94.7%, the FCS subgroup is 92.2%, the HOM subgroup is 94.9%, and the MAN subgroup is 94.4%.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CWD subgroup is 94.7%, the FCS subgroup is 92.2%, the HOM subgroup is 94.9%, and the MAN subgroup is 94.4%. The ESEA, as amended, requires that States annually measure the achievement of not less than 95 percent of all students, and 95 percent of all students in each subgroup of students. Please revise data and resubmit and/or provide an explanatory data note. "/>
    <s v="We review the data and the data reported is accurate. The direct funded charters are not included in the LEA counts. Therefore, the LEA-level counts will not match the SEA-level counts."/>
    <m/>
    <m/>
    <m/>
    <m/>
    <s v="X"/>
    <m/>
    <s v="MAN, HOM, FCS, CWD"/>
    <s v="ALL"/>
    <s v="ALL"/>
    <s v="Y"/>
    <s v="Data resubmitted"/>
    <s v="Did not resolve"/>
    <m/>
    <s v="Low Participation Rate (FS188): The participation rate for MAN, HOM, FCS, CWD students range from 92.28 to 94.73%.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MAN, HOM, FCS, CWD students range from 92.28 to 94.73%. The ESEA, as amended, requires that States annually measure the achievement of not less than 95 percent of all students, and 95 percent of all students in each subgroup of students. Please revise data and resubmit and/or provide an explanatory data note."/>
    <x v="24"/>
    <m/>
    <x v="1"/>
    <x v="4"/>
    <x v="4"/>
    <x v="6"/>
    <s v="Yes"/>
    <s v="Low Participation Rate (FS188): The participation rate for MAN, HOM, FCS, CWD students range from 92.28 to 94.73%. The ESEA, as amended, requires that States annually measure the achievement of not less than 95 percent of all students, and 95 percent of all students in each subgroup of students. Please revise data and resubmit and/or provide an explanatory data note._x000a__x000a_ED Note: State indicated that data were correct as reported."/>
    <m/>
    <m/>
    <m/>
    <m/>
    <m/>
    <m/>
    <m/>
    <m/>
  </r>
  <r>
    <s v="DQR-Assess-018_CA_1_001"/>
    <s v="Assessment CDQR "/>
    <s v="OESE, OSEP"/>
    <s v="2017-18"/>
    <s v="CALIFORNIA"/>
    <s v="CA"/>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s v="We review the data and the data reported is accurate. The direct funded charters are not included in the LEA counts. Therefore, the LEA-level counts will not match the SEA-level counts."/>
    <m/>
    <m/>
    <s v="Revise; Per Email"/>
    <s v="X"/>
    <m/>
    <m/>
    <s v="CWD"/>
    <s v="ALL"/>
    <s v="ALTALTACH"/>
    <s v="Y"/>
    <s v="Data resubmitted"/>
    <s v="Did not resolve"/>
    <m/>
    <s v="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m/>
    <m/>
    <m/>
    <m/>
    <x v="1"/>
    <s v="Exclude - SEA"/>
    <s v="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x v="24"/>
    <m/>
    <x v="2"/>
    <x v="5"/>
    <x v="5"/>
    <x v="5"/>
    <s v="Yes"/>
    <s v="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_x000a__x000a_ED Note: State indicated that data were correct as reported."/>
    <m/>
    <m/>
    <m/>
    <m/>
    <m/>
    <m/>
    <m/>
    <m/>
  </r>
  <r>
    <s v="DQR-Assess-018_CA_1_002"/>
    <s v="Assessment CDQR "/>
    <s v="OESE, OSEP"/>
    <s v="2017-18"/>
    <s v="CALIFORNIA"/>
    <s v="CA"/>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We review the data and the data reported is accurate. The direct funded charters are not included in the LEA counts. Therefore, the LEA-level counts will not match the SEA-level counts."/>
    <m/>
    <m/>
    <s v="Revise; Per Email"/>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x v="24"/>
    <m/>
    <x v="2"/>
    <x v="5"/>
    <x v="5"/>
    <x v="5"/>
    <s v="Yes"/>
    <s v="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_x000a__x000a_ED Note: State indicated that data were correct as reported."/>
    <m/>
    <m/>
    <m/>
    <m/>
    <m/>
    <m/>
    <m/>
    <m/>
  </r>
  <r>
    <s v="DQR-Assess-018_CA_1_003"/>
    <s v="Assessment CDQR "/>
    <s v="OESE, OSEP"/>
    <s v="2017-18"/>
    <s v="CALIFORNIA"/>
    <s v="CA"/>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07%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0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data has been revised and resubmitted as of 03/04/2019."/>
    <m/>
    <m/>
    <s v="Revise; Per Email"/>
    <m/>
    <m/>
    <s v="X"/>
    <s v="CWD"/>
    <s v="ALL"/>
    <s v="ALTALTACH"/>
    <s v="Y"/>
    <s v="Data resubmitted"/>
    <s v="Did not resolve"/>
    <m/>
    <s v="1% CWD Alternate Assessment Participation [SCIENCE]: Students with Disabilities (IDEA) (CWD) taking the alternate assessment based on alternate achievement standards (ALTPARTALTACH) make up 1.07%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cience and SEA only"/>
    <s v="1% CWD Alternate Assessment Participation [SCIENCE]: Students with Disabilities (IDEA) (CWD) taking the alternate assessment based on alternate achievement standards (ALTPARTALTACH) make up 1.07%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x v="23"/>
    <m/>
    <x v="2"/>
    <x v="5"/>
    <x v="5"/>
    <x v="5"/>
    <s v="No"/>
    <s v="1% CWD Alternate Assessment Participation [SCIENCE]: Students with Disabilities (IDEA) (CWD) taking the alternate assessment based on alternate achievement standards (ALTPARTALTACH) make up 1.0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
    <m/>
    <m/>
    <m/>
    <m/>
    <m/>
    <m/>
    <m/>
  </r>
  <r>
    <s v="DQR-Assess-002_CO_1_001"/>
    <s v="Assessment CDQR "/>
    <s v="OESE, OSEP"/>
    <s v="2017-18"/>
    <s v="COLORADO"/>
    <s v="CO"/>
    <s v="DQR-Assess-002"/>
    <s v="175, 178"/>
    <s v="583, 584"/>
    <s v="SEA"/>
    <s v="METADATA ERROR"/>
    <s v="ZEROS SUBMITTED"/>
    <s v="X"/>
    <s v="X"/>
    <m/>
    <s v="NA"/>
    <s v="HS"/>
    <s v="ALTALTACH, REGWACC, REGWOACC"/>
    <s v="No"/>
    <s v="Missing Data (FS 175/178): Achievement data were not reported for ALTASSALTACH, REGASSWACC, REGASSWOACC [PERF LEVEL 1, 4] for GRADE HS at the SEA, LEA, and School levels. While this may be accurate, it's unusual. Please revise data and resubmit or explain in a data note why these data are accurate."/>
    <m/>
    <s v="Missing Data (FS 175/178): Achievement data were not reported for ALTASSALTACH, REGASSWACC, REGASSWOACC [PERF LEVEL 1, 4] for GRADE HS at the SEA, LEA, and School levels. While this may be accurate, it's unusual. Please revise data and resubmit or explain in a data note why these data are accurate."/>
    <s v="This is accurate. There are three performance levels, but there are no students in the lowest level."/>
    <m/>
    <m/>
    <m/>
    <s v="X"/>
    <s v="X"/>
    <m/>
    <s v="NA"/>
    <s v="HS"/>
    <s v="ALTALTACH, REGWACC, REGWOACC"/>
    <m/>
    <s v="No resubmission"/>
    <s v="Did not resolve"/>
    <m/>
    <s v="Missing Data (FS 175/178): Achievement data were not reported for ALTASSALTACH, REGASSWACC, REGASSWOACC [PERF LEVEL 1, 4] for GRADE HS at the SEA, LEA, and School levels. While this may be accurate, it's unusual. Please revise data and resubmit or explain in a data note why these data are accurate."/>
    <m/>
    <m/>
    <m/>
    <m/>
    <x v="1"/>
    <s v="Exclude"/>
    <s v="Missing Data (FS 175/178): Achievement data were not reported for ALTASSALTACH, REGASSWACC, REGASSWOACC [PERF LEVEL 1, 4] for GRADE HS at the SEA, LEA, and School levels. While this may be accurate, it's unusual. Please revise data and resubmit or explain in a data note why these data are accurate."/>
    <x v="25"/>
    <s v="Zeroes submitted comment; recommend removing from data notes"/>
    <x v="0"/>
    <x v="1"/>
    <x v="4"/>
    <x v="4"/>
    <s v="Yes"/>
    <s v="Missing Data (FS 175/178): Achievement data were not reported for ALTASSALTACH, REGASSWACC, REGASSWOACC [PERF LEVEL 1, 4] for GRADE HS at the SEA, LEA, and School levels. While this may be accurate, it's unusual. Please revise data and resubmit or explain in a data note why these data are accurate._x000a__x000a_ED Note: State indicated that data were correct as reported."/>
    <m/>
    <m/>
    <m/>
    <m/>
    <m/>
    <m/>
    <m/>
    <m/>
  </r>
  <r>
    <s v="DQR-Assess-009_CO_1_001"/>
    <s v="Assessment CDQR "/>
    <s v="OESE, OSEP"/>
    <s v="2017-18"/>
    <s v="COLORADO"/>
    <s v="CO"/>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1. The differences in valid scores for RLA and Math in HS are due to the change from reporting 9th grade CMAS to 11th grade SAT. The participation in 11th grade SAT was significantly higher so the number of valid scores increased.                                            2. The decrease in the number of students with accommodations was due to a change in coding that stopped counting some of our accessibility features that do not require an IEP as accommodations. Most impactful would be Text-To-Speech for Math and Sci.                                                 3. The change in Migrant data is due to a change in how that data is collected in the assessment data. Rather than having districts provide the information we are now using the data directly from our migrant education group at the state so it will be more accurate now.                                      4. The Multi-racial group has been increasing in CO for the last 3 years. This could be due to changing population or improvements to how this data is collected."/>
    <m/>
    <m/>
    <m/>
    <s v="X"/>
    <s v="X"/>
    <s v="X"/>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26"/>
    <m/>
    <x v="1"/>
    <x v="3"/>
    <x v="2"/>
    <x v="3"/>
    <s v="No"/>
    <s v="A year to year change of more than 200 (count difference) and 10% was identified for at least one subgroup, assessment type, or grade. Please review the CDQR Year to Year tab. Please resubmit SY 2017-18 data or submit a data note to explain why these data are accurate."/>
    <s v="1. The differences in valid scores for RLA and Math in HS are due to the change from reporting 9th grade CMAS to 11th grade SAT. The participation in 11th grade SAT was significantly higher so the number of valid scores increased._x000a__x000a_2. The decrease in the number of students with accommodations was due to a change in coding that stopped counting some of our accessibility features that do not require an IEP as accommodations. Most impactful would be Text-To-Speech for Math and Sci._x000a__x000a_3. The change in Migrant data is due to a change in how that data is collected in the assessment data. Rather than having districts provide the information we are now using the data directly from our migrant education group at the state so it will be more accurate now._x000a_4. The Multi-racial group has been increasing in CO for the last 3 years. This could be due to changing population or improvements to how this data is collected."/>
    <m/>
    <m/>
    <m/>
    <m/>
    <m/>
    <m/>
    <m/>
  </r>
  <r>
    <s v="DQR-Assess-010_CO_1_001"/>
    <s v="Assessment CDQR "/>
    <s v="OESE, OSEP"/>
    <s v="2017-18"/>
    <s v="COLORADO"/>
    <s v="CO"/>
    <s v="DQR-Assess-010"/>
    <s v="185, 188"/>
    <s v="588, 589"/>
    <s v="SEA"/>
    <s v="ACCURACY - YEAR TO YEAR RATE"/>
    <s v="NA"/>
    <s v="X"/>
    <s v="X"/>
    <m/>
    <s v="See CDQR Y2Y report"/>
    <s v="See CDQR Y2Y report"/>
    <s v="See CDQR Y2Y report"/>
    <s v="See CDQR Y2Y report"/>
    <s v="A year to year participation rate change of more than 4% was identified for at least one subgroup, assessment type, or grade. Please review the CDQR Year to Year Report. Please resubmit SY 2017-18 data or submit a data note to explain why these data are accurate."/>
    <m/>
    <s v="A year to year participation rate change of more than 4% was identified for at least one subgroup, assessment type, or grade. Please review the CDQR Year to Year Report. Please resubmit SY 2017-18 data or submit a data note to explain why these data are accurate."/>
    <s v="1. The differences in participation for RLA and Math in HS is due to the change from reporting 9th grade CMAS to 11th grade SAT. The participation in 11th grade SAT was significantly higher. The subgroups highlighted had proportionally lower participation than other subgroups in the 9th grade data so they had a higher increase in participation percentage.      "/>
    <m/>
    <m/>
    <m/>
    <s v="X"/>
    <s v="X"/>
    <m/>
    <s v="See CDQR Y2Y report"/>
    <s v="See CDQR Y2Y report"/>
    <s v="See CDQR Y2Y report"/>
    <s v="See CDQR Y2Y report"/>
    <s v="Data resubmitted"/>
    <s v="Did not resolve"/>
    <m/>
    <s v="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articipation rate change of more than 4% was identified for at least one subgroup, assessment type, or grade. Please review the CDQR Year to Year tab. Please resubmit SY 2017-18 data or submit a data note to explain why these data are accurate."/>
    <x v="27"/>
    <m/>
    <x v="1"/>
    <x v="3"/>
    <x v="2"/>
    <x v="3"/>
    <s v="No"/>
    <s v="A year to year participation rate change of more than 4% was identified for at least one subgroup, assessment type, or grade. Please review the CDQR Year to Year tab. Please resubmit SY 2017-18 data or submit a data note to explain why these data are accurate."/>
    <s v="The differences in participation for RLA and Math in HS is due to the change from reporting 9th grade CMAS to 11th grade SAT. The participation in 11th grade SAT was significantly higher. The subgroups highlighted had proportionally lower participation than other subgroups in the 9th grade data so they had a higher increase in participation percentage.      "/>
    <m/>
    <m/>
    <m/>
    <m/>
    <m/>
    <m/>
    <m/>
  </r>
  <r>
    <s v="DQR-Assess-014_CO_1_001"/>
    <s v="Assessment CDQR "/>
    <s v="OESE, OSEP"/>
    <s v="2017-18"/>
    <s v="COLORADO"/>
    <s v="CO"/>
    <s v="DQR-Assess-014"/>
    <n v="185"/>
    <n v="588"/>
    <s v="SEA"/>
    <s v="LOW PARTICIPATION RATE"/>
    <s v="NA"/>
    <s v="X"/>
    <m/>
    <m/>
    <s v="ALL, CWD, F, FCS, HOM, M, MAN, MB, MM, MNP, MW"/>
    <s v="All grades"/>
    <s v="All assessment types"/>
    <s v="No"/>
    <s v="Low Participation Rate (FS 185): The participation rates for the CWD, F, FCS, HOM, M, MAN, MB, MM, MNP, and MW subgroups range from 87.3 to 94.9%. The participation rate for the ALL STUDENTS subgroup is 93.9%.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s for the CWD, F, FCS, HOM, M, MAN, MB, MM, MNP, and MW subgroups range from 87.3 to 94.9%. The participation rate for the ALL STUDENTS subgroup is 93.9%. The ESEA, as amended, requires that States annually measure the achievement of not less than 95 percent of all students, and 95 percent of all students in each subgroup of students. Please revise data and resubmit and/or provide an explanatory data note. "/>
    <s v="Colorado state statute allows for parents to excuse students from state testing."/>
    <m/>
    <m/>
    <m/>
    <m/>
    <m/>
    <m/>
    <m/>
    <m/>
    <m/>
    <m/>
    <s v="Data resubmitted"/>
    <s v="Resolved"/>
    <m/>
    <m/>
    <m/>
    <m/>
    <m/>
    <m/>
    <x v="0"/>
    <s v="Exclude"/>
    <s v=""/>
    <x v="28"/>
    <m/>
    <x v="0"/>
    <x v="0"/>
    <x v="0"/>
    <x v="0"/>
    <s v=""/>
    <s v=""/>
    <s v=""/>
    <m/>
    <m/>
    <m/>
    <m/>
    <m/>
    <m/>
    <m/>
  </r>
  <r>
    <s v="DQR-Assess-014_CO_1_002"/>
    <s v="Assessment CDQR "/>
    <s v="OESE, OSEP"/>
    <s v="2017-18"/>
    <s v="COLORADO"/>
    <s v="CO"/>
    <s v="DQR-Assess-014"/>
    <n v="188"/>
    <n v="589"/>
    <s v="SEA"/>
    <s v="LOW PARTICIPATION RATE"/>
    <s v="NA"/>
    <m/>
    <s v="X"/>
    <m/>
    <s v="ALL, CWD, F, FCS, HOM, M, MAN,  MM, MW"/>
    <s v="All grades"/>
    <s v="All assessment types"/>
    <s v="No"/>
    <s v="Low Participation Rate (FS 188): The participation rates for the CWD, F, FCS, HOM, M, MAN,  MM, and MW subgroups range from 87.2 to 94.0%. The participation rate for the ALL STUDENTS subgroup is 94.0%.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the CWD, F, FCS, HOM, M, MAN,  MM, and MW subgroups range from 87.2 to 94.0%. The participation rate for the ALL STUDENTS subgroup is 94.0%. The ESEA, as amended, requires that States annually measure the achievement of not less than 95 percent of all students, and 95 percent of all students in each subgroup of students. Please revise data and resubmit and/or provide an explanatory data note. "/>
    <s v="Colorado state statute allows for parents to excuse students from state testing."/>
    <m/>
    <m/>
    <m/>
    <m/>
    <s v="X"/>
    <m/>
    <s v="ALL STUDENTS, MW, MM, MAN, M, HOM, FCS, F, CWD"/>
    <s v="ALL"/>
    <s v="ALL"/>
    <s v="Y"/>
    <s v="Data resubmitted"/>
    <s v="Did not resolve"/>
    <m/>
    <s v="Low Participation Rate (FS188): The participation rate for ALL STUDENTS, MW, MM, MAN, M, HOM, FCS, F, CWD students range from 87.26 to 94.01%.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ALL STUDENTS, MW, MM, MAN, M, HOM, FCS, F, CWD students range from 87.26 to 94.01%. The ESEA, as amended, requires that States annually measure the achievement of not less than 95 percent of all students, and 95 percent of all students in each subgroup of students. Please revise data and resubmit and/or provide an explanatory data note."/>
    <x v="28"/>
    <s v="Parent opt-in/opt-out"/>
    <x v="1"/>
    <x v="4"/>
    <x v="6"/>
    <x v="0"/>
    <s v="No"/>
    <s v="Low Participation Rate (FS188): The participation rate for ALL STUDENTS, MW, MM, MAN, M, HOM, FCS, F, CWD students range from 87.26 to 94.01%. The ESEA, as amended, requires that States annually measure the achievement of not less than 95 percent of all students, and 95 percent of all students in each subgroup of students. Please revise data and resubmit and/or provide an explanatory data note."/>
    <s v="Colorado state statute allows for parents to excuse students from state testing."/>
    <m/>
    <m/>
    <m/>
    <m/>
    <m/>
    <m/>
    <m/>
  </r>
  <r>
    <s v="DQR-Assess-018_CO_1_001"/>
    <s v="Assessment CDQR "/>
    <s v="OESE, OSEP"/>
    <s v="2017-18"/>
    <s v="COLORADO"/>
    <s v="CO"/>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0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0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This is due to the low participation rates in HS science for the general population impacting the comparison to the Alternate population which has better participation rates."/>
    <m/>
    <m/>
    <s v="No change"/>
    <m/>
    <m/>
    <s v="X"/>
    <s v="CWD"/>
    <s v="ALL"/>
    <s v="ALTALTACH"/>
    <s v="Y"/>
    <s v="No resubmission"/>
    <s v="Did not resolve"/>
    <m/>
    <s v="1% CWD Alternate Assessment Participation [SCIENCE]: Students with Disabilities (IDEA) (CWD) taking the alternate assessment based on alternate achievement standards (ALTPARTALTACH) make up 1.05%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m/>
    <m/>
    <m/>
    <x v="1"/>
    <s v="Exclude - Science and SEA only"/>
    <s v="1% CWD Alternate Assessment Participation [SCIENCE]: Students with Disabilities (IDEA) (CWD) taking the alternate assessment based on alternate achievement standards (ALTPARTALTACH) make up 1.05%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x v="29"/>
    <m/>
    <x v="2"/>
    <x v="5"/>
    <x v="0"/>
    <x v="0"/>
    <s v="No"/>
    <s v="1% CWD Alternate Assessment Participation [SCIENCE]: Students with Disabilities (IDEA) (CWD) taking the alternate assessment based on alternate achievement standards (ALTPARTALTACH) make up 1.0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This is due to the low participation rates in HS science for the general population impacting the comparison to the Alternate population which has better participation rates."/>
    <m/>
    <m/>
    <m/>
    <m/>
    <m/>
    <m/>
    <m/>
  </r>
  <r>
    <s v="DQR-Assess-001_CT_1_001"/>
    <s v="Assessment CDQR "/>
    <s v="OESE, OSEP"/>
    <s v="2017-18"/>
    <s v="CONNECTICUT"/>
    <s v="CT"/>
    <s v="DQR-Assess-001"/>
    <n v="179"/>
    <n v="585"/>
    <s v="SEA, LEA, SCH"/>
    <s v="MISSING DATA"/>
    <s v="NA"/>
    <m/>
    <m/>
    <s v="X"/>
    <s v="All subgroups"/>
    <s v="All grades"/>
    <s v="All assessment types"/>
    <s v="Yes"/>
    <s v="Missing Data (FS 179): Achievement data for Science were not reported at the SEA, LEA, and School levels. Please submit data."/>
    <m/>
    <s v="Missing Data (FS 179): Achievement data for Science were not reported at the SEA, LEA, and School levels. Under the terms of the science assessment waiver, the State is required to provide participation data but not achievement data.  Please submit data or provide an explanation."/>
    <s v="Waiver"/>
    <m/>
    <m/>
    <s v="Revise; Waiver"/>
    <m/>
    <m/>
    <s v="X"/>
    <s v="All subgroups"/>
    <s v="All grades"/>
    <s v="All assessment types"/>
    <m/>
    <s v="No resubmission"/>
    <s v="Did not resolve"/>
    <m/>
    <s v="Missing Data (FS 179): Achievement data for Science were not reported at the SEA, LEA, and School levels. Under the terms of the science assessment waiver, the State is required to provide participation data but not achievement data.  Please submit data or provide an explanation."/>
    <m/>
    <m/>
    <m/>
    <m/>
    <x v="1"/>
    <s v="Exclude - Science"/>
    <s v="Missing Data (FS 179): Achievement data for Science were not reported at the SEA, LEA, and School levels. Under the terms of the science assessment waiver, the State is required to provide participation data but not achievement data.  Please submit data or provide an explanation."/>
    <x v="30"/>
    <s v="State comment adds no additional information not already included in PO comment"/>
    <x v="1"/>
    <x v="2"/>
    <x v="4"/>
    <x v="4"/>
    <s v="No"/>
    <s v="Missing Data (FS 179): Achievement data for Science were not reported at the SEA, LEA, and School levels. Under the terms of the science assessment waiver, the State is required to provide participation data but not achievement data.  Please submit data or provide an explanation."/>
    <m/>
    <m/>
    <m/>
    <m/>
    <m/>
    <m/>
    <m/>
    <m/>
  </r>
  <r>
    <s v="DQR-Assess-006_CT_1_001"/>
    <s v="Assessment CDQR "/>
    <s v="OESE, OSEP"/>
    <s v="2017-18"/>
    <s v="CONNECTICUT"/>
    <s v="CT"/>
    <s v="DQR-Assess-006"/>
    <s v="175, 178"/>
    <s v="583, 584"/>
    <s v="SEA, SCH"/>
    <s v="LEVEL COMPARISON"/>
    <s v="NA"/>
    <s v="X"/>
    <s v="X"/>
    <m/>
    <s v="ALL, ECODIS, F, M, MB, MHL, MW"/>
    <s v="ALL, 6, 7, 8"/>
    <s v="ALTASSALTACH"/>
    <s v="No"/>
    <s v="Achievement SEA to SCH comparison - [MATHEMATICS and READING/LANGUAGE ARTS]: The SEA FS 175 number of students in the ALL, ECODIS, F, M, and MB subgroups who took an ALTASSALTACH assessment and received a valid score in GRADES ALL, 6, 7, 8 is different from the sum of the SCH level counts of students who took an assessment and received a valid score. The GRAND TOTAL SEA number of students in the subgroup who took an ALTASSALTACH assessment for MATHEMATICS and received a valid score is 1329 students (32%) different from the SCH number. Discrepancies in the subgroups range from 260-955 students. _x000a__x000a_Similar SEA to SCH discrepancies exist for the FS 178 number of students who took an assessment and received a valid score. Please revise data and resubmit or explain in a data note why these data are accurate."/>
    <m/>
    <s v="Achievement SEA to SCH comparison - [MATHEMATICS and READING/LANGUAGE ARTS]: The SEA FS 175 number of students in the ALL, ECODIS, F, M, and MB subgroups who took an ALTASSALTACH assessment and received a valid score in GRADES ALL, 6, 7, 8 is different from the sum of the SCH level counts of students who took an assessment and received a valid score. The GRAND TOTAL SEA number of students in the subgroup who took an ALTASSALTACH assessment for MATHEMATICS and received a valid score is 1329 students (32%) different from the SCH number. Discrepancies in the subgroups range from 260-955 students. _x000a__x000a_Similar SEA to SCH discrepancies exist for the FS 178 number of students who took an assessment and received a valid score. Please revise data and resubmit or explain in a data note why these data are accurate."/>
    <s v="programs"/>
    <m/>
    <m/>
    <m/>
    <s v="X"/>
    <s v="X"/>
    <m/>
    <s v="ALL, ECODIS, F, M, MB, MHL, MW"/>
    <s v="ALL, 6, 7, 8"/>
    <s v="ALTALTACH"/>
    <m/>
    <s v="No resubmission"/>
    <s v="Did not resolve"/>
    <m/>
    <s v="Achievement SEA to SCH comparison - [MATHEMATICS and READING/LANGUAGE ARTS]: The SEA FS 175 number of students in the ALL, ECODIS, F, M, and MB subgroups who took an ALTASSALTACH assessment and received a valid score in GRADES ALL, 6, 7, 8 is different from the sum of the SCH level counts of students who took an assessment and received a valid score. The GRAND TOTAL SEA number of students in the subgroup who took an ALTASSALTACH assessment for MATHEMATICS and received a valid score is 1329 students (32%) different from the SCH number. Discrepancies in the subgroups range from 260-955 students. _x000a__x000a_Similar SEA to SCH discrepancies exist for the FS 178 number of students who took an assessment and received a valid score. Please revise data and resubmit or explain in a data note why these data are accurate."/>
    <m/>
    <m/>
    <m/>
    <m/>
    <x v="1"/>
    <s v="Include"/>
    <s v="Achievement SEA to SCH comparison - [MATHEMATICS and READING/LANGUAGE ARTS]: The SEA FS 175 number of students in the ALL, ECODIS, F, M, and MB subgroups who took an ALTASSALTACH assessment and received a valid score in GRADES ALL, 6, 7, 8 is different from the sum of the SCH level counts of students who took an assessment and received a valid score. The GRAND TOTAL SEA number of students in the subgroup who took an ALTASSALTACH assessment for MATHEMATICS and received a valid score is 1329 students (32%) different from the SCH number. Discrepancies in the subgroups range from 260-955 students. _x000a__x000a_Similar SEA to SCH discrepancies exist for the FS 178 number of students who took an assessment and received a valid score. Please revise data and resubmit or explain in a data note why these data are accurate."/>
    <x v="31"/>
    <m/>
    <x v="1"/>
    <x v="7"/>
    <x v="4"/>
    <x v="4"/>
    <s v="No"/>
    <s v="Achievement SEA to SCH comparison - [MATHEMATICS and READING/LANGUAGE ARTS]: The SEA FS 175 number of students in the ALL, ECODIS, F, M, and MB subgroups who took an ALTASSALTACH assessment and received a valid score in GRADES ALL, 6, 7, 8 is different from the sum of the SCH level counts of students who took an assessment and received a valid score. The GRAND TOTAL SEA number of students in the subgroup who took an ALTASSALTACH assessment for MATHEMATICS and received a valid score is 1329 students (32%) different from the SCH number. Discrepancies in the subgroups range from 260-955 students. _x000a__x000a_Similar SEA to SCH discrepancies exist for the FS 178 number of students who took an assessment and received a valid score. Please revise data and resubmit or explain in a data note why these data are accurate."/>
    <s v=""/>
    <m/>
    <m/>
    <m/>
    <m/>
    <m/>
    <m/>
    <m/>
  </r>
  <r>
    <s v="DQR-Assess-006_CT_1_002"/>
    <s v="Assessment CDQR "/>
    <s v="OESE, OSEP"/>
    <s v="2017-18"/>
    <s v="CONNECTICUT"/>
    <s v="CT"/>
    <s v="DQR-Assess-006"/>
    <s v="175, 178"/>
    <s v="583, 584"/>
    <s v="SEA, SCH"/>
    <s v="LEVEL COMPARISON"/>
    <s v="NA"/>
    <s v="X"/>
    <s v="X"/>
    <m/>
    <s v="CWD"/>
    <s v="All grades"/>
    <s v="All assessment types"/>
    <s v="No"/>
    <s v="Achievement SEA to SCH comparison: The FS 175 SEA number of students in CWD subgroup who took any assessment and received a valid score is different from the sum of the SCH level counts of students. _x000a__x000a_SEA to SCH discrepancies by Grade/Assessment Type: _x000a_-GRADE 8/ALL: 628 students, 10%_x000a_-GRADE HS/ALL: 862 students, 18%_x000a_-GRADE ALL/ALTASSALTACH: 1329 students, 32%_x000a_-GRADE 6/ALTASSALTACH: 228 students, 37%_x000a_-GRADE 7/ALTASSALTACH: 210 students, 35%_x000a_-GRADE 8/ALTASSALTACH: 220 students, 36%_x000a_-GRADE HS/REGASSWOACC: 533 students, 17%_x000a__x000a_Similar SEA to SCH discrepancies exist for the FS 178 number of students who took an assessment and received a valid score. Please revise data and resubmit or explain in a data note why these data are accurate."/>
    <m/>
    <s v="Achievement SEA to SCH comparison: The FS 175 SEA number of students in CWD subgroup who took any assessment and received a valid score is different from the sum of the SCH level counts of students. _x000a__x000a_SEA to SCH discrepancies by Grade/Assessment Type: _x000a_-GRADE 8/ALL: 628 students, 10%_x000a_-GRADE HS/ALL: 862 students, 18%_x000a_-GRADE ALL/ALTASSALTACH: 1329 students, 32%_x000a_-GRADE 6/ALTASSALTACH: 228 students, 37%_x000a_-GRADE 7/ALTASSALTACH: 210 students, 35%_x000a_-GRADE 8/ALTASSALTACH: 220 students, 36%_x000a_-GRADE HS/REGASSWOACC: 533 students, 17%_x000a__x000a_Similar SEA to SCH discrepancies exist for the FS 178 number of students who took an assessment and received a valid score. Please revise data and resubmit or explain in a data note why these data are accurate."/>
    <s v="Programs"/>
    <m/>
    <m/>
    <m/>
    <s v="X"/>
    <s v="X"/>
    <m/>
    <s v="CWD"/>
    <s v="All grades"/>
    <s v="All assessment types"/>
    <m/>
    <s v="No resubmission"/>
    <s v="Did not resolve"/>
    <m/>
    <s v="Achievement SEA to SCH comparison: The FS 175 SEA number of students in CWD subgroup who took any assessment and received a valid score is different from the sum of the SCH level counts of students. _x000a__x000a_SEA to SCH discrepancies by Grade/Assessment Type: _x000a_-GRADE 8/ALL: 628 students, 10%_x000a_-GRADE HS/ALL: 862 students, 18%_x000a_-GRADE ALL/ALTASSALTACH: 1329 students, 32%_x000a_-GRADE 6/ALTASSALTACH: 228 students, 37%_x000a_-GRADE 7/ALTASSALTACH: 210 students, 35%_x000a_-GRADE 8/ALTASSALTACH: 220 students, 36%_x000a_-GRADE HS/REGASSWOACC: 533 students, 17%_x000a__x000a_Similar SEA to SCH discrepancies exist for the FS 178 number of students who took an assessment and received a valid score. Please revise data and resubmit or explain in a data note why these data are accurate."/>
    <m/>
    <m/>
    <m/>
    <m/>
    <x v="1"/>
    <s v="Include"/>
    <s v="Achievement SEA to SCH comparison: The FS 175 SEA number of students in CWD subgroup who took any assessment and received a valid score is different from the sum of the SCH level counts of students. _x000a__x000a_SEA to SCH discrepancies by Grade/Assessment Type: _x000a_-GRADE 8/ALL: 628 students, 10%_x000a_-GRADE HS/ALL: 862 students, 18%_x000a_-GRADE ALL/ALTASSALTACH: 1329 students, 32%_x000a_-GRADE 6/ALTASSALTACH: 228 students, 37%_x000a_-GRADE 7/ALTASSALTACH: 210 students, 35%_x000a_-GRADE 8/ALTASSALTACH: 220 students, 36%_x000a_-GRADE HS/REGASSWOACC: 533 students, 17%_x000a__x000a_Similar SEA to SCH discrepancies exist for the FS 178 number of students who took an assessment and received a valid score. Please revise data and resubmit or explain in a data note why these data are accurate."/>
    <x v="31"/>
    <m/>
    <x v="1"/>
    <x v="7"/>
    <x v="4"/>
    <x v="4"/>
    <s v="No"/>
    <s v="Achievement SEA to SCH comparison: The FS 175 SEA number of students in CWD subgroup who took any assessment and received a valid score is different from the sum of the SCH level counts of students. _x000a__x000a_SEA to SCH discrepancies by Grade/Assessment Type: _x000a_-GRADE 8/ALL: 628 students, 10%_x000a_-GRADE HS/ALL: 862 students, 18%_x000a_-GRADE ALL/ALTASSALTACH: 1329 students, 32%_x000a_-GRADE 6/ALTASSALTACH: 228 students, 37%_x000a_-GRADE 7/ALTASSALTACH: 210 students, 35%_x000a_-GRADE 8/ALTASSALTACH: 220 students, 36%_x000a_-GRADE HS/REGASSWOACC: 533 students, 17%_x000a__x000a_Similar SEA to SCH discrepancies exist for the FS 178 number of students who took an assessment and received a valid score. Please revise data and resubmit or explain in a data note why these data are accurate."/>
    <s v=""/>
    <m/>
    <m/>
    <m/>
    <m/>
    <m/>
    <m/>
    <m/>
  </r>
  <r>
    <s v="DQR-Assess-006_CT_1_003"/>
    <s v="Assessment CDQR "/>
    <s v="OESE, OSEP"/>
    <s v="2017-18"/>
    <s v="CONNECTICUT"/>
    <s v="CT"/>
    <s v="DQR-Assess-006"/>
    <s v="175, 178"/>
    <s v="583, 584"/>
    <s v="SEA, SCH"/>
    <s v="LEVEL COMPARISON"/>
    <s v="NA"/>
    <s v="X"/>
    <s v="X"/>
    <m/>
    <s v="ECODIS, M, MHL"/>
    <s v="HS"/>
    <s v="ALL, REGASSWOACC"/>
    <s v="No"/>
    <s v="Achievement SEA to SCH comparison: The FS 175 SEA number of students in ECODIS, M, and MHL subgroups who took a(n) ALL, REGASSWOACC assessment and received a valid score reported for GRADE HS is different from the sum of the SCH level counts of students._x000a__x000a_SEA to SCH discrepancies for ALL assessment by Subgroup: _x000a_-ECODIS: 1561 students, 12%_x000a_-M: 1984 students, 10%_x000a_-MHL: 1162 students, 14%_x000a__x000a_Similar SEA to SCH discrepancies exist for the FS 178 number of students who took an assessment and received a valid score. Please revise data and resubmit or explain in a data note why these data are accurate."/>
    <m/>
    <s v="Achievement SEA to SCH comparison: The FS 175 SEA number of students in ECODIS, M, and MHL subgroups who took a(n) ALL, REGASSWOACC assessment and received a valid score reported for GRADE HS is different from the sum of the SCH level counts of students._x000a__x000a_SEA to SCH discrepancies for ALL assessment by Subgroup: _x000a_-ECODIS: 1561 students, 12%_x000a_-M: 1984 students, 10%_x000a_-MHL: 1162 students, 14%_x000a__x000a_Similar SEA to SCH discrepancies exist for the FS 178 number of students who took an assessment and received a valid score. Please revise data and resubmit or explain in a data note why these data are accurate."/>
    <s v="Programs"/>
    <m/>
    <m/>
    <m/>
    <s v="X"/>
    <s v="X"/>
    <m/>
    <s v="ECODIS, M, MHL"/>
    <s v="HS"/>
    <s v="ALL, REGASSWOACC"/>
    <m/>
    <s v="No resubmission"/>
    <s v="Did not resolve"/>
    <m/>
    <s v="Achievement SEA to SCH comparison: The FS 175 SEA number of students in ECODIS, M, and MHL subgroups who took a(n) ALL, REGASSWOACC assessment and received a valid score reported for GRADE HS is different from the sum of the SCH level counts of students._x000a__x000a_SEA to SCH discrepancies for ALL assessment by Subgroup: _x000a_-ECODIS: 1561 students, 12%_x000a_-M: 1984 students, 10%_x000a_-MHL: 1162 students, 14%_x000a__x000a_Similar SEA to SCH discrepancies exist for the FS 178 number of students who took an assessment and received a valid score. Please revise data and resubmit or explain in a data note why these data are accurate."/>
    <m/>
    <m/>
    <m/>
    <m/>
    <x v="1"/>
    <s v="Include"/>
    <s v="Achievement SEA to SCH comparison: The FS 175 SEA number of students in ECODIS, M, and MHL subgroups who took a(n) ALL, REGASSWOACC assessment and received a valid score reported for GRADE HS is different from the sum of the SCH level counts of students._x000a__x000a_SEA to SCH discrepancies for ALL assessment by Subgroup: _x000a_-ECODIS: 1561 students, 12%_x000a_-M: 1984 students, 10%_x000a_-MHL: 1162 students, 14%_x000a__x000a_Similar SEA to SCH discrepancies exist for the FS 178 number of students who took an assessment and received a valid score. Please revise data and resubmit or explain in a data note why these data are accurate."/>
    <x v="31"/>
    <m/>
    <x v="1"/>
    <x v="7"/>
    <x v="4"/>
    <x v="4"/>
    <s v="No"/>
    <s v="Achievement SEA to SCH comparison: The FS 175 SEA number of students in ECODIS, M, and MHL subgroups who took a(n) ALL, REGASSWOACC assessment and received a valid score reported for GRADE HS is different from the sum of the SCH level counts of students._x000a__x000a_SEA to SCH discrepancies for ALL assessment by Subgroup: _x000a_-ECODIS: 1561 students, 12%_x000a_-M: 1984 students, 10%_x000a_-MHL: 1162 students, 14%_x000a__x000a_Similar SEA to SCH discrepancies exist for the FS 178 number of students who took an assessment and received a valid score. Please revise data and resubmit or explain in a data note why these data are accurate."/>
    <s v=""/>
    <m/>
    <m/>
    <m/>
    <m/>
    <m/>
    <m/>
    <m/>
  </r>
  <r>
    <s v="DQR-Assess-009_CT_1_001"/>
    <s v="Assessment CDQR "/>
    <s v="OESE, OSEP"/>
    <s v="2017-18"/>
    <s v="CONNECTICUT"/>
    <s v="CT"/>
    <s v="DQR-Assess-009"/>
    <s v="175, 178, 185, 188"/>
    <s v="583, 584, 588, 589"/>
    <s v="SEA"/>
    <s v="ACCURACY - YEAR TO YEAR COUNT"/>
    <s v="NA"/>
    <s v="X"/>
    <s v="X"/>
    <m/>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Data are accurate. Different cohorts of students. Inappropriate to compare across years."/>
    <m/>
    <m/>
    <m/>
    <s v="X"/>
    <s v="X"/>
    <m/>
    <s v="See CDQR Y2Y report"/>
    <s v="See CDQR Y2Y report"/>
    <s v="See CDQR Y2Y report"/>
    <s v="See CDQR Y2Y report"/>
    <s v="No resubmission"/>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32"/>
    <s v="DS question: What's our policy of rewriting state responses? Alternatively, remove comment?"/>
    <x v="1"/>
    <x v="3"/>
    <x v="7"/>
    <x v="3"/>
    <s v="Yes"/>
    <s v="A year to year change of more than 200 (count difference) and 10% was identified for at least one subgroup, assessment type, or grade. Please review the CDQR Year to Year tab. Please resubmit SY 2017-18 data or submit a data note to explain why these data are accurate._x000a__x000a_ED Note: State indicated that data were correct as reported."/>
    <s v="State explained that the two cohorts are not comparable and are different cohorts of students."/>
    <m/>
    <m/>
    <m/>
    <m/>
    <m/>
    <m/>
    <m/>
  </r>
  <r>
    <s v="DQR-Assess-012_CT_1_001"/>
    <s v="Assessment CDQR "/>
    <s v="OESE, OSEP"/>
    <s v="2017-18"/>
    <s v="CONNECTICUT"/>
    <s v="CT"/>
    <s v="DQR-Assess-012"/>
    <s v="178, 188"/>
    <s v="584, 589"/>
    <s v="SEA, LEA, SCH"/>
    <s v="ACROSS FILE COMPARISON"/>
    <s v="NA"/>
    <m/>
    <s v="X"/>
    <m/>
    <s v="HOM, LEP"/>
    <s v="All, 3, 4, 5, 6, 7, 8, HS"/>
    <s v="ALL"/>
    <s v="No"/>
    <s v="Across file comparison: The SEA numbere of students in the HOM and LEP subgroups who took an assessment and received a valid score for multiple grades across all assessment types (FS 178) is different from the number of students in these subgroups who participated in the assessment (FS 188)._x000a__x000a_For HOM Students: The SEA GRAND TOTAL number of students in the HOM subgroup who took an assessment and received a valid score (1974 students) (FS 178) does not equal the number of students in the HOM subgroup who participated in the assessment (2460 students) (FS 188). This is a discrepancy of -486 students, or -20%. _x000a__x000a_For LEP Students: The SEA GRAND TOTAL number of students in the LEP subgroup who took an assessment and received a valid score (16865 students) (FS 178) does not equal the number of students in the LEP subgroup who participated in the assessment (20503 students) (FS 188). This is a discrepancy of -3638 students, or -18%._x000a__x000a_A similar discrepancy exists at the LEA and School levels. Please revise data and resubmit or explain in a data note why these data are accurate."/>
    <m/>
    <s v="Across file comparison: The SEA number of students in the HOM and LEP subgroups who took an assessment and received a valid score for multiple grades across all assessment types (FS 178) is different from the number of students in these subgroups who participated in the assessment (FS 188)._x000a__x000a_For HOM Students: The SEA GRAND TOTAL number of students in the HOM subgroup who took an assessment and received a valid score (1974 students) (FS 178) does not equal the number of students in the HOM subgroup who participated in the assessment (2460 students) (FS 188). This is a discrepancy of -486 students, or -20%. _x000a__x000a_For LEP Students: The SEA GRAND TOTAL number of students in the LEP subgroup who took an assessment and received a valid score (16865 students) (FS 178) does not equal the number of students in the LEP subgroup who participated in the assessment (20503 students) (FS 188). This is a discrepancy of -3638 students, or -18%._x000a__x000a_A similar discrepancy exists at the LEA and School levels. Please revise data and resubmit or explain in a data note why these data are accurate."/>
    <s v="these are all Recently Arrived EL students who do not get reported out for performance per ESSA"/>
    <m/>
    <m/>
    <s v="Revise; typo in &quot;number&quot;"/>
    <m/>
    <s v="X"/>
    <m/>
    <s v="HOM, LEP"/>
    <s v="All, 3, 4, 5, 6, 7, 8, HS"/>
    <s v="ALL"/>
    <s v="No"/>
    <s v="No resubmission"/>
    <s v="Did not resolve"/>
    <m/>
    <s v="Across file comparison: The SEA number of students in the HOM and LEP subgroups who took an assessment and received a valid score for multiple grades across all assessment types (FS 178) is different from the number of students in these subgroups who participated in the assessment (FS 188)._x000a__x000a_For HOM Students: The SEA GRAND TOTAL number of students in the HOM subgroup who took an assessment and received a valid score (1974 students) (FS 178) does not equal the number of students in the HOM subgroup who participated in the assessment (2460 students) (FS 188). This is a discrepancy of -486 students, or -20%. _x000a__x000a_For LEP Students: The SEA GRAND TOTAL number of students in the LEP subgroup who took an assessment and received a valid score (16865 students) (FS 178) does not equal the number of students in the LEP subgroup who participated in the assessment (20503 students) (FS 188). This is a discrepancy of -3638 students, or -18%._x000a__x000a_A similar discrepancy exists at the LEA and School levels. Please revise data and resubmit or explain in a data note why these data are accurate."/>
    <m/>
    <m/>
    <m/>
    <m/>
    <x v="1"/>
    <s v="Include"/>
    <s v="Across file comparison: The SEA number of students in the HOM and LEP subgroups who took an assessment and received a valid score for multiple grades across all assessment types (FS 178) is different from the number of students in these subgroups who participated in the assessment (FS 188)._x000a__x000a_For HOM Students: The SEA GRAND TOTAL number of students in the HOM subgroup who took an assessment and received a valid score (1974 students) (FS 178) does not equal the number of students in the HOM subgroup who participated in the assessment (2460 students) (FS 188). This is a discrepancy of -486 students, or -20%. _x000a__x000a_For LEP Students: The SEA GRAND TOTAL number of students in the LEP subgroup who took an assessment and received a valid score (16865 students) (FS 178) does not equal the number of students in the LEP subgroup who participated in the assessment (20503 students) (FS 188). This is a discrepancy of -3638 students, or -18%._x000a__x000a_A similar discrepancy exists at the LEA and School levels. Please revise data and resubmit or explain in a data note why these data are accurate."/>
    <x v="33"/>
    <m/>
    <x v="1"/>
    <x v="4"/>
    <x v="3"/>
    <x v="2"/>
    <s v="No"/>
    <s v="Across file comparison: The SEA number of students in the HOM and LEP subgroups who took an assessment and received a valid score for multiple grades across all assessment types (FS 178) is different from the number of students in these subgroups who participated in the assessment (FS 188)._x000a__x000a_For HOM Students: The SEA GRAND TOTAL number of students in the HOM subgroup who took an assessment and received a valid score (1974 students) (FS 178) does not equal the number of students in the HOM subgroup who participated in the assessment (2460 students) (FS 188). This is a discrepancy of -486 students, or -20%. _x000a__x000a_For LEP Students: The SEA GRAND TOTAL number of students in the LEP subgroup who took an assessment and received a valid score (16865 students) (FS 178) does not equal the number of students in the LEP subgroup who participated in the assessment (20503 students) (FS 188). This is a discrepancy of -3638 students, or -18%._x000a__x000a_A similar discrepancy exists at the LEA and School levels. Please revise data and resubmit or explain in a data note why these data are accurate."/>
    <s v="These are all Recently Arrived EL students who do not get reported out for performance, per ESSA"/>
    <m/>
    <m/>
    <m/>
    <m/>
    <m/>
    <m/>
    <m/>
  </r>
  <r>
    <s v="DQR-Assess-018_CT_1_001"/>
    <s v="Assessment CDQR "/>
    <s v="OESE, OSEP"/>
    <s v="2017-18"/>
    <s v="CONNECTICUT"/>
    <s v="CT"/>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5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The State of Connecticut is aware of 1% rule. Multiple initiatives are in place for the 2018-19 school year to address concerns with the number of students assessed on the alternate assessment based on alternate achievement standards."/>
    <m/>
    <m/>
    <s v="Revise; Per Email"/>
    <s v="X"/>
    <m/>
    <m/>
    <s v="CWD"/>
    <s v="ALL"/>
    <s v="ALTALTACH"/>
    <s v="Y"/>
    <s v="No resubmission"/>
    <s v="Did not resolve"/>
    <m/>
    <s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x v="34"/>
    <m/>
    <x v="2"/>
    <x v="5"/>
    <x v="8"/>
    <x v="0"/>
    <s v="No"/>
    <s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Multiple initiatives are in place for SY 2018-19 to address concerns with the number of students assessed on the alternate assessment based on alternate achievement standards."/>
    <m/>
    <m/>
    <m/>
    <m/>
    <m/>
    <m/>
    <m/>
  </r>
  <r>
    <s v="DQR-Assess-018_CT_1_002"/>
    <s v="Assessment CDQR "/>
    <s v="OESE, OSEP"/>
    <s v="2017-18"/>
    <s v="CONNECTICUT"/>
    <s v="CT"/>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5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5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State of Connecticut is aware of 1% rule. Multiple initiatives are in place for the 2018-19 school year to address concerns with the number of students assessed on the alternate assessment based on alternate achievement standards."/>
    <m/>
    <m/>
    <s v="Revise; Per Email"/>
    <m/>
    <s v="X"/>
    <m/>
    <s v="CWD"/>
    <s v="ALL"/>
    <s v="ALTALTACH"/>
    <s v="Y"/>
    <s v="No resubmission"/>
    <s v="Did not resolve"/>
    <m/>
    <s v="1% CWD Alternate Assessment Participation [READING/LANGUAGE ARTS]: Students with Disabilities (IDEA) (CWD) taking the alternate assessment based on alternate achievement standards (ALTPARTALTACH) make up 1.5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READING/LANGUAGE ARTS]: Students with Disabilities (IDEA) (CWD) taking the alternate assessment based on alternate achievement standards (ALTPARTALTACH) make up 1.5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x v="34"/>
    <m/>
    <x v="2"/>
    <x v="5"/>
    <x v="8"/>
    <x v="0"/>
    <s v="No"/>
    <s v="1% CWD Alternate Assessment Participation [READING/LANGUAGE ARTS]: Students with Disabilities (IDEA) (CWD) taking the alternate assessment based on alternate achievement standards (ALTPARTALTACH) make up 1.5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Multiple initiatives are in place for SY 2018-19 to address concerns with the number of students assessed on the alternate assessment based on alternate achievement standards."/>
    <m/>
    <m/>
    <m/>
    <m/>
    <m/>
    <m/>
    <m/>
  </r>
  <r>
    <s v="DQR-Assess-018_CT_1_003"/>
    <s v="Assessment CDQR "/>
    <s v="OESE, OSEP"/>
    <s v="2017-18"/>
    <s v="CONNECTICUT"/>
    <s v="CT"/>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5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5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State of Connecticut is aware of 1% rule. Multiple initiatives are in place for the 2018-19 school year to address concerns with the number of students assessed on the alternate assessment based on alternate achievement standards."/>
    <m/>
    <m/>
    <s v="Revise; Per Email"/>
    <m/>
    <m/>
    <s v="X"/>
    <s v="CWD"/>
    <s v="ALL"/>
    <s v="ALTALTACH"/>
    <s v="Y"/>
    <s v="No resubmission"/>
    <s v="Did not resolve"/>
    <m/>
    <s v="1% CWD Alternate Assessment Participation [SCIENCE]: Students with Disabilities (IDEA) (CWD) taking the alternate assessment based on alternate achievement standards (ALTPARTALTACH) make up 1.51%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cience and SEA only"/>
    <s v="1% CWD Alternate Assessment Participation [SCIENCE]: Students with Disabilities (IDEA) (CWD) taking the alternate assessment based on alternate achievement standards (ALTPARTALTACH) make up 1.51%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x v="34"/>
    <m/>
    <x v="2"/>
    <x v="5"/>
    <x v="8"/>
    <x v="0"/>
    <s v="No"/>
    <s v="1% CWD Alternate Assessment Participation [SCIENCE]: Students with Disabilities (IDEA) (CWD) taking the alternate assessment based on alternate achievement standards (ALTPARTALTACH) make up 1.5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Multiple initiatives are in place for SY 2018-19 to address concerns with the number of students assessed on the alternate assessment based on alternate achievement standards."/>
    <m/>
    <m/>
    <m/>
    <m/>
    <m/>
    <m/>
    <m/>
  </r>
  <r>
    <s v="DQR-Assess-002_DE_1_001"/>
    <s v="Assessment CDQR "/>
    <s v="OESE, OSEP"/>
    <s v="2017-18"/>
    <s v="DELAWARE"/>
    <s v="DE"/>
    <s v="DQR-Assess-002"/>
    <n v="179"/>
    <n v="585"/>
    <s v="SEA"/>
    <s v="METADATA ERROR"/>
    <s v="ZEROS SUBMITTED"/>
    <m/>
    <m/>
    <s v="X"/>
    <s v="NA"/>
    <s v="5,8,10"/>
    <s v="REGWACC, REGWOACC"/>
    <s v="No"/>
    <s v="Achievement metadata - [SCIENCE]: Achievement data (FS 179) submitted for REGASSWACC, REGASSWOACC [PERF LEVELS 1-4] for GRADES 5, 8, 10; however, EMAPS assessment metadata does not include these GRADES 5, 8, 10/REGASSWACC, REGASSWOACC/LEVELS 1-4 combinations. Zeroes were submitted for these combinations. Please resubmit metadata and/or data to ensure consistency."/>
    <m/>
    <s v="Achievement metadata - [SCIENCE]: Achievement data (FS 179) submitted for REGASSWACC, REGASSWOACC [PERF LEVELS 1-4] for GRADES 5, 8, 10; however, EMAPS assessment metadata does not include these GRADES 5, 8, 10/REGASSWACC, REGASSWOACC/LEVELS 1-4 combinations. Zeroes were submitted for these combinations. Please resubmit metadata and/or data to ensure consistency."/>
    <s v="Data Resubmitted"/>
    <m/>
    <m/>
    <m/>
    <m/>
    <m/>
    <m/>
    <m/>
    <m/>
    <m/>
    <m/>
    <s v="Data resubmitted"/>
    <s v="Resolved"/>
    <m/>
    <m/>
    <m/>
    <m/>
    <m/>
    <m/>
    <x v="0"/>
    <s v="Exclude"/>
    <s v=""/>
    <x v="35"/>
    <m/>
    <x v="0"/>
    <x v="0"/>
    <x v="5"/>
    <x v="5"/>
    <s v=""/>
    <s v=""/>
    <s v=""/>
    <m/>
    <m/>
    <m/>
    <m/>
    <m/>
    <m/>
    <m/>
  </r>
  <r>
    <s v="DQR-Assess-002_DE_1_002"/>
    <s v="Assessment CDQR "/>
    <s v="OESE, OSEP"/>
    <s v="2017-18"/>
    <s v="DELAWARE"/>
    <s v="DE"/>
    <s v="DQR-Assess-002"/>
    <n v="179"/>
    <n v="585"/>
    <s v="SEA"/>
    <s v="METADATA ERROR"/>
    <s v="HS GRADES MISALIGNED"/>
    <m/>
    <m/>
    <s v="X"/>
    <s v="NA"/>
    <s v="10,HS"/>
    <s v="REGWACC, REGWOACC"/>
    <s v="No"/>
    <s v="Achievement metadata - [SCIENCE]: Achievement data (FS 179) submitted for REGASSWACC, REGASSWOACC in GRADE 10; however, EMAPS assessment metadata indicated GRADE HS would be submitted. Please resubmit metadata and/or data to ensure consistency."/>
    <m/>
    <s v="Achievement metadata - [SCIENCE]: Achievement data (FS 179) submitted for REGASSWACC, REGASSWOACC in GRADE 10; however, EMAPS assessment metadata indicated GRADE HS would be submitted. Please resubmit metadata and/or data to ensure consistency."/>
    <s v="Data Resubmitted"/>
    <m/>
    <m/>
    <m/>
    <m/>
    <m/>
    <m/>
    <m/>
    <m/>
    <m/>
    <m/>
    <s v="Data resubmitted"/>
    <s v="Resolved"/>
    <m/>
    <m/>
    <m/>
    <m/>
    <m/>
    <m/>
    <x v="0"/>
    <s v="Exclude"/>
    <s v=""/>
    <x v="35"/>
    <m/>
    <x v="0"/>
    <x v="0"/>
    <x v="5"/>
    <x v="5"/>
    <s v=""/>
    <s v=""/>
    <s v=""/>
    <m/>
    <m/>
    <m/>
    <m/>
    <m/>
    <m/>
    <m/>
  </r>
  <r>
    <s v="DQR-Assess-002_DE_2_001"/>
    <s v="Assessment CDQR "/>
    <s v="OESE, OSEP"/>
    <s v="2017-18"/>
    <s v="DELAWARE"/>
    <s v="DE"/>
    <s v="DQR-Assess-002"/>
    <n v="179"/>
    <n v="585"/>
    <s v="SEA"/>
    <s v="METADATA ERROR"/>
    <s v="ZEROS SUBMITTED"/>
    <m/>
    <m/>
    <m/>
    <m/>
    <m/>
    <m/>
    <m/>
    <m/>
    <m/>
    <m/>
    <s v=""/>
    <m/>
    <m/>
    <m/>
    <m/>
    <m/>
    <s v="X"/>
    <s v="NA"/>
    <s v="5, 8, HS"/>
    <s v="REGWACC, REGWOACC"/>
    <m/>
    <s v="Data resubmitted"/>
    <s v="New"/>
    <m/>
    <s v="Achievement metadata - [SCIENCE]: Achievement data (FS 179) submitted for REGASSWACC, REGASSWOACC [PERF LEVELS 1-4] for GRADES 5, 8, HS; however, EMAPS assessment metadata does not include these GRADES 5, 8, HS/REGASSWACC, REGASSWOACC/LEVELS 1-4 combinations. Zeroes were submitted for these combinations. Please resubmit metadata and/or data to ensure consistency."/>
    <m/>
    <m/>
    <m/>
    <m/>
    <x v="1"/>
    <s v="Exclude"/>
    <s v="Achievement metadata - [SCIENCE]: Achievement data (FS 179) submitted for REGASSWACC, REGASSWOACC [PERF LEVELS 1-4] for GRADES 5, 8, HS; however, EMAPS assessment metadata does not include these GRADES 5, 8, HS/REGASSWACC, REGASSWOACC/LEVELS 1-4 combinations. Zeroes were submitted for these combinations. Please resubmit metadata and/or data to ensure consistency."/>
    <x v="1"/>
    <s v="Zeroes submitted comment; recommend removing from data notes"/>
    <x v="0"/>
    <x v="1"/>
    <x v="1"/>
    <x v="1"/>
    <s v=""/>
    <s v="Achievement metadata - [SCIENCE]: Achievement data (FS 179) submitted for REGASSWACC, REGASSWOACC [PERF LEVELS 1-4] for GRADES 5, 8, HS; however, EMAPS assessment metadata does not include these GRADES 5, 8, HS/REGASSWACC, REGASSWOACC/LEVELS 1-4 combinations. Zeroes were submitted for these combinations. Please resubmit metadata and/or data to ensure consistency."/>
    <s v=""/>
    <m/>
    <m/>
    <m/>
    <m/>
    <m/>
    <m/>
    <m/>
  </r>
  <r>
    <s v="DQR-Assess-002_DE_1_003"/>
    <s v="Assessment CDQR "/>
    <s v="OESE, OSEP"/>
    <s v="2017-18"/>
    <s v="DELAWARE"/>
    <s v="DE"/>
    <s v="DQR-Assess-002"/>
    <s v="175, 178"/>
    <s v="583, 584"/>
    <s v="SEA"/>
    <s v="METADATA ERROR"/>
    <s v="HS GRADES MISALIGNED"/>
    <s v="X"/>
    <s v="X"/>
    <m/>
    <s v="NA"/>
    <s v="11,HS"/>
    <s v="ALTALTACH"/>
    <s v="No"/>
    <s v="Achievement metadata - [MATHEMATICS and READING/LANGUAGE ARTS]: Achievement data (FS 175/178) submitted for ALTASSALTACH in GRADE 11; however, EMAPS assessment metadata indicated GRADE HS would be submitted. Please resubmit metadata and/or data to ensure consistency."/>
    <m/>
    <s v="Achievement metadata - [MATHEMATICS and READING/LANGUAGE ARTS]: Achievement data (FS 175/178) submitted for ALTASSALTACH in GRADE 11; however, EMAPS assessment metadata indicated GRADE HS would be submitted. Please resubmit metadata and/or data to ensure consistency."/>
    <s v="Metadata Resubmitted"/>
    <m/>
    <m/>
    <m/>
    <m/>
    <m/>
    <m/>
    <m/>
    <m/>
    <m/>
    <m/>
    <s v="Data resubmitted"/>
    <s v="Resolved"/>
    <m/>
    <m/>
    <m/>
    <m/>
    <m/>
    <m/>
    <x v="0"/>
    <s v="Exclude"/>
    <s v=""/>
    <x v="36"/>
    <m/>
    <x v="0"/>
    <x v="0"/>
    <x v="5"/>
    <x v="5"/>
    <s v=""/>
    <s v=""/>
    <s v=""/>
    <m/>
    <m/>
    <m/>
    <m/>
    <m/>
    <m/>
    <m/>
  </r>
  <r>
    <s v="DQR-Assess-002_DE_1_004"/>
    <s v="Assessment CDQR "/>
    <s v="OESE, OSEP"/>
    <s v="2017-18"/>
    <s v="DELAWARE"/>
    <s v="DE"/>
    <s v="DQR-Assess-002"/>
    <s v="175, 178"/>
    <s v="583, 584"/>
    <s v="SEA"/>
    <s v="METADATA ERROR"/>
    <s v="ZEROS SUBMITTED"/>
    <s v="X"/>
    <s v="X"/>
    <m/>
    <s v="NA"/>
    <s v="9,10,11,12"/>
    <s v="ALTALTACH, REGWACC, REGWOACC"/>
    <s v="No"/>
    <s v="Achievement metadata - [MATHEMATICS and READING/LANGUAGE ARTS]: Achievement data (FS 175/178) submitted for ALTASSALTACH, REGASSWACC, REGASSWOACC [PERF LEVELS 1-4] for GRADES 9, 10, 11, 12; however, EMAPS assessment metadata does not include these GRADES 9-12/ALTASSALTACH, REGASSWACC, REGASSWOACC/LEVELS 1-4 combinations, with the exception of GRADE 11/ALTASSALTACH/LEVELS 1-4, which had metadata. Zeroes were submitted for all other combinations. Please resubmit metadata and/or data to ensure consistency."/>
    <m/>
    <s v="Achievement metadata - [MATHEMATICS and READING/LANGUAGE ARTS]: Achievement data (FS 175/178) submitted for ALTASSALTACH, REGASSWACC, REGASSWOACC [PERF LEVELS 1-4] for GRADES 9, 10, 11, 12; however, EMAPS assessment metadata does not include these GRADES 9-12/ALTASSALTACH, REGASSWACC, REGASSWOACC/LEVELS 1-4 combinations, with the exception of GRADE 11/ALTASSALTACH/LEVELS 1-4, which had metadata. Zeroes were submitted for all other combinations. Please resubmit metadata and/or data to ensure consistency."/>
    <s v="Metadata Resubmitted"/>
    <m/>
    <m/>
    <m/>
    <m/>
    <m/>
    <m/>
    <m/>
    <m/>
    <m/>
    <m/>
    <s v="Data resubmitted"/>
    <s v="Resolved"/>
    <m/>
    <m/>
    <m/>
    <m/>
    <m/>
    <m/>
    <x v="0"/>
    <s v="Exclude"/>
    <s v=""/>
    <x v="36"/>
    <m/>
    <x v="0"/>
    <x v="0"/>
    <x v="5"/>
    <x v="5"/>
    <s v=""/>
    <s v=""/>
    <s v=""/>
    <m/>
    <m/>
    <m/>
    <m/>
    <m/>
    <m/>
    <m/>
  </r>
  <r>
    <s v="DQR-Assess-003_DE_1_001"/>
    <s v="Assessment CDQR "/>
    <s v="OESE, OSEP"/>
    <s v="2017-18"/>
    <s v="DELAWARE"/>
    <s v="DE"/>
    <s v="DQR-Assess-003"/>
    <n v="189"/>
    <n v="590"/>
    <s v="SEA"/>
    <s v="METADATA ERROR"/>
    <s v="IN METADATA, NOT DATA"/>
    <m/>
    <m/>
    <s v="X"/>
    <s v="NA"/>
    <s v="5,8,HS"/>
    <s v="REGWACC, REGWOACC"/>
    <s v="No"/>
    <s v="Participation metadata - [SCIENCE]: No Participation data (FS 189) submitted for REGPARTWACC, REGPARTWOACC for GRADES 5, 8, HS; however, EMAPS assessment metadata indicated GRADES 5, 8, HS/REGPARTWACC, REGPARTWOACC/LEVELS 1-4 would be submitted. Please resubmit metadata and/or data to ensure consistency."/>
    <m/>
    <s v="Participation metadata - [SCIENCE]: No Participation data (FS 189) submitted for REGPARTWACC, REGPARTWOACC for GRADES 5, 8, HS; however, EMAPS assessment metadata indicated GRADES 5, 8, HS/REGPARTWACC, REGPARTWOACC/LEVELS 1-4 would be submitted. Please resubmit metadata and/or data to ensure consistency."/>
    <s v="Data Resubmitted"/>
    <m/>
    <m/>
    <m/>
    <m/>
    <m/>
    <s v="X"/>
    <s v="NA"/>
    <s v="5, 8, HS"/>
    <s v="REGWACC, REWOACC"/>
    <m/>
    <s v="Data resubmitted"/>
    <s v="Did not resolve"/>
    <m/>
    <s v="Participation metadata - [SCIENCE]: No Participation data (FS 189) submitted for REGPARTWACC, REGPARTWOACC for GRADES 5, 8, HS; however, EMAPS assessment metadata indicated GRADES 5, 8, HS/REGPARTWACC, REGPARTWOACC would be submitted. Please resubmit metadata and/or data to ensure consistency."/>
    <m/>
    <m/>
    <m/>
    <m/>
    <x v="1"/>
    <s v="Exclude - Science and SEA only"/>
    <s v="Participation metadata - [SCIENCE]: No Participation data (FS 189) submitted for REGPARTWACC, REGPARTWOACC for GRADES 5, 8, HS; however, EMAPS assessment metadata indicated GRADES 5, 8, HS/REGPARTWACC, REGPARTWOACC would be submitted. Please resubmit metadata and/or data to ensure consistency."/>
    <x v="35"/>
    <m/>
    <x v="0"/>
    <x v="1"/>
    <x v="4"/>
    <x v="4"/>
    <s v="No"/>
    <s v="Participation metadata - [SCIENCE]: No Participation data (FS 189) submitted for REGPARTWACC, REGPARTWOACC for GRADES 5, 8, HS; however, EMAPS assessment metadata indicated GRADES 5, 8, HS/REGPARTWACC, REGPARTWOACC would be submitted. Please resubmit metadata and/or data to ensure consistency."/>
    <s v=""/>
    <m/>
    <m/>
    <m/>
    <m/>
    <m/>
    <m/>
    <m/>
  </r>
  <r>
    <s v="DQR-Assess-003_DE_1_002"/>
    <s v="Assessment CDQR "/>
    <s v="OESE, OSEP"/>
    <s v="2017-18"/>
    <s v="DELAWARE"/>
    <s v="DE"/>
    <s v="DQR-Assess-003"/>
    <s v="185, 188"/>
    <s v="588, 589"/>
    <s v="SEA"/>
    <s v="METADATA ERROR"/>
    <s v="HS GRADES MISALIGNED"/>
    <s v="X"/>
    <s v="X"/>
    <m/>
    <s v="NA"/>
    <s v="11,HS"/>
    <s v="ALTALTACH"/>
    <s v="No"/>
    <s v="Participation metadata - [MATHEMATICS and READING/LANGUAGE ARTS]: Participation data (FS 185/188) submitted for ALTPARTALTACH in GRADE HS; however, EMAPS assessment metadata indicated GRADE 11 would be submitted. Please resubmit metadata and/or data to ensure consistency."/>
    <m/>
    <s v="Participation metadata - [MATHEMATICS and READING/LANGUAGE ARTS]: Participation data (FS 185/188) submitted for ALTPARTALTACH in GRADE HS; however, EMAPS assessment metadata indicated GRADE 11 would be submitted. Please resubmit metadata and/or data to ensure consistency."/>
    <s v="Metadata Resubmitted"/>
    <m/>
    <m/>
    <m/>
    <m/>
    <m/>
    <m/>
    <m/>
    <m/>
    <m/>
    <m/>
    <s v="Data resubmitted"/>
    <s v="Resolved"/>
    <m/>
    <m/>
    <m/>
    <m/>
    <m/>
    <m/>
    <x v="0"/>
    <s v="Exclude"/>
    <s v=""/>
    <x v="36"/>
    <m/>
    <x v="0"/>
    <x v="0"/>
    <x v="5"/>
    <x v="5"/>
    <s v=""/>
    <s v=""/>
    <s v=""/>
    <m/>
    <m/>
    <m/>
    <m/>
    <m/>
    <m/>
    <m/>
  </r>
  <r>
    <s v="DQR-Assess-004_DE_2_001"/>
    <s v="Assessment CDQR "/>
    <s v="OESE, OSEP"/>
    <s v="2017-18"/>
    <s v="DELAWARE"/>
    <s v="DE"/>
    <s v="DQR-Assess-004"/>
    <s v="175, 178, 179, 185, 188, 189"/>
    <s v="583, 584, 585, 588, 589, 590"/>
    <s v="SEA, LEA, SCH"/>
    <s v="PARTIAL DATA"/>
    <s v="NA"/>
    <m/>
    <m/>
    <m/>
    <m/>
    <m/>
    <m/>
    <m/>
    <m/>
    <m/>
    <m/>
    <s v=""/>
    <m/>
    <m/>
    <m/>
    <s v="X"/>
    <s v="X"/>
    <s v="X"/>
    <s v="MILCNCTD"/>
    <s v="All grades"/>
    <s v="All assessment types"/>
    <m/>
    <s v="Data resubmitted"/>
    <s v="New"/>
    <m/>
    <s v="Missing Data (175/178/179/185/188/189): Achievement and Participation data for students in the MILCNCTD subgroup for a(n) ALL, ALTASSALTACH, REGASSWACC, REGASSWOACC Assessment Type was not reported at the SEA, LEA, and School levels. Please submit data."/>
    <m/>
    <m/>
    <m/>
    <m/>
    <x v="1"/>
    <s v="Include"/>
    <s v="Missing Data (175/178/179/185/188/189): Achievement and Participation data for students in the MILCNCTD subgroup for a(n) ALL, ALTASSALTACH, REGASSWACC, REGASSWOACC Assessment Type was not reported at the SEA, LEA, and School levels. Please submit data."/>
    <x v="1"/>
    <m/>
    <x v="1"/>
    <x v="2"/>
    <x v="1"/>
    <x v="1"/>
    <s v=""/>
    <s v="Missing Data (175/178/179/185/188/189): Achievement and Participation data for students in the MILCNCTD subgroup for a(n) ALL, ALTASSALTACH, REGASSWACC, REGASSWOACC Assessment Type was not reported at the SEA, LEA, and School levels. Please submit data."/>
    <s v=""/>
    <m/>
    <m/>
    <m/>
    <m/>
    <m/>
    <m/>
    <m/>
  </r>
  <r>
    <s v="DQR-Assess-009_DE_1_001"/>
    <s v="Assessment CDQR "/>
    <s v="OESE, OSEP"/>
    <s v="2017-18"/>
    <s v="DELAWARE"/>
    <s v="DE"/>
    <s v="DQR-Assess-009"/>
    <s v="175, 178, 179, 185, 188, 189"/>
    <s v="583, 584, 585, 588, 589, 590"/>
    <s v="SEA"/>
    <s v="ACCURACY - YEAR TO YEAR COUNT"/>
    <s v="NA"/>
    <s v="X"/>
    <s v="X"/>
    <s v="X"/>
    <s v="See CDQR Y2Y report"/>
    <s v="See CDQR Y2Y report"/>
    <s v="See CDQR Y2Y report"/>
    <s v="See CDQR Y2Y report"/>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Data Resubmitted"/>
    <m/>
    <m/>
    <m/>
    <s v="X"/>
    <s v="X"/>
    <s v="X"/>
    <s v="See CDQR Y2Y report"/>
    <s v="See CDQR Y2Y report"/>
    <s v="See CDQR Y2Y report"/>
    <s v="See CDQR Y2Y report"/>
    <s v="Data resubmitted"/>
    <s v="Did not resolv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35"/>
    <m/>
    <x v="1"/>
    <x v="3"/>
    <x v="4"/>
    <x v="4"/>
    <s v="No"/>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s v=""/>
    <m/>
    <m/>
    <m/>
    <m/>
    <m/>
    <m/>
    <m/>
  </r>
  <r>
    <s v="DQR-Assess-010_DE_1_001"/>
    <s v="Assessment CDQR "/>
    <s v="OESE, OSEP"/>
    <s v="2017-18"/>
    <s v="DELAWARE"/>
    <s v="DE"/>
    <s v="DQR-Assess-010"/>
    <s v="175, 178, 179, 189"/>
    <s v="583, 584, 585, 590"/>
    <s v="SEA"/>
    <s v="ACCURACY - YEAR TO YEAR RATE"/>
    <s v="NA"/>
    <s v="X"/>
    <s v="X"/>
    <s v="X"/>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Data Resubmitted"/>
    <m/>
    <m/>
    <m/>
    <s v="X"/>
    <s v="X"/>
    <s v="X"/>
    <s v="See CDQR Y2Y report"/>
    <s v="See CDQR Y2Y report"/>
    <s v="See CDQR Y2Y report"/>
    <s v="See CDQR Y2Y report"/>
    <s v="Data resubmitted"/>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35"/>
    <m/>
    <x v="1"/>
    <x v="3"/>
    <x v="4"/>
    <x v="4"/>
    <s v="No"/>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s v=""/>
    <m/>
    <m/>
    <m/>
    <m/>
    <m/>
    <m/>
    <m/>
  </r>
  <r>
    <s v="DQR-Assess-011_DE_1_001"/>
    <s v="Assessment CDQR "/>
    <s v="OESE, OSEP"/>
    <s v="2017-18"/>
    <s v="DELAWARE"/>
    <s v="DE"/>
    <s v="DQR-Assess-011"/>
    <n v="189"/>
    <n v="590"/>
    <s v="SEA"/>
    <s v="YEAR TO YEAR COMPARISON - CWD"/>
    <s v="NA"/>
    <m/>
    <m/>
    <s v="X"/>
    <s v="CWD"/>
    <s v="All"/>
    <s v="ALTASSALTACH"/>
    <s v="No"/>
    <s v="Year to Year comparison (FS 189): The number of CWD students who were enrolled at the time of the assessment and who took an ALTASSALTACH assessment in SY 2017-18 is -100 percent different from that number in SY 2016-17. The approximate discrepancy is -466 students. Please revise data and resubmit or explain in a data note why these data are accurate."/>
    <m/>
    <s v="Year to Year comparison (FS 189): The number of CWD students who were enrolled at the time of the assessment and who took an ALTASSALTACH assessment in SY 2017-18 is -100 percent different from that number in SY 2016-17. The approximate discrepancy is -466 students. Please revise data and resubmit or explain in a data note why these data are accurate."/>
    <s v="Data Resubmitted"/>
    <m/>
    <m/>
    <m/>
    <m/>
    <m/>
    <s v="X"/>
    <m/>
    <m/>
    <m/>
    <m/>
    <s v="Data resubmitted"/>
    <s v="Did not resolve"/>
    <m/>
    <s v="Year to Year comparison - CWD (FS189): The number of CWD students who were enrolled at the time of the assessment and who took an ALTASSALTACH assessment in SY 2017-18 is -100.00% different from SY 2016-17. The approximate discrepancy is 466 students. Please submit a data note explaining the discrepancy if the data are correct or resubmit the data."/>
    <m/>
    <m/>
    <m/>
    <m/>
    <x v="1"/>
    <s v="Exclude - Science and SEA only"/>
    <s v="Year to Year comparison - CWD (FS189): The number of CWD students who were enrolled at the time of the assessment and who took an ALTASSALTACH assessment in SY 2017-18 is -100.00% different from SY 2016-17. The approximate discrepancy is 466 students. Please submit a data note explaining the discrepancy if the data are correct or resubmit the data."/>
    <x v="35"/>
    <m/>
    <x v="1"/>
    <x v="3"/>
    <x v="4"/>
    <x v="4"/>
    <s v="No"/>
    <s v="Year to Year comparison - CWD (FS189): The number of CWD students who were enrolled at the time of the assessment and who took an ALTASSALTACH assessment in SY 2017-18 is -100.00% different from SY 2016-17. The approximate discrepancy is 466 students. Please submit a data note explaining the discrepancy if the data are correct or resubmit the data."/>
    <s v=""/>
    <m/>
    <m/>
    <m/>
    <m/>
    <m/>
    <m/>
    <m/>
  </r>
  <r>
    <s v="DQR-Assess-012_DE_1_001"/>
    <s v="Assessment CDQR "/>
    <s v="OESE, OSEP"/>
    <s v="2017-18"/>
    <s v="DELAWARE"/>
    <s v="DE"/>
    <s v="DQR-Assess-012"/>
    <s v="175, 178, 185, 188"/>
    <s v="583, 584, 588, 589"/>
    <s v="SEA, LEA, SCH"/>
    <s v="ACROSS FILE COMPARISON"/>
    <s v="NA"/>
    <s v="X"/>
    <s v="X"/>
    <m/>
    <s v="FCS"/>
    <s v="All, 3, 4, 5, 6, 7, 8, HS"/>
    <s v="ALL, REGASSWACC, REGASSWOACC"/>
    <s v="No"/>
    <s v="Across file comparison (MATHEMATICS): The SEA number of students in the FCS subgroup who took an ALL, REGASSWACC, REGASSWOACC assessment and received a valid score is different from the number of students who participated. Across all grades for all assessments, the Grand Total discrepancy is -1048 students, or -83%._x000a__x000a_(READING/LANGUAGE ARTS) The SEA number of students in the FCS subgroup who took an ALL, REGASSWACC, REGASSWOACC assessment and received a valid score is different from the number of students who participated. Across all grades for all assessments, the Grand Total discrepancy is -1053 students, or -83%. _x000a__x000a_Similar discrepancies exist at the LEA and School levels. Please revise data and resubmit or explain in a data note why these data are accurate."/>
    <m/>
    <s v="Across file comparison (MATHEMATICS): The SEA number of students in the FCS subgroup who took an ALL, REGASSWACC, REGASSWOACC assessment and received a valid score is different from the number of students who participated. Across all grades for all assessments, the Grand Total discrepancy is -1048 students, or -83%._x000a__x000a_(READING/LANGUAGE ARTS) The SEA number of students in the FCS subgroup who took an ALL, REGASSWACC, REGASSWOACC assessment and received a valid score is different from the number of students who participated. Across all grades for all assessments, the Grand Total discrepancy is -1053 students, or -83%. _x000a__x000a_Similar discrepancies exist at the LEA and School levels. Please revise data and resubmit or explain in a data note why these data are accurate."/>
    <s v="Data Resubmitted"/>
    <m/>
    <m/>
    <m/>
    <m/>
    <m/>
    <m/>
    <m/>
    <m/>
    <m/>
    <m/>
    <s v="Data resubmitted"/>
    <s v="Resolved"/>
    <m/>
    <m/>
    <m/>
    <m/>
    <m/>
    <m/>
    <x v="0"/>
    <s v="Exclude"/>
    <s v=""/>
    <x v="35"/>
    <m/>
    <x v="0"/>
    <x v="0"/>
    <x v="5"/>
    <x v="5"/>
    <s v=""/>
    <s v=""/>
    <s v=""/>
    <m/>
    <m/>
    <m/>
    <m/>
    <m/>
    <m/>
    <m/>
  </r>
  <r>
    <s v="DQR-Assess-014_DE_2_001"/>
    <s v="Assessment CDQR "/>
    <s v="OESE, OSEP"/>
    <s v="2017-18"/>
    <s v="DELAWARE"/>
    <s v="DE"/>
    <s v="DQR-Assess-014"/>
    <n v="185"/>
    <n v="588"/>
    <s v="SEA"/>
    <s v="LOW PARTICIPATION RATE"/>
    <s v="NA"/>
    <m/>
    <m/>
    <m/>
    <m/>
    <m/>
    <m/>
    <m/>
    <m/>
    <m/>
    <m/>
    <s v=""/>
    <m/>
    <m/>
    <m/>
    <s v="X"/>
    <m/>
    <m/>
    <s v="FCS"/>
    <s v="ALL"/>
    <s v="ALL"/>
    <s v="Y"/>
    <s v="Data resubmitted"/>
    <s v="New"/>
    <m/>
    <s v="Low Participation Rate (FS185): The participation rate for FCS students is 92.69%.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FCS students is 92.69%. The ESEA, as amended, requires that States annually measure the achievement of not less than 95 percent of all students, and 95 percent of all students in each subgroup of students. Please revise data and resubmit and/or provide an explanatory data note."/>
    <x v="1"/>
    <m/>
    <x v="1"/>
    <x v="4"/>
    <x v="1"/>
    <x v="1"/>
    <s v=""/>
    <s v="Low Participation Rate (FS185): The participation rate for FCS students is 92.69%. The ESEA, as amended, requires that States annually measure the achievement of not less than 95 percent of all students, and 95 percent of all students in each subgroup of students. Please revise data and resubmit and/or provide an explanatory data note."/>
    <s v=""/>
    <m/>
    <m/>
    <m/>
    <m/>
    <m/>
    <m/>
    <m/>
  </r>
  <r>
    <s v="DQR-Assess-014_DE_2_002"/>
    <s v="Assessment CDQR "/>
    <s v="OESE, OSEP"/>
    <s v="2017-18"/>
    <s v="DELAWARE"/>
    <s v="DE"/>
    <s v="DQR-Assess-014"/>
    <n v="188"/>
    <n v="589"/>
    <s v="SEA"/>
    <s v="LOW PARTICIPATION RATE"/>
    <s v="NA"/>
    <m/>
    <m/>
    <m/>
    <m/>
    <m/>
    <m/>
    <m/>
    <m/>
    <m/>
    <m/>
    <s v=""/>
    <m/>
    <m/>
    <m/>
    <m/>
    <s v="X"/>
    <m/>
    <s v="FCS"/>
    <s v="ALL"/>
    <s v="ALL"/>
    <s v="Y"/>
    <s v="Data resubmitted"/>
    <s v="New"/>
    <m/>
    <s v="Low Participation Rate (FS188): The participation rate for FCS students is 93.55%.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FCS students is 93.55%. The ESEA, as amended, requires that States annually measure the achievement of not less than 95 percent of all students, and 95 percent of all students in each subgroup of students. Please revise data and resubmit and/or provide an explanatory data note."/>
    <x v="1"/>
    <m/>
    <x v="1"/>
    <x v="4"/>
    <x v="1"/>
    <x v="1"/>
    <s v=""/>
    <s v="Low Participation Rate (FS188): The participation rate for FCS students is 93.55%. The ESEA, as amended, requires that States annually measure the achievement of not less than 95 percent of all students, and 95 percent of all students in each subgroup of students. Please revise data and resubmit and/or provide an explanatory data note."/>
    <s v=""/>
    <m/>
    <m/>
    <m/>
    <m/>
    <m/>
    <m/>
    <m/>
  </r>
  <r>
    <s v="DQR-Assess-015_DE_1_001"/>
    <s v="Assessment CDQR "/>
    <s v="OESE, OSEP"/>
    <s v="2017-18"/>
    <s v="DELAWARE"/>
    <s v="DE"/>
    <s v="DQR-Assess-015"/>
    <n v="185"/>
    <n v="588"/>
    <s v="SEA"/>
    <s v="100% PARTICIPATION RATE VERIFICATION"/>
    <s v="NA"/>
    <s v="X"/>
    <m/>
    <m/>
    <s v="MIG"/>
    <s v="All grades"/>
    <s v="All assessment types"/>
    <s v="No"/>
    <s v="100% Participation Rate (FS 185): The participation rate for the MIG subgroup is 100%. ED does not expect to see participation rates below 95%. While a participation rate of 100% is possible, please resubmit data if data are inaccurate."/>
    <m/>
    <s v="100% Participation Rate (FS 185): The participation rate for the MIG subgroup is 100%. While a participation rate of 100% is possible, please resubmit data if data are inaccurate."/>
    <s v="Data Resubmitted"/>
    <m/>
    <m/>
    <s v="Revise; Error in Comment"/>
    <s v="X"/>
    <m/>
    <m/>
    <s v="MIG"/>
    <s v="ALL"/>
    <s v="ALL"/>
    <s v="Y"/>
    <s v="Data resubmitted"/>
    <s v="Did not resolve"/>
    <m/>
    <s v="100% Participation Rate (FS185): The participation rate for MIG students is 100%. ED does not expect to see participation rates below 95%. While a participation rate of 100% is possible, please resubmit data if data are inaccurate."/>
    <m/>
    <m/>
    <m/>
    <m/>
    <x v="1"/>
    <s v="Exclude - SEA"/>
    <s v="100% Participation Rate (FS185): The participation rate for MIG students is 100%. ED does not expect to see participation rates below 95%. While a participation rate of 100% is possible, please resubmit data if data are inaccurate."/>
    <x v="35"/>
    <m/>
    <x v="1"/>
    <x v="4"/>
    <x v="4"/>
    <x v="4"/>
    <s v="No"/>
    <s v="100% Participation Rate (FS185): The participation rate for MIG students is 100%. ED does not expect to see participation rates below 95%. While a participation rate of 100% is possible, please resubmit data if data are inaccurate."/>
    <s v=""/>
    <m/>
    <m/>
    <m/>
    <m/>
    <m/>
    <m/>
    <m/>
  </r>
  <r>
    <s v="DQR-Assess-018_DE_1_001"/>
    <s v="Assessment CDQR "/>
    <s v="OESE, OSEP"/>
    <s v="2017-18"/>
    <s v="DELAWARE"/>
    <s v="DE"/>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4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4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is accurate as submitted"/>
    <m/>
    <m/>
    <s v="Revise; Waiver"/>
    <s v="X"/>
    <m/>
    <m/>
    <s v="CWD"/>
    <s v="ALL"/>
    <s v="ALTALTACH"/>
    <s v="Y"/>
    <s v="Data resubmitted"/>
    <s v="Did not resolve"/>
    <m/>
    <s v="1% CWD Alternate Assessment Participation [MATHEMATICS]: Students with Disabilities (IDEA) (CWD) taking the alternate assessment based on alternate achievement standards (ALTPARTALTACH) make up 1.4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MATHEMATICS]: Students with Disabilities (IDEA) (CWD) taking the alternate assessment based on alternate achievement standards (ALTPARTALTACH) make up 1.4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37"/>
    <m/>
    <x v="2"/>
    <x v="5"/>
    <x v="5"/>
    <x v="5"/>
    <s v="Yes"/>
    <s v="1% CWD Alternate Assessment Participation [MATHEMATICS]: Students with Disabilities (IDEA) (CWD) taking the alternate assessment based on alternate achievement standards (ALTPARTALTACH) make up 1.4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_x000a__x000a_ED Note: State indicated that data were correct as reported."/>
    <s v=""/>
    <m/>
    <m/>
    <m/>
    <m/>
    <m/>
    <m/>
    <m/>
  </r>
  <r>
    <s v="DQR-Assess-018_DE_1_002"/>
    <s v="Assessment CDQR "/>
    <s v="OESE, OSEP"/>
    <s v="2017-18"/>
    <s v="DELAWARE"/>
    <s v="DE"/>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4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A similar discrepancy exists at the LEA and School levels. Please revise data and resubmit or explain in a data note why these data are accurate."/>
    <s v="Data Resubmitted"/>
    <m/>
    <m/>
    <s v="Revise; Waiver"/>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4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READING/LANGUAGE ARTS]: Students with Disabilities (IDEA) (CWD) taking the alternate assessment based on alternate achievement standards (ALTPARTALTACH) make up 1.4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35"/>
    <m/>
    <x v="2"/>
    <x v="5"/>
    <x v="5"/>
    <x v="5"/>
    <s v="No"/>
    <s v="A similar discrepancy exists at the LEA and School levels. Please revise data and resubmit or explain in a data note why these data are accurate."/>
    <s v=""/>
    <m/>
    <m/>
    <m/>
    <m/>
    <m/>
    <m/>
    <m/>
  </r>
  <r>
    <s v="DQR-Assess-001_DC_1_001"/>
    <s v="Assessment CDQR "/>
    <s v="OESE, OSEP"/>
    <s v="2017-18"/>
    <s v="DISTRICT OF COLUMBIA"/>
    <s v="DC"/>
    <s v="DQR-Assess-001"/>
    <s v="179, 189"/>
    <s v="585, 590"/>
    <s v="SEA, LEA, SCH"/>
    <s v="MISSING DATA"/>
    <s v="NA"/>
    <m/>
    <m/>
    <s v="X"/>
    <s v="All subgroups"/>
    <s v="All grades"/>
    <s v="All assessment types"/>
    <s v="Yes"/>
    <s v="Missing Data (FS 179/189): Achievement and Participation data for Science were not reported at the SEA, LEA, and School levels. Please submit data."/>
    <m/>
    <s v="Missing Data (FS 179/189): Achievement and Participation data for Science were not reported at the SEA, LEA, and School levels. Please submit data. ED acknowledges that you are working internally with OSS on this data. "/>
    <s v="DC did not administer a Science assessment during the 2017-18 school year."/>
    <m/>
    <m/>
    <s v="Revise; State Explanation"/>
    <m/>
    <m/>
    <s v="X"/>
    <s v="All subgroups"/>
    <s v="All grades"/>
    <s v="All assessment types"/>
    <m/>
    <s v="No resubmission"/>
    <s v="Did not resolve"/>
    <m/>
    <s v="Missing Data (FS 179/189): Achievement and Participation data for Science were not reported at the SEA, LEA, and School levels. Please submit data. ED acknowledges that you are working internally with OSS on this data. "/>
    <m/>
    <m/>
    <m/>
    <m/>
    <x v="1"/>
    <s v="Exclude - Science"/>
    <s v="Missing Data (FS 179/189): Achievement and Participation data for Science were not reported at the SEA, LEA, and School levels. Please submit data. ED acknowledges that you are working internally with OSS on this data. "/>
    <x v="38"/>
    <m/>
    <x v="1"/>
    <x v="2"/>
    <x v="2"/>
    <x v="2"/>
    <s v="No"/>
    <s v="Missing Data (FS 179/189): Achievement and Participation data for Science were not reported at the SEA, LEA, and School levels. Please submit data. ED acknowledges that you are working internally with OSS on this data. "/>
    <s v="DC did not administer a Science assessment during SY 2017-18."/>
    <m/>
    <m/>
    <m/>
    <m/>
    <m/>
    <m/>
    <m/>
  </r>
  <r>
    <s v="DQR-Assess-002_DC_1_001"/>
    <s v="Assessment CDQR "/>
    <s v="OESE, OSEP"/>
    <s v="2017-18"/>
    <s v="DISTRICT OF COLUMBIA"/>
    <s v="DC"/>
    <s v="DQR-Assess-002"/>
    <s v="175, 178"/>
    <s v="583, 584"/>
    <s v="SEA"/>
    <s v="METADATA ERROR"/>
    <s v="ZEROS SUBMITTED"/>
    <s v="X"/>
    <s v="X"/>
    <m/>
    <s v="NA"/>
    <s v="3,4,5,6,7,8,HS"/>
    <s v="ALTALTACH"/>
    <s v="No"/>
    <s v="Achievement metadata - [MATHEMATICS and READING/LANGUAGE ARTS]: Achievement data (FS 175/178) submitted for ALTASSALTACH [PERF LEVEL 5] for GRADES 3, 4, 5, 6, 7, 8, HS; however, EMAPS assessment metadata does not include these GRADE 3-HS/ALTASSALTACH/PERF LEVEL 5 combinations. Zeroes were submitted for these combinations. Please resubmit metadata and/or data to ensure consistency."/>
    <m/>
    <s v="Achievement metadata - [MATHEMATICS and READING/LANGUAGE ARTS]: Achievement data (FS 175/178) submitted for ALTASSALTACH [PERF LEVEL 5] for GRADES 3, 4, 5, 6, 7, 8, HS; however, EMAPS assessment metadata does not include these GRADE 3-HS/ALTASSALTACH/PERF LEVEL 5 combinations. Zeroes were submitted for these combinations. Please resubmit metadata and/or data to ensure consistency."/>
    <s v="The file has been resubmitted to remove zero counts for performance level 5 for MSAA"/>
    <m/>
    <m/>
    <m/>
    <m/>
    <m/>
    <m/>
    <m/>
    <m/>
    <m/>
    <m/>
    <s v="Data resubmitted"/>
    <s v="Resolved"/>
    <m/>
    <m/>
    <m/>
    <m/>
    <m/>
    <m/>
    <x v="0"/>
    <s v="Exclude"/>
    <s v=""/>
    <x v="39"/>
    <m/>
    <x v="0"/>
    <x v="0"/>
    <x v="5"/>
    <x v="5"/>
    <s v=""/>
    <s v=""/>
    <s v=""/>
    <m/>
    <m/>
    <m/>
    <m/>
    <m/>
    <m/>
    <m/>
  </r>
  <r>
    <s v="DQR-Assess-009_DC_1_001"/>
    <s v="Assessment CDQR "/>
    <s v="OESE, OSEP"/>
    <s v="2017-18"/>
    <s v="DISTRICT OF COLUMBIA"/>
    <s v="DC"/>
    <s v="DQR-Assess-009"/>
    <s v="175, 178, 185, 188"/>
    <s v="583, 584, 588, 589"/>
    <s v="SEA"/>
    <s v="ACCURACY - YEAR TO YEAR COUNT"/>
    <s v="NA"/>
    <s v="X"/>
    <s v="X"/>
    <m/>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The data are accurate. The number of fifth graders participating in the assessment increased."/>
    <m/>
    <m/>
    <m/>
    <s v="X"/>
    <s v="X"/>
    <m/>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40"/>
    <m/>
    <x v="1"/>
    <x v="3"/>
    <x v="2"/>
    <x v="3"/>
    <s v="Yes"/>
    <s v="A year to year change of more than 200 (count difference) and 10% was identified for at least one subgroup, assessment type, or grade. Please review the CDQR Year to Year tab. Please resubmit SY 2017-18 data or submit a data note to explain why these data are accurate._x000a__x000a_ED Note: State indicated that data were correct as reported."/>
    <s v="The number of fifth graders participating in the assessment increased."/>
    <m/>
    <m/>
    <m/>
    <m/>
    <m/>
    <m/>
    <m/>
  </r>
  <r>
    <s v="DQR-Assess-010_DC_1_001"/>
    <s v="Assessment CDQR "/>
    <s v="OESE, OSEP"/>
    <s v="2017-18"/>
    <s v="DISTRICT OF COLUMBIA"/>
    <s v="DC"/>
    <s v="DQR-Assess-010"/>
    <s v="178, 185, 188"/>
    <s v="584, 588, 589"/>
    <s v="SEA"/>
    <s v="ACCURACY - YEAR TO YEAR RATE"/>
    <s v="NA"/>
    <s v="X"/>
    <s v="X"/>
    <m/>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The data are accurate. Because DC is a small state, although there was an increase of more than 15%, this is reflective of the performace of a small number of children.  The participation files have been resubmitted; there were increases of more than 4% for a number of student groups in participation rate - likely to improved data quality and outreach concerning the use of assessment data in the statewide accountability system."/>
    <m/>
    <m/>
    <m/>
    <s v="X"/>
    <s v="X"/>
    <m/>
    <s v="See CDQR Y2Y report"/>
    <s v="See CDQR Y2Y report"/>
    <s v="See CDQR Y2Y report"/>
    <s v="See CDQR Y2Y report"/>
    <s v="Data resubmitted"/>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41"/>
    <m/>
    <x v="1"/>
    <x v="3"/>
    <x v="3"/>
    <x v="3"/>
    <s v="Yes"/>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_x000a__x000a_ED Note: State indicated that data were correct as reported."/>
    <s v="Because DC is a small state, although there was an increase of more than 15%, this is reflective of the performance of a small number of children.  [...] there were increases of more than 4% for a number of student groups in participation rate - likely to improved data quality and outreach concerning the use of assessment data in the statewide accountability system."/>
    <m/>
    <m/>
    <m/>
    <m/>
    <m/>
    <m/>
    <m/>
  </r>
  <r>
    <s v="DQR-Assess-012_DC_1_001"/>
    <s v="Assessment CDQR "/>
    <s v="OESE, OSEP"/>
    <s v="2017-18"/>
    <s v="DISTRICT OF COLUMBIA"/>
    <s v="DC"/>
    <s v="DQR-Assess-012"/>
    <s v="178, 188"/>
    <s v="584, 589"/>
    <s v="SEA, LEA, SCH"/>
    <s v="ACROSS FILE COMPARISON"/>
    <s v="NA"/>
    <m/>
    <s v="X"/>
    <m/>
    <s v="LEP"/>
    <s v="All"/>
    <s v="ALL"/>
    <s v="No"/>
    <s v="Across file comparison: The SEA GRAND TOTAL number of students in the LEP subgroup who took an assessment and received a valid score (4212 students) (FS 178) does not equal the number of students in the LEP subgroup who participated in the assessment (4443 students) (FS 188). This is a discrepancy of -231 students, or -5%. _x000a__x000a_Similar discrepancies exist at the LEA and School levels. Please revise data and resubmit or explain in a data note why these data are accurate."/>
    <m/>
    <s v="Across file comparison: The SEA GRAND TOTAL number of students in the LEP subgroup who took an assessment and received a valid score (4212 students) (FS 178) does not equal the number of students in the LEP subgroup who participated in the assessment (4443 students) (FS 188). This is a discrepancy of -231 students, or -5%. _x000a__x000a_Similar discrepancies exist at the LEA and School levels. Please revise data and resubmit or explain in a data note why these data are accurate."/>
    <s v="In DC, students must be enrolled for the full academic year (FAY) for their scores to be counted for_x000a_performance calculations. Therefore, the discrepancy of 231 students observed is reflective of students who participated in the assessment but who were not enrolled for the full academic year."/>
    <m/>
    <m/>
    <m/>
    <m/>
    <m/>
    <m/>
    <m/>
    <m/>
    <m/>
    <m/>
    <s v="Data resubmitted"/>
    <s v="Resolved"/>
    <m/>
    <m/>
    <m/>
    <m/>
    <m/>
    <m/>
    <x v="0"/>
    <s v="Exclude"/>
    <s v=""/>
    <x v="42"/>
    <m/>
    <x v="0"/>
    <x v="0"/>
    <x v="0"/>
    <x v="0"/>
    <s v=""/>
    <s v=""/>
    <s v=""/>
    <m/>
    <m/>
    <m/>
    <m/>
    <m/>
    <m/>
    <m/>
  </r>
  <r>
    <s v="DQR-Assess-013_DC_1_001"/>
    <s v="Assessment CDQR "/>
    <s v="OESE, OSEP"/>
    <s v="2017-18"/>
    <s v="DISTRICT OF COLUMBIA"/>
    <s v="DC"/>
    <s v="DQR-Assess-013"/>
    <s v="185, 188"/>
    <s v="588, 589"/>
    <s v="SEA"/>
    <s v="SUBJECT COUNT COMPARISON - MTH TO RLA"/>
    <s v="NA"/>
    <s v="X"/>
    <s v="X"/>
    <m/>
    <s v="FCS, HOM, LEP, MA, MAN, MHL, MM, MNP, MW"/>
    <s v="HS"/>
    <s v="ALL"/>
    <s v="No"/>
    <s v="Subject Count Comparison - MTH to RLA (FS185, 188): The count of FCS, HOM, LEP, MA, MAN, MHL, MM, MNP,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98 students, or 11.2%, is in the MHL subgroup. Discrepancies in the other subgroups range from 1-52 students. Please revise data and resubmit or explain in a data note why these data are accurate."/>
    <m/>
    <s v="Subject Count Comparison - MTH to RLA (FS185, 188): The count of FCS, HOM, LEP, MA, MAN, MHL, MM, MNP,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98 students, or 11.2%, is in the MHL subgroup. Discrepancies in the other subgroups range from 1-52 students. Please revise data and resubmit or explain in a data note why these data are accurate."/>
    <s v="The U.S. Department of Education defines a “recently arrived” English learner (EL) as a student who has been enrolled in schools in the United States for less than 12 months. For districtwide assessments, recently arrived EL students are defined as EL students first enrolled in U.S. schools within 12 months from the first day of the previous year’s districtwide PARCC test window (April 9, 2017). In school year 2017-18, recently arrived EL students are required to participate in the ACCESS for ELLs 2.0 assessment and the PARCC mathematics assessment (if enrolled in a grade/course with a required test). These students are exempt for one year of taking the PARCC ELA assessment. Therefore, we would not expect the denominator fo the student universe for FS185 to align with FS188."/>
    <m/>
    <m/>
    <m/>
    <s v="X"/>
    <s v="X"/>
    <m/>
    <s v="FCS, HOM, LEP, MAN, MHL, MM, MNP, MW"/>
    <s v="HS"/>
    <s v="ALL"/>
    <s v="Y"/>
    <s v="Data resubmitted"/>
    <s v="Did not resolve"/>
    <m/>
    <s v="Subject Count Comparison - MTH to RLA (FS185, 188): The count of FCS, HOM, LEP, MAN, MHL,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96 students, or 11.25%, is in the MHL subgroup. Please revise data and resubmit or explain in a data note why these data are accurate."/>
    <m/>
    <m/>
    <m/>
    <m/>
    <x v="1"/>
    <s v="Include"/>
    <s v="Subject Count Comparison - MTH to RLA (FS185, 188): The count of FCS, HOM, LEP, MAN, MHL,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96 students, or 11.25%, is in the MHL subgroup. Please revise data and resubmit or explain in a data note why these data are accurate."/>
    <x v="43"/>
    <s v="Removed definition of EL students provided by state; confirm"/>
    <x v="1"/>
    <x v="4"/>
    <x v="7"/>
    <x v="2"/>
    <s v="No"/>
    <s v="Subject Count Comparison - MTH to RLA (FS185, 188): The count of FCS, HOM, LEP, MAN, MHL,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96 students, or 11.25%, is in the MHL subgroup. Please revise data and resubmit or explain in a data note why these data are accurate."/>
    <s v="...In SY 2017-18, recently arrived EL students are required to participate in the ACCESS for ELLs 2.0 assessment and the PARCC mathematics assessment (if enrolled in a grade/course with a required test). These students are exempt for one year of taking the PARCC ELA assessment. Therefore, we would not expect the denominator for the student universe for FS185 to align with FS188."/>
    <m/>
    <m/>
    <m/>
    <m/>
    <m/>
    <m/>
    <m/>
  </r>
  <r>
    <s v="DQR-Assess-014_DC_1_001"/>
    <s v="Assessment CDQR "/>
    <s v="OESE, OSEP"/>
    <s v="2017-18"/>
    <s v="DISTRICT OF COLUMBIA"/>
    <s v="DC"/>
    <s v="DQR-Assess-014"/>
    <n v="185"/>
    <n v="588"/>
    <s v="SEA"/>
    <s v="LOW PARTICIPATION RATE"/>
    <s v="NA"/>
    <s v="X"/>
    <m/>
    <m/>
    <s v="CWD, FCS, HOM, LEP, MA, MAN"/>
    <s v="All grades"/>
    <s v="All assessment types"/>
    <s v="No"/>
    <s v="Low Participation Rate (FS 185): The participation rate for the CWD, FCS, HOM, LEP, MA, and MAN subgroups range from 86.8 to 94.5%.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 for the CWD, FCS, HOM, LEP, MA, and MAN subgroups range from 86.8 to 94.5%. The ESEA, as amended, requires that States annually measure the achievement of not less than 95 percent of all students, and 95 percent of all students in each subgroup of students. Please revise data and resubmit and/or provide an explanatory data note. "/>
    <s v="The data have been revised and resubmitted."/>
    <m/>
    <m/>
    <m/>
    <s v="X"/>
    <m/>
    <m/>
    <s v="MA, LEP, FCS"/>
    <s v="ALL"/>
    <s v="ALL"/>
    <s v="Y"/>
    <s v="Data resubmitted"/>
    <s v="Did not resolve"/>
    <m/>
    <s v="Low Participation Rate (FS185): The participation rate for MA, LEP, FCS students range from 90.38 to 94.82%.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MA, LEP, FCS students range from 90.38 to 94.82%. The ESEA, as amended, requires that States annually measure the achievement of not less than 95 percent of all students, and 95 percent of all students in each subgroup of students. Please revise data and resubmit and/or provide an explanatory data note."/>
    <x v="44"/>
    <m/>
    <x v="1"/>
    <x v="4"/>
    <x v="4"/>
    <x v="4"/>
    <s v="No"/>
    <s v="Low Participation Rate (FS185): The participation rate for MA, LEP, FCS students range from 90.38 to 94.82%. The ESEA, as amended, requires that States annually measure the achievement of not less than 95 percent of all students, and 95 percent of all students in each subgroup of students. Please revise data and resubmit and/or provide an explanatory data note."/>
    <s v=""/>
    <m/>
    <m/>
    <m/>
    <m/>
    <m/>
    <m/>
    <m/>
  </r>
  <r>
    <s v="DQR-Assess-014_DC_1_002"/>
    <s v="Assessment CDQR "/>
    <s v="OESE, OSEP"/>
    <s v="2017-18"/>
    <s v="DISTRICT OF COLUMBIA"/>
    <s v="DC"/>
    <s v="DQR-Assess-014"/>
    <n v="188"/>
    <n v="589"/>
    <s v="SEA"/>
    <s v="LOW PARTICIPATION RATE"/>
    <s v="NA"/>
    <m/>
    <s v="X"/>
    <m/>
    <s v="CWD, FCS, HOM, MAN"/>
    <s v="All grades"/>
    <s v="All assessment types"/>
    <s v="No"/>
    <s v="Low Participation Rate (FS 188): The participation rate for the CWD, FCS, HOM, and MAN subgroups range from 88.4 to 94.3%.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CWD, FCS, HOM, and MAN subgroups range from 88.4 to 94.3%. The ESEA, as amended, requires that States annually measure the achievement of not less than 95 percent of all students, and 95 percent of all students in each subgroup of students. Please revise data and resubmit and/or provide an explanatory data note. "/>
    <s v="The data have been revised and resubmitted."/>
    <m/>
    <m/>
    <m/>
    <m/>
    <s v="X"/>
    <m/>
    <s v="FCS"/>
    <s v="ALL"/>
    <s v="ALL"/>
    <s v="Y"/>
    <s v="Data resubmitted"/>
    <s v="Did not resolve"/>
    <m/>
    <s v="Low Participation Rate (FS188): The participation rate for FCS students is 91.81%.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FCS students is 91.81%. The ESEA, as amended, requires that States annually measure the achievement of not less than 95 percent of all students, and 95 percent of all students in each subgroup of students. Please revise data and resubmit and/or provide an explanatory data note."/>
    <x v="44"/>
    <m/>
    <x v="1"/>
    <x v="4"/>
    <x v="4"/>
    <x v="4"/>
    <s v="No"/>
    <s v="Low Participation Rate (FS188): The participation rate for FCS students is 91.81%. The ESEA, as amended, requires that States annually measure the achievement of not less than 95 percent of all students, and 95 percent of all students in each subgroup of students. Please revise data and resubmit and/or provide an explanatory data note."/>
    <s v=""/>
    <m/>
    <m/>
    <m/>
    <m/>
    <m/>
    <m/>
    <m/>
  </r>
  <r>
    <s v="DQR-Assess-015_DC_1_001"/>
    <s v="Assessment CDQR "/>
    <s v="OESE, OSEP"/>
    <s v="2017-18"/>
    <s v="DISTRICT OF COLUMBIA"/>
    <s v="DC"/>
    <s v="DQR-Assess-015"/>
    <n v="185"/>
    <n v="588"/>
    <s v="SEA"/>
    <s v="100% PARTICIPATION RATE VERIFICATION"/>
    <s v="NA"/>
    <s v="X"/>
    <m/>
    <m/>
    <s v="MNP"/>
    <s v="All grades"/>
    <s v="All assessment types"/>
    <s v="No"/>
    <s v="100% Participation Rate (FS 185): The participation rate for the MIG subgroup is 100%. ED does not expect to see participation rates below 95%. While a participation rate of 100% is possible, please resubmit data if data are inaccurate."/>
    <m/>
    <s v="100% Participation Rate (FS 185): The participation rate for the MIG subgroup is 100%. While a participation rate of 100% is possible, please resubmit data if data are inaccurate."/>
    <s v="The data are accurate.  Because DC is a small state, 100% particiaption is reflective of a small number of children."/>
    <m/>
    <m/>
    <s v="Revise; Error in Comment"/>
    <m/>
    <m/>
    <m/>
    <m/>
    <m/>
    <m/>
    <m/>
    <s v="Data resubmitted"/>
    <s v="Resolved"/>
    <m/>
    <m/>
    <m/>
    <m/>
    <m/>
    <m/>
    <x v="0"/>
    <s v="Exclude"/>
    <s v=""/>
    <x v="45"/>
    <m/>
    <x v="0"/>
    <x v="0"/>
    <x v="0"/>
    <x v="0"/>
    <m/>
    <s v=""/>
    <s v=""/>
    <m/>
    <m/>
    <m/>
    <m/>
    <m/>
    <m/>
    <m/>
  </r>
  <r>
    <s v="DQR-Assess-015_DC_2_001"/>
    <s v="Assessment CDQR "/>
    <s v="OESE, OSEP"/>
    <s v="2017-18"/>
    <s v="DISTRICT OF COLUMBIA"/>
    <s v="DC"/>
    <s v="DQR-Assess-015"/>
    <n v="188"/>
    <n v="589"/>
    <s v="SEA"/>
    <s v="100% PARTICIPATION RATE VERIFICATION"/>
    <s v="NA"/>
    <m/>
    <m/>
    <m/>
    <m/>
    <m/>
    <m/>
    <m/>
    <m/>
    <m/>
    <m/>
    <s v=""/>
    <m/>
    <m/>
    <m/>
    <m/>
    <s v="X"/>
    <m/>
    <s v="MILCNCTD"/>
    <s v="ALL"/>
    <s v="ALL"/>
    <s v="Y"/>
    <s v="Data resubmitted"/>
    <s v="New"/>
    <m/>
    <s v="100% Participation Rate (FS188): The participation rate for MILCNCTD students is 100%. ED does not expect to see participation rates below 95%. While a participation rate of 100% is possible, please resubmit data if data are inaccurate."/>
    <m/>
    <m/>
    <m/>
    <m/>
    <x v="1"/>
    <s v="Exclude - SEA"/>
    <s v="100% Participation Rate (FS188): The participation rate for MILCNCTD students is 100%. ED does not expect to see participation rates below 95%. While a participation rate of 100% is possible, please resubmit data if data are inaccurate."/>
    <x v="1"/>
    <m/>
    <x v="1"/>
    <x v="4"/>
    <x v="1"/>
    <x v="1"/>
    <s v=""/>
    <s v="100% Participation Rate (FS188): The participation rate for MILCNCTD students is 100%. ED does not expect to see participation rates below 95%. While a participation rate of 100% is possible, please resubmit data if data are inaccurate."/>
    <s v=""/>
    <m/>
    <m/>
    <m/>
    <m/>
    <m/>
    <m/>
    <m/>
  </r>
  <r>
    <s v="DQR-Assess-018_DC_1_001"/>
    <s v="Assessment CDQR "/>
    <s v="OESE, OSEP"/>
    <s v="2017-18"/>
    <s v="DISTRICT OF COLUMBIA"/>
    <s v="DC"/>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Based on data for the 2017-18 school year, OSSE has concluded that it needs to assess more than 1% of students using an AA-AAAS. ED has granted a waiver for the 2018-19 school year."/>
    <m/>
    <m/>
    <s v="Revise; Per Email"/>
    <s v="X"/>
    <m/>
    <m/>
    <s v="CWD"/>
    <s v="ALL"/>
    <s v="ALTALTACH"/>
    <s v="Y"/>
    <s v="Data resubmitted"/>
    <s v="Did not resolve"/>
    <m/>
    <s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x v="46"/>
    <m/>
    <x v="2"/>
    <x v="5"/>
    <x v="6"/>
    <x v="0"/>
    <s v="No"/>
    <s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Based on data for SY 2017-18, OSSE has concluded that it needs to assess more than 1% of students using an AA-AAAS. ED has granted a waiver for SY 2018-19."/>
    <m/>
    <m/>
    <m/>
    <m/>
    <m/>
    <m/>
    <m/>
  </r>
  <r>
    <s v="DQR-Assess-018_DC_1_002"/>
    <s v="Assessment CDQR "/>
    <s v="OESE, OSEP"/>
    <s v="2017-18"/>
    <s v="DISTRICT OF COLUMBIA"/>
    <s v="DC"/>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18%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1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Based on data for the 2017-18 school year, OSSE has concluded that it needs to assess more than 1% of students using an AA-AAAS. ED has granted a waiver for the 2018-19 school year."/>
    <m/>
    <m/>
    <s v="Revise; Per Email"/>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1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READING/LANGUAGE ARTS]: Students with Disabilities (IDEA) (CWD) taking the alternate assessment based on alternate achievement standards (ALTPARTALTACH) make up 1.1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x v="46"/>
    <m/>
    <x v="2"/>
    <x v="5"/>
    <x v="6"/>
    <x v="0"/>
    <s v="No"/>
    <s v="1% CWD Alternate Assessment Participation [READING/LANGUAGE ARTS]: Students with Disabilities (IDEA) (CWD) taking the alternate assessment based on alternate achievement standards (ALTPARTALTACH) make up 1.1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Based on data for SY 2017-18, OSSE has concluded that it needs to assess more than 1% of students using an AA-AAAS. ED has granted a waiver for SY 2018-19."/>
    <m/>
    <m/>
    <m/>
    <m/>
    <m/>
    <m/>
    <m/>
  </r>
  <r>
    <s v="DQR-Assess-004_FM_1_001"/>
    <s v="Assessment CDQR "/>
    <s v="OESE, OSEP"/>
    <s v="2017-18"/>
    <s v="FEDERATED STATES OF MICRONESIA"/>
    <s v="FM"/>
    <s v="DQR-Assess-004"/>
    <s v="178, 188"/>
    <s v="584, 589"/>
    <s v="SEA"/>
    <s v="PARTIAL DATA"/>
    <s v="NA"/>
    <m/>
    <s v="X"/>
    <m/>
    <s v="All subgroups"/>
    <n v="4"/>
    <s v="ALTALTACH, REGWACC, REGWOACC"/>
    <s v="No"/>
    <s v="Missing Data (178/188): Achievement and Participation data for students in all subgroups for a(n) ALL Assessment Type was reported as missing (-1) in GRADE 4 at the SEA, LEA, and School levels, but no metadata were reported for this grade. Please submit data."/>
    <m/>
    <s v="Missing Data (178/188): Achievement and Participation data for students in all subgroups for a(n) ALL Assessment Type was reported as missing (-1) in GRADE 4 at the SEA, LEA, and School levels, but no metadata were reported for this grade. Please submit data."/>
    <s v="FSM reported missing for 4th grade in c178 because FSM does not test 4th grade students in its nationwide assessments on reading/language arts."/>
    <m/>
    <m/>
    <m/>
    <m/>
    <s v="X"/>
    <m/>
    <s v="All subgroups"/>
    <n v="4"/>
    <s v="ALTALTACH, REGWACC, REGWOACC"/>
    <m/>
    <s v="No resubmission"/>
    <s v="Did not resolve"/>
    <m/>
    <s v="Missing Data (178/188): Achievement and Participation data for students in all subgroups for a(n) ALL Assessment Type was reported as missing (-1) in GRADE 4 at the SEA, LEA, and School levels, but no metadata were reported for this grade. Please submit data."/>
    <m/>
    <m/>
    <m/>
    <m/>
    <x v="1"/>
    <s v="Exclude - SEA"/>
    <s v="Missing Data (178/188): Achievement and Participation data for students in all subgroups for a(n) ALL Assessment Type was reported as missing (-1) in GRADE 4 at the SEA, LEA, and School levels, but no metadata were reported for this grade. Please submit data."/>
    <x v="47"/>
    <m/>
    <x v="1"/>
    <x v="2"/>
    <x v="3"/>
    <x v="2"/>
    <s v="No"/>
    <s v="Missing Data (178/188): Achievement and Participation data for students in all subgroups for a(n) ALL Assessment Type was reported as missing (-1) in GRADE 4 at the SEA, LEA, and School levels, but no metadata were reported for this grade. Please submit data."/>
    <s v="…[Federated States of Micronesia] does not test 4th grade students in its nationwide assessments on reading/language arts."/>
    <m/>
    <m/>
    <m/>
    <m/>
    <m/>
    <m/>
    <m/>
  </r>
  <r>
    <s v="DQR-Assess-009_FM_1_001"/>
    <s v="Assessment CDQR "/>
    <s v="OESE, OSEP"/>
    <s v="2017-18"/>
    <s v="FEDERATED STATES OF MICRONESIA"/>
    <s v="FM"/>
    <s v="DQR-Assess-009"/>
    <s v="175, 185, 188"/>
    <s v="583, 588"/>
    <s v="SEA"/>
    <s v="ACCURACY - YEAR TO YEAR COUNT"/>
    <s v="NA"/>
    <s v="X"/>
    <s v="X"/>
    <m/>
    <s v="See CDQR Y2Y report"/>
    <s v="See CDQR Y2Y report"/>
    <s v="See CDQR Y2Y report"/>
    <s v="See CDQR Y2Y report"/>
    <s v="A year to year change of more than 50 (count difference) and 5% was identified for at least one grand total. Please review the CDQR Year to Year Report.  If data are not accurate as submitted, please resubmit.  Please resubmit SY 2017-18 data or submit a data note to explain why these data are accurate."/>
    <m/>
    <s v="A year to year change of more than 50 (count difference) and 5% was identified for at least one grand total. Please review the CDQR Year to Year Report.  If data are not accurate as submitted, please resubmit.  Please resubmit SY 2017-18 data or submit a data note to explain why these data are accurate."/>
    <s v="FSM verified and reported that 50 of the 6th graders to take the FSM NMCT with accomodations were absent during the administration of the SY 2017-2018 test.  "/>
    <m/>
    <m/>
    <m/>
    <s v="X"/>
    <s v="X"/>
    <m/>
    <s v="See CDQR Y2Y report"/>
    <s v="See CDQR Y2Y report"/>
    <s v="See CDQR Y2Y report"/>
    <s v="See CDQR Y2Y report"/>
    <s v="No resubmission"/>
    <s v="Did not resolve"/>
    <m/>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m/>
    <m/>
    <m/>
    <m/>
    <x v="1"/>
    <s v="Exclude - SEA"/>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x v="48"/>
    <m/>
    <x v="1"/>
    <x v="3"/>
    <x v="3"/>
    <x v="3"/>
    <s v="No"/>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s v="[Federated States of Micronesia] verified and reported that 50 of the 6th graders to take the FSM NMCT with accommodations were absent during the administration of the SY 2017-2018 test.  "/>
    <m/>
    <m/>
    <m/>
    <m/>
    <m/>
    <m/>
    <m/>
  </r>
  <r>
    <s v="DQR-Assess-010_FM_1_001"/>
    <s v="Assessment CDQR "/>
    <s v="OESE, OSEP"/>
    <s v="2017-18"/>
    <s v="FEDERATED STATES OF MICRONESIA"/>
    <s v="FM"/>
    <s v="DQR-Assess-010"/>
    <s v="175, 178, 185, 188"/>
    <s v="583, 584, 588, 589"/>
    <s v="SEA"/>
    <s v="ACCURACY - YEAR TO YEAR RATE"/>
    <s v="NA"/>
    <s v="X"/>
    <s v="X"/>
    <m/>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FSM verified and reported that increases in some of the assessment types and grade levels were due to increase in the enrollments and the hiring of more assessment staff to help with coordination and administation of the tests. "/>
    <m/>
    <m/>
    <m/>
    <s v="X"/>
    <s v="X"/>
    <m/>
    <s v="See CDQR Y2Y report"/>
    <s v="See CDQR Y2Y report"/>
    <s v="See CDQR Y2Y report"/>
    <s v="See CDQR Y2Y report"/>
    <s v="No resubmission"/>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Exclude - SEA"/>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49"/>
    <m/>
    <x v="1"/>
    <x v="3"/>
    <x v="3"/>
    <x v="3"/>
    <s v="No"/>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s v="Increases in some of the assessment types and grade levels were due to [an] increase in the enrollments and the hiring of more assessment staff to help with coordination and administration of the tests. "/>
    <m/>
    <m/>
    <m/>
    <m/>
    <m/>
    <m/>
    <m/>
  </r>
  <r>
    <s v="DQR-Assess-013_FM_1_001"/>
    <s v="Assessment CDQR "/>
    <s v="OESE, OSEP"/>
    <s v="2017-18"/>
    <s v="FEDERATED STATES OF MICRONESIA"/>
    <s v="FM"/>
    <s v="DQR-Assess-013"/>
    <s v="185, 188"/>
    <s v="588, 589"/>
    <s v="SEA"/>
    <s v="SUBJECT COUNT COMPARISON - MTH TO RLA"/>
    <s v="NA"/>
    <s v="X"/>
    <s v="X"/>
    <m/>
    <s v="ALL, CWD"/>
    <s v="3 TO 8"/>
    <s v="ALL"/>
    <s v="No"/>
    <s v="Subject Count Comparison - MTH to RLA (FS185, 188): The count of ALL and CWD students in GRADES 3-8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50 students, or -32.3%, is larger than expected. Please revise data and resubmit or explain in a data note why these data are accurate."/>
    <m/>
    <s v="Subject Count Comparison - MTH to RLA (FS185, 188): The count of ALL and CWD students in GRADES 3-8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50 students, or -32.3%, is larger than expected. Please revise data and resubmit or explain in a data note why these data are accurate."/>
    <s v="The count of ALL and CWD students in mathematics and Reading/Language Arts are not algined because the count for Reading/Language Arts does not include 4th graders. FSM's nationwide assessment does not test 4th students in Reading/Language Arts. "/>
    <m/>
    <m/>
    <m/>
    <m/>
    <m/>
    <m/>
    <m/>
    <m/>
    <m/>
    <m/>
    <s v="Data resubmitted"/>
    <s v="Resolved"/>
    <m/>
    <m/>
    <m/>
    <m/>
    <m/>
    <m/>
    <x v="0"/>
    <s v="Exclude"/>
    <s v=""/>
    <x v="50"/>
    <m/>
    <x v="0"/>
    <x v="0"/>
    <x v="0"/>
    <x v="0"/>
    <s v=""/>
    <s v=""/>
    <s v=""/>
    <m/>
    <m/>
    <m/>
    <m/>
    <m/>
    <m/>
    <m/>
  </r>
  <r>
    <s v="DQR-Assess-014_FM_1_001"/>
    <s v="Assessment CDQR "/>
    <s v="OESE, OSEP"/>
    <s v="2017-18"/>
    <s v="FEDERATED STATES OF MICRONESIA"/>
    <s v="FM"/>
    <s v="DQR-Assess-014"/>
    <n v="185"/>
    <n v="588"/>
    <s v="SEA"/>
    <s v="LOW PARTICIPATION RATE"/>
    <s v="NA"/>
    <s v="X"/>
    <m/>
    <m/>
    <s v="ALL, CWD"/>
    <s v="All grades"/>
    <s v="All assessment types"/>
    <s v="No"/>
    <s v="Low Participation Rate (FS 185): The participation rate for the ALL STUDENTS and the CWD subgroups are 77.4%.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 for the ALL STUDENTS and the CWD subgroups are 77.4%. The ESEA, as amended, requires that States annually measure the achievement of not less than 95 percent of all students, and 95 percent of all students in each subgroup of students. Please revise data and resubmit and/or provide an explanatory data note. "/>
    <s v="FSM, a freely associate state which receives only IDEA Part B funds, set its particpation target for mathematics at 100%. Although FSM did not meet its target for FFY 2017, its participation rate increased from 59.40% in FFY 2016 to 77.7% in FFY 2017. Given FSM's unique geographic context, where 52% of all FSM's schools are on remote islands that can only be accessed by boats/ships, administration of the FSM nationwide assessments is always a challenge.    "/>
    <m/>
    <m/>
    <s v="?; not sure this is required for non-states"/>
    <m/>
    <m/>
    <m/>
    <m/>
    <m/>
    <m/>
    <m/>
    <s v="Data resubmitted"/>
    <s v="Resolved"/>
    <m/>
    <m/>
    <m/>
    <m/>
    <m/>
    <m/>
    <x v="0"/>
    <s v="Exclude"/>
    <s v=""/>
    <x v="51"/>
    <m/>
    <x v="0"/>
    <x v="0"/>
    <x v="0"/>
    <x v="0"/>
    <s v=""/>
    <s v=""/>
    <s v=""/>
    <m/>
    <m/>
    <m/>
    <m/>
    <m/>
    <m/>
    <m/>
  </r>
  <r>
    <s v="DQR-Assess-014_FM_1_002"/>
    <s v="Assessment CDQR "/>
    <s v="OESE, OSEP"/>
    <s v="2017-18"/>
    <s v="FEDERATED STATES OF MICRONESIA"/>
    <s v="FM"/>
    <s v="DQR-Assess-014"/>
    <n v="188"/>
    <n v="589"/>
    <s v="SEA"/>
    <s v="LOW PARTICIPATION RATE"/>
    <s v="NA"/>
    <m/>
    <s v="X"/>
    <m/>
    <s v="ALL, CWD"/>
    <s v="All grades"/>
    <s v="All assessment types"/>
    <s v="No"/>
    <s v="Low Participation Rate (FS 188): The participation rate for the ALL STUDENTS and the CWD subgroups are 78.9%.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ALL STUDENTS and the CWD subgroups are 78.9%. The ESEA, as amended, requires that States annually measure the achievement of not less than 95 percent of all students, and 95 percent of all students in each subgroup of students. Please revise data and resubmit and/or provide an explanatory data note. "/>
    <s v="FSM, a freely associate state which receives only IDEA Part B funds, set its particpation target for reading/language arts at 100%. Although FSM doesn't meet its target for FFY 2017, its participation rate increased from 56.6% in FFY 2016 to 78.9% in FFY 2017. Given the FSM's unique geographic context, where 52% of all FSM's schools are on remote islands that can only be accessed by boats/ships, administration of the FSM nationwide assessments is always a challenge.    "/>
    <m/>
    <m/>
    <s v="?; not sure this is required for non-states"/>
    <m/>
    <m/>
    <m/>
    <m/>
    <m/>
    <m/>
    <m/>
    <s v="Data resubmitted"/>
    <s v="Resolved"/>
    <m/>
    <m/>
    <m/>
    <m/>
    <m/>
    <m/>
    <x v="0"/>
    <s v="Exclude"/>
    <s v=""/>
    <x v="52"/>
    <m/>
    <x v="0"/>
    <x v="0"/>
    <x v="0"/>
    <x v="0"/>
    <s v=""/>
    <s v=""/>
    <s v=""/>
    <m/>
    <m/>
    <m/>
    <m/>
    <m/>
    <m/>
    <m/>
  </r>
  <r>
    <s v="DQR-Assess-009_FL_1_001"/>
    <s v="Assessment CDQR "/>
    <s v="OESE, OSEP"/>
    <s v="2017-18"/>
    <s v="FLORIDA"/>
    <s v="FL"/>
    <s v="DQR-Assess-009"/>
    <s v="175, 178, 179, 185, 188, 189"/>
    <s v="583, 584, 585, 588, 589, 590"/>
    <s v="SEA"/>
    <s v="ACCURACY - YEAR TO YEAR COUNT"/>
    <s v="NA"/>
    <s v="X"/>
    <s v="X"/>
    <s v="X"/>
    <s v="See CDQR Y2Y report"/>
    <s v="See CDQR Y2Y report"/>
    <s v="See CDQR Y2Y report"/>
    <s v="See CDQR Y2Y report"/>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The data are correct as submitted.  Florida believes the data reflect:_x000a__x000a_(1) Secular decline in American Indian / Alaska Native students similar to the decline shown in EDFacts file 052 (Membership),_x000a__x000a_(2) Hurricanes Irma and Maria (Homeless and LEP changes),_x000a__x000a_(3) Elimination of Algebra II inclusion for FS185,_x000a__x000a_(4) Increases in requests for paper-based testing, and_x000a__x000a_(5) Efforts by the state and its districts and schools to adhere to ESSA's 1% requirement resulting a decline in the use of the alternative assessment in Science."/>
    <m/>
    <m/>
    <m/>
    <s v="X"/>
    <s v="X"/>
    <s v="X"/>
    <s v="See CDQR Y2Y report"/>
    <s v="See CDQR Y2Y report"/>
    <s v="See CDQR Y2Y report"/>
    <s v="See CDQR Y2Y report"/>
    <s v="No resubmission"/>
    <s v="Did not resolv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53"/>
    <m/>
    <x v="1"/>
    <x v="3"/>
    <x v="2"/>
    <x v="3"/>
    <s v="Yes"/>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_x000a__x000a_ED Note: State indicated that data were correct as reported."/>
    <s v="Florida believes the data reflect:_x000a__x000a_1) Secular decline in American Indian / Alaska Native students similar to the decline shown in EDFacts file 052 (Membership),_x000a_2) Hurricanes Irma and Maria (Homeless and LEP changes),_x000a_3) Elimination of Algebra II inclusion for FS185,_x000a_4) Increases in requests for paper-based testing, and_x000a_5) Efforts by the state and its districts and schools to adhere to ESSA's 1% requirement resulting a decline in the use of the alternative assessment in Science."/>
    <m/>
    <m/>
    <m/>
    <m/>
    <m/>
    <m/>
    <m/>
  </r>
  <r>
    <s v="DQR-Assess-013_FL_1_001"/>
    <s v="Assessment CDQR "/>
    <s v="OESE, OSEP"/>
    <s v="2017-18"/>
    <s v="FLORIDA"/>
    <s v="FL"/>
    <s v="DQR-Assess-013"/>
    <s v="185, 188"/>
    <s v="588, 589"/>
    <s v="SEA"/>
    <s v="SUBJECT COUNT COMPARISON - MTH TO RLA"/>
    <s v="NA"/>
    <s v="X"/>
    <s v="X"/>
    <m/>
    <s v="All subgroups"/>
    <s v="HS"/>
    <s v="ALL"/>
    <s v="No"/>
    <s v="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is 121473 students, or 40.6%. Discrepancies in other subgroups range from 141 to 67019 students. Please revise data and resubmit or explain in a data note why these data are accurate."/>
    <m/>
    <s v="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is 121473 students, or 40.6%. Discrepancies in other subgroups range from 141 to 67019 students. Please revise data and resubmit or explain in a data note why these data are accurate."/>
    <s v="The data are correct as submitted.  Florida believes the discrepancy is derivative of Florida's reporting on assessments no longer including Algebra II beginning with SY 2017-18, hence the two populations being tested differ by a greater margin compared with the prior year."/>
    <m/>
    <m/>
    <m/>
    <m/>
    <m/>
    <m/>
    <m/>
    <m/>
    <m/>
    <m/>
    <s v="Data resubmitted"/>
    <s v="Resolved"/>
    <m/>
    <m/>
    <m/>
    <m/>
    <m/>
    <m/>
    <x v="0"/>
    <s v="Exclude"/>
    <s v=""/>
    <x v="54"/>
    <m/>
    <x v="0"/>
    <x v="0"/>
    <x v="0"/>
    <x v="0"/>
    <m/>
    <s v=""/>
    <m/>
    <m/>
    <m/>
    <m/>
    <m/>
    <m/>
    <m/>
    <m/>
  </r>
  <r>
    <s v="DQR-Assess-014_FL_1_001"/>
    <s v="Assessment CDQR "/>
    <s v="OESE, OSEP"/>
    <s v="2017-18"/>
    <s v="FLORIDA"/>
    <s v="FL"/>
    <s v="DQR-Assess-014"/>
    <n v="185"/>
    <n v="588"/>
    <s v="SEA"/>
    <s v="LOW PARTICIPATION RATE"/>
    <s v="NA"/>
    <s v="X"/>
    <m/>
    <m/>
    <s v="FCS"/>
    <s v="All grades"/>
    <s v="All assessment types"/>
    <s v="No"/>
    <s v="Low Participation Rate (FS 185): The participation rate for the FCS subgroup is 91.7%. The participation rate for the ALL STUDENTS subgroup is 90.4%.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 for the FCS subgroup is 91.7%. The participation rate for the ALL STUDENTS subgroup is 90.4%. The ESEA, as amended, requires that States annually measure the achievement of not less than 95 percent of all students, and 95 percent of all students in each subgroup of students. Please revise data and resubmit and/or provide an explanatory data note. "/>
    <s v="The data are correct as submitted.  _x000a__x000a_The Foster Care Status data are new, and we will be looking into the low partition rates but believe the data are accurate as submitted based on FLDOE assessment information and foster information that was provided to FLDOE by the state's Department of Children &amp; Families._x000a__x000a_Florida's ALL STUDENTS subgroup participation rate in FS185 is 97.9% (1,557,366 participants of 1,590,921 enrollees), not 90.4%.  See included email from Partner Support."/>
    <m/>
    <m/>
    <m/>
    <m/>
    <m/>
    <m/>
    <m/>
    <m/>
    <m/>
    <m/>
    <s v="Data resubmitted"/>
    <s v="Resolved"/>
    <m/>
    <m/>
    <m/>
    <m/>
    <m/>
    <m/>
    <x v="0"/>
    <s v="Exclude"/>
    <s v=""/>
    <x v="55"/>
    <m/>
    <x v="0"/>
    <x v="0"/>
    <x v="0"/>
    <x v="0"/>
    <m/>
    <s v=""/>
    <s v=""/>
    <m/>
    <m/>
    <m/>
    <m/>
    <m/>
    <m/>
    <m/>
  </r>
  <r>
    <s v="DQR-Assess-014_FL_1_002"/>
    <s v="Assessment CDQR "/>
    <s v="OESE, OSEP"/>
    <s v="2017-18"/>
    <s v="FLORIDA"/>
    <s v="FL"/>
    <s v="DQR-Assess-014"/>
    <n v="188"/>
    <n v="589"/>
    <s v="SEA"/>
    <s v="LOW PARTICIPATION RATE"/>
    <s v="NA"/>
    <m/>
    <s v="X"/>
    <m/>
    <s v="CWD, FCS, HOM"/>
    <s v="All grades"/>
    <s v="All assessment types"/>
    <s v="No"/>
    <s v="Low Participation Rate (FS 188): The participation rate for the CWD subgroup is 94.9%, the FCS subgroup is 88.5%, and he HOM subgroup is 92.5%.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CWD subgroup is 94.9%, the FCS subgroup is 88.5%, and he HOM subgroup is 92.5%. The ESEA, as amended, requires that States annually measure the achievement of not less than 95 percent of all students, and 95 percent of all students in each subgroup of students. Please revise data and resubmit and/or provide an explanatory data note. "/>
    <s v="The data are correct as submitted._x000a__x000a_The Foster Care Status data are new and we will be looking into the low partition rates but believe the data are accurate as reported based on FLDOE assessment information and foster information that was provided to FLDOE by the state's Department of Children &amp; Families._x000a__x000a_Florida believes the low participation rate among homeless students likely reflects disruptions relating to hurricanes Maria and Irma during the testing window but is working with its districts to ensure they meet the requirements of ESSA to test 95% of all subgroups._x000a__x000a_Florida believes the data are correct as submitted and is working with its districts to ensure at least 95% of CWD are assessed each year."/>
    <m/>
    <m/>
    <m/>
    <m/>
    <m/>
    <m/>
    <m/>
    <m/>
    <m/>
    <m/>
    <s v="Data resubmitted"/>
    <s v="Resolved"/>
    <m/>
    <m/>
    <m/>
    <m/>
    <m/>
    <m/>
    <x v="0"/>
    <s v="Exclude"/>
    <s v=""/>
    <x v="56"/>
    <m/>
    <x v="0"/>
    <x v="0"/>
    <x v="0"/>
    <x v="0"/>
    <m/>
    <s v=""/>
    <s v=""/>
    <m/>
    <m/>
    <m/>
    <m/>
    <m/>
    <m/>
    <m/>
  </r>
  <r>
    <s v="DQR-Assess-018_FL_1_001"/>
    <s v="Assessment CDQR "/>
    <s v="OESE, OSEP"/>
    <s v="2017-18"/>
    <s v="FLORIDA"/>
    <s v="FL"/>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5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The data are correct as submitted.  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
    <m/>
    <m/>
    <s v="Revise; Per Email"/>
    <s v="X"/>
    <m/>
    <m/>
    <s v="CWD"/>
    <s v="ALL"/>
    <s v="ALTALTACH"/>
    <s v="Y"/>
    <s v="No resubmission"/>
    <s v="Did not resolve"/>
    <m/>
    <s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x v="57"/>
    <s v="Parent opt-in/opt-out"/>
    <x v="2"/>
    <x v="5"/>
    <x v="8"/>
    <x v="0"/>
    <s v="Yes"/>
    <s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_x000a__x000a_ED Note: State indicated that data were correct as reported."/>
    <s v="Florida continually provides technical assistance to the LEAs for properly identifying students eligible to participate in the alternate assessments. In addition, parents must sign consent for participation in accordance with Florida Rule 6A-6.0331(10), [Florida Administrative Code] F.A.C. found at https://www.flrules.org/gateway/ruleNo.asp?id=6A-6.0331_x000a__x000a_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
    <m/>
    <m/>
    <m/>
    <m/>
    <m/>
    <m/>
    <m/>
  </r>
  <r>
    <s v="DQR-Assess-018_FL_1_002"/>
    <s v="Assessment CDQR "/>
    <s v="OESE, OSEP"/>
    <s v="2017-18"/>
    <s v="FLORIDA"/>
    <s v="FL"/>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4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4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data are correct as submitted.  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
    <m/>
    <m/>
    <s v="Revise; Per Email"/>
    <m/>
    <s v="X"/>
    <m/>
    <s v="CWD"/>
    <s v="ALL"/>
    <s v="ALTALTACH"/>
    <s v="Y"/>
    <s v="No resubmission"/>
    <s v="Did not resolve"/>
    <m/>
    <s v="1% CWD Alternate Assessment Participation [READING/LANGUAGE ARTS]: Students with Disabilities (IDEA) (CWD) taking the alternate assessment based on alternate achievement standards (ALTPARTALTACH) make up 1.4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READING/LANGUAGE ARTS]: Students with Disabilities (IDEA) (CWD) taking the alternate assessment based on alternate achievement standards (ALTPARTALTACH) make up 1.4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x v="57"/>
    <s v="Parent opt-in/opt-out"/>
    <x v="2"/>
    <x v="5"/>
    <x v="8"/>
    <x v="0"/>
    <s v="Yes"/>
    <s v="1% CWD Alternate Assessment Participation [READING/LANGUAGE ARTS]: Students with Disabilities (IDEA) (CWD) taking the alternate assessment based on alternate achievement standards (ALTPARTALTACH) make up 1.4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_x000a__x000a_ED Note: State indicated that data were correct as reported."/>
    <s v="Florida continually provides technical assistance to the LEAs for properly identifying students eligible to participate in the alternate assessments. In addition, parents must sign consent for participation in accordance with Florida Rule 6A-6.0331(10), [Florida Administrative Code ] F.A.C. found at https://www.flrules.org/gateway/ruleNo.asp?id=6A-6.0331_x000a__x000a_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
    <m/>
    <m/>
    <m/>
    <m/>
    <m/>
    <m/>
    <m/>
  </r>
  <r>
    <s v="DQR-Assess-018_FL_1_003"/>
    <s v="Assessment CDQR "/>
    <s v="OESE, OSEP"/>
    <s v="2017-18"/>
    <s v="FLORIDA"/>
    <s v="FL"/>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data are correct as submitted.  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
    <m/>
    <m/>
    <s v="Revise; Per Email"/>
    <m/>
    <m/>
    <s v="X"/>
    <s v="CWD"/>
    <s v="ALL"/>
    <s v="ALTALTACH"/>
    <s v="Y"/>
    <s v="No resubmission"/>
    <s v="Did not resolve"/>
    <m/>
    <s v="1% CWD Alternate Assessment Participation [SCIENCE]: Students with Disabilities (IDEA) (CWD) taking the alternate assessment based on alternate achievement standards (ALTPARTALTACH) make up 1.44%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cience and SEA only"/>
    <s v="1% CWD Alternate Assessment Participation [SCIENCE]: Students with Disabilities (IDEA) (CWD) taking the alternate assessment based on alternate achievement standards (ALTPARTALTACH) make up 1.44%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x v="57"/>
    <s v="Parent opt-in/opt-out"/>
    <x v="2"/>
    <x v="5"/>
    <x v="8"/>
    <x v="0"/>
    <s v="Yes"/>
    <s v="1% CWD Alternate Assessment Participation [SCIENCE]: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_x000a__x000a_ED Note: State indicated that data were correct as reported."/>
    <s v="...Florida continually provides technical assistance to the LEAs for properly identifying students eligible to participate in the alternate assessments. In addition, parents must sign consent for participation in accordance with Florida Rule 6A-6.0331(10), [Florida Administrative Code] F.A.C. found at https://www.flrules.org/gateway/ruleNo.asp?id=6A-6.0331. _x000a__x000a_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
    <m/>
    <m/>
    <m/>
    <m/>
    <m/>
    <m/>
    <m/>
  </r>
  <r>
    <s v="DQR-Assess-002_GA_2_001"/>
    <s v="Assessment CDQR "/>
    <s v="OESE, OSEP"/>
    <s v="2017-18"/>
    <s v="GEORGIA"/>
    <s v="GA"/>
    <s v="DQR-Assess-002"/>
    <s v="175, 178"/>
    <s v="583, 584"/>
    <s v="SEA"/>
    <s v="METADATA ERROR"/>
    <s v="IN METADATA, NOT DATA"/>
    <m/>
    <m/>
    <m/>
    <m/>
    <m/>
    <m/>
    <m/>
    <m/>
    <m/>
    <m/>
    <s v=""/>
    <m/>
    <m/>
    <m/>
    <s v="X"/>
    <s v="X"/>
    <m/>
    <s v="NA"/>
    <s v="9, 12"/>
    <s v="REGWACC, REWOACC"/>
    <m/>
    <s v="Data resubmitted"/>
    <s v="New"/>
    <m/>
    <s v="Achievement metadata - [MATHEMATICS and READING/LANGUAGE ARTS]: No achievement data (FS 175/178) submitted for REGASSWACC, REGASSWOACC [PERF LEVEL 4] for GRADES 9, 12; however, EMAPS assessment metadata indicated GRADE 9/REGASSWOACC, REGASSWACC/PERF LEVEL 4 and GRADE 12/REGASSWOACC/PERF LEVEL 4 combinations would be submitted. Please resubmit metadata and/or data to ensure consistency."/>
    <m/>
    <m/>
    <m/>
    <m/>
    <x v="1"/>
    <s v="Exclude - SEA"/>
    <s v="Achievement metadata - [MATHEMATICS and READING/LANGUAGE ARTS]: No achievement data (FS 175/178) submitted for REGASSWACC, REGASSWOACC [PERF LEVEL 4] for GRADES 9, 12; however, EMAPS assessment metadata indicated GRADE 9/REGASSWOACC, REGASSWACC/PERF LEVEL 4 and GRADE 12/REGASSWOACC/PERF LEVEL 4 combinations would be submitted. Please resubmit metadata and/or data to ensure consistency."/>
    <x v="1"/>
    <m/>
    <x v="0"/>
    <x v="1"/>
    <x v="1"/>
    <x v="1"/>
    <s v=""/>
    <s v="Achievement metadata - [MATHEMATICS and READING/LANGUAGE ARTS]: No achievement data (FS 175/178) submitted for REGASSWACC, REGASSWOACC [PERF LEVEL 4] for GRADES 9, 12; however, EMAPS assessment metadata indicated GRADE 9/REGASSWOACC, REGASSWACC/PERF LEVEL 4 and GRADE 12/REGASSWOACC/PERF LEVEL 4 combinations would be submitted. Please resubmit metadata and/or data to ensure consistency."/>
    <s v=""/>
    <m/>
    <m/>
    <m/>
    <m/>
    <m/>
    <m/>
    <m/>
  </r>
  <r>
    <s v="DQR-Assess-009_GA_1_001"/>
    <s v="Assessment CDQR "/>
    <s v="OESE, OSEP"/>
    <s v="2017-18"/>
    <s v="GEORGIA"/>
    <s v="GA"/>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We have verified these numbers are correct."/>
    <m/>
    <m/>
    <m/>
    <s v="X"/>
    <s v="X"/>
    <s v="X"/>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58"/>
    <m/>
    <x v="1"/>
    <x v="3"/>
    <x v="4"/>
    <x v="4"/>
    <s v="Yes"/>
    <s v="A year to year change of more than 200 (count difference) and 10% was identified for at least one subgroup, assessment type, or grade. Please review the CDQR Year to Year tab. Please resubmit SY 2017-18 data or submit a data note to explain why these data are accurate._x000a__x000a_ED Note: State indicated that data were correct as reported."/>
    <s v=""/>
    <m/>
    <m/>
    <m/>
    <m/>
    <m/>
    <m/>
    <m/>
  </r>
  <r>
    <s v="DQR-Assess-013_GA_1_001"/>
    <s v="Assessment CDQR "/>
    <s v="OESE, OSEP"/>
    <s v="2017-18"/>
    <s v="GEORGIA"/>
    <s v="GA"/>
    <s v="DQR-Assess-013"/>
    <s v="185, 188"/>
    <s v="588, 589"/>
    <s v="SEA"/>
    <s v="SUBJECT COUNT COMPARISON - MTH TO RLA"/>
    <s v="NA"/>
    <s v="X"/>
    <s v="X"/>
    <m/>
    <s v="All subgroups"/>
    <s v="HS"/>
    <s v="ALL"/>
    <s v="No"/>
    <s v="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is 111721 students, or -47.4%. Discrepancies in other subgroups range from 120 to 71128 students. Please revise data and resubmit or explain in a data note why these data are accurate."/>
    <m/>
    <s v="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is 111721 students, or -47.4%. Discrepancies in other subgroups range from 120 to 71128 students. Please revise data and resubmit or explain in a data note why these data are accurate."/>
    <s v=" In Georgia, there are 2  math courses that require high school state standardized assessment and there are 2 ELA courses for high school state standardized assessment.  When a student enters 9th grade, they are normally scheduled for a math and an ELA course the same year.  This is not the case for the remainder of their high school career. The student schedules vary as to when the remaining math and ELA course will occur and most likely, they will not occur the same year.  "/>
    <m/>
    <m/>
    <m/>
    <s v="X"/>
    <s v="X"/>
    <m/>
    <s v="All subgroups"/>
    <s v="HS"/>
    <s v="ALL"/>
    <s v="Y"/>
    <s v="Data resubmitted"/>
    <s v="Did not resolve"/>
    <m/>
    <s v="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11721 students, or -47.40%, is in the ALL STUDENTS subgroup. Please revise data and resubmit or explain in a data note why these data are accurate."/>
    <m/>
    <m/>
    <m/>
    <m/>
    <x v="1"/>
    <s v="Include"/>
    <s v="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11721 students, or -47.40%, is in the ALL STUDENTS subgroup. Please revise data and resubmit or explain in a data note why these data are accurate."/>
    <x v="59"/>
    <m/>
    <x v="1"/>
    <x v="4"/>
    <x v="2"/>
    <x v="2"/>
    <s v="No"/>
    <s v="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11721 students, or -47.40%, is in the ALL STUDENTS subgroup. Please revise data and resubmit or explain in a data note why these data are accurate."/>
    <s v="In Georgia, there are 2 math courses that require high school state standardized assessment and there are 2 English Language Arts (ELA) courses for high school state standardized assessment.  When a student enters 9th grade, they are normally scheduled for a math and an ELA course the same year.  This is not the case for the remainder of their high school career. The student schedules vary as to when the remaining math and ELA course will occur and most likely, they will not occur the same year.  "/>
    <m/>
    <m/>
    <m/>
    <m/>
    <m/>
    <m/>
    <m/>
  </r>
  <r>
    <s v="DQR-Assess-018_GA_1_001"/>
    <s v="Assessment CDQR "/>
    <s v="OESE, OSEP"/>
    <s v="2017-18"/>
    <s v="GEORGIA"/>
    <s v="GA"/>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1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
    <s v="It has been confirmed with the Special Education program office that Georgia does have a waiver for this subject area."/>
    <m/>
    <m/>
    <s v="Revise; Waiver"/>
    <s v="X"/>
    <m/>
    <m/>
    <s v="CWD"/>
    <s v="ALL"/>
    <s v="ALTALTACH"/>
    <s v="Y"/>
    <s v="Data resubmitted"/>
    <s v="Did not resolve"/>
    <m/>
    <s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
    <m/>
    <m/>
    <m/>
    <m/>
    <x v="1"/>
    <s v="Exclude - SEA"/>
    <s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
    <x v="60"/>
    <s v="Confirm that waiver is present"/>
    <x v="2"/>
    <x v="5"/>
    <x v="6"/>
    <x v="0"/>
    <s v="No"/>
    <s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_x000a__x000a_ED notes that the State has a waiver in this subject area.  "/>
    <s v="It has been confirmed with the Special Education program office that Georgia does have a waiver for this subject area."/>
    <m/>
    <m/>
    <m/>
    <m/>
    <m/>
    <m/>
    <m/>
  </r>
  <r>
    <s v="DQR-Assess-018_GA_1_002"/>
    <s v="Assessment CDQR "/>
    <s v="OESE, OSEP"/>
    <s v="2017-18"/>
    <s v="GEORGIA"/>
    <s v="GA"/>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29%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2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It has been confirmed with the Special Education program office that Georgia does have a waiver for this subject area."/>
    <m/>
    <m/>
    <s v="Revise; Waiver"/>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2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READING/LANGUAGE ARTS]: Students with Disabilities (IDEA) (CWD) taking the alternate assessment based on alternate achievement standards (ALTPARTALTACH) make up 1.2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60"/>
    <s v="Confirm that waiver is present"/>
    <x v="2"/>
    <x v="5"/>
    <x v="6"/>
    <x v="0"/>
    <s v="No"/>
    <s v="1% CWD Alternate Assessment Participation [READING/LANGUAGE ARTS]: Students with Disabilities (IDEA) (CWD) taking the alternate assessment based on alternate achievement standards (ALTPARTALTACH) make up 1.2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_x000a__x000a_ED notes that the State has a waiver of the 1% cap requirement in this subject area.  "/>
    <s v="It has been confirmed with the Special Education program office that Georgia does have a waiver for this subject area."/>
    <m/>
    <m/>
    <m/>
    <m/>
    <m/>
    <m/>
    <m/>
  </r>
  <r>
    <s v="DQR-Assess-018_GA_1_003"/>
    <s v="Assessment CDQR "/>
    <s v="OESE, OSEP"/>
    <s v="2017-18"/>
    <s v="GEORGIA"/>
    <s v="GA"/>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3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3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It has been confirmed with the Special Education program office that Georgia does have a waiver for this subject area."/>
    <m/>
    <m/>
    <s v="Revise; Waiver"/>
    <m/>
    <m/>
    <s v="X"/>
    <s v="CWD"/>
    <s v="ALL"/>
    <s v="ALTALTACH"/>
    <s v="Y"/>
    <s v="Data resubmitted"/>
    <s v="Did not resolve"/>
    <m/>
    <s v="1% CWD Alternate Assessment Participation [SCIENCE]: Students with Disabilities (IDEA) (CWD) taking the alternate assessment based on alternate achievement standards (ALTPARTALTACH) make up 1.30%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cience and SEA only"/>
    <s v="1% CWD Alternate Assessment Participation [SCIENCE]: Students with Disabilities (IDEA) (CWD) taking the alternate assessment based on alternate achievement standards (ALTPARTALTACH) make up 1.30%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60"/>
    <s v="Confirm that waiver is present"/>
    <x v="2"/>
    <x v="5"/>
    <x v="6"/>
    <x v="0"/>
    <s v="No"/>
    <s v="1% CWD Alternate Assessment Participation [SCIENCE]: Students with Disabilities (IDEA) (CWD) taking the alternate assessment based on alternate achievement standards (ALTPARTALTACH) make up 1.3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_x000a__x000a_ED notes that the State has a waiver of the 1% cap requirement in this subject area.  "/>
    <s v="It has been confirmed with the Special Education program office that Georgia does have a waiver for this subject area."/>
    <m/>
    <m/>
    <m/>
    <m/>
    <m/>
    <m/>
    <m/>
  </r>
  <r>
    <s v="DQR-Assess-009_GU_1_001"/>
    <s v="Assessment CDQR "/>
    <s v="OESE, OSEP"/>
    <s v="2017-18"/>
    <s v="GUAM"/>
    <s v="GU"/>
    <s v="DQR-Assess-009"/>
    <s v="175, 178"/>
    <s v="583, 584"/>
    <s v="SEA"/>
    <s v="ACCURACY - YEAR TO YEAR COUNT"/>
    <s v="NA"/>
    <s v="X"/>
    <s v="X"/>
    <m/>
    <s v="See CDQR Y2Y report"/>
    <s v="See CDQR Y2Y report"/>
    <s v="See CDQR Y2Y report"/>
    <s v="See CDQR Y2Y report"/>
    <s v="A year to year change of more than 50 (count difference) and 5% was identified for at least one grand total. Please review the CDQR Year to Year Report.  If data are not accurate as submitted, please resubmit.  Please resubmit SY 2017-18 data or submit a data note to explain why these data are accurate."/>
    <m/>
    <s v="A year to year change of more than 50 (count difference) and 5% was identified for at least one grand total. Please review the CDQR Year to Year Report.  If data are not accurate as submitted, please resubmit.  Please resubmit SY 2017-18 data or submit a data note to explain why these data are accurate."/>
    <s v="Guam Part B did an analysis to determine the reasons that could be attributed to the decline in performance for its students with disabilities.  The analysis included:    _x000a_• procedures for the administration of required accommodations for participating in the district-wide assessment (ACT Aspire and MSAA); and_x000a_• proficiency results between children with disabilities and children without disabilities in the ACT Aspire. _x000a_Upon review of the administration procedures, Guam Part B did not find any issues that would invalidate the assessment results._x000a__x000a_Upon comparison of the performance results of students with and without disabilities in the ACT Aspire, performance shows that all GDOE students are not reaching benchmarks in either Reading or Math in the district-wide assessments._x000a_"/>
    <m/>
    <m/>
    <m/>
    <s v="X"/>
    <s v="X"/>
    <m/>
    <s v="See CDQR Y2Y report"/>
    <s v="See CDQR Y2Y report"/>
    <s v="See CDQR Y2Y report"/>
    <s v="See CDQR Y2Y report"/>
    <s v="No resubmission"/>
    <s v="Did not resolve"/>
    <m/>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m/>
    <m/>
    <m/>
    <m/>
    <x v="1"/>
    <s v="Exclude - SEA"/>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x v="61"/>
    <m/>
    <x v="1"/>
    <x v="3"/>
    <x v="2"/>
    <x v="3"/>
    <s v="No"/>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s v="Upon comparison of the performance results of students with and without disabilities in the ACT Aspire, performance shows that all Guam Department of Education students are not reaching benchmarks in either Reading or Math in the district-wide assessments._x000a_"/>
    <m/>
    <m/>
    <m/>
    <m/>
    <m/>
    <m/>
    <m/>
  </r>
  <r>
    <s v="DQR-Assess-010_GU_1_001"/>
    <s v="Assessment CDQR "/>
    <s v="OESE, OSEP"/>
    <s v="2017-18"/>
    <s v="GUAM"/>
    <s v="GU"/>
    <s v="DQR-Assess-010"/>
    <s v="175, 178, 185, 188"/>
    <s v="583, 584, 588, 589"/>
    <s v="SEA"/>
    <s v="ACCURACY - YEAR TO YEAR RATE"/>
    <s v="NA"/>
    <s v="X"/>
    <s v="X"/>
    <m/>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Guam Part B did an analysis to determine the reasons that could be attributed to the decline in performance for its students with disabilities.  The analysis included:    _x000a_• procedures for the administration of required accommodations for participating in the district-wide assessment (ACT Aspire and MSAA); and_x000a_• proficiency results between children with disabilities and children without disabilities in the ACT Aspire. _x000a_Upon review of the administration procedures, Guam Part B did not find any issues that would invalidate the assessment results._x000a__x000a_Upon comparison of the performance results of students with and without disabilities in the ACT Aspire, performance shows that all GDOE students are not reaching benchmarks in either Reading or Math in the district-wide assessments._x000a_"/>
    <m/>
    <m/>
    <m/>
    <s v="X"/>
    <s v="X"/>
    <m/>
    <s v="See CDQR Y2Y report"/>
    <s v="See CDQR Y2Y report"/>
    <s v="See CDQR Y2Y report"/>
    <s v="See CDQR Y2Y report"/>
    <s v="No resubmission"/>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Exclude - SEA"/>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61"/>
    <m/>
    <x v="1"/>
    <x v="3"/>
    <x v="2"/>
    <x v="3"/>
    <s v="No"/>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s v="Upon comparison of the performance results of students with and without disabilities in the ACT Aspire, performance shows that all Guam Department of Education students are not reaching benchmarks in either Reading or Math in the district-wide assessments._x000a_"/>
    <m/>
    <m/>
    <m/>
    <m/>
    <m/>
    <m/>
    <m/>
  </r>
  <r>
    <s v="DQR-Assess-014_GU_1_001"/>
    <s v="Assessment CDQR "/>
    <s v="OESE, OSEP"/>
    <s v="2017-18"/>
    <s v="GUAM"/>
    <s v="GU"/>
    <s v="DQR-Assess-014"/>
    <n v="188"/>
    <n v="589"/>
    <s v="SEA"/>
    <s v="LOW PARTICIPATION RATE"/>
    <s v="NA"/>
    <m/>
    <s v="X"/>
    <m/>
    <s v="ALL, CWD"/>
    <s v="All grades"/>
    <s v="All assessment types"/>
    <s v="No"/>
    <s v="Low Participation Rate (FS 188): The participation rate for the ALL STUDENTS and the CWD subgroups are 94.8%.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ALL STUDENTS and the CWD subgroups are 94.8%. The ESEA, as amended, requires that States annually measure the achievement of not less than 95 percent of all students, and 95 percent of all students in each subgroup of students. Please revise data and resubmit and/or provide an explanatory data note. "/>
    <s v="Guam Part B did an analysis to determine the reasons that could be attributed to the slippage in the participation of its students with disabilities for each grade:_x000a__x000a_3rd Grade - 100% participation_x000a_4th Grade - 97.83% participation_x000a_5th Grade - 98.71% participation_x000a_6th Grade - 96.79% participation_x000a_7th Grade - 96.23% participation_x000a_8th Grade - 93.79% participation_x000a_HS Grade - 86.00% participation_x000a__x000a_Based on this data, it was the HS grade that had the lowest participation rate, with 28 of its students with disabilities who did not participate.  Drill down exercises were conducted to determine the reasons for non-participation.  It was discovered that student absenteeism is the contributing factor for non-participation._x000a_"/>
    <m/>
    <m/>
    <s v="?; not sure this is required for non-states"/>
    <m/>
    <m/>
    <m/>
    <m/>
    <m/>
    <m/>
    <m/>
    <s v="Data resubmitted"/>
    <s v="Resolved"/>
    <m/>
    <m/>
    <m/>
    <m/>
    <m/>
    <m/>
    <x v="0"/>
    <s v="Exclude"/>
    <s v=""/>
    <x v="62"/>
    <m/>
    <x v="0"/>
    <x v="0"/>
    <x v="0"/>
    <x v="0"/>
    <s v=""/>
    <s v=""/>
    <s v=""/>
    <m/>
    <m/>
    <m/>
    <m/>
    <m/>
    <m/>
    <m/>
  </r>
  <r>
    <s v="DQR-Assess-001_HI_1_001"/>
    <s v="Assessment CDQR "/>
    <s v="OESE, OSEP"/>
    <s v="2017-18"/>
    <s v="HAWAII"/>
    <s v="HI"/>
    <s v="DQR-Assess-001"/>
    <s v="179, 189"/>
    <s v="585, 590"/>
    <s v="SEA"/>
    <s v="MISSING DATA"/>
    <s v="NA"/>
    <m/>
    <m/>
    <s v="X"/>
    <s v="All subgroups"/>
    <s v="All grades"/>
    <s v="REGWACC"/>
    <s v="No"/>
    <s v="Missing Data (179/189): Achievement and Participation data for students in all subgroups for a(n) REGASSWACC and REGPARTWACC Assessment Type was not reported in any of the expected grades at the SEA, LEA, and School levels. Please submit data."/>
    <m/>
    <s v="Missing Data (179/189): Achievement and Participation data for students in all subgroups for a(n) REGASSWACC and REGPARTWACC Assessment Type was not reported in any of the expected grades at the SEA, LEA, and School levels. Please submit data."/>
    <s v="Science accommodation flag was not set.  Flag corrected and file resubmitted."/>
    <m/>
    <m/>
    <m/>
    <m/>
    <m/>
    <m/>
    <m/>
    <m/>
    <m/>
    <m/>
    <s v="Data resubmitted"/>
    <s v="Resolved"/>
    <m/>
    <m/>
    <m/>
    <m/>
    <m/>
    <m/>
    <x v="0"/>
    <s v="Exclude"/>
    <s v=""/>
    <x v="63"/>
    <m/>
    <x v="0"/>
    <x v="0"/>
    <x v="5"/>
    <x v="5"/>
    <s v=""/>
    <s v=""/>
    <s v=""/>
    <m/>
    <m/>
    <m/>
    <m/>
    <m/>
    <m/>
    <m/>
  </r>
  <r>
    <s v="DQR-Assess-005_HI_1_001"/>
    <s v="Assessment CDQR "/>
    <s v="OESE, OSEP"/>
    <s v="2017-18"/>
    <s v="HAWAII"/>
    <s v="HI"/>
    <s v="DQR-Assess-005"/>
    <s v="175, 178"/>
    <s v="583, 584"/>
    <s v="SEA, LEA"/>
    <s v="LEVEL COMPARISON"/>
    <s v="NA"/>
    <s v="X"/>
    <s v="X"/>
    <m/>
    <s v="MILCNCTD"/>
    <s v="All"/>
    <s v="ALL, ALTASSALTACH, REGASSWACC, REGASSWOACC"/>
    <s v="No"/>
    <s v="Achievement SEA to LEA comparison - [MATHEMATICS and READING/LANGUAGE ARTS]: The SEA FS175 number of students in the MILCNCTD subgroup who took an ALL, ALTASSALTACH, REGASSWACC, REGASSWOACC assessment and received a valid score in GRADES ALL, 3, 4, 5, 6, 7, 8, 11 is different from the sum of the LEA level counts of students who took an assessment and received a valid score. The GRAND TOTAL number of students who took an assessment for MATHEMATICS and received a valid score is 86976 students (1469%) different from the LEA number._x000a__x000a_SEA to LEA discrepancies by Assessment Type for MATHEMATICS:_x000a_-GRADE ALL/ALTASSALTACH: 979 students, 943%_x000a_-GRADE ALL/REGASSWACC: 405 students, 5063%_x000a_-GRADE ALL/REGASSWOACC: 85592 students, 1457%_x000a__x000a_Similar SEA to LEA discrepancies exist for the FS 178 number of students who took an assessment and received a valid score. Please revise data and resubmit or explain in a data note why these data are accurate."/>
    <m/>
    <s v="Achievement SEA to LEA comparison - [MATHEMATICS and READING/LANGUAGE ARTS]: The SEA FS175 number of students in the MILCNCTD subgroup who took an ALL, ALTASSALTACH, REGASSWACC, REGASSWOACC assessment and received a valid score in GRADES ALL, 3, 4, 5, 6, 7, 8, 11 is different from the sum of the LEA level counts of students who took an assessment and received a valid score. The GRAND TOTAL number of students who took an assessment for MATHEMATICS and received a valid score is 86976 students (1469%) different from the LEA number._x000a__x000a_SEA to LEA discrepancies by Assessment Type for MATHEMATICS:_x000a_-GRADE ALL/ALTASSALTACH: 979 students, 943%_x000a_-GRADE ALL/REGASSWACC: 405 students, 5063%_x000a_-GRADE ALL/REGASSWOACC: 85592 students, 1457%_x000a__x000a_Similar SEA to LEA discrepancies exist for the FS 178 number of students who took an assessment and received a valid score. Please revise data and resubmit or explain in a data note why these data are accurate."/>
    <s v="Filter to count only Military Connected students was missing.  LEA files corrected and resubmitted."/>
    <m/>
    <m/>
    <m/>
    <m/>
    <m/>
    <m/>
    <m/>
    <m/>
    <m/>
    <m/>
    <s v="Data resubmitted"/>
    <s v="Resolved"/>
    <m/>
    <m/>
    <m/>
    <m/>
    <m/>
    <m/>
    <x v="0"/>
    <s v="Exclude"/>
    <s v=""/>
    <x v="64"/>
    <m/>
    <x v="0"/>
    <x v="0"/>
    <x v="5"/>
    <x v="5"/>
    <s v=""/>
    <s v=""/>
    <s v=""/>
    <m/>
    <m/>
    <m/>
    <m/>
    <m/>
    <m/>
    <m/>
  </r>
  <r>
    <s v="DQR-Assess-005_HI_2_001"/>
    <s v="Assessment CDQR "/>
    <s v="OESE, OSEP"/>
    <s v="2017-18"/>
    <s v="HAWAII"/>
    <s v="HI"/>
    <s v="DQR-Assess-005"/>
    <n v="179"/>
    <n v="585"/>
    <s v="SEA, LEA"/>
    <s v="LEVEL COMPARISON"/>
    <s v="NA"/>
    <m/>
    <m/>
    <m/>
    <m/>
    <m/>
    <m/>
    <m/>
    <m/>
    <m/>
    <m/>
    <s v=""/>
    <m/>
    <m/>
    <m/>
    <m/>
    <m/>
    <s v="X"/>
    <s v="MHL, MM, MW"/>
    <s v="ALL, HS"/>
    <s v="ALL, REGWOACC"/>
    <m/>
    <s v="Data resubmitted"/>
    <s v="New"/>
    <m/>
    <s v="Achievement SEA to LEA comparison - [SCIENCE]: The SEA FS 179 number of students in the MHL, MM, MW subgroups who took an ALL, REGASSWOACC assessment and received a valid score in GRADES ALL, HS is different from the sum of the LEA level counts of students who took an assessment and received a valid score. _x000a__x000a_SEA to LEA discrepancies by Subgroup/Assessment Type for SCIENCE:_x000a_-MHL/GRADE ALL: 632 students, 34.67%_x000a_-MM/GRADE ALL: 419 students, 51.79%_x000a_-MW/GRADE HS: 559 students, -41.19%_x000a__x000a_Please revise data and resubmit or explain in a data note why these data are accurate."/>
    <m/>
    <m/>
    <m/>
    <m/>
    <x v="1"/>
    <s v="Exclude - Science"/>
    <s v="Achievement SEA to LEA comparison - [SCIENCE]: The SEA FS 179 number of students in the MHL, MM, MW subgroups who took an ALL, REGASSWOACC assessment and received a valid score in GRADES ALL, HS is different from the sum of the LEA level counts of students who took an assessment and received a valid score. _x000a__x000a_SEA to LEA discrepancies by Subgroup/Assessment Type for SCIENCE:_x000a_-MHL/GRADE ALL: 632 students, 34.67%_x000a_-MM/GRADE ALL: 419 students, 51.79%_x000a_-MW/GRADE HS: 559 students, -41.19%_x000a__x000a_Please revise data and resubmit or explain in a data note why these data are accurate."/>
    <x v="1"/>
    <m/>
    <x v="1"/>
    <x v="7"/>
    <x v="1"/>
    <x v="1"/>
    <s v=""/>
    <s v="Achievement SEA to LEA comparison - [SCIENCE]: The SEA FS 179 number of students in the MHL, MM, MW subgroups who took an ALL, REGASSWOACC assessment and received a valid score in GRADES ALL, HS is different from the sum of the LEA level counts of students who took an assessment and received a valid score. _x000a__x000a_SEA to LEA discrepancies by Subgroup/Assessment Type for SCIENCE:_x000a_-MHL/GRADE ALL: 632 students, 34.67%_x000a_-MM/GRADE ALL: 419 students, 51.79%_x000a_-MW/GRADE HS: 559 students, -41.19%_x000a__x000a_Please revise data and resubmit or explain in a data note why these data are accurate."/>
    <s v=""/>
    <m/>
    <m/>
    <m/>
    <m/>
    <m/>
    <m/>
    <m/>
  </r>
  <r>
    <s v="DQR-Assess-009_HI_1_001"/>
    <s v="Assessment CDQR "/>
    <s v="OESE, OSEP"/>
    <s v="2017-18"/>
    <s v="HAWAII"/>
    <s v="HI"/>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Grade 3:  Grade 3 counts are correct. The age requirement for kindergarten enrollment is a result of Act 183(2010) and Act 179(2012). On November 15, 2013, the Hawaii Department of Education changed the eligibility to enter kindergarten for school year 2014-15.  Since August 2014, a child must be 5 years of age on or before July 31 of the school year to enter kindergarten. At that time it was estimated that this change would reduce kindergarten enrollment by 5000 children for SY 2014-15.  This year to year change will keep appearing every year until this cohort graduates in SY 2026-27._x000a_LEP:  The requirements for EL proficiency were increased resulting in less students exiting EL._x000a_Race/Ethnicity: For Hawaii Strive HI (ESSA), the focus is on Pacific Islanders and Hawaiians. A potential problem in recoding the Race/Ethnicity subgroup in the source system for the science end of course assessment may be causing a discrepancy with this subgroup. The science files were resubmitted using the same rollup process as that used in SY 2016-17."/>
    <m/>
    <m/>
    <m/>
    <s v="X"/>
    <s v="X"/>
    <s v="X"/>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65"/>
    <m/>
    <x v="1"/>
    <x v="3"/>
    <x v="2"/>
    <x v="3"/>
    <s v="No"/>
    <s v="A year to year change of more than 200 (count difference) and 10% was identified for at least one subgroup, assessment type, or grade. Please review the CDQR Year to Year tab. Please resubmit SY 2017-18 data or submit a data note to explain why these data are accurate."/>
    <s v="Grade 3:  The age requirement for kindergarten enrollment is a result of Act 183 (2010) and Act 179 (2012). On November 15, 2013, the Hawaii Department of Education changed the eligibility to enter kindergarten for SY 2014-15.  Since August 2014, a child must be 5 years of age on or before July 31 of the school year to enter kindergarten. At that time it was estimated that this change would reduce kindergarten enrollment by 5000 children for SY 2014-15.  This year to year change will keep appearing every year until this cohort graduates in SY 2026-27._x000a__x000a_LEP:  The requirements for EL proficiency were increased resulting in less students exiting EL._x000a_Race/Ethnicity: For Hawaii Strive HI (ESSA), the focus is on Pacific Islanders and Hawaiians. A potential problem in recoding the Race/Ethnicity subgroup in the source system for the science end of course assessment may be causing a discrepancy with this subgroup. The science files were resubmitted using the same rollup process as that used in SY 2016-17."/>
    <m/>
    <m/>
    <m/>
    <m/>
    <m/>
    <m/>
    <m/>
  </r>
  <r>
    <s v="DQR-Assess-012_HI_1_001"/>
    <s v="Assessment CDQR "/>
    <s v="OESE, OSEP"/>
    <s v="2017-18"/>
    <s v="HAWAII"/>
    <s v="HI"/>
    <s v="DQR-Assess-012"/>
    <s v="178, 188"/>
    <s v="584, 589"/>
    <s v="SEA, LEA, SCH"/>
    <s v="ACROSS FILE COMPARISON"/>
    <s v="NA"/>
    <m/>
    <s v="X"/>
    <m/>
    <s v="LEP"/>
    <s v="All, 3, 4, 5, 6, 7, 8, 11"/>
    <s v="ALL"/>
    <s v="No"/>
    <s v="Across file comparison: The SEA number of students in the LEP subgroup who took an assessment and received a valid score in GRADES 3, 4, 5, 6, 7, 8, 11 does not equal the number of students in the LEP subgroup who participated in the assessment. Across all grades for all assessments, the Grand Total discrepancy is -764 students, or -11%. _x000a__x000a_Similar discrepancies exist at the LEA and School levels. Please revise data and resubmit or explain in a data note why these data are accurate."/>
    <m/>
    <s v="Across file comparison: The SEA number of students in the LEP subgroup who took an assessment and received a valid score in GRADES 3, 4, 5, 6, 7, 8, 11 does not equal the number of students in the LEP subgroup who participated in the assessment. Across all grades for all assessments, the Grand Total discrepancy is -764 students, or -11%. _x000a__x000a_Similar discrepancies exist at the LEA and School levels. Please revise data and resubmit or explain in a data note why these data are accurate."/>
    <s v="Data is correct.  Although the 764 EL students took the assessment, they were not assigned a proficiency score."/>
    <m/>
    <m/>
    <m/>
    <m/>
    <s v="X"/>
    <m/>
    <s v="LEP"/>
    <s v="All, 3, 4, 5, 6, 7, 8, 11"/>
    <s v="ALL"/>
    <m/>
    <s v="Data resubmitted"/>
    <s v="Did not resolve"/>
    <m/>
    <s v="Across file comparison: The SEA number of students in the LEP subgroup who took an assessment and received a valid score in GRADES 3, 4, 5, 6, 7, 8, 11 does not equal the number of students in the LEP subgroup who participated in the assessment. Across all grades for all assessments, the Grand Total discrepancy is 764 students, or -11.34%. _x000a__x000a_Similar discrepancies exist at the LEA and School levels. Please revise data and resubmit or explain in a data note why these data are accurate."/>
    <m/>
    <m/>
    <m/>
    <m/>
    <x v="1"/>
    <s v="Include"/>
    <s v="Across file comparison: The SEA number of students in the LEP subgroup who took an assessment and received a valid score in GRADES 3, 4, 5, 6, 7, 8, 11 does not equal the number of students in the LEP subgroup who participated in the assessment. Across all grades for all assessments, the Grand Total discrepancy is 764 students, or -11.34%. _x000a__x000a_Similar discrepancies exist at the LEA and School levels. Please revise data and resubmit or explain in a data note why these data are accurate."/>
    <x v="66"/>
    <m/>
    <x v="1"/>
    <x v="4"/>
    <x v="3"/>
    <x v="2"/>
    <s v="Yes"/>
    <s v="Across file comparison: The SEA number of students in the LEP subgroup who took an assessment and received a valid score in GRADES 3, 4, 5, 6, 7, 8, 11 does not equal the number of students in the LEP subgroup who participated in the assessment. Across all grades for all assessments, the Grand Total discrepancy is 764 students, or -11.34%. _x000a__x000a_Similar discrepancies exist at the LEA and School levels. Please revise data and resubmit or explain in a data note why these data are accurate._x000a__x000a_ED Note: State indicated that data were correct as reported."/>
    <s v="...Although the 764 EL students took the assessment, they were not assigned a proficiency score."/>
    <m/>
    <m/>
    <m/>
    <m/>
    <m/>
    <m/>
    <m/>
  </r>
  <r>
    <s v="DQR-Assess-012_HI_1_002"/>
    <s v="Assessment CDQR "/>
    <s v="OESE, OSEP"/>
    <s v="2017-18"/>
    <s v="HAWAII"/>
    <s v="HI"/>
    <s v="DQR-Assess-012"/>
    <s v="178, 188"/>
    <s v="584, 589"/>
    <s v="SEA, LEA, SCH"/>
    <s v="ACROSS FILE COMPARISON"/>
    <s v="NA"/>
    <m/>
    <s v="X"/>
    <m/>
    <s v="MNP"/>
    <s v="5, 6"/>
    <s v="ALL"/>
    <s v="No"/>
    <s v="Across file comparison: The SEA number of students in the MNP subgroup who took an assessment and received a valid score for GRADES 5 and 6 and ALL assessment types does not equal the number of students in the MNP subgroup who participated in the assessment. The discrepancy for GRADE 5 is -235 students, or -5%, and the discrepancy for GRADE 6 is -237 students, or -5%. _x000a__x000a_Similar discrepancies exist at the LEA and School levels. Please revise data and resubmit or explain in a data note why these data are accurate."/>
    <m/>
    <s v="Across file comparison: The SEA number of students in the MNP subgroup who took an assessment and received a valid score for GRADES 5 and 6 and ALL assessment types does not equal the number of students in the MNP subgroup who participated in the assessment. The discrepancy for GRADE 5 is -235 students, or -5%, and the discrepancy for GRADE 6 is -237 students, or -5%. _x000a__x000a_Similar discrepancies exist at the LEA and School levels. Please revise data and resubmit or explain in a data note why these data are accurate."/>
    <s v="Counts are accurate. Hawaiian students taking the KAEO assessment (an assessment translated into the Hawaiian language) do not receive a proficiency score.  KAEO is administerd only to students in grades 5 and 6."/>
    <m/>
    <m/>
    <m/>
    <m/>
    <m/>
    <m/>
    <m/>
    <m/>
    <m/>
    <m/>
    <s v="Data resubmitted"/>
    <s v="Resolved"/>
    <m/>
    <m/>
    <m/>
    <m/>
    <m/>
    <m/>
    <x v="0"/>
    <s v="Exclude"/>
    <s v=""/>
    <x v="67"/>
    <m/>
    <x v="0"/>
    <x v="0"/>
    <x v="0"/>
    <x v="0"/>
    <m/>
    <s v=""/>
    <s v=""/>
    <m/>
    <m/>
    <m/>
    <m/>
    <m/>
    <m/>
    <m/>
  </r>
  <r>
    <s v="DQR-Assess-013_HI_1_001"/>
    <s v="Assessment CDQR "/>
    <s v="OESE, OSEP"/>
    <s v="2017-18"/>
    <s v="HAWAII"/>
    <s v="HI"/>
    <s v="DQR-Assess-013"/>
    <s v="185, 188"/>
    <s v="588, 589"/>
    <s v="SEA"/>
    <s v="SUBJECT COUNT COMPARISON - MTH TO RLA"/>
    <s v="NA"/>
    <s v="X"/>
    <s v="X"/>
    <m/>
    <s v="FCS"/>
    <s v="All grades"/>
    <s v="ALL"/>
    <s v="No"/>
    <s v="Subject Count Comparison - MTH to RLA (FS185, 188): The count of FCS students in GRADES 3-8 and HIGH SCHOOL who were enrolled at the time of the assessment in a Mathematics assessment (FS185) does not align with the count of students who were enrolled at the time of the assessment in a Reading/Language Arts assessment (FS188). While some variation is expected, the GRADES 3-8 discrepancy of 345 students, or -100.0%, and the HIGH SCHOOL discrepancy of 27 students, or -100.0%, is larger than expected. Please revise data and resubmit or explain in a data note why these data are accurate."/>
    <m/>
    <s v="Subject Count Comparison - MTH to RLA (FS185, 188): The count of FCS students in GRADES 3-8 and HIGH SCHOOL who were enrolled at the time of the assessment in a Mathematics assessment (FS185) does not align with the count of students who were enrolled at the time of the assessment in a Reading/Language Arts assessment (FS188). While some variation is expected, the GRADES 3-8 discrepancy of 345 students, or -100.0%, and the HIGH SCHOOL discrepancy of 27 students, or -100.0%, is larger than expected. Please revise data and resubmit or explain in a data note why these data are accurate."/>
    <s v="Counts disappeared due to a coding error.  Code corrected. File resubmitted."/>
    <m/>
    <m/>
    <m/>
    <m/>
    <m/>
    <m/>
    <m/>
    <m/>
    <m/>
    <m/>
    <s v="Data resubmitted"/>
    <s v="Resolved"/>
    <m/>
    <m/>
    <m/>
    <m/>
    <m/>
    <m/>
    <x v="0"/>
    <s v="Exclude"/>
    <s v=""/>
    <x v="68"/>
    <m/>
    <x v="0"/>
    <x v="0"/>
    <x v="5"/>
    <x v="5"/>
    <s v=""/>
    <s v=""/>
    <s v=""/>
    <m/>
    <m/>
    <m/>
    <m/>
    <m/>
    <m/>
    <m/>
  </r>
  <r>
    <s v="DQR-Assess-014_HI_1_001"/>
    <s v="Assessment CDQR "/>
    <s v="OESE, OSEP"/>
    <s v="2017-18"/>
    <s v="HAWAII"/>
    <s v="HI"/>
    <s v="DQR-Assess-014"/>
    <n v="188"/>
    <n v="589"/>
    <s v="SEA"/>
    <s v="LOW PARTICIPATION RATE"/>
    <s v="NA"/>
    <m/>
    <s v="X"/>
    <m/>
    <s v="HOM"/>
    <s v="All grades"/>
    <s v="All assessment types"/>
    <s v="No"/>
    <s v="Low Participation Rate (FS 188): The participation rate for the HOM subgroup is 94.9%.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HOM subgroup is 94.9%. The ESEA, as amended, requires that States annually measure the achievement of not less than 95 percent of all students, and 95 percent of all students in each subgroup of students. Please revise data and resubmit and/or provide an explanatory data note. "/>
    <s v="The data is correct, however, the department will continue to work with the schools to increase this subgroup's participation."/>
    <m/>
    <m/>
    <m/>
    <m/>
    <s v="X"/>
    <m/>
    <s v="HOM"/>
    <s v="ALL"/>
    <s v="ALL"/>
    <s v="Y"/>
    <s v="Data resubmitted"/>
    <s v="Did not resolve"/>
    <m/>
    <s v="Low Participation Rate (FS188): The participation rate for HOM students is 94.93%.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HOM students is 94.93%. The ESEA, as amended, requires that States annually measure the achievement of not less than 95 percent of all students, and 95 percent of all students in each subgroup of students. Please revise data and resubmit and/or provide an explanatory data note."/>
    <x v="69"/>
    <m/>
    <x v="1"/>
    <x v="4"/>
    <x v="4"/>
    <x v="4"/>
    <s v="Yes"/>
    <s v="Low Participation Rate (FS188): The participation rate for HOM students is 94.93%. The ESEA, as amended, requires that States annually measure the achievement of not less than 95 percent of all students, and 95 percent of all students in each subgroup of students. Please revise data and resubmit and/or provide an explanatory data note._x000a__x000a_ED Note: State indicated that data were correct as reported."/>
    <m/>
    <m/>
    <m/>
    <m/>
    <m/>
    <m/>
    <m/>
    <m/>
  </r>
  <r>
    <s v="DQR-Assess-018_HI_1_001"/>
    <s v="Assessment CDQR "/>
    <s v="OESE, OSEP"/>
    <s v="2017-18"/>
    <s v="HAWAII"/>
    <s v="HI"/>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
    <s v="Waiver noted by ED"/>
    <m/>
    <m/>
    <s v="Revise; Waiver"/>
    <s v="X"/>
    <m/>
    <m/>
    <s v="CWD"/>
    <s v="ALL"/>
    <s v="ALTALTACH"/>
    <s v="Y"/>
    <s v="No resubmission"/>
    <s v="Did not resolve"/>
    <m/>
    <s v="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
    <m/>
    <m/>
    <m/>
    <m/>
    <x v="1"/>
    <s v="Exclude - SEA"/>
    <s v="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
    <x v="70"/>
    <m/>
    <x v="2"/>
    <x v="5"/>
    <x v="5"/>
    <x v="5"/>
    <s v="No"/>
    <s v="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
    <s v=""/>
    <m/>
    <m/>
    <m/>
    <m/>
    <m/>
    <m/>
    <m/>
  </r>
  <r>
    <s v="DQR-Assess-018_HI_1_002"/>
    <s v="Assessment CDQR "/>
    <s v="OESE, OSEP"/>
    <s v="2017-18"/>
    <s v="HAWAII"/>
    <s v="HI"/>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Waiver noted by ED"/>
    <m/>
    <m/>
    <s v="Revise; Waiver"/>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70"/>
    <m/>
    <x v="2"/>
    <x v="5"/>
    <x v="5"/>
    <x v="5"/>
    <s v="No"/>
    <s v="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
    <m/>
    <m/>
    <m/>
    <m/>
    <m/>
    <m/>
    <m/>
  </r>
  <r>
    <s v="DQR-Assess-018_HI_1_003"/>
    <s v="Assessment CDQR "/>
    <s v="OESE, OSEP"/>
    <s v="2017-18"/>
    <s v="HAWAII"/>
    <s v="HI"/>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Strive HI waiver covers only Math and R/LA.  Hawaii will request that Science also be covered by a waiver."/>
    <m/>
    <m/>
    <s v="Revise; Per Email"/>
    <m/>
    <m/>
    <s v="X"/>
    <s v="CWD"/>
    <s v="ALL"/>
    <s v="ALTALTACH"/>
    <s v="Y"/>
    <s v="Data resubmitted"/>
    <s v="Did not resolve"/>
    <m/>
    <s v="1% CWD Alternate Assessment Participation [SCIENCE]: Students with Disabilities (IDEA) (CWD) taking the alternate assessment based on alternate achievement standards (ALTPARTALTACH) make up 1.11%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m/>
    <s v="State responded that they will submit a waiver."/>
    <m/>
    <m/>
    <x v="1"/>
    <s v="Exclude - Science and SEA only"/>
    <s v="1% CWD Alternate Assessment Participation [SCIENCE]: Students with Disabilities (IDEA) (CWD) taking the alternate assessment based on alternate achievement standards (ALTPARTALTACH) make up 1.11%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x v="71"/>
    <s v="Confirm that waiver is present"/>
    <x v="2"/>
    <x v="5"/>
    <x v="6"/>
    <x v="0"/>
    <s v="No"/>
    <s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Strive HI waiver covers only Math and R/LA.  Hawaii will request that Science also be covered by a waiver."/>
    <m/>
    <m/>
    <m/>
    <m/>
    <m/>
    <m/>
    <m/>
  </r>
  <r>
    <s v="DQR-Assess-009_ID_1_001"/>
    <s v="Assessment CDQR "/>
    <s v="OESE, OSEP"/>
    <s v="2017-18"/>
    <s v="IDAHO"/>
    <s v="ID"/>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See line 5"/>
    <m/>
    <m/>
    <m/>
    <s v="X"/>
    <s v="X"/>
    <s v="X"/>
    <s v="See CDQR Y2Y report"/>
    <s v="See CDQR Y2Y report"/>
    <s v="See CDQR Y2Y report"/>
    <s v="See CDQR Y2Y report"/>
    <s v="No resubmission"/>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72"/>
    <s v="Unsure what this state response is referring to"/>
    <x v="1"/>
    <x v="3"/>
    <x v="4"/>
    <x v="4"/>
    <s v="No"/>
    <s v="A year to year change of more than 200 (count difference) and 10% was identified for at least one subgroup, assessment type, or grade. Please review the CDQR Year to Year tab. Please resubmit SY 2017-18 data or submit a data note to explain why these data are accurate."/>
    <m/>
    <m/>
    <m/>
    <m/>
    <m/>
    <m/>
    <m/>
    <m/>
  </r>
  <r>
    <s v="DQR-Assess-010_ID_1_001"/>
    <s v="Assessment CDQR "/>
    <s v="OESE, OSEP"/>
    <s v="2017-18"/>
    <s v="IDAHO"/>
    <s v="ID"/>
    <s v="DQR-Assess-010"/>
    <n v="189"/>
    <n v="590"/>
    <s v="SEA"/>
    <s v="ACCURACY - YEAR TO YEAR RATE"/>
    <s v="NA"/>
    <m/>
    <m/>
    <s v="X"/>
    <s v="See CDQR Y2Y report"/>
    <s v="See CDQR Y2Y report"/>
    <s v="See CDQR Y2Y report"/>
    <s v="See CDQR Y2Y report"/>
    <s v="A year to year participation rate change of more than 4% was identified for at least one subgroup, assessment type, or grade. Please review the CDQR Year to Year Report. Please resubmit SY 2017-18 data or submit a data note to explain why these data are accurate."/>
    <m/>
    <s v="A year to year participation rate change of more than 4% was identified for at least one subgroup, assessment type, or grade. Please review the CDQR Year to Year Report. Please resubmit SY 2017-18 data or submit a data note to explain why these data are accurate."/>
    <s v="In the 2016-2017 school year, the state identified the accommodation use at the test level based on the codes provided by our assessment vendor. In the 2017-2018 school year, our vendor identified the accommodation use at the student and test subject level in coordination with the state department of education staff.  This was changed to properly differentiate between accommodations available only to students with disabilities and tools or supports that are available to all students.   In 2016-2017 we were not able to differentiate whether a tool was meant to be an accommodation,  support, or universal tool. For example, text-to-speech passages in ELA and text-to-speech stimuli in mathematics both utilize the same code ‘TDS_TTS_Stim’ in our vendor supplied data file, although it is recognized as an accommodation on the ELA assessment and a designated support on the  mathematics assessment.  In the 2016-2017 school year, the state failed to identify the difference and counted and reported the code as a test with an accommodation for both ELA and mathematics. As a result, the number of students tested on regular assessment with accommodation in mathematics in the school year 2016-2017 was inflated._x000a__x000a_Idaho’s overall population is growing, and with it, the number of students with disabilities is increasing year to year. The state is also working to address the over-identification of students for alternate assessment._x000a__x000a_The state notes the use of accommodations in ELA and science increased due to the increasing number of students identified as eligible for special education services statewide and to address issues related to the 1% cap on alternate assessment participation._x000a__x000a_The number of EL students has increased statewide due to the state's rigorous EL program exit criteria. For more information, refer to our response on the English Learners tab._x000a__x000a_"/>
    <m/>
    <m/>
    <m/>
    <m/>
    <m/>
    <s v="X"/>
    <s v="See CDQR Y2Y report"/>
    <s v="See CDQR Y2Y report"/>
    <s v="See CDQR Y2Y report"/>
    <s v="See CDQR Y2Y report"/>
    <s v="No resubmission"/>
    <s v="Did not resolve"/>
    <m/>
    <s v="A year to year participation rate change of more than 4% was identified for at least one subgroup, assessment type, or grade. Please review the CDQR Year to Year tab. Please resubmit SY 2017-18 data or submit a data note to explain why these data are accurate."/>
    <m/>
    <m/>
    <m/>
    <m/>
    <x v="1"/>
    <s v="Exclude - Science and SEA only"/>
    <s v="A year to year participation rate change of more than 4% was identified for at least one subgroup, assessment type, or grade. Please review the CDQR Year to Year tab. Please resubmit SY 2017-18 data or submit a data note to explain why these data are accurate."/>
    <x v="73"/>
    <m/>
    <x v="1"/>
    <x v="3"/>
    <x v="3"/>
    <x v="3"/>
    <s v="No"/>
    <s v="A year to year participation rate change of more than 4% was identified for at least one subgroup, assessment type, or grade. Please review the CDQR Year to Year tab. Please resubmit SY 2017-18 data or submit a data note to explain why these data are accurate."/>
    <s v="In SY 2016-17, the state identified the accommodation use at the test level based on the codes provided by our assessment vendor. In SY 2017-18, our vendor identified the accommodation use at the student and test subject level in coordination with the state department of education staff.  This was changed to properly differentiate between accommodations available only to students with disabilities and tools or supports that are available to all students._x000a__x000a_In SY 2016-17 we were not able to differentiate whether a tool was meant to be an accommodation,  support, or universal tool. For example, text-to-speech passages in ELA and text-to-speech stimuli in mathematics both utilize the same code ‘TDS_TTS_Stim’ in our vendor supplied data file, although it is recognized as an accommodation on the ELA assessment and a designated support on the  mathematics assessment._x000a__x000a_In SY 2016-17, the state failed to identify the difference and counted and reported the code as a test with an accommodation for both ELA and mathematics. As a result, the number of students tested on regular assessment with accommodation in mathematics in the SY 2016-17 was inflated._x000a__x000a_Idaho’s overall population is growing, and with it, the number of students with disabilities is increasing year to year. The state is also working to address the over-identification of students for alternate assessment._x000a__x000a_The state notes the use of accommodations in ELA and science increased due to the increasing number of students identified as eligible for special education services statewide and to address issues related to the 1% cap on alternate assessment participation._x000a__x000a_The number of EL students has increased statewide due to the state's rigorous EL program exit criteria. For more information, refer to our response on the English Learners tab._x000a__x000a_"/>
    <m/>
    <m/>
    <m/>
    <m/>
    <m/>
    <m/>
    <m/>
  </r>
  <r>
    <s v="DQR-Assess-012_ID_1_001"/>
    <s v="Assessment CDQR "/>
    <s v="OESE, OSEP"/>
    <s v="2017-18"/>
    <s v="IDAHO"/>
    <s v="ID"/>
    <s v="DQR-Assess-012"/>
    <s v="178, 188"/>
    <s v="584, 589"/>
    <s v="SEA, LEA, SCH"/>
    <s v="ACROSS FILE COMPARISON"/>
    <s v="NA"/>
    <m/>
    <s v="X"/>
    <m/>
    <s v="LEP"/>
    <s v="HS"/>
    <s v="ALL"/>
    <s v="No"/>
    <s v="Across file comparison: The SEA number of students in the LEP subgroup who took an assessment and received a valid score for GRADE HS and ALL assessment types (718 students) (FS 178) does not equal the number of students in the LEP subgroup who participated in the assessment (790 students) (FS 188). This is a discrepancy of -72 students, or -9%. Please revise data and resubmit or explain in a data note why these data are accurate."/>
    <m/>
    <s v="Across file comparison: The SEA number of students in the LEP subgroup who took an assessment and received a valid score for GRADE HS and ALL assessment types (718 students) (FS 178) does not equal the number of students in the LEP subgroup who participated in the assessment (790 students) (FS 188). This is a discrepancy of -72 students, or -9%. Please revise data and resubmit or explain in a data note why these data are accurate."/>
    <s v="72 first-year LE students who tested on ELPA in lieu of ELA assessment are part of 188 but are not part of 178. File 178 does not include ELPA achievement results."/>
    <m/>
    <m/>
    <m/>
    <m/>
    <s v="X"/>
    <m/>
    <s v="LEP"/>
    <s v="HS"/>
    <s v="ALL"/>
    <s v="No"/>
    <s v="No resubmission"/>
    <s v="Did not resolve"/>
    <m/>
    <s v="Across file comparison: The SEA number of students in the LEP subgroup who took an assessment and received a valid score for GRADE HS and ALL assessment types (718 students) (FS 178) does not equal the number of students in the LEP subgroup who participated in the assessment (790 students) (FS 188). This is a discrepancy of -72 students, or -9%. Please revise data and resubmit or explain in a data note why these data are accurate."/>
    <m/>
    <m/>
    <m/>
    <m/>
    <x v="1"/>
    <s v="Include"/>
    <s v="Across file comparison: The SEA number of students in the LEP subgroup who took an assessment and received a valid score for GRADE HS and ALL assessment types (718 students) (FS 178) does not equal the number of students in the LEP subgroup who participated in the assessment (790 students) (FS 188). This is a discrepancy of -72 students, or -9%. Please revise data and resubmit or explain in a data note why these data are accurate."/>
    <x v="74"/>
    <s v="Updated &quot;LE&quot; to EL"/>
    <x v="1"/>
    <x v="4"/>
    <x v="3"/>
    <x v="2"/>
    <s v="No"/>
    <s v="Across file comparison: The SEA number of students in the LEP subgroup who took an assessment and received a valid score for GRADE HS and ALL assessment types (718 students) (FS 178) does not equal the number of students in the LEP subgroup who participated in the assessment (790 students) (FS 188). This is a discrepancy of -72 students, or -9%. Please revise data and resubmit or explain in a data note why these data are accurate."/>
    <s v="72 first-year English Learner students who tested on [the] English Language Proficiency Assessment (ELPA) in lieu of [the] English Language Arts (ELA) assessment are part of [FS] 188 but are not part of [FS] 178. File 178 does not include ELPA achievement results."/>
    <m/>
    <m/>
    <m/>
    <m/>
    <m/>
    <m/>
    <m/>
  </r>
  <r>
    <s v="DQR-Assess-018_ID_1_001"/>
    <s v="Assessment CDQR "/>
    <s v="OESE, OSEP"/>
    <s v="2017-18"/>
    <s v="IDAHO"/>
    <s v="ID"/>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1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
    <m/>
    <m/>
    <s v="Revise; Waiver"/>
    <s v="X"/>
    <m/>
    <m/>
    <s v="CWD"/>
    <s v="ALL"/>
    <s v="ALTALTACH"/>
    <s v="Y"/>
    <s v="No resubmission"/>
    <s v="Did not resolve"/>
    <m/>
    <s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m/>
    <m/>
    <m/>
    <m/>
    <x v="1"/>
    <s v="Exclude - SEA"/>
    <s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x v="1"/>
    <m/>
    <x v="2"/>
    <x v="5"/>
    <x v="1"/>
    <x v="1"/>
    <s v=""/>
    <s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
    <m/>
    <m/>
    <m/>
    <m/>
    <m/>
    <m/>
    <m/>
  </r>
  <r>
    <s v="DQR-Assess-018_ID_1_002"/>
    <s v="Assessment CDQR "/>
    <s v="OESE, OSEP"/>
    <s v="2017-18"/>
    <s v="IDAHO"/>
    <s v="ID"/>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
    <m/>
    <m/>
    <s v="Revise; Waiver"/>
    <m/>
    <s v="X"/>
    <m/>
    <s v="CWD"/>
    <s v="ALL"/>
    <s v="ALTALTACH"/>
    <s v="Y"/>
    <s v="No resubmission"/>
    <s v="Did not resolve"/>
    <m/>
    <s v="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
    <m/>
    <x v="2"/>
    <x v="5"/>
    <x v="1"/>
    <x v="1"/>
    <s v=""/>
    <s v="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
    <m/>
    <m/>
    <m/>
    <m/>
    <m/>
    <m/>
    <m/>
  </r>
  <r>
    <s v="DQR-Assess-018_ID_1_003"/>
    <s v="Assessment CDQR "/>
    <s v="OESE, OSEP"/>
    <s v="2017-18"/>
    <s v="IDAHO"/>
    <s v="ID"/>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State has a waiver of the 1% cap requirement in this subject area."/>
    <m/>
    <m/>
    <s v="Revise; Waiver"/>
    <m/>
    <m/>
    <s v="X"/>
    <s v="CWD"/>
    <s v="ALL"/>
    <s v="ALTALTACH"/>
    <s v="Y"/>
    <s v="No resubmission"/>
    <s v="Did not resolve"/>
    <m/>
    <s v="1% CWD Alternate Assessment Participation [SCIENCE]: Students with Disabilities (IDEA) (CWD) taking the alternate assessment based on alternate achievement standards (ALTPARTALTACH) make up 1.11%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cience and SEA only"/>
    <s v="1% CWD Alternate Assessment Participation [SCIENCE]: Students with Disabilities (IDEA) (CWD) taking the alternate assessment based on alternate achievement standards (ALTPARTALTACH) make up 1.11%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75"/>
    <s v="Confirm that waiver is present"/>
    <x v="2"/>
    <x v="5"/>
    <x v="6"/>
    <x v="0"/>
    <s v="No"/>
    <s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State has a waiver of the 1% cap requirement in this subject area."/>
    <m/>
    <m/>
    <m/>
    <m/>
    <m/>
    <m/>
    <m/>
  </r>
  <r>
    <s v="DQR-Assess-002_IL_1_001"/>
    <s v="Assessment CDQR "/>
    <s v="OESE, OSEP"/>
    <s v="2017-18"/>
    <s v="ILLINOIS"/>
    <s v="IL"/>
    <s v="DQR-Assess-002"/>
    <n v="179"/>
    <n v="585"/>
    <s v="SEA"/>
    <s v="METADATA ERROR"/>
    <s v="IN METADATA, NOT DATA"/>
    <m/>
    <m/>
    <s v="X"/>
    <s v="NA"/>
    <n v="9"/>
    <s v="REGWACC"/>
    <s v="No"/>
    <s v="Achievement metadata - [SCIENCE]: No achievement data (FS 179) submitted for REGASSWACC [PERF LEVELS 1, 2] for GRADE 9; however, EMAPS assessment metadata indicated GRADE 9/REGASSWACC/LEVELS 1, 2 would be submitted. Please resubmit metadata and/or data to ensure consistency."/>
    <m/>
    <s v="Achievement metadata - [SCIENCE]: No achievement data (FS 179) submitted for REGASSWACC [PERF LEVELS 1, 2] for GRADE 9; however, EMAPS assessment metadata indicated GRADE 9/REGASSWACC/LEVELS 1, 2 would be submitted. Please resubmit metadata and/or data to ensure consistency."/>
    <s v="The data are correct.  The accommodation data were not available and will be corrected in the future.  A footnote is addred to EMAPS."/>
    <m/>
    <m/>
    <m/>
    <m/>
    <m/>
    <s v="X"/>
    <s v="NA"/>
    <s v="5, 8, 9, HS"/>
    <s v="REGWACC"/>
    <m/>
    <s v="Data resubmitted"/>
    <s v="Did not resolve"/>
    <m/>
    <s v="Achievement metadata - [SCIENCE]: No achievement data (FS 179) submitted for REGASSWACC [PERF LEVELS 1, 2] for GRADE 9 and zeroes were submitted for REGASSWACC [PERF LEVELS 1, 2) for GRADES 5, 8, HS; however, EMAPS assessment metadata indicated GRADES 5, 8, 9, HS/REGASSWACC/LEVELS 1, 2 would be submitted. Please resubmit metadata and/or data to ensure consistency."/>
    <m/>
    <m/>
    <m/>
    <m/>
    <x v="1"/>
    <s v="Exclude - Science and SEA only"/>
    <s v="Achievement metadata - [SCIENCE]: No achievement data (FS 179) submitted for REGASSWACC [PERF LEVELS 1, 2] for GRADE 9 and zeroes were submitted for REGASSWACC [PERF LEVELS 1, 2) for GRADES 5, 8, HS; however, EMAPS assessment metadata indicated GRADES 5, 8, 9, HS/REGASSWACC/LEVELS 1, 2 would be submitted. Please resubmit metadata and/or data to ensure consistency."/>
    <x v="76"/>
    <m/>
    <x v="1"/>
    <x v="6"/>
    <x v="9"/>
    <x v="2"/>
    <s v="Yes"/>
    <s v="Achievement metadata - [SCIENCE]: No achievement data (FS 179) submitted for REGASSWACC [PERF LEVELS 1, 2] for GRADE 9 and zeroes were submitted for REGASSWACC [PERF LEVELS 1, 2) for GRADES 5, 8, HS; however, EMAPS assessment metadata indicated GRADES 5, 8, 9, HS/REGASSWACC/LEVELS 1, 2 would be submitted. Please resubmit metadata and/or data to ensure consistency._x000a__x000a_ED Note: State indicated that data were correct as reported."/>
    <s v="...The accommodation data were not available and will be corrected in the future."/>
    <m/>
    <m/>
    <m/>
    <m/>
    <m/>
    <m/>
    <m/>
  </r>
  <r>
    <s v="DQR-Assess-002_IL_1_002"/>
    <s v="Assessment CDQR "/>
    <s v="OESE, OSEP"/>
    <s v="2017-18"/>
    <s v="ILLINOIS"/>
    <s v="IL"/>
    <s v="DQR-Assess-002"/>
    <s v="175, 178"/>
    <s v="583, 584"/>
    <s v="SEA"/>
    <s v="METADATA ERROR"/>
    <s v="ZEROS SUBMITTED"/>
    <s v="X"/>
    <s v="X"/>
    <m/>
    <s v="NA"/>
    <s v="3,4,5,6,7,8"/>
    <s v="ALTALTACH"/>
    <s v="No"/>
    <s v="Achievement metadata - [MATHEMATICS and READING/LANGUAGE ARTS]: Achievement data (FS 175/178) submitted for ALTASSALTACH [PERF LEVEL 5] for GRADES 3, 4, 5, 6, 7, 8, HS; however, EMAPS assessment metadata does not include these GRADE 3-HS/ALTASSALTACH/PERF LEVEL 5 combinations. Zeroes were submitted for these combinations. Please resubmit metadata and/or data to ensure consistency."/>
    <m/>
    <s v="Achievement metadata - [MATHEMATICS and READING/LANGUAGE ARTS]: Achievement data (FS 175/178) submitted for ALTASSALTACH [PERF LEVEL 5] for GRADES 3, 4, 5, 6, 7, 8, HS; however, EMAPS assessment metadata does not include these GRADE 3-HS/ALTASSALTACH/PERF LEVEL 5 combinations. Zeroes were submitted for these combinations. Please resubmit metadata and/or data to ensure consistency."/>
    <s v="EMAPS report is accurate. The performance levels of alternate assessment are 1-4 only.  All the level 5 results are coded as zero to meet the format requirement.  To improve the data quality, the assessment data are re-submitted to remove all zero count receord on level 5 of the alternate assessment. "/>
    <m/>
    <m/>
    <m/>
    <m/>
    <m/>
    <m/>
    <m/>
    <m/>
    <m/>
    <m/>
    <s v="Data resubmitted"/>
    <s v="Resolved"/>
    <m/>
    <m/>
    <m/>
    <m/>
    <m/>
    <m/>
    <x v="0"/>
    <s v="Exclude"/>
    <s v=""/>
    <x v="77"/>
    <m/>
    <x v="0"/>
    <x v="0"/>
    <x v="0"/>
    <x v="0"/>
    <m/>
    <s v=""/>
    <s v=""/>
    <m/>
    <m/>
    <m/>
    <m/>
    <m/>
    <m/>
    <m/>
  </r>
  <r>
    <s v="DQR-Assess-003_IL_1_001"/>
    <s v="Assessment CDQR "/>
    <s v="OESE, OSEP"/>
    <s v="2017-18"/>
    <s v="ILLINOIS"/>
    <s v="IL"/>
    <s v="DQR-Assess-003"/>
    <n v="189"/>
    <n v="590"/>
    <s v="SEA"/>
    <s v="METADATA ERROR"/>
    <s v="IN METADATA, NOT DATA"/>
    <m/>
    <m/>
    <s v="X"/>
    <s v="NA"/>
    <n v="9"/>
    <s v="REGWACC"/>
    <s v="No"/>
    <s v="Participation metadata - [SCIENCE]: No Participation data (FS 189) submitted for REGPARTWACC for GRADE 9; however, EMAPS assessment metadata indicated GRADE 9/REGPARTWACC would be submitted. Please resubmit metadata and/or data to ensure consistency."/>
    <m/>
    <s v="Participation metadata - [SCIENCE]: No Participation data (FS 189) submitted for REGPARTWACC for GRADE 9; however, EMAPS assessment metadata indicated GRADE 9/REGPARTWACC would be submitted. Please resubmit metadata and/or data to ensure consistency."/>
    <s v="Accommodation data are not collected for the Illinois Science Assessment.  A footnote is added to EMAPS."/>
    <m/>
    <m/>
    <m/>
    <m/>
    <m/>
    <s v="X"/>
    <s v="NA"/>
    <n v="9"/>
    <s v="REGWACC"/>
    <m/>
    <s v="Data resubmitted"/>
    <s v="Did not resolve"/>
    <m/>
    <s v="Participation metadata - [SCIENCE]: No Participation data (FS 189) submitted for REGPARTWACC for GRADE 9; however, EMAPS assessment metadata indicated GRADE 9/REGPARTWACC would be submitted. Please resubmit metadata and/or data to ensure consistency."/>
    <m/>
    <m/>
    <m/>
    <m/>
    <x v="1"/>
    <s v="Exclude - Science and SEA only"/>
    <s v="Participation metadata - [SCIENCE]: No Participation data (FS 189) submitted for REGPARTWACC for GRADE 9; however, EMAPS assessment metadata indicated GRADE 9/REGPARTWACC would be submitted. Please resubmit metadata and/or data to ensure consistency."/>
    <x v="78"/>
    <m/>
    <x v="1"/>
    <x v="6"/>
    <x v="9"/>
    <x v="2"/>
    <s v="No"/>
    <s v="Participation metadata - [SCIENCE]: No Participation data (FS 189) submitted for REGPARTWACC for GRADE 9; however, EMAPS assessment metadata indicated GRADE 9/REGPARTWACC would be submitted. Please resubmit metadata and/or data to ensure consistency."/>
    <s v="Accommodation data are not collected for the Illinois Science Assessment."/>
    <m/>
    <m/>
    <m/>
    <m/>
    <m/>
    <m/>
    <m/>
  </r>
  <r>
    <s v="DQR-Assess-003_IL_1_002"/>
    <s v="Assessment CDQR "/>
    <s v="OESE, OSEP"/>
    <s v="2017-18"/>
    <s v="ILLINOIS"/>
    <s v="IL"/>
    <s v="DQR-Assess-003"/>
    <n v="189"/>
    <n v="590"/>
    <s v="SEA"/>
    <s v="METADATA ERROR"/>
    <s v="ZEROS SUBMITTED"/>
    <m/>
    <m/>
    <s v="X"/>
    <s v="NA"/>
    <s v="5,8,HS"/>
    <s v="REGWACC"/>
    <s v="No"/>
    <s v="Participation metadata - [SCIENCE]: Participation data (FS 189) submitted for REGPARTWACC for GRADES 5, 8, HS; however, EMAPS assessment metadata does not include this GRADES 5, 8, HS/REGPARTWACC combination. Zeroes were submitted for this combinations. Please resubmit metadata and/or data to ensure consistency."/>
    <m/>
    <s v="Participation metadata - [SCIENCE]: Participation data (FS 189) submitted for REGPARTWACC for GRADES 5, 8, HS; however, EMAPS assessment metadata does not include this GRADES 5, 8, HS/REGPARTWACC combination. Zeroes were submitted for this combinations. Please resubmit metadata and/or data to ensure consistency."/>
    <s v="Accommodation data are not collected for the Illinois Science Assessment. A footnote is added to EMAPS."/>
    <m/>
    <m/>
    <m/>
    <m/>
    <m/>
    <s v="X"/>
    <s v="NA"/>
    <s v="5, 8, HS"/>
    <s v="REGWACC"/>
    <m/>
    <s v="Data resubmitted"/>
    <s v="Did not resolve"/>
    <m/>
    <s v="Participation metadata - [SCIENCE]: Participation data (FS 189) submitted for REGPARTWACC for GRADES 5, 8, HS; however, EMAPS assessment metadata does not include this GRADES 5, 8, HS/REGPARTWACC combination. Zeroes were submitted for this combinations. Please resubmit metadata and/or data to ensure consistency."/>
    <m/>
    <m/>
    <m/>
    <m/>
    <x v="1"/>
    <s v="Exclude"/>
    <s v="Participation metadata - [SCIENCE]: Participation data (FS 189) submitted for REGPARTWACC for GRADES 5, 8, HS; however, EMAPS assessment metadata does not include this GRADES 5, 8, HS/REGPARTWACC combination. Zeroes were submitted for this combinations. Please resubmit metadata and/or data to ensure consistency."/>
    <x v="79"/>
    <s v="Zeroes submitted comment; recommend removing from data notes"/>
    <x v="0"/>
    <x v="1"/>
    <x v="4"/>
    <x v="4"/>
    <s v="No"/>
    <s v="Participation metadata - [SCIENCE]: Participation data (FS 189) submitted for REGPARTWACC for GRADES 5, 8, HS; however, EMAPS assessment metadata does not include this GRADES 5, 8, HS/REGPARTWACC combination. Zeroes were submitted for this combinations. Please resubmit metadata and/or data to ensure consistency."/>
    <m/>
    <m/>
    <m/>
    <m/>
    <m/>
    <m/>
    <m/>
    <m/>
  </r>
  <r>
    <s v="DQR-Assess-006_IL_1_001"/>
    <s v="Assessment CDQR "/>
    <s v="OESE, OSEP"/>
    <s v="2017-18"/>
    <s v="ILLINOIS"/>
    <s v="IL"/>
    <s v="DQR-Assess-006"/>
    <n v="175"/>
    <n v="583"/>
    <s v="SEA, SCH"/>
    <s v="LEVEL COMPARISON"/>
    <s v="NA"/>
    <s v="X"/>
    <m/>
    <m/>
    <s v="All, CWD"/>
    <s v="8, 11"/>
    <s v="ALTASSALTACH"/>
    <s v="No"/>
    <s v="Achievement SEA to SCH comparison: The SEA FS 175 number of students in the ALL subgroups who took an ALTASSALTACH assessment and received a valid score in GRADES 8, 11 is different from the sum of the SCH level counts of students who took an assessment and received a valid score. The SEA number of students in GRADE 8 in the ALL subgroup who took an ALTASSALTACH assessment and received a valid score is 351 students (11%) different from the SCH number, and the SEA number of students in GRADE 11 in the ALL subgroup who took an ALTASSALTACH assessment and received a valid score is 359 students (10%) different from the SCH number. _x000a__x000a_Identical SEA to SCH discrepancies exist for the FS 175 number of students who took an assessment and received a valid score in the CWD subgroup. Please revise data and resubmit or explain in a data note why these data are accurate."/>
    <m/>
    <s v="Achievement SEA to SCH comparison: The SEA FS 175 number of students in the ALL subgroups who took an ALTASSALTACH assessment and received a valid score in GRADES 8, 11 is different from the sum of the SCH level counts of students who took an assessment and received a valid score. The SEA number of students in GRADE 8 in the ALL subgroup who took an ALTASSALTACH assessment and received a valid score is 351 students (11%) different from the SCH number, and the SEA number of students in GRADE 11 in the ALL subgroup who took an ALTASSALTACH assessment and received a valid score is 359 students (10%) different from the SCH number. _x000a__x000a_Identical SEA to SCH discrepancies exist for the FS 175 number of students who took an assessment and received a valid score in the CWD subgroup. Please revise data and resubmit or explain in a data note why these data are accurate."/>
    <s v="Students who are  tuitioned out to the private school/program are not reported at the school level as instructed on FS052.   However, those students are included in the state data."/>
    <m/>
    <m/>
    <m/>
    <m/>
    <m/>
    <m/>
    <m/>
    <m/>
    <m/>
    <m/>
    <s v="Data resubmitted"/>
    <s v="Resolved"/>
    <m/>
    <m/>
    <m/>
    <m/>
    <m/>
    <m/>
    <x v="0"/>
    <s v="Exclude"/>
    <s v=""/>
    <x v="80"/>
    <m/>
    <x v="0"/>
    <x v="0"/>
    <x v="0"/>
    <x v="0"/>
    <s v=""/>
    <s v=""/>
    <s v=""/>
    <m/>
    <m/>
    <m/>
    <m/>
    <m/>
    <m/>
    <m/>
  </r>
  <r>
    <s v="DQR-Assess-006_IL_1_002"/>
    <s v="Assessment CDQR "/>
    <s v="OESE, OSEP"/>
    <s v="2017-18"/>
    <s v="ILLINOIS"/>
    <s v="IL"/>
    <s v="DQR-Assess-006"/>
    <s v="175, 178, 179"/>
    <s v="583, 584, 585"/>
    <s v="SEA, SCH"/>
    <s v="LEVEL COMPARISON"/>
    <s v="NA"/>
    <s v="X"/>
    <s v="X"/>
    <s v="X"/>
    <s v="M, MW"/>
    <s v="All, 8, 11"/>
    <s v="ALTASSALTACH"/>
    <s v="No"/>
    <s v="Achievement SEA to SCH comparison: The SEA FS 175 number of students in the M, MW subgroups who took an ALTASSALTACH assessment and received a valid score in GRADES ALL, 8, 11 is different from the sum of the SCH level counts of students who took an assessment and received a valid score. The SEA total number of students in the M subgroup who took an ALTASSALTACH assessment and received a valid score is 1181 students (11%) different from the SCH number, and the SEA number of students in GRADE 11 in the ALL subgroup who took an ALTASSALTACH assessment and received a valid score is 812 students (12%) different from the SCH number. _x000a__x000a_Similar SEA to SCH discrepancies exist for the FS 178/179 number of students who took an assessment and received a valid score in the M, MW subgroups. Please revise data and resubmit or explain in a data note why these data are accurate."/>
    <m/>
    <s v="Achievement SEA to SCH comparison: The SEA FS 175 number of students in the M, MW subgroups who took an ALTASSALTACH assessment and received a valid score in GRADES ALL, 8, 11 is different from the sum of the SCH level counts of students who took an assessment and received a valid score. The SEA total number of students in the M subgroup who took an ALTASSALTACH assessment and received a valid score is 1181 students (11%) different from the SCH number, and the SEA number of students in GRADE 11 in the ALL subgroup who took an ALTASSALTACH assessment and received a valid score is 812 students (12%) different from the SCH number. _x000a__x000a_Similar SEA to SCH discrepancies exist for the FS 178/179 number of students who took an assessment and received a valid score in the M, MW subgroups. Please revise data and resubmit or explain in a data note why these data are accurate."/>
    <s v="Students who are  tuitioned out to the private school/program are not reported at the school level as instructed on FS052.   However, those students are included in the state data."/>
    <m/>
    <m/>
    <m/>
    <m/>
    <m/>
    <m/>
    <m/>
    <m/>
    <m/>
    <m/>
    <s v="Data resubmitted"/>
    <s v="Resolved"/>
    <m/>
    <m/>
    <m/>
    <m/>
    <m/>
    <m/>
    <x v="0"/>
    <s v="Exclude"/>
    <s v=""/>
    <x v="80"/>
    <m/>
    <x v="0"/>
    <x v="0"/>
    <x v="0"/>
    <x v="0"/>
    <s v=""/>
    <s v=""/>
    <s v=""/>
    <m/>
    <m/>
    <m/>
    <m/>
    <m/>
    <m/>
    <m/>
  </r>
  <r>
    <s v="DQR-Assess-006_IL_2_001"/>
    <s v="Assessment CDQR "/>
    <s v="OESE, OSEP"/>
    <s v="2017-18"/>
    <s v="ILLINOIS"/>
    <s v="IL"/>
    <s v="DQR-Assess-006"/>
    <s v="175, 178, 179"/>
    <s v="583, 584, 585"/>
    <s v="SEA, SCH"/>
    <s v="LEVEL COMPARISON"/>
    <s v="NA"/>
    <m/>
    <m/>
    <m/>
    <m/>
    <m/>
    <m/>
    <m/>
    <m/>
    <m/>
    <m/>
    <s v=""/>
    <m/>
    <m/>
    <m/>
    <s v="X"/>
    <s v="X"/>
    <s v="X"/>
    <s v="M, MW"/>
    <s v="ALL"/>
    <s v="ALTALTACH"/>
    <m/>
    <s v="Data resubmitted"/>
    <s v="New"/>
    <m/>
    <s v="Achievement SEA to SCH comparison: The SEA FS 175 number of students in the M, MW subgroups who took an ALTASSALTACH assessment and received a valid score in GRADE ALL is different from the sum of the SCH level counts of students who took an assessment and received a valid score. The SEA total number of students in the M subgroup who took an ALTASSALTACH assessment and received a valid score is 829 students (11.03%) different from the SCH number, and the SEA total number of students in the MW subgroup who took an ALTASSALTACH assessment and received a valid score is 575 students (11.69%) different from the SCH number. _x000a__x000a_Similar SEA to SCH discrepancies exist for the FS 178/179 number of students who took an assessment and received a valid score in the M, MW subgroups. Please revise data and resubmit or explain in a data note why these data are accurate."/>
    <m/>
    <m/>
    <m/>
    <m/>
    <x v="1"/>
    <s v="Include"/>
    <s v="Achievement SEA to SCH comparison: The SEA FS 175 number of students in the M, MW subgroups who took an ALTASSALTACH assessment and received a valid score in GRADE ALL is different from the sum of the SCH level counts of students who took an assessment and received a valid score. The SEA total number of students in the M subgroup who took an ALTASSALTACH assessment and received a valid score is 829 students (11.03%) different from the SCH number, and the SEA total number of students in the MW subgroup who took an ALTASSALTACH assessment and received a valid score is 575 students (11.69%) different from the SCH number. _x000a__x000a_Similar SEA to SCH discrepancies exist for the FS 178/179 number of students who took an assessment and received a valid score in the M, MW subgroups. Please revise data and resubmit or explain in a data note why these data are accurate."/>
    <x v="1"/>
    <m/>
    <x v="1"/>
    <x v="7"/>
    <x v="1"/>
    <x v="1"/>
    <s v=""/>
    <s v="Achievement SEA to SCH comparison: The SEA FS 175 number of students in the M, MW subgroups who took an ALTASSALTACH assessment and received a valid score in GRADE ALL is different from the sum of the SCH level counts of students who took an assessment and received a valid score. The SEA total number of students in the M subgroup who took an ALTASSALTACH assessment and received a valid score is 829 students (11.03%) different from the SCH number, and the SEA total number of students in the MW subgroup who took an ALTASSALTACH assessment and received a valid score is 575 students (11.69%) different from the SCH number. _x000a__x000a_Similar SEA to SCH discrepancies exist for the FS 178/179 number of students who took an assessment and received a valid score in the M, MW subgroups. Please revise data and resubmit or explain in a data note why these data are accurate."/>
    <s v=""/>
    <m/>
    <m/>
    <m/>
    <m/>
    <m/>
    <m/>
    <m/>
  </r>
  <r>
    <s v="DQR-Assess-007_IL_1_001"/>
    <s v="Assessment CDQR "/>
    <s v="OESE, OSEP"/>
    <s v="2017-18"/>
    <s v="ILLINOIS"/>
    <s v="IL"/>
    <s v="DQR-Assess-007"/>
    <s v="185, 188"/>
    <s v="588, 589"/>
    <s v="SEA, LEA"/>
    <s v="LEVEL COMPARISON"/>
    <s v="NA"/>
    <s v="X"/>
    <s v="X"/>
    <m/>
    <s v="M, MW"/>
    <s v="All"/>
    <s v="ALTASSALTACH"/>
    <s v="No"/>
    <s v="Participation SEA to LEA comparison - [MATHEMATICS]: The SEA FS 185 number of students in the M, MW subgroups who participated in an assessment reported at the SEA level in mathematics for an ALTASSALTACH assessment is different than the sum of the LEA level counts of students. _x000a__x000a_The SEA number of students in the M subgroup who participated in an ALTASSALTACH assessment in MATHEMATICS is 766 students (10%) different from the LEA number and the SEA number of students in the MW subgroup is 516 students (10%) different from the LEA number._x000a__x000a_Similar SEA to LEA discrepancies exist for the FS 188 number of students who participated in an ALTASSALTACH assessment. Please revise data and resubmit or explain in a data note why these data are accurate."/>
    <m/>
    <s v="Participation SEA to LEA comparison - [MATHEMATICS]: The SEA FS 185 number of students in the M, MW subgroups who participated in an assessment reported at the SEA level in mathematics for an ALTASSALTACH assessment is different than the sum of the LEA level counts of students. _x000a__x000a_The SEA number of students in the M subgroup who participated in an ALTASSALTACH assessment in MATHEMATICS is 766 students (10%) different from the LEA number and the SEA number of students in the MW subgroup is 516 students (10%) different from the LEA number._x000a__x000a_Similar SEA to LEA discrepancies exist for the FS 188 number of students who participated in an ALTASSALTACH assessment. Please revise data and resubmit or explain in a data note why these data are accurate."/>
    <s v="Students who are  tuitioned out to the private school/program are not reported at the school level as instructed on FS052.   However, those students are included in the state data."/>
    <m/>
    <m/>
    <m/>
    <s v="X"/>
    <s v="X"/>
    <m/>
    <s v="M, MW"/>
    <s v="ALL"/>
    <s v="ALTALTACH"/>
    <m/>
    <s v="Data resubmitted"/>
    <s v="Did not resolve"/>
    <m/>
    <s v="Participation SEA to LEA comparison - [MATHEMATICS]: The SEA FS 185 number of students in the M, MW subgroups who participated in an assessment reported at the SEA level in mathematics for an ALTASSALTACH assessment is different than the sum of the LEA level counts of students. _x000a__x000a_The SEA number of students in the M subgroup who participated in an ALTASSALTACH assessment in MATHEMATICS is 766 students (-10.19%) different from the LEA number and the SEA number of students in the MW subgroup is 516 students (-10.49%) different from the LEA number._x000a__x000a_Similar SEA to LEA discrepancies exist for the FS 188 number of students who participated in an ALTASSALTACH assessment and for the FS 185/188 number of students who were enrolled at the time of the assessment. Please revise data and resubmit or explain in a data note why these data are accurate."/>
    <m/>
    <m/>
    <m/>
    <m/>
    <x v="1"/>
    <s v="Include"/>
    <s v="Participation SEA to LEA comparison - [MATHEMATICS]: The SEA FS 185 number of students in the M, MW subgroups who participated in an assessment reported at the SEA level in mathematics for an ALTASSALTACH assessment is different than the sum of the LEA level counts of students. _x000a__x000a_The SEA number of students in the M subgroup who participated in an ALTASSALTACH assessment in MATHEMATICS is 766 students (-10.19%) different from the LEA number and the SEA number of students in the MW subgroup is 516 students (-10.49%) different from the LEA number._x000a__x000a_Similar SEA to LEA discrepancies exist for the FS 188 number of students who participated in an ALTASSALTACH assessment and for the FS 185/188 number of students who were enrolled at the time of the assessment. Please revise data and resubmit or explain in a data note why these data are accurate."/>
    <x v="80"/>
    <m/>
    <x v="1"/>
    <x v="7"/>
    <x v="2"/>
    <x v="2"/>
    <s v="No"/>
    <s v="Participation SEA to LEA comparison - [MATHEMATICS]: The SEA FS 185 number of students in the M, MW subgroups who participated in an assessment reported at the SEA level in mathematics for an ALTASSALTACH assessment is different than the sum of the LEA level counts of students. _x000a__x000a_The SEA number of students in the M subgroup who participated in an ALTASSALTACH assessment in MATHEMATICS is 766 students (-10.19%) different from the LEA number and the SEA number of students in the MW subgroup is 516 students (-10.49%) different from the LEA number._x000a__x000a_Similar SEA to LEA discrepancies exist for the FS 188 number of students who participated in an ALTASSALTACH assessment and for the FS 185/188 number of students who were enrolled at the time of the assessment. Please revise data and resubmit or explain in a data note why these data are accurate."/>
    <s v="Students who are tuitioned out to the private school/program are not reported at the school level as instructed on FS052. However, those students are included in the state data."/>
    <m/>
    <m/>
    <m/>
    <m/>
    <m/>
    <m/>
    <m/>
  </r>
  <r>
    <s v="DQR-Assess-008_IL_2_001"/>
    <s v="Assessment CDQR "/>
    <s v="OESE, OSEP"/>
    <s v="2017-18"/>
    <s v="ILLINOIS"/>
    <s v="IL"/>
    <s v="DQR-Assess-008"/>
    <n v="189"/>
    <n v="590"/>
    <s v="SEA, SCH"/>
    <s v="LEVEL COMPARISON"/>
    <s v="NA"/>
    <m/>
    <m/>
    <m/>
    <m/>
    <m/>
    <m/>
    <m/>
    <m/>
    <m/>
    <m/>
    <s v=""/>
    <m/>
    <m/>
    <m/>
    <m/>
    <m/>
    <s v="X"/>
    <s v="M, MW"/>
    <s v="ALL"/>
    <s v="ALTALTACH"/>
    <m/>
    <s v="Data resubmitted"/>
    <s v="New"/>
    <m/>
    <s v="Participation SEA to SCH comparison: The SEA FS 189 number of students in the M, MW subgroups who participated in an assessment reported at the SEA level in SCIENCE for the ALTASSALTACH assessment in GRADES ALL is different than the sum of the SCH level count of students. The SEA number of students in the M subgroup who participated in an ALTASSALTACH assessment for SCIENCE is 237 students (-11.55%) different from the SCH number, and the SEA number of students in the MW subgroup who participated in an ALTASSALTACH assessment for SCIENCE is 352 students (-11.48%)._x000a__x000a_Similar SEA to SCH discrepancies exist for the FS 189 number of students who were enrolled at the time of the assessment. Please revise data and resubmit or explain in a data note why these data are accurate."/>
    <m/>
    <m/>
    <m/>
    <m/>
    <x v="1"/>
    <s v="Exclude - Science"/>
    <s v="Participation SEA to SCH comparison: The SEA FS 189 number of students in the M, MW subgroups who participated in an assessment reported at the SEA level in SCIENCE for the ALTASSALTACH assessment in GRADES ALL is different than the sum of the SCH level count of students. The SEA number of students in the M subgroup who participated in an ALTASSALTACH assessment for SCIENCE is 237 students (-11.55%) different from the SCH number, and the SEA number of students in the MW subgroup who participated in an ALTASSALTACH assessment for SCIENCE is 352 students (-11.48%)._x000a__x000a_Similar SEA to SCH discrepancies exist for the FS 189 number of students who were enrolled at the time of the assessment. Please revise data and resubmit or explain in a data note why these data are accurate."/>
    <x v="1"/>
    <m/>
    <x v="1"/>
    <x v="7"/>
    <x v="1"/>
    <x v="1"/>
    <s v=""/>
    <s v="Participation SEA to SCH comparison: The SEA FS 189 number of students in the M, MW subgroups who participated in an assessment reported at the SEA level in SCIENCE for the ALTASSALTACH assessment in GRADES ALL is different than the sum of the SCH level count of students. The SEA number of students in the M subgroup who participated in an ALTASSALTACH assessment for SCIENCE is 237 students (-11.55%) different from the SCH number, and the SEA number of students in the MW subgroup who participated in an ALTASSALTACH assessment for SCIENCE is 352 students (-11.48%)._x000a__x000a_Similar SEA to SCH discrepancies exist for the FS 189 number of students who were enrolled at the time of the assessment. Please revise data and resubmit or explain in a data note why these data are accurate."/>
    <s v=""/>
    <m/>
    <m/>
    <m/>
    <m/>
    <m/>
    <m/>
    <m/>
  </r>
  <r>
    <s v="DQR-Assess-008_IL_2_002"/>
    <s v="Assessment CDQR "/>
    <s v="OESE, OSEP"/>
    <s v="2017-18"/>
    <s v="ILLINOIS"/>
    <s v="IL"/>
    <s v="DQR-Assess-008"/>
    <s v="185, 188"/>
    <s v="588, 589"/>
    <s v="SEA, SCH"/>
    <s v="LEVEL COMPARISON"/>
    <s v="NA"/>
    <m/>
    <m/>
    <m/>
    <m/>
    <m/>
    <m/>
    <m/>
    <m/>
    <m/>
    <m/>
    <m/>
    <m/>
    <m/>
    <m/>
    <s v="X"/>
    <s v="X"/>
    <m/>
    <s v="FCS"/>
    <s v="ALL"/>
    <s v="ALL"/>
    <m/>
    <s v="Data resubmitted"/>
    <s v="New"/>
    <m/>
    <s v="Participation SEA to SCH comparison: The SEA FS 185/188 number of students in the FCS subgroup who participated in an ALTASSALTACH assessment reported at the SEA level in GRADE ALL is 252 students (-10.17%) different than the sum of the SCH level count of students. _x000a__x000a_Similar SEA to SCH discrepancies exist for the FS 185/188 number of students in the FCS subgroup who were enrolled at the time of the assessment. Please revise data and resubmit or explain in a data note why these data are accurate."/>
    <m/>
    <m/>
    <m/>
    <m/>
    <x v="1"/>
    <s v="Include"/>
    <s v="Participation SEA to SCH comparison: The SEA FS 185/188 number of students in the FCS subgroup who participated in an ALTASSALTACH assessment reported at the SEA level in GRADE ALL is 252 students (-10.17%) different than the sum of the SCH level count of students. _x000a__x000a_Similar SEA to SCH discrepancies exist for the FS 185/188 number of students in the FCS subgroup who were enrolled at the time of the assessment. Please revise data and resubmit or explain in a data note why these data are accurate."/>
    <x v="1"/>
    <m/>
    <x v="1"/>
    <x v="7"/>
    <x v="1"/>
    <x v="1"/>
    <m/>
    <s v="Participation SEA to SCH comparison: The SEA FS 185/188 number of students in the FCS subgroup who participated in an ALTASSALTACH assessment reported at the SEA level in GRADE ALL is 252 students (-10.17%) different than the sum of the SCH level count of students. _x000a__x000a_Similar SEA to SCH discrepancies exist for the FS 185/188 number of students in the FCS subgroup who were enrolled at the time of the assessment. Please revise data and resubmit or explain in a data note why these data are accurate."/>
    <s v=""/>
    <m/>
    <m/>
    <m/>
    <m/>
    <m/>
    <m/>
    <m/>
  </r>
  <r>
    <s v="DQR-Assess-008_IL_2_003"/>
    <s v="Assessment CDQR "/>
    <s v="OESE, OSEP"/>
    <s v="2017-18"/>
    <s v="ILLINOIS"/>
    <s v="IL"/>
    <s v="DQR-Assess-008"/>
    <n v="185"/>
    <n v="588"/>
    <s v="SEA, SCH"/>
    <s v="LEVEL COMPARISON"/>
    <s v="NA"/>
    <m/>
    <m/>
    <m/>
    <m/>
    <m/>
    <m/>
    <m/>
    <m/>
    <m/>
    <m/>
    <m/>
    <m/>
    <m/>
    <m/>
    <s v="X"/>
    <m/>
    <m/>
    <s v="CWD"/>
    <n v="8"/>
    <s v="REGWOACC"/>
    <m/>
    <s v="Data resubmitted"/>
    <s v="New"/>
    <m/>
    <s v="Participation SEA to SCH comparison: The SEA FS 185 number of students in the CWD subgroup who participated in an REGASSWOACC assessment reported at the SEA level in GRADE 8 is 386 students (-10.07%) different than the sum of the SCH level count of students. _x000a__x000a_Similar SEA to SCH discrepancies exist for the FS 185 number of students in the CWD subgroup who were enrolled at the time of the assessment. Please revise data and resubmit or explain in a data note why these data are accurate."/>
    <m/>
    <m/>
    <m/>
    <m/>
    <x v="1"/>
    <s v="Include"/>
    <s v="Participation SEA to SCH comparison: The SEA FS 185 number of students in the CWD subgroup who participated in an REGASSWOACC assessment reported at the SEA level in GRADE 8 is 386 students (-10.07%) different than the sum of the SCH level count of students. _x000a__x000a_Similar SEA to SCH discrepancies exist for the FS 185 number of students in the CWD subgroup who were enrolled at the time of the assessment. Please revise data and resubmit or explain in a data note why these data are accurate."/>
    <x v="1"/>
    <m/>
    <x v="1"/>
    <x v="7"/>
    <x v="1"/>
    <x v="1"/>
    <m/>
    <s v="Participation SEA to SCH comparison: The SEA FS 185 number of students in the CWD subgroup who participated in an REGASSWOACC assessment reported at the SEA level in GRADE 8 is 386 students (-10.07%) different than the sum of the SCH level count of students. _x000a__x000a_Similar SEA to SCH discrepancies exist for the FS 185 number of students in the CWD subgroup who were enrolled at the time of the assessment. Please revise data and resubmit or explain in a data note why these data are accurate."/>
    <s v=""/>
    <m/>
    <m/>
    <m/>
    <m/>
    <m/>
    <m/>
    <m/>
  </r>
  <r>
    <s v="DQR-Assess-008_IL_2_004"/>
    <s v="Assessment CDQR "/>
    <s v="OESE, OSEP"/>
    <s v="2017-18"/>
    <s v="ILLINOIS"/>
    <s v="IL"/>
    <s v="DQR-Assess-008"/>
    <s v="185, 188"/>
    <s v="588, 589"/>
    <s v="SEA, SCH"/>
    <s v="LEVEL COMPARISON"/>
    <s v="NA"/>
    <m/>
    <m/>
    <m/>
    <m/>
    <m/>
    <m/>
    <m/>
    <m/>
    <m/>
    <m/>
    <s v=""/>
    <m/>
    <m/>
    <m/>
    <s v="X"/>
    <s v="X"/>
    <m/>
    <s v="All subgroups"/>
    <s v="All, 3, 4, 5, 6, 7, 8, 11"/>
    <s v="ALTALTACH"/>
    <m/>
    <s v="Data resubmitted"/>
    <s v="New"/>
    <m/>
    <s v="Participation SEA to SCH comparison: The SEA FS 185 number of students in ALL subgroups who participated in an assessment reported at the SEA level in mathematics for ALTASSALTACH assessment in GRADES ALL, 3, 4, 5, 6, 7, 8, 11 is different than the sum of the SCH level count of students. The total SEA number of students who participated in an ALTASSALTACH assessment for MATHEMATICS is 2115 students (-18.53%) different from the SCH number. Total discrepancies by subgroup range from 273-981 students._x000a__x000a_Similar SEA to SCH discrepancies exist for the FS 188 number of students who participated in a Reading/Language assessment and for the FS 185/188 number of students who were enrolled at the time of the assessment. Please revise data and resubmit or explain in a data note why these data are accurate."/>
    <m/>
    <m/>
    <m/>
    <m/>
    <x v="1"/>
    <s v="Include"/>
    <s v="Participation SEA to SCH comparison: The SEA FS 185 number of students in ALL subgroups who participated in an assessment reported at the SEA level in mathematics for ALTASSALTACH assessment in GRADES ALL, 3, 4, 5, 6, 7, 8, 11 is different than the sum of the SCH level count of students. The total SEA number of students who participated in an ALTASSALTACH assessment for MATHEMATICS is 2115 students (-18.53%) different from the SCH number. Total discrepancies by subgroup range from 273-981 students._x000a__x000a_Similar SEA to SCH discrepancies exist for the FS 188 number of students who participated in a Reading/Language assessment and for the FS 185/188 number of students who were enrolled at the time of the assessment. Please revise data and resubmit or explain in a data note why these data are accurate."/>
    <x v="1"/>
    <m/>
    <x v="1"/>
    <x v="7"/>
    <x v="1"/>
    <x v="1"/>
    <s v=""/>
    <s v="Participation SEA to SCH comparison: The SEA FS 185 number of students in ALL subgroups who participated in an assessment reported at the SEA level in mathematics for ALTASSALTACH assessment in GRADES ALL, 3, 4, 5, 6, 7, 8, 11 is different than the sum of the SCH level count of students. The total SEA number of students who participated in an ALTASSALTACH assessment for MATHEMATICS is 2115 students (-18.53%) different from the SCH number. Total discrepancies by subgroup range from 273-981 students._x000a__x000a_Similar SEA to SCH discrepancies exist for the FS 188 number of students who participated in a Reading/Language assessment and for the FS 185/188 number of students who were enrolled at the time of the assessment. Please revise data and resubmit or explain in a data note why these data are accurate."/>
    <s v=""/>
    <m/>
    <m/>
    <m/>
    <m/>
    <m/>
    <m/>
    <m/>
  </r>
  <r>
    <s v="DQR-Assess-009_IL_1_001"/>
    <s v="Assessment CDQR "/>
    <s v="OESE, OSEP"/>
    <s v="2017-18"/>
    <s v="ILLINOIS"/>
    <s v="IL"/>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The updated 175, 178, 185, and 188 files are submitted. The 179 and 189 data are correct."/>
    <m/>
    <m/>
    <m/>
    <s v="X"/>
    <s v="X"/>
    <s v="X"/>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81"/>
    <m/>
    <x v="1"/>
    <x v="3"/>
    <x v="4"/>
    <x v="4"/>
    <s v="No"/>
    <s v="A year to year change of more than 200 (count difference) and 10% was identified for at least one subgroup, assessment type, or grade. Please review the CDQR Year to Year tab. Please resubmit SY 2017-18 data or submit a data note to explain why these data are accurate."/>
    <s v=""/>
    <m/>
    <m/>
    <m/>
    <m/>
    <m/>
    <m/>
    <m/>
  </r>
  <r>
    <s v="DQR-Assess-011_IL_2_001"/>
    <s v="Assessment CDQR "/>
    <s v="OESE, OSEP"/>
    <s v="2017-18"/>
    <s v="ILLINOIS"/>
    <s v="IL"/>
    <s v="DQR-Assess-011"/>
    <n v="175"/>
    <n v="583"/>
    <s v="SEA"/>
    <s v="YEAR TO YEAR COMPARISON - CWD"/>
    <s v="NA"/>
    <m/>
    <m/>
    <m/>
    <m/>
    <m/>
    <m/>
    <m/>
    <m/>
    <m/>
    <m/>
    <s v=""/>
    <m/>
    <m/>
    <m/>
    <s v="X"/>
    <m/>
    <m/>
    <s v="CWD"/>
    <s v="ALL"/>
    <s v="ALTALTACH"/>
    <s v="Y"/>
    <s v="Data resubmitted"/>
    <s v="New"/>
    <m/>
    <s v="Year to Year comparison - CWD (FS175): The number of CWD students who took an ALTASSALTACH assessment and received a valid score in SY 2017-18 is -29.72% different from SY 2016-17. The approximate discrepancy is 4828 students. Please submit a data note explaining the discrepancy if the data are correct or resubmit the data."/>
    <m/>
    <m/>
    <m/>
    <m/>
    <x v="1"/>
    <s v="Include"/>
    <s v="Year to Year comparison - CWD (FS175): The number of CWD students who took an ALTASSALTACH assessment and received a valid score in SY 2017-18 is -29.72% different from SY 2016-17. The approximate discrepancy is 4828 students. Please submit a data note explaining the discrepancy if the data are correct or resubmit the data."/>
    <x v="1"/>
    <m/>
    <x v="1"/>
    <x v="3"/>
    <x v="1"/>
    <x v="1"/>
    <s v=""/>
    <s v="Year to Year comparison - CWD (FS175): The number of CWD students who took an ALTASSALTACH assessment and received a valid score in SY 2017-18 is -29.72% different from SY 2016-17. The approximate discrepancy is 4828 students. Please submit a data note explaining the discrepancy if the data are correct or resubmit the data."/>
    <s v=""/>
    <m/>
    <m/>
    <m/>
    <m/>
    <m/>
    <m/>
    <m/>
  </r>
  <r>
    <s v="DQR-Assess-011_IL_1_001"/>
    <s v="Assessment CDQR "/>
    <s v="OESE, OSEP"/>
    <s v="2017-18"/>
    <s v="ILLINOIS"/>
    <s v="IL"/>
    <s v="DQR-Assess-011"/>
    <n v="179"/>
    <n v="585"/>
    <s v="SEA"/>
    <s v="YEAR TO YEAR COMPARISON - CWD"/>
    <s v="NA"/>
    <m/>
    <m/>
    <s v="X"/>
    <s v="CWD"/>
    <s v="All"/>
    <s v="ALTASSALTACH"/>
    <s v="No"/>
    <s v="Year to Year comparison (FS 179): The number of CWD students who took an ALTASSALTACH assessment and received a valid score in SY 2017-18 is 393 percent different from that number in SY 2016-17. The approximate discrepancy is 3767 students. Please revise data and resubmit or explain in a data note why these data are accurate."/>
    <m/>
    <s v="Year to Year comparison (FS 179): The number of CWD students who took an ALTASSALTACH assessment and received a valid score in SY 2017-18 is 393 percent different from that number in SY 2016-17. The approximate discrepancy is 3767 students. Please revise data and resubmit or explain in a data note why these data are accurate."/>
    <s v="In SY 2017-18, 4,726 CWD students  who took an ALTASSALTACH assessment and received a valid score.  In  SY 2016-17, 4,752 CWD students  who took an ALTASSALTACH assessment and received a valid score.  The difference is 26 students."/>
    <m/>
    <m/>
    <m/>
    <m/>
    <m/>
    <s v="X"/>
    <s v="CWD"/>
    <s v="ALL"/>
    <s v="ALTALTACH"/>
    <s v="Y"/>
    <s v="Data resubmitted"/>
    <s v="Did not resolve"/>
    <m/>
    <s v="Year to Year comparison - CWD (FS179): The number of CWD students who took an ALTASSALTACH assessment and received a valid score in SY 2017-18 is 392.81% different from SY 2016-17. The approximate discrepancy is 3767 students. Please submit a data note explaining the discrepancy if the data are correct or resubmit the data."/>
    <m/>
    <m/>
    <m/>
    <m/>
    <x v="1"/>
    <s v="Exclude - Science and SEA only"/>
    <s v="Year to Year comparison - CWD (FS179): The number of CWD students who took an ALTASSALTACH assessment and received a valid score in SY 2017-18 is 392.81% different from SY 2016-17. The approximate discrepancy is 3767 students. Please submit a data note explaining the discrepancy if the data are correct or resubmit the data."/>
    <x v="82"/>
    <s v="State comment indicates student counts that are inconsistent with counts in ESS. Potential PSC outreach."/>
    <x v="1"/>
    <x v="4"/>
    <x v="6"/>
    <x v="0"/>
    <s v="No"/>
    <s v="Year to Year comparison - CWD (FS179): The number of CWD students who took an ALTASSALTACH assessment and received a valid score in SY 2017-18 is 392.81% different from SY 2016-17. The approximate discrepancy is 3767 students. Please submit a data note explaining the discrepancy if the data are correct or resubmit the data."/>
    <s v="In SY 2017-18, 4,726 CWD students who took an ALTASSALTACH assessment and received a valid score.  In SY 2016-17, 4,752 CWD students  who took an ALTASSALTACH assessment and received a valid score.  The difference is 26 students."/>
    <m/>
    <m/>
    <m/>
    <m/>
    <m/>
    <m/>
    <m/>
  </r>
  <r>
    <s v="DQR-Assess-011_IL_1_002"/>
    <s v="Assessment CDQR "/>
    <s v="OESE, OSEP"/>
    <s v="2017-18"/>
    <s v="ILLINOIS"/>
    <s v="IL"/>
    <s v="DQR-Assess-011"/>
    <n v="185"/>
    <n v="588"/>
    <s v="SEA"/>
    <s v="YEAR TO YEAR COMPARISON - CWD"/>
    <s v="NA"/>
    <s v="X"/>
    <m/>
    <m/>
    <s v="CWD"/>
    <s v="All"/>
    <s v="ALTASSALTACH"/>
    <s v="No"/>
    <s v="Year to Year comparison (FS 185): The number of CWD students who were enrolled at the time of the assessment and who took an ALTASSALTACH assessment in SY 2017-18 is -30 percent different from that number in SY 2016-17. The approximate discrepancy is -4828 students. Please revise data and resubmit or explain in a data note why these data are accurate."/>
    <m/>
    <s v="Year to Year comparison (FS 185): The number of CWD students who were enrolled at the time of the assessment and who took an ALTASSALTACH assessment in SY 2017-18 is -30 percent different from that number in SY 2016-17. The approximate discrepancy is -4828 students. Please revise data and resubmit or explain in a data note why these data are accurate."/>
    <s v="The corrected data are submitted.  The number of students who took alternate assessment is decreased from the previous year. With small N size, the percentage tends to be unstable."/>
    <m/>
    <m/>
    <m/>
    <s v="X"/>
    <m/>
    <m/>
    <s v="CWD"/>
    <s v="ALL"/>
    <s v="ALTALTACH"/>
    <s v="Y"/>
    <s v="Data resubmitted"/>
    <s v="Did not resolve"/>
    <m/>
    <s v="Year to Year comparison - CWD (FS185): The number of CWD students who were enrolled at the time of the assessment and who took an ALTASSALTACH assessment in SY 2017-18 is -29.72% different from SY 2016-17. The approximate discrepancy is 4828 students. Please submit a data note explaining the discrepancy if the data are correct or resubmit the data."/>
    <m/>
    <m/>
    <m/>
    <m/>
    <x v="1"/>
    <s v="Include"/>
    <s v="Year to Year comparison - CWD (FS185): The number of CWD students who were enrolled at the time of the assessment and who took an ALTASSALTACH assessment in SY 2017-18 is -29.72% different from SY 2016-17. The approximate discrepancy is 4828 students. Please submit a data note explaining the discrepancy if the data are correct or resubmit the data."/>
    <x v="83"/>
    <m/>
    <x v="1"/>
    <x v="3"/>
    <x v="3"/>
    <x v="2"/>
    <s v="Yes"/>
    <s v="Year to Year comparison - CWD (FS185): The number of CWD students who were enrolled at the time of the assessment and who took an ALTASSALTACH assessment in SY 2017-18 is -29.72% different from SY 2016-17. The approximate discrepancy is 4828 students. Please submit a data note explaining the discrepancy if the data are correct or resubmit the data._x000a__x000a_ED Note: State indicated that data were correct as reported."/>
    <s v="...The number of students who took alternate assessment is decreased from the previous year. With small N size, the percentage tends to be unstable."/>
    <m/>
    <m/>
    <m/>
    <m/>
    <m/>
    <m/>
    <m/>
  </r>
  <r>
    <s v="DQR-Assess-012_IL_1_001"/>
    <s v="Assessment CDQR "/>
    <s v="OESE, OSEP"/>
    <s v="2017-18"/>
    <s v="ILLINOIS"/>
    <s v="IL"/>
    <s v="DQR-Assess-012"/>
    <s v="175, 185"/>
    <s v="583, 588"/>
    <s v="SEA, LEA, SCH"/>
    <s v="ACROSS FILE COMPARISON"/>
    <s v="NA"/>
    <s v="X"/>
    <m/>
    <m/>
    <s v="ALL, CWD, ECODIS, F, HOM, LEP, M, MA, MB, MHL, MHL, MM, MW"/>
    <s v="ALL, 3, 4, 5, 6, 7"/>
    <s v="ALL, ALTALTACH"/>
    <s v="No"/>
    <s v="Across file comparison: The SEA number of students in the ALL, CWD, ECODIS, F, HOM, LEP, M, MA, MB, MHL, MHL, MM, MW subgroups in GRADES ALL, 3, 4, 5, 6, 7 who took an ALL, ALTASSALTACH assessment and received a valid score is different from the number of students who participated. Across all grades for all assessments, the Grand Total discrepancy is 4726 students, or 41%._x000a__x000a_Similar discrepancies exist at the LEA and School levels. Please revise data and resubmit or explain in a data note why these data are accurate."/>
    <m/>
    <s v="Across file comparison: The SEA number of students in the ALL, CWD, ECODIS, F, HOM, LEP, M, MA, MB, MHL, MHL, MM, MW subgroups in GRADES ALL, 3, 4, 5, 6, 7 who took an ALL, ALTASSALTACH assessment and received a valid score is different from the number of students who participated. Across all grades for all assessments, the Grand Total discrepancy is 4726 students, or 41%._x000a__x000a_Similar discrepancies exist at the LEA and School levels. Please revise data and resubmit or explain in a data note why these data are accurate."/>
    <s v="Updated data are submitted. "/>
    <m/>
    <m/>
    <m/>
    <m/>
    <m/>
    <m/>
    <m/>
    <m/>
    <m/>
    <m/>
    <s v="Data resubmitted"/>
    <s v="Resolved"/>
    <m/>
    <m/>
    <m/>
    <m/>
    <m/>
    <m/>
    <x v="0"/>
    <s v="Exclude"/>
    <s v=""/>
    <x v="84"/>
    <m/>
    <x v="0"/>
    <x v="0"/>
    <x v="0"/>
    <x v="0"/>
    <s v=""/>
    <s v=""/>
    <s v=""/>
    <m/>
    <m/>
    <m/>
    <m/>
    <m/>
    <m/>
    <m/>
  </r>
  <r>
    <s v="DQR-Assess-012_IL_2_001"/>
    <s v="Assessment CDQR "/>
    <s v="OESE, OSEP"/>
    <s v="2017-18"/>
    <s v="ILLINOIS"/>
    <s v="IL"/>
    <s v="DQR-Assess-012"/>
    <s v="178, 188"/>
    <s v="584, 589"/>
    <s v="LEA, SCH"/>
    <s v="ACROSS FILE COMPARISON"/>
    <s v="NA"/>
    <m/>
    <m/>
    <m/>
    <m/>
    <m/>
    <m/>
    <m/>
    <m/>
    <m/>
    <m/>
    <s v=""/>
    <m/>
    <m/>
    <m/>
    <m/>
    <s v="X"/>
    <m/>
    <s v="ALL, CWD, ECODIS, F, LEP, M, MA, MB, MHL, MW"/>
    <s v="All, 3, 4, 5, 6, 7, 8, 11"/>
    <s v="ALTALTACH"/>
    <m/>
    <s v="Data resubmitted"/>
    <s v="New"/>
    <m/>
    <s v="Across file comparison: The LEA number of students in the ALL, CWD, ECODIS, F, LEP, M, MA, MB, MHL, MW subgroups who took an assessment and received a valid score for GRADES ALL, 3, 4, 5, 6, 7, 8, 11 and ALTASSALTACH assessment type does not equal the number of students who participated in the assessment. The Grand Total discrepancy is 1004 students, or 9.67%._x000a__x000a_LEA total discrepancies by subgroup:_x000a_CWD: 1004 students (9.67%)_x000a_ECODIS: 550 students (8.36%)_x000a_F: 233 students (6.39%)_x000a_LEP: 136 students (6.04%)_x000a_M: 771 students (11.44%)_x000a_MA: 54 students (11.61%)_x000a_MB: 175 students (7.29%)_x000a_MHL: 217 students (7.89%)_x000a_MW: 517 students (11.73%)_x000a__x000a_Similar discrepancies exist at the School level. Please revise data and resubmit or explain in a data note why these data are accurate."/>
    <m/>
    <m/>
    <m/>
    <m/>
    <x v="1"/>
    <s v="Include"/>
    <s v="Across file comparison: The LEA number of students in the ALL, CWD, ECODIS, F, LEP, M, MA, MB, MHL, MW subgroups who took an assessment and received a valid score for GRADES ALL, 3, 4, 5, 6, 7, 8, 11 and ALTASSALTACH assessment type does not equal the number of students who participated in the assessment. The Grand Total discrepancy is 1004 students, or 9.67%._x000a__x000a_LEA total discrepancies by subgroup:_x000a_CWD: 1004 students (9.67%)_x000a_ECODIS: 550 students (8.36%)_x000a_F: 233 students (6.39%)_x000a_LEP: 136 students (6.04%)_x000a_M: 771 students (11.44%)_x000a_MA: 54 students (11.61%)_x000a_MB: 175 students (7.29%)_x000a_MHL: 217 students (7.89%)_x000a_MW: 517 students (11.73%)_x000a__x000a_Similar discrepancies exist at the School level. Please revise data and resubmit or explain in a data note why these data are accurate."/>
    <x v="1"/>
    <m/>
    <x v="1"/>
    <x v="4"/>
    <x v="1"/>
    <x v="1"/>
    <s v=""/>
    <s v="Across file comparison: The LEA number of students in the ALL, CWD, ECODIS, F, LEP, M, MA, MB, MHL, MW subgroups who took an assessment and received a valid score for GRADES ALL, 3, 4, 5, 6, 7, 8, 11 and ALTASSALTACH assessment type does not equal the number of students who participated in the assessment. The Grand Total discrepancy is 1004 students, or 9.67%._x000a__x000a_LEA total discrepancies by subgroup:_x000a_CWD: 1004 students (9.67%)_x000a_ECODIS: 550 students (8.36%)_x000a_F: 233 students (6.39%)_x000a_LEP: 136 students (6.04%)_x000a_M: 771 students (11.44%)_x000a_MA: 54 students (11.61%)_x000a_MB: 175 students (7.29%)_x000a_MHL: 217 students (7.89%)_x000a_MW: 517 students (11.73%)_x000a__x000a_Similar discrepancies exist at the School level. Please revise data and resubmit or explain in a data note why these data are accurate."/>
    <s v=""/>
    <m/>
    <m/>
    <m/>
    <m/>
    <m/>
    <m/>
    <m/>
  </r>
  <r>
    <s v="DQR-Assess-013_IL_1_001"/>
    <s v="Assessment CDQR "/>
    <s v="OESE, OSEP"/>
    <s v="2017-18"/>
    <s v="ILLINOIS"/>
    <s v="IL"/>
    <s v="DQR-Assess-013"/>
    <s v="185, 188"/>
    <s v="588, 589"/>
    <s v="SEA"/>
    <s v="SUBJECT COUNT COMPARISON - MTH TO RLA"/>
    <s v="NA"/>
    <s v="X"/>
    <s v="X"/>
    <m/>
    <s v="MIG"/>
    <s v="HS"/>
    <s v="ALL"/>
    <s v="No"/>
    <s v="Subject Count Comparison - MTH to RLA (FS185, 188): The count of MIG students in High School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12.5%, is larger than expected. Please revise data and resubmit or explain in a data note why these data are accurate."/>
    <m/>
    <s v="Subject Count Comparison - MTH to RLA (FS185, 188): The count of MIG students in High School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12.5%, is larger than expected. Please revise data and resubmit or explain in a data note why these data are accurate."/>
    <s v="The data are correct. The percentage of a small n size tend to have unstable results."/>
    <m/>
    <m/>
    <m/>
    <s v="X"/>
    <s v="X"/>
    <m/>
    <s v="MIG"/>
    <s v="HS"/>
    <s v="ALL"/>
    <s v="Y"/>
    <s v="Data resubmitted"/>
    <s v="Did not resolve"/>
    <m/>
    <s v="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12.50%, is larger than expected. Please revise data and resubmit or explain in a data note why these data are accurate."/>
    <m/>
    <m/>
    <m/>
    <m/>
    <x v="1"/>
    <s v="Include"/>
    <s v="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12.50%, is larger than expected. Please revise data and resubmit or explain in a data note why these data are accurate."/>
    <x v="85"/>
    <m/>
    <x v="1"/>
    <x v="4"/>
    <x v="2"/>
    <x v="2"/>
    <s v="Yes"/>
    <s v="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12.50%, is larger than expected. Please revise data and resubmit or explain in a data note why these data are accurate._x000a__x000a_ED Note: State indicated that data were correct as reported."/>
    <s v="The percentage of a small n size tends to have unstable results."/>
    <m/>
    <m/>
    <m/>
    <m/>
    <m/>
    <m/>
    <m/>
  </r>
  <r>
    <s v="DQR-Assess-014_IL_1_001"/>
    <s v="Assessment CDQR "/>
    <s v="OESE, OSEP"/>
    <s v="2017-18"/>
    <s v="ILLINOIS"/>
    <s v="IL"/>
    <s v="DQR-Assess-014"/>
    <n v="185"/>
    <n v="588"/>
    <s v="SEA"/>
    <s v="LOW PARTICIPATION RATE"/>
    <s v="NA"/>
    <s v="X"/>
    <m/>
    <m/>
    <s v="FCS"/>
    <s v="All grades"/>
    <s v="All assessment types"/>
    <s v="No"/>
    <s v="Low Participation Rate (FS 185): The participation rate for the FCS subgroup is 93.4%.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 for the FCS subgroup is 93.4%. The ESEA, as amended, requires that States annually measure the achievement of not less than 95 percent of all students, and 95 percent of all students in each subgroup of students. Please revise data and resubmit and/or provide an explanatory data note. "/>
    <s v="The data are correct.   Illinis has a small amount of foster care students.  Therefore, the "/>
    <m/>
    <m/>
    <m/>
    <s v="X"/>
    <m/>
    <m/>
    <s v="FCS"/>
    <s v="ALL"/>
    <s v="ALL"/>
    <s v="Y"/>
    <s v="Data resubmitted"/>
    <s v="Did not resolve"/>
    <m/>
    <s v="Low Participation Rate (FS185): The participation rate for FCS students is 93.44%.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FCS students is 93.44%. The ESEA, as amended, requires that States annually measure the achievement of not less than 95 percent of all students, and 95 percent of all students in each subgroup of students. Please revise data and resubmit and/or provide an explanatory data note."/>
    <x v="86"/>
    <m/>
    <x v="1"/>
    <x v="4"/>
    <x v="3"/>
    <x v="2"/>
    <s v="Yes"/>
    <s v="Low Participation Rate (FS185): The participation rate for FCS students is 93.44%. The ESEA, as amended, requires that States annually measure the achievement of not less than 95 percent of all students, and 95 percent of all students in each subgroup of students. Please revise data and resubmit and/or provide an explanatory data note._x000a__x000a_ED Note: State indicated that data were correct as reported."/>
    <s v="...Illinois has a small amount of foster care students."/>
    <m/>
    <m/>
    <m/>
    <m/>
    <m/>
    <m/>
    <m/>
  </r>
  <r>
    <s v="DQR-Assess-014_IL_1_002"/>
    <s v="Assessment CDQR "/>
    <s v="OESE, OSEP"/>
    <s v="2017-18"/>
    <s v="ILLINOIS"/>
    <s v="IL"/>
    <s v="DQR-Assess-014"/>
    <n v="188"/>
    <n v="589"/>
    <s v="SEA"/>
    <s v="LOW PARTICIPATION RATE"/>
    <s v="NA"/>
    <m/>
    <s v="X"/>
    <m/>
    <s v="FCS"/>
    <s v="All grades"/>
    <s v="All assessment types"/>
    <s v="No"/>
    <s v="Low Participation Rate (FS 188): The participation rate for the FCS subgroup is 93.4%.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FCS subgroup is 93.4%. The ESEA, as amended, requires that States annually measure the achievement of not less than 95 percent of all students, and 95 percent of all students in each subgroup of students. Please revise data and resubmit and/or provide an explanatory data note. "/>
    <s v="The data are correct.  Illinois only have less than 3000 foster care students.  The reliability of percentage with small N size, tends to be small.   "/>
    <m/>
    <m/>
    <m/>
    <m/>
    <s v="X"/>
    <m/>
    <s v="FCS"/>
    <s v="ALL"/>
    <s v="ALL"/>
    <s v="Y"/>
    <s v="Data resubmitted"/>
    <s v="Did not resolve"/>
    <m/>
    <s v="Low Participation Rate (FS188): The participation rate for FCS students is 93.42%.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FCS students is 93.42%. The ESEA, as amended, requires that States annually measure the achievement of not less than 95 percent of all students, and 95 percent of all students in each subgroup of students. Please revise data and resubmit and/or provide an explanatory data note."/>
    <x v="87"/>
    <m/>
    <x v="1"/>
    <x v="4"/>
    <x v="3"/>
    <x v="2"/>
    <s v="Yes"/>
    <s v="Low Participation Rate (FS188): The participation rate for FCS students is 93.42%. The ESEA, as amended, requires that States annually measure the achievement of not less than 95 percent of all students, and 95 percent of all students in each subgroup of students. Please revise data and resubmit and/or provide an explanatory data note._x000a__x000a_ED Note: State indicated that data were correct as reported."/>
    <s v="...Illinois only has less than 3000 foster care students.  The reliability of percentage with small N size, tends to be small.   "/>
    <m/>
    <m/>
    <m/>
    <m/>
    <m/>
    <m/>
    <m/>
  </r>
  <r>
    <s v="DQR-Assess-018_IL_1_001"/>
    <s v="Assessment CDQR "/>
    <s v="OESE, OSEP"/>
    <s v="2017-18"/>
    <s v="ILLINOIS"/>
    <s v="IL"/>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The data are accurate.  The waiver request was sent on 1/16/19.  "/>
    <m/>
    <m/>
    <s v="Revise; Per Email"/>
    <s v="X"/>
    <m/>
    <m/>
    <s v="CWD"/>
    <s v="ALL"/>
    <s v="ALTALTACH"/>
    <s v="Y"/>
    <s v="Data resubmitted"/>
    <s v="Did not resolve"/>
    <m/>
    <s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m/>
    <s v="State responded that they submitted a waiver."/>
    <m/>
    <m/>
    <x v="1"/>
    <s v="Exclude - SEA"/>
    <s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x v="88"/>
    <s v="Confirm that waiver is present"/>
    <x v="2"/>
    <x v="5"/>
    <x v="6"/>
    <x v="0"/>
    <s v="Yes"/>
    <s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_x000a__x000a_ED Note: State indicated that data were correct as reported."/>
    <s v="...The waiver request was sent on 1/16/19.  "/>
    <m/>
    <m/>
    <m/>
    <m/>
    <m/>
    <m/>
    <m/>
  </r>
  <r>
    <s v="DQR-Assess-018_IL_1_002"/>
    <s v="Assessment CDQR "/>
    <s v="OESE, OSEP"/>
    <s v="2017-18"/>
    <s v="ILLINOIS"/>
    <s v="IL"/>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s v="The data are accurate.  The waiver request was sent on 1/16/19.  "/>
    <m/>
    <m/>
    <s v="Revise; Per Email"/>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m/>
    <s v="State responded that they submitted a waiver."/>
    <m/>
    <m/>
    <x v="1"/>
    <s v="Exclude - SEA"/>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x v="88"/>
    <s v="Confirm that waiver is present"/>
    <x v="2"/>
    <x v="5"/>
    <x v="6"/>
    <x v="0"/>
    <s v="Yes"/>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_x000a__x000a_ED Note: State indicated that data were correct as reported."/>
    <s v="...The waiver request was sent on 1/16/19.  "/>
    <m/>
    <m/>
    <m/>
    <m/>
    <m/>
    <m/>
    <m/>
  </r>
  <r>
    <s v="DQR-Assess-018_IL_1_003"/>
    <s v="Assessment CDQR "/>
    <s v="OESE, OSEP"/>
    <s v="2017-18"/>
    <s v="ILLINOIS"/>
    <s v="IL"/>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data are accurate.  The waiver request was sent on 1/16/19.  "/>
    <m/>
    <m/>
    <s v="Revise; Per Email"/>
    <m/>
    <m/>
    <s v="X"/>
    <s v="CWD"/>
    <s v="ALL"/>
    <s v="ALTALTACH"/>
    <s v="Y"/>
    <s v="Data resubmitted"/>
    <s v="Did not resolve"/>
    <m/>
    <s v="1% CWD Alternate Assessment Participation [SCIENCE]: Students with Disabilities (IDEA) (CWD) taking the alternate assessment based on alternate achievement standards (ALTPARTALTACH) make up 1.09%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m/>
    <s v="State responded that they submitted a waiver."/>
    <m/>
    <m/>
    <x v="1"/>
    <s v="Exclude - Science and SEA only"/>
    <s v="1% CWD Alternate Assessment Participation [SCIENCE]: Students with Disabilities (IDEA) (CWD) taking the alternate assessment based on alternate achievement standards (ALTPARTALTACH) make up 1.09%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x v="88"/>
    <s v="Confirm that waiver is present"/>
    <x v="2"/>
    <x v="5"/>
    <x v="6"/>
    <x v="0"/>
    <s v="Yes"/>
    <s v="1% CWD Alternate Assessment Participation [SCIENCE]: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_x000a__x000a_ED Note: State indicated that data were correct as reported."/>
    <s v="...The waiver request was sent on 1/16/19.  "/>
    <m/>
    <m/>
    <m/>
    <m/>
    <m/>
    <m/>
    <m/>
  </r>
  <r>
    <s v="DQR-Assess-009_IN_1_001"/>
    <s v="Assessment CDQR "/>
    <s v="OESE, OSEP"/>
    <s v="2017-18"/>
    <s v="INDIANA"/>
    <s v="IN"/>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In accordance with our ESSA plan, for our 17-18 data reporting, Indiana included all English Learners that had been identified within the last 4 years (2015-2018) in the English learner subgroup.  This included students that had exited in past years.  This was a change in past practice where students were removed from the reporting group following proficiency.  “ii. If applicable, describe the statewide uniform procedures for: a. Former English learners consistent with §200.16(b)(1). For accountability calculations, Indiana uniformly includes the results of English learners previously identified as Limited-English Proficient that have been re-designated as Fluent English Proficient in the English learner student group for an additional four years after redesignation as Fluent-English Proficient.” Additionally, Indiana has continued to update guidance and educate the field on expectations of participation on the Science High School assessment, which can be taken during any year of high school and is calculated in a cohort fashion.  Increased clarity to the field has resulted in shifting participation figures for science based on previous confusion on high school testing requirements."/>
    <m/>
    <m/>
    <m/>
    <s v="X"/>
    <s v="X"/>
    <s v="X"/>
    <s v="See CDQR Y2Y report"/>
    <s v="See CDQR Y2Y report"/>
    <s v="See CDQR Y2Y report"/>
    <s v="See CDQR Y2Y report"/>
    <s v="No resubmission"/>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89"/>
    <m/>
    <x v="1"/>
    <x v="3"/>
    <x v="6"/>
    <x v="7"/>
    <s v="No"/>
    <s v="A year to year change of more than 200 (count difference) and 10% was identified for at least one subgroup, assessment type, or grade. Please review the CDQR Year to Year tab. Please resubmit SY 2017-18 data or submit a data note to explain why these data are accurate."/>
    <s v="In accordance with [Indiana's] ESSA plan, for SY 2017-18 data reporting, Indiana included all English Learners that had been identified within the last 4 years (2015-2018) in the English learner subgroup.  This included students that had exited in past years.  _x000a__x000a_This was a change in past practice where students were removed from the reporting group following proficiency.  “ii. If applicable, describe the statewide uniform procedures for: a. Former English learners consistent with §200.16(b)(1). For accountability calculations, Indiana uniformly includes the results of English learners previously identified as Limited-English Proficient that have been re-designated as Fluent English Proficient in the English learner student group for an additional four years after redesignation as Fluent-English Proficient.” _x000a__x000a_Additionally, Indiana has continued to update guidance and educate the field on expectations of participation on the Science High School assessment, which can be taken during any year of high school and is calculated in a cohort fashion.  Increased clarity to the field has resulted in shifting participation figures for science based on previous confusion on high school testing requirements."/>
    <m/>
    <m/>
    <m/>
    <m/>
    <m/>
    <m/>
    <m/>
  </r>
  <r>
    <s v="DQR-Assess-010_IN_1_001"/>
    <s v="Assessment CDQR "/>
    <s v="OESE, OSEP"/>
    <s v="2017-18"/>
    <s v="INDIANA"/>
    <s v="IN"/>
    <s v="DQR-Assess-010"/>
    <s v="175, 178, 179, 189"/>
    <s v="583, 584, 585, 590"/>
    <s v="SEA"/>
    <s v="ACCURACY - YEAR TO YEAR RATE"/>
    <s v="NA"/>
    <s v="X"/>
    <s v="X"/>
    <s v="X"/>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In accordance with our ESSA plan, for our 17-18 data reporting, Indiana included all English Learners that had been identified within the last 4 years (2015-2018) in the English learner subgroup.  This included students that had exited in past years.  This was a change in past practice where students were removed from the reporting group following proficiency.  “ii. If applicable, describe the statewide uniform procedures for: a. Former English learners consistent with §200.16(b)(1). For accountability calculations, Indiana uniformly includes the results of English learners previously identified as Limited-English Proficient that have been re-designated as Fluent English Proficient in the English learner student group for an additional four years after redesignation as Fluent-English Proficient.” Additionally, Indiana has continued to update guidance and educate the field on expectations of participation on the Science High School assessment, which can be taken during any year of high school and is calculated in a cohort fashion.  Increased clarity to the field has resulted in shifting participation figures for science based on previous confusion on high school testing requirements."/>
    <m/>
    <m/>
    <m/>
    <s v="X"/>
    <s v="X"/>
    <s v="X"/>
    <s v="See CDQR Y2Y report"/>
    <s v="See CDQR Y2Y report"/>
    <s v="See CDQR Y2Y report"/>
    <s v="See CDQR Y2Y report"/>
    <s v="No resubmission"/>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89"/>
    <m/>
    <x v="1"/>
    <x v="3"/>
    <x v="6"/>
    <x v="7"/>
    <s v="No"/>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s v="In accordance with [Indiana's] ESSA plan, for SY 2017-18 data reporting, Indiana included all English Learners that had been identified within the last 4 years (2015-2018) in the English learner subgroup.  This included students that had exited in past years.  _x000a__x000a_This was a change in past practice where students were removed from the reporting group following proficiency.  “ii. If applicable, describe the statewide uniform procedures for: a. Former English learners consistent with §200.16(b)(1). For accountability calculations, Indiana uniformly includes the results of English learners previously identified as Limited-English Proficient that have been re-designated as Fluent English Proficient in the English learner student group for an additional four years after redesignation as Fluent-English Proficient.” _x000a__x000a_Additionally, Indiana has continued to update guidance and educate the field on expectations of participation on the Science High School assessment, which can be taken during any year of high school and is calculated in a cohort fashion.  Increased clarity to the field has resulted in shifting participation figures for science based on previous confusion on high school testing requirements."/>
    <m/>
    <m/>
    <m/>
    <m/>
    <m/>
    <m/>
    <m/>
  </r>
  <r>
    <s v="DQR-Assess-018_IN_1_001"/>
    <s v="Assessment CDQR "/>
    <s v="OESE, OSEP"/>
    <s v="2017-18"/>
    <s v="INDIANA"/>
    <s v="IN"/>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is accurate.  Indiana has 1% waiver as noted."/>
    <m/>
    <m/>
    <s v="Revise; Waiver"/>
    <s v="X"/>
    <m/>
    <m/>
    <s v="CWD"/>
    <s v="ALL"/>
    <s v="ALTALTACH"/>
    <s v="Y"/>
    <s v="No resubmission"/>
    <s v="Did not resolve"/>
    <m/>
    <s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90"/>
    <m/>
    <x v="2"/>
    <x v="5"/>
    <x v="5"/>
    <x v="5"/>
    <s v="Yes"/>
    <s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_x000a__x000a_ED Note: State indicated that data were correct as reported."/>
    <s v=""/>
    <m/>
    <m/>
    <m/>
    <m/>
    <m/>
    <m/>
    <m/>
  </r>
  <r>
    <s v="DQR-Assess-018_IN_1_002"/>
    <s v="Assessment CDQR "/>
    <s v="OESE, OSEP"/>
    <s v="2017-18"/>
    <s v="INDIANA"/>
    <s v="IN"/>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Please resubmit data and/or provide an explanatory data note. ED notes that the State has a waiver of the 1% cap requirement in this subject area."/>
    <s v="Data is accurate.  Indiana has 1% waiver as noted."/>
    <m/>
    <m/>
    <s v="Revise; Waiver"/>
    <m/>
    <s v="X"/>
    <m/>
    <s v="CWD"/>
    <s v="ALL"/>
    <s v="ALTALTACH"/>
    <s v="Y"/>
    <s v="No resubmission"/>
    <s v="Did not resolve"/>
    <m/>
    <s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Please resubmit data and/or provide an explanatory data note. ED notes that the State has a waiver of the 1% cap requirement in this subject area."/>
    <m/>
    <m/>
    <m/>
    <m/>
    <x v="1"/>
    <s v="Exclude - SEA"/>
    <s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Please resubmit data and/or provide an explanatory data note. ED notes that the State has a waiver of the 1% cap requirement in this subject area."/>
    <x v="90"/>
    <m/>
    <x v="2"/>
    <x v="5"/>
    <x v="5"/>
    <x v="5"/>
    <s v="Yes"/>
    <s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Please resubmit data and/or provide an explanatory data note. ED notes that the State has a waiver of the 1% cap requirement in this subject area._x000a__x000a_ED Note: State indicated that data were correct as reported."/>
    <s v=""/>
    <m/>
    <m/>
    <m/>
    <m/>
    <m/>
    <m/>
    <m/>
  </r>
  <r>
    <s v="DQR-Assess-018_IN_1_003"/>
    <s v="Assessment CDQR "/>
    <s v="OESE, OSEP"/>
    <s v="2017-18"/>
    <s v="INDIANA"/>
    <s v="IN"/>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Data is accurate.  Indiana has 1% waiver as noted."/>
    <m/>
    <m/>
    <s v="Revise; Per Email"/>
    <m/>
    <m/>
    <s v="X"/>
    <s v="CWD"/>
    <s v="ALL"/>
    <s v="ALTALTACH"/>
    <s v="Y"/>
    <s v="No resubmission"/>
    <s v="Did not resolve"/>
    <m/>
    <s v="1% CWD Alternate Assessment Participation [SCIENCE]: Students with Disabilities (IDEA) (CWD) taking the alternate assessment based on alternate achievement standards (ALTPARTALTACH) make up 1.23%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cience and SEA only"/>
    <s v="1% CWD Alternate Assessment Participation [SCIENCE]: Students with Disabilities (IDEA) (CWD) taking the alternate assessment based on alternate achievement standards (ALTPARTALTACH) make up 1.23%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x v="90"/>
    <s v="Confirm that waiver is present"/>
    <x v="2"/>
    <x v="5"/>
    <x v="6"/>
    <x v="0"/>
    <s v="Yes"/>
    <s v="1% CWD Alternate Assessment Participation [SCIENCE]: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_x000a__x000a_ED Note: State indicated that data were correct as reported."/>
    <s v="Data is accurate.  Indiana has 1% waiver as noted."/>
    <m/>
    <m/>
    <m/>
    <m/>
    <m/>
    <m/>
    <m/>
  </r>
  <r>
    <s v="DQR-Assess-014_IA_1_001"/>
    <s v="Assessment CDQR "/>
    <s v="OESE, OSEP"/>
    <s v="2017-18"/>
    <s v="IOWA"/>
    <s v="IA"/>
    <s v="DQR-Assess-014"/>
    <n v="185"/>
    <n v="588"/>
    <s v="SEA"/>
    <s v="LOW PARTICIPATION RATE"/>
    <s v="NA"/>
    <s v="X"/>
    <m/>
    <m/>
    <s v="FCS"/>
    <s v="All grades"/>
    <s v="All assessment types"/>
    <s v="No"/>
    <s v="Low Participation Rate (FS 185): The participation rate for the FCS subgroup is 79.4%.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 for the FCS subgroup is 79.4%. The ESEA, as amended, requires that States annually measure the achievement of not less than 95 percent of all students, and 95 percent of all students in each subgroup of students. Please revise data and resubmit and/or provide an explanatory data note. "/>
    <s v="Data have been verified as correct. IDOE is working to put more checks in place to be able to accurately track the FCS subgroup to ensure the students are assessed."/>
    <m/>
    <m/>
    <m/>
    <m/>
    <m/>
    <m/>
    <m/>
    <m/>
    <m/>
    <m/>
    <s v="Data resubmitted"/>
    <s v="Resolved"/>
    <m/>
    <m/>
    <m/>
    <m/>
    <m/>
    <m/>
    <x v="0"/>
    <s v="Exclude"/>
    <s v=""/>
    <x v="91"/>
    <m/>
    <x v="0"/>
    <x v="0"/>
    <x v="0"/>
    <x v="0"/>
    <m/>
    <s v=""/>
    <s v=""/>
    <m/>
    <m/>
    <m/>
    <m/>
    <m/>
    <m/>
    <m/>
  </r>
  <r>
    <s v="DQR-Assess-014_IA_1_002"/>
    <s v="Assessment CDQR "/>
    <s v="OESE, OSEP"/>
    <s v="2017-18"/>
    <s v="IOWA"/>
    <s v="IA"/>
    <s v="DQR-Assess-014"/>
    <n v="188"/>
    <n v="589"/>
    <s v="SEA"/>
    <s v="LOW PARTICIPATION RATE"/>
    <s v="NA"/>
    <m/>
    <s v="X"/>
    <m/>
    <s v="FCS"/>
    <s v="All grades"/>
    <s v="All assessment types"/>
    <s v="No"/>
    <s v="Low Participation Rate (FS 188): The participation rate for the FCS subgroup is 79.8%.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FCS subgroup is 79.8%. The ESEA, as amended, requires that States annually measure the achievement of not less than 95 percent of all students, and 95 percent of all students in each subgroup of students. Please revise data and resubmit and/or provide an explanatory data note. "/>
    <s v="Data have been verified as correct. IDOE is working to put more checks in place to be able to accurately track the FCS subgroup to ensure the students are assessed."/>
    <m/>
    <m/>
    <m/>
    <m/>
    <m/>
    <m/>
    <m/>
    <m/>
    <m/>
    <m/>
    <s v="Data resubmitted"/>
    <s v="Resolved"/>
    <m/>
    <m/>
    <m/>
    <m/>
    <m/>
    <m/>
    <x v="0"/>
    <s v="Exclude"/>
    <s v=""/>
    <x v="91"/>
    <m/>
    <x v="0"/>
    <x v="0"/>
    <x v="0"/>
    <x v="0"/>
    <m/>
    <s v=""/>
    <s v=""/>
    <m/>
    <m/>
    <m/>
    <m/>
    <m/>
    <m/>
    <m/>
  </r>
  <r>
    <s v="DQR-Assess-009_KS_1_001"/>
    <s v="Assessment CDQR "/>
    <s v="OESE, OSEP"/>
    <s v="2017-18"/>
    <s v="KANSAS"/>
    <s v="KS"/>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Due to working with a new Migrant Data system this year Kansas found an error in the Migrant data, it has been corrected and the data will be resubmitted. "/>
    <m/>
    <m/>
    <m/>
    <s v="X"/>
    <s v="X"/>
    <s v="X"/>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92"/>
    <m/>
    <x v="1"/>
    <x v="3"/>
    <x v="10"/>
    <x v="8"/>
    <s v="No"/>
    <s v="A year to year change of more than 200 (count difference) and 10% was identified for at least one subgroup, assessment type, or grade. Please review the CDQR Year to Year tab. Please resubmit SY 2017-18 data or submit a data note to explain why these data are accurate."/>
    <s v="Due to working with a new Migrant Data system this year Kansas found an error in the Migrant data, it has been corrected and the data will be resubmitted. "/>
    <m/>
    <m/>
    <m/>
    <m/>
    <m/>
    <m/>
    <m/>
  </r>
  <r>
    <s v="DQR-Assess-010_KS_1_001"/>
    <s v="Assessment CDQR "/>
    <s v="OESE, OSEP"/>
    <s v="2017-18"/>
    <s v="KANSAS"/>
    <s v="KS"/>
    <s v="DQR-Assess-010"/>
    <s v="188, 189"/>
    <s v="589, 590"/>
    <s v="SEA"/>
    <s v="ACCURACY - YEAR TO YEAR RATE"/>
    <s v="NA"/>
    <m/>
    <s v="X"/>
    <s v="X"/>
    <s v="See CDQR Y2Y report"/>
    <s v="See CDQR Y2Y report"/>
    <s v="See CDQR Y2Y report"/>
    <s v="See CDQR Y2Y report"/>
    <s v="A year to year participation rate change of more than 4% was identified for at least one subgroup, assessment type, or grade. Please review the CDQR Year to Year Report. Please resubmit SY 2017-18 data or submit a data note to explain why these data are accurate."/>
    <m/>
    <s v="A year to year participation rate change of more than 4% was identified for at least one subgroup, assessment type, or grade. Please review the CDQR Year to Year Report. Please resubmit SY 2017-18 data or submit a data note to explain why these data are accurate."/>
    <s v="Kansas works with our LEA's each year to encourage the participation of all students in all subgroups. Data is correct as submitted."/>
    <m/>
    <m/>
    <m/>
    <m/>
    <s v="X"/>
    <s v="X"/>
    <s v="See CDQR Y2Y report"/>
    <s v="See CDQR Y2Y report"/>
    <s v="See CDQR Y2Y report"/>
    <s v="See CDQR Y2Y report"/>
    <s v="Data resubmitted"/>
    <s v="Did not resolve"/>
    <m/>
    <s v="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articipation rate change of more than 4% was identified for at least one subgroup, assessment type, or grade. Please review the CDQR Year to Year tab. Please resubmit SY 2017-18 data or submit a data note to explain why these data are accurate."/>
    <x v="93"/>
    <m/>
    <x v="1"/>
    <x v="3"/>
    <x v="4"/>
    <x v="4"/>
    <s v="No"/>
    <s v="A year to year participation rate change of more than 4% was identified for at least one subgroup, assessment type, or grade. Please review the CDQR Year to Year tab. Please resubmit SY 2017-18 data or submit a data note to explain why these data are accurate."/>
    <m/>
    <m/>
    <m/>
    <m/>
    <m/>
    <m/>
    <m/>
    <m/>
  </r>
  <r>
    <s v="DQR-Assess-012_KS_2_001"/>
    <s v="Assessment CDQR "/>
    <s v="OESE, OSEP"/>
    <s v="2017-18"/>
    <s v="KANSAS"/>
    <s v="KS"/>
    <s v="DQR-Assess-012"/>
    <s v="178, 188"/>
    <s v="584, 589"/>
    <s v="SEA, LEA, SCH"/>
    <s v="ACROSS FILE COMPARISON"/>
    <s v="NA"/>
    <m/>
    <m/>
    <m/>
    <m/>
    <m/>
    <m/>
    <m/>
    <m/>
    <m/>
    <m/>
    <s v=""/>
    <m/>
    <m/>
    <m/>
    <m/>
    <s v="X"/>
    <m/>
    <s v="MIG"/>
    <s v="ALL"/>
    <s v="ALL"/>
    <m/>
    <s v="Data resubmitted"/>
    <s v="New"/>
    <m/>
    <s v="Across file comparison: The SEA number of students in the MIG subgroup who took an assessment and received a valid score for GRADE ALL and ALL assessment type does not equal the number of students who participated in the assessment. The Grand Total discrepancy is 80 students, or -5.20%. Similar discrepancies exist at the LEA and School levels. Please revise data and resubmit or explain in a data note why these data are accurate."/>
    <m/>
    <m/>
    <m/>
    <m/>
    <x v="1"/>
    <s v="Include"/>
    <s v="Across file comparison: The SEA number of students in the MIG subgroup who took an assessment and received a valid score for GRADE ALL and ALL assessment type does not equal the number of students who participated in the assessment. The Grand Total discrepancy is 80 students, or -5.20%. Similar discrepancies exist at the LEA and School levels. Please revise data and resubmit or explain in a data note why these data are accurate."/>
    <x v="1"/>
    <m/>
    <x v="1"/>
    <x v="4"/>
    <x v="1"/>
    <x v="1"/>
    <s v=""/>
    <s v="Across file comparison: The SEA number of students in the MIG subgroup who took an assessment and received a valid score for GRADE ALL and ALL assessment type does not equal the number of students who participated in the assessment. The Grand Total discrepancy is 80 students, or -5.20%. Similar discrepancies exist at the LEA and School levels. Please revise data and resubmit or explain in a data note why these data are accurate."/>
    <s v=""/>
    <m/>
    <m/>
    <m/>
    <m/>
    <m/>
    <m/>
    <m/>
  </r>
  <r>
    <s v="DQR-Assess-014_KS_1_001"/>
    <s v="Assessment CDQR "/>
    <s v="OESE, OSEP"/>
    <s v="2017-18"/>
    <s v="KANSAS"/>
    <s v="KS"/>
    <s v="DQR-Assess-014"/>
    <n v="188"/>
    <n v="589"/>
    <s v="SEA"/>
    <s v="LOW PARTICIPATION RATE"/>
    <s v="NA"/>
    <m/>
    <s v="X"/>
    <m/>
    <s v="MIG"/>
    <s v="All grades"/>
    <s v="All assessment types"/>
    <s v="No"/>
    <s v="Low Participation Rate (FS 188): The participation rate for the HOM subgroup is 94.4%.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HOM subgroup is 94.4%. The ESEA, as amended, requires that States annually measure the achievement of not less than 95 percent of all students, and 95 percent of all students in each subgroup of students. Please revise data and resubmit and/or provide an explanatory data note. "/>
    <s v="The Migrant data has been corrected for file 188 and has been resubmitted."/>
    <m/>
    <m/>
    <m/>
    <m/>
    <m/>
    <m/>
    <m/>
    <m/>
    <m/>
    <m/>
    <s v="Data resubmitted"/>
    <s v="Resolved"/>
    <m/>
    <m/>
    <m/>
    <m/>
    <m/>
    <m/>
    <x v="0"/>
    <s v="Exclude"/>
    <s v=""/>
    <x v="94"/>
    <m/>
    <x v="0"/>
    <x v="0"/>
    <x v="5"/>
    <x v="5"/>
    <s v=""/>
    <s v=""/>
    <s v=""/>
    <m/>
    <m/>
    <m/>
    <m/>
    <m/>
    <m/>
    <m/>
  </r>
  <r>
    <s v="DQR-Assess-018_KS_1_001"/>
    <s v="Assessment CDQR "/>
    <s v="OESE, OSEP"/>
    <s v="2017-18"/>
    <s v="KANSAS"/>
    <s v="KS"/>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1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For the school year 2017-2018, the alternate assessment participation rate exceeded one percent for the State of Kansas. The staff at the Kansas State Department of Education has been encouraging school districts to use the State’s alternate assessment participation guidelines as well as using alternate assessment results as guidance for alternate assessment participation decisions moving forward. The Kansas State Department of Education has recently updated the guidance for alternate assessment participation including a flow chart for alternate assessment participation, clarification on learning characteristics and educational considerations for this population and a definition for significant cognitive disabilities. This guidance regarding alternate assessment participation from the Kansas State Department of Education has been provided to school districts in webinars, conferences, meetings, e-mails and phone calls. "/>
    <m/>
    <m/>
    <s v="Revise; Per Email"/>
    <s v="X"/>
    <m/>
    <m/>
    <s v="CWD"/>
    <s v="ALL"/>
    <s v="ALTALTACH"/>
    <s v="Y"/>
    <s v="Data resubmitted"/>
    <s v="Did not resolve"/>
    <m/>
    <s v="1% CWD Alternate Assessment Participation [MATHEMATICS]: Students with Disabilities (IDEA) (CWD) taking the alternate assessment based on alternate achievement standards (ALTPARTALTACH) make up 1.1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MATHEMATICS]: Students with Disabilities (IDEA) (CWD) taking the alternate assessment based on alternate achievement standards (ALTPARTALTACH) make up 1.1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x v="95"/>
    <s v="DS question: This state response seems to be explaining next steps, not providing insight to the DQ issue."/>
    <x v="2"/>
    <x v="5"/>
    <x v="0"/>
    <x v="0"/>
    <s v="No"/>
    <s v="1% CWD Alternate Assessment Participation [MATHEMATICS]: Students with Disabilities (IDEA) (CWD) taking the alternate assessment based on alternate achievement standards (ALTPARTALTACH) make up 1.1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The staff at the Kansas State Department of Education has been encouraging school districts to use the State’s alternate assessment participation guidelines as well as using alternate assessment results as guidance for alternate assessment participation decisions moving forward. The Kansas State Department of Education has recently updated the guidance for alternate assessment participation including a flow chart for alternate assessment participation, clarification on learning characteristics and educational considerations for this population and a definition for significant cognitive disabilities. This guidance regarding alternate assessment participation from the Kansas State Department of Education has been provided to school districts in webinars, conferences, meetings, e-mails and phone calls. "/>
    <m/>
    <m/>
    <m/>
    <m/>
    <m/>
    <m/>
    <m/>
  </r>
  <r>
    <s v="DQR-Assess-018_KS_1_002"/>
    <s v="Assessment CDQR "/>
    <s v="OESE, OSEP"/>
    <s v="2017-18"/>
    <s v="KANSAS"/>
    <s v="KS"/>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For the school year 2017-2018, the alternate assessment participation rate exceeded one percent for the State of Kansas. The staff at the Kansas State Department of Education has been encouraging school districts to use the State’s alternate assessment participation guidelines as well as using alternate assessment results as guidance for alternate assessment participation decisions moving forward. The Kansas State Department of Education has recently updated the guidance for alternate assessment participation including a flow chart for alternate assessment participation, clarification on learning characteristics and educational considerations for this population and a definition for significant cognitive disabilities. This guidance regarding alternate assessment participation from the Kansas State Department of Education has been provided to school districts in webinars, conferences, meetings, e-mails and phone calls. "/>
    <m/>
    <m/>
    <s v="Revise; Per Email"/>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x v="95"/>
    <s v="DS question: This state response seems to be explaining next steps, not providing insight to the DQ issue."/>
    <x v="2"/>
    <x v="5"/>
    <x v="0"/>
    <x v="0"/>
    <s v="No"/>
    <s v="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staff at the Kansas State Department of Education has been encouraging school districts to use the State’s alternate assessment participation guidelines as well as using alternate assessment results as guidance for alternate assessment participation decisions moving forward. The Kansas State Department of Education has recently updated the guidance for alternate assessment participation including a flow chart for alternate assessment participation, clarification on learning characteristics and educational considerations for this population and a definition for significant cognitive disabilities. This guidance regarding alternate assessment participation from the Kansas State Department of Education has been provided to school districts in webinars, conferences, meetings, e-mails and phone calls. "/>
    <m/>
    <m/>
    <m/>
    <m/>
    <m/>
    <m/>
    <m/>
  </r>
  <r>
    <s v="DQR-Assess-018_KS_2_001"/>
    <s v="Assessment CDQR "/>
    <s v="OESE, OSEP"/>
    <s v="2017-18"/>
    <s v="KANSAS"/>
    <s v="KS"/>
    <s v="DQR-Assess-018"/>
    <n v="189"/>
    <n v="590"/>
    <s v="SEA"/>
    <s v="1% ALTALT"/>
    <s v="NA"/>
    <m/>
    <m/>
    <m/>
    <m/>
    <m/>
    <m/>
    <m/>
    <s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m/>
    <s v=""/>
    <m/>
    <s v="Remove"/>
    <s v="Delete; &lt;1.05%"/>
    <m/>
    <m/>
    <s v="X"/>
    <s v="CWD"/>
    <s v="ALL"/>
    <s v="ALTALTACH"/>
    <s v="Y"/>
    <s v="Data resubmitted"/>
    <s v="Comment not sent"/>
    <m/>
    <s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Program office deleted comment for Close 1"/>
    <m/>
    <m/>
    <x v="1"/>
    <s v="Exclude"/>
    <s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x v="1"/>
    <m/>
    <x v="0"/>
    <x v="8"/>
    <x v="1"/>
    <x v="1"/>
    <s v=""/>
    <s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
    <m/>
    <m/>
    <m/>
    <m/>
    <m/>
    <m/>
    <m/>
  </r>
  <r>
    <s v="DQR-Assess-009_KY_1_001"/>
    <s v="Assessment CDQR "/>
    <s v="OESE, OSEP"/>
    <s v="2017-18"/>
    <s v="KENTUCKY"/>
    <s v="KY"/>
    <s v="DQR-Assess-009"/>
    <s v="175, 178, 179, 185, 188, 189"/>
    <s v="583, 584, 585, 588, 589, 590"/>
    <s v="SEA"/>
    <s v="ACCURACY - YEAR TO YEAR COUNT"/>
    <s v="NA"/>
    <s v="X"/>
    <s v="X"/>
    <s v="X"/>
    <s v="See CDQR Y2Y report"/>
    <s v="See CDQR Y2Y report"/>
    <s v="See CDQR Y2Y report"/>
    <s v="See CDQR Y2Y report"/>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Data is accurate"/>
    <m/>
    <m/>
    <m/>
    <s v="X"/>
    <s v="X"/>
    <s v="X"/>
    <s v="See CDQR Y2Y report"/>
    <s v="See CDQR Y2Y report"/>
    <s v="See CDQR Y2Y report"/>
    <s v="See CDQR Y2Y report"/>
    <s v="No resubmission"/>
    <s v="Did not resolv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96"/>
    <m/>
    <x v="1"/>
    <x v="3"/>
    <x v="4"/>
    <x v="4"/>
    <s v="Yes"/>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_x000a__x000a_ED Note: State indicated that data were correct as reported."/>
    <m/>
    <m/>
    <m/>
    <m/>
    <m/>
    <m/>
    <m/>
    <m/>
  </r>
  <r>
    <s v="DQR-Assess-010_KY_1_001"/>
    <s v="Assessment CDQR "/>
    <s v="OESE, OSEP"/>
    <s v="2017-18"/>
    <s v="KENTUCKY"/>
    <s v="KY"/>
    <s v="DQR-Assess-010"/>
    <s v="179, 189"/>
    <s v="585, 590"/>
    <s v="SEA"/>
    <s v="ACCURACY - YEAR TO YEAR RATE"/>
    <s v="NA"/>
    <m/>
    <m/>
    <s v="X"/>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Data is accurate. In 2016-17, Science was only submitted for alternative assessment (all grades) and End of Course (HS). In 2017-18, Science was a full field test and reported."/>
    <m/>
    <m/>
    <m/>
    <m/>
    <m/>
    <s v="X"/>
    <s v="See CDQR Y2Y report"/>
    <s v="See CDQR Y2Y report"/>
    <s v="See CDQR Y2Y report"/>
    <s v="See CDQR Y2Y report"/>
    <s v="No resubmission"/>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Exclude - Science and SEA only"/>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97"/>
    <m/>
    <x v="1"/>
    <x v="3"/>
    <x v="2"/>
    <x v="3"/>
    <s v="Yes"/>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_x000a__x000a_ED Note: State indicated that data were correct as reported."/>
    <s v="In SY 2016-17, Science was only submitted for alternative assessment (all grades) and End of Course (HS). In SY 2017-18, Science was a full field test and reported."/>
    <m/>
    <m/>
    <m/>
    <m/>
    <m/>
    <m/>
    <m/>
  </r>
  <r>
    <s v="DQR-Assess-012_KY_1_001"/>
    <s v="Assessment CDQR "/>
    <s v="OESE, OSEP"/>
    <s v="2017-18"/>
    <s v="KENTUCKY"/>
    <s v="KY"/>
    <s v="DQR-Assess-012"/>
    <s v="178, 188"/>
    <s v="584, 589"/>
    <s v="SEA, LEA, SCH"/>
    <s v="ACROSS FILE COMPARISON"/>
    <s v="NA"/>
    <m/>
    <s v="X"/>
    <m/>
    <s v="LEP"/>
    <s v="ALL, 5, 6, 7, 8"/>
    <s v="ALL"/>
    <s v="No"/>
    <s v="Across file comparison: The SEA number of students in the LEP subgroup who took an assessment and received a valid score for GRADES ALL, 5, 6, 7, 8 and all assessment types does not equal the number of students in the LEP subgroup who participated in the assessment. The Grand Total discrepancy is -697 students, or -6%. _x000a__x000a_Similar discrepancies exist at the LEA and School levels. Please revise data and resubmit or explain in a data note why these data are accurate."/>
    <m/>
    <s v="Across file comparison: The SEA number of students in the LEP subgroup who took an assessment and received a valid score for GRADES ALL, 5, 6, 7, 8 and all assessment types does not equal the number of students in the LEP subgroup who participated in the assessment. The Grand Total discrepancy is -697 students, or -6%. _x000a__x000a_Similar discrepancies exist at the LEA and School levels. Please revise data and resubmit or explain in a data note why these data are accurate."/>
    <s v="Data is accurate. Students can be directly accountable to a district or state based upon accountability rules."/>
    <m/>
    <m/>
    <m/>
    <m/>
    <s v="X"/>
    <m/>
    <s v="LEP"/>
    <s v="ALL, 5, 6, 7, 8"/>
    <s v="ALL"/>
    <s v="No"/>
    <s v="No resubmission"/>
    <s v="Did not resolve"/>
    <m/>
    <s v="Across file comparison: The SEA number of students in the LEP subgroup who took an assessment and received a valid score for GRADES ALL, 5, 6, 7, 8 and all assessment types does not equal the number of students in the LEP subgroup who participated in the assessment. The Grand Total discrepancy is -697 students, or -6%. _x000a__x000a_Similar discrepancies exist at the LEA and School levels. Please revise data and resubmit or explain in a data note why these data are accurate."/>
    <m/>
    <m/>
    <m/>
    <m/>
    <x v="1"/>
    <s v="Include"/>
    <s v="Across file comparison: The SEA number of students in the LEP subgroup who took an assessment and received a valid score for GRADES ALL, 5, 6, 7, 8 and all assessment types does not equal the number of students in the LEP subgroup who participated in the assessment. The Grand Total discrepancy is -697 students, or -6%. _x000a__x000a_Similar discrepancies exist at the LEA and School levels. Please revise data and resubmit or explain in a data note why these data are accurate."/>
    <x v="98"/>
    <m/>
    <x v="1"/>
    <x v="4"/>
    <x v="3"/>
    <x v="2"/>
    <s v="Yes"/>
    <s v="Across file comparison: The SEA number of students in the LEP subgroup who took an assessment and received a valid score for GRADES ALL, 5, 6, 7, 8 and all assessment types does not equal the number of students in the LEP subgroup who participated in the assessment. The Grand Total discrepancy is -697 students, or -6%. _x000a__x000a_Similar discrepancies exist at the LEA and School levels. Please revise data and resubmit or explain in a data note why these data are accurate._x000a__x000a_ED Note: State indicated that data were correct as reported."/>
    <s v="...Students can be directly accountable to a district or state based upon accountability rules."/>
    <m/>
    <m/>
    <m/>
    <m/>
    <m/>
    <m/>
    <m/>
  </r>
  <r>
    <s v="DQR-Assess-014_KY_1_001"/>
    <s v="Assessment CDQR "/>
    <s v="OESE, OSEP"/>
    <s v="2017-18"/>
    <s v="KENTUCKY"/>
    <s v="KY"/>
    <s v="DQR-Assess-014"/>
    <n v="185"/>
    <n v="588"/>
    <s v="SEA"/>
    <s v="LOW PARTICIPATION RATE"/>
    <s v="NA"/>
    <s v="X"/>
    <m/>
    <m/>
    <s v="FCS"/>
    <s v="All grades"/>
    <s v="All assessment types"/>
    <s v="No"/>
    <s v="Low Participation Rate (FS 185): The participation rate for the FCS subgroup is 93.9%.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 for the FCS subgroup is 93.9%. The ESEA, as amended, requires that States annually measure the achievement of not less than 95 percent of all students, and 95 percent of all students in each subgroup of students. Please revise data and resubmit and/or provide an explanatory data note. "/>
    <s v="Data is accurate. You are counting a 115 medically exempt students against our participation rate."/>
    <m/>
    <m/>
    <m/>
    <m/>
    <m/>
    <m/>
    <m/>
    <m/>
    <m/>
    <m/>
    <s v="Data resubmitted"/>
    <s v="Resolved"/>
    <m/>
    <m/>
    <m/>
    <m/>
    <m/>
    <m/>
    <x v="0"/>
    <s v="Exclude"/>
    <s v=""/>
    <x v="99"/>
    <m/>
    <x v="0"/>
    <x v="0"/>
    <x v="0"/>
    <x v="0"/>
    <m/>
    <s v=""/>
    <s v=""/>
    <m/>
    <m/>
    <m/>
    <m/>
    <m/>
    <m/>
    <m/>
  </r>
  <r>
    <s v="DQR-Assess-014_KY_1_002"/>
    <s v="Assessment CDQR "/>
    <s v="OESE, OSEP"/>
    <s v="2017-18"/>
    <s v="KENTUCKY"/>
    <s v="KY"/>
    <s v="DQR-Assess-014"/>
    <n v="188"/>
    <n v="589"/>
    <s v="SEA"/>
    <s v="LOW PARTICIPATION RATE"/>
    <s v="NA"/>
    <m/>
    <s v="X"/>
    <m/>
    <s v="FCS"/>
    <s v="All grades"/>
    <s v="All assessment types"/>
    <s v="No"/>
    <s v="Low Participation Rate (FS 188): The participation rate for the FCS subgroup is 93.9%.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FCS subgroup is 93.9%. The ESEA, as amended, requires that States annually measure the achievement of not less than 95 percent of all students, and 95 percent of all students in each subgroup of students. Please revise data and resubmit and/or provide an explanatory data note. "/>
    <s v="Data is accurate. You are counting a 114 medically exempt students against our participation rate."/>
    <m/>
    <m/>
    <m/>
    <m/>
    <m/>
    <m/>
    <m/>
    <m/>
    <m/>
    <m/>
    <s v="Data resubmitted"/>
    <s v="Resolved"/>
    <m/>
    <m/>
    <m/>
    <m/>
    <m/>
    <m/>
    <x v="0"/>
    <s v="Exclude"/>
    <s v=""/>
    <x v="100"/>
    <m/>
    <x v="0"/>
    <x v="0"/>
    <x v="0"/>
    <x v="0"/>
    <m/>
    <s v=""/>
    <s v=""/>
    <m/>
    <m/>
    <m/>
    <m/>
    <m/>
    <m/>
    <m/>
  </r>
  <r>
    <s v="DQR-Assess-018_KY_1_001"/>
    <s v="Assessment CDQR "/>
    <s v="OESE, OSEP"/>
    <s v="2017-18"/>
    <s v="KENTUCKY"/>
    <s v="KY"/>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
    <m/>
    <m/>
    <s v="Revise; Waiver"/>
    <s v="X"/>
    <m/>
    <m/>
    <s v="CWD"/>
    <s v="ALL"/>
    <s v="ALTALTACH"/>
    <s v="Y"/>
    <s v="No resubmission"/>
    <s v="Did not resolve"/>
    <m/>
    <s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01"/>
    <s v="Confirm that waiver is present"/>
    <x v="2"/>
    <x v="5"/>
    <x v="6"/>
    <x v="0"/>
    <s v="Yes"/>
    <s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_x000a__x000a_ED Note: State indicated that data were correct as reported."/>
    <s v="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
    <m/>
    <m/>
    <m/>
    <m/>
    <m/>
    <m/>
    <m/>
  </r>
  <r>
    <s v="DQR-Assess-018_KY_1_002"/>
    <s v="Assessment CDQR "/>
    <s v="OESE, OSEP"/>
    <s v="2017-18"/>
    <s v="KENTUCKY"/>
    <s v="KY"/>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
    <m/>
    <m/>
    <s v="Revise; Waiver"/>
    <m/>
    <s v="X"/>
    <m/>
    <s v="CWD"/>
    <s v="ALL"/>
    <s v="ALTALTACH"/>
    <s v="Y"/>
    <s v="No resubmission"/>
    <s v="Did not resolve"/>
    <m/>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01"/>
    <s v="Confirm that waiver is present"/>
    <x v="2"/>
    <x v="5"/>
    <x v="6"/>
    <x v="0"/>
    <s v="Yes"/>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_x000a__x000a_ED Note: State indicated that data were correct as reported."/>
    <s v="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
    <m/>
    <m/>
    <m/>
    <m/>
    <m/>
    <m/>
    <m/>
  </r>
  <r>
    <s v="DQR-Assess-018_KY_1_003"/>
    <s v="Assessment CDQR "/>
    <s v="OESE, OSEP"/>
    <s v="2017-18"/>
    <s v="KENTUCKY"/>
    <s v="KY"/>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
    <m/>
    <m/>
    <s v="Revise; Waiver"/>
    <m/>
    <m/>
    <s v="X"/>
    <s v="CWD"/>
    <s v="ALL"/>
    <s v="ALTALTACH"/>
    <s v="Y"/>
    <s v="No resubmission"/>
    <s v="Did not resolve"/>
    <m/>
    <s v="1% CWD Alternate Assessment Participation [SCIENCE]: Students with Disabilities (IDEA) (CWD) taking the alternate assessment based on alternate achievement standards (ALTPARTALTACH) make up 1.12%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cience and SEA only"/>
    <s v="1% CWD Alternate Assessment Participation [SCIENCE]: Students with Disabilities (IDEA) (CWD) taking the alternate assessment based on alternate achievement standards (ALTPARTALTACH) make up 1.12%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01"/>
    <s v="Confirm that waiver is present"/>
    <x v="2"/>
    <x v="5"/>
    <x v="6"/>
    <x v="0"/>
    <s v="Yes"/>
    <s v="1% CWD Alternate Assessment Participation [SCIENCE]: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_x000a__x000a_ED Note: State indicated that data were correct as reported."/>
    <s v="...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
    <m/>
    <m/>
    <m/>
    <m/>
    <m/>
    <m/>
    <m/>
  </r>
  <r>
    <s v="DQR-Assess-002_LA_1_001"/>
    <s v="Assessment CDQR "/>
    <s v="OESE, OSEP"/>
    <s v="2017-18"/>
    <s v="LOUISIANA"/>
    <s v="LA"/>
    <s v="DQR-Assess-002"/>
    <n v="178"/>
    <n v="584"/>
    <s v="SEA"/>
    <s v="METADATA ERROR"/>
    <s v="IN DATA, NOT METADATA"/>
    <m/>
    <s v="X"/>
    <m/>
    <s v="NA"/>
    <s v="3,4,5,6,7,8"/>
    <s v="ALTALTACH"/>
    <s v="No"/>
    <s v="Achievement metadata - [READING/LANGUAGE ARTS]: Achievement data (FS 178) submitted for ALTASSALTACH [PERF LEVEL 4] for GRADES 3, 4, 5, 6, 7, 8; however, EMAPS assessment metadata does not include these GRADE 3-8/ALTASSALTACH/PERF LEVEL 4 combinations. Please resubmit metadata and/or data to ensure consistency."/>
    <m/>
    <s v="Achievement metadata - [READING/LANGUAGE ARTS]: Achievement data (FS 178) submitted for ALTASSALTACH [PERF LEVEL 4] for GRADES 3, 4, 5, 6, 7, 8; however, EMAPS assessment metadata does not include these GRADE 3-8/ALTASSALTACH/PERF LEVEL 4 combinations. Please resubmit metadata and/or data to ensure consistency."/>
    <s v="LEAP Connect ELA/math Grades 3-8 is a 4-level test."/>
    <m/>
    <m/>
    <m/>
    <m/>
    <m/>
    <m/>
    <m/>
    <m/>
    <m/>
    <m/>
    <s v="Data resubmitted"/>
    <s v="Resolved"/>
    <m/>
    <m/>
    <m/>
    <m/>
    <m/>
    <m/>
    <x v="0"/>
    <s v="Exclude"/>
    <s v=""/>
    <x v="102"/>
    <m/>
    <x v="0"/>
    <x v="0"/>
    <x v="0"/>
    <x v="0"/>
    <s v=""/>
    <s v=""/>
    <s v=""/>
    <m/>
    <m/>
    <m/>
    <m/>
    <m/>
    <m/>
    <m/>
  </r>
  <r>
    <s v="DQR-Assess-002_LA_1_002"/>
    <s v="Assessment CDQR "/>
    <s v="OESE, OSEP"/>
    <s v="2017-18"/>
    <s v="LOUISIANA"/>
    <s v="LA"/>
    <s v="DQR-Assess-002"/>
    <n v="179"/>
    <n v="585"/>
    <s v="SEA"/>
    <s v="METADATA ERROR"/>
    <s v="IN METADATA, NOT DATA"/>
    <m/>
    <m/>
    <s v="X"/>
    <s v="NA"/>
    <s v="3,4,5,6,7,8"/>
    <s v="REGWACC, REGWOACC"/>
    <s v="No"/>
    <s v="Achievement metadata - [SCIENCE]: Achievement data (FS 179) submitted for REGASSWACC, REGASSWOACC [PERF LEVEL 1-5] for GRADES 3, 4, 5, 6, 7, 8; however, EMAPS assessment metadata does not include these GRADES 3-8/REGASSWACC/PERF LEVEL 1-5 and GRADES 3-8/REGASSWOACC/PERF LEVEL 1-5 combinations. Please resubmit metadata and/or data to ensure consistency."/>
    <m/>
    <s v="Achievement metadata - [SCIENCE]: Achievement data (FS 179) submitted for REGASSWACC, REGASSWOACC [PERF LEVEL 1-5] for GRADES 3, 4, 5, 6, 7, 8; however, EMAPS assessment metadata does not include these GRADES 3-8/REGASSWACC/PERF LEVEL 1-5 and GRADES 3-8/REGASSWOACC/PERF LEVEL 1-5 combinations. Please resubmit metadata and/or data to ensure consistency."/>
    <s v="LA original data show that it does not have REGASSWACC or REGASSWOACC for Grades 3-8."/>
    <m/>
    <m/>
    <m/>
    <m/>
    <m/>
    <s v="X"/>
    <s v="NA"/>
    <s v="3,4,5,6,7,8"/>
    <s v="REGWACC, REGWOACC"/>
    <m/>
    <s v="Data resubmitted"/>
    <s v="Did not resolve"/>
    <m/>
    <s v="Achievement metadata - [SCIENCE]: Achievement data (FS 179) submitted for REGASSWACC, REGASSWOACC [PERF LEVEL 1-5] for GRADES 3, 4, 5, 6, 7, 8; however, EMAPS assessment metadata does not include these GRADES 3-8/REGASSWACC/PERF LEVEL 1-5 and GRADES 3-8/REGASSWOACC/PERF LEVEL 1-5 combinations. Please resubmit metadata and/or data to ensure consistency."/>
    <m/>
    <m/>
    <m/>
    <m/>
    <x v="1"/>
    <s v="Exclude - Science and SEA only"/>
    <s v="Achievement metadata - [SCIENCE]: Achievement data (FS 179) submitted for REGASSWACC, REGASSWOACC [PERF LEVEL 1-5] for GRADES 3, 4, 5, 6, 7, 8; however, EMAPS assessment metadata does not include these GRADES 3-8/REGASSWACC/PERF LEVEL 1-5 and GRADES 3-8/REGASSWOACC/PERF LEVEL 1-5 combinations. Please resubmit metadata and/or data to ensure consistency."/>
    <x v="103"/>
    <m/>
    <x v="0"/>
    <x v="1"/>
    <x v="4"/>
    <x v="4"/>
    <s v="No"/>
    <s v="Achievement metadata - [SCIENCE]: Achievement data (FS 179) submitted for REGASSWACC, REGASSWOACC [PERF LEVEL 1-5] for GRADES 3, 4, 5, 6, 7, 8; however, EMAPS assessment metadata does not include these GRADES 3-8/REGASSWACC/PERF LEVEL 1-5 and GRADES 3-8/REGASSWOACC/PERF LEVEL 1-5 combinations. Please resubmit metadata and/or data to ensure consistency."/>
    <m/>
    <m/>
    <m/>
    <m/>
    <m/>
    <m/>
    <m/>
    <m/>
  </r>
  <r>
    <s v="DQR-Assess-003_LA_1_001"/>
    <s v="Assessment CDQR "/>
    <s v="OESE, OSEP"/>
    <s v="2017-18"/>
    <s v="LOUISIANA"/>
    <s v="LA"/>
    <s v="DQR-Assess-003"/>
    <n v="189"/>
    <n v="590"/>
    <s v="SEA"/>
    <s v="METADATA ERROR"/>
    <s v="IN METADATA, NOT DATA"/>
    <m/>
    <m/>
    <s v="X"/>
    <s v="NA"/>
    <s v="3,4,5,6,7,8"/>
    <s v="REGWACC, REGWOACC"/>
    <s v="No"/>
    <s v="Participation metadata - [SCIENCE]: No Participation data (FS 189) submitted for REGPARTWACC, REGPARTWOACC for GRADES 3, 4, 5, 6, 7, 8; however, EMAPS assessment metadata indicated GRADES 3-8/REGPARTWACC, REGPARTWOACC would be submitted. Please resubmit metadata and/or data to ensure consistency."/>
    <m/>
    <s v="Participation metadata - [SCIENCE]: No Participation data (FS 189) submitted for REGPARTWACC, REGPARTWOACC for GRADES 3, 4, 5, 6, 7, 8; however, EMAPS assessment metadata indicated GRADES 3-8/REGPARTWACC, REGPARTWOACC would be submitted. Please resubmit metadata and/or data to ensure consistency."/>
    <s v="LA original data show that it does not have REGPARTWACC or REGPARTWOACC for Grades 3-8."/>
    <m/>
    <m/>
    <m/>
    <m/>
    <m/>
    <s v="X"/>
    <s v="NA"/>
    <s v="3, 4, 5, 6, 7, 8"/>
    <s v="REGWACC, REGWOACC"/>
    <m/>
    <s v="Data resubmitted"/>
    <s v="Did not resolve"/>
    <m/>
    <s v="Participation metadata - [SCIENCE]: No Participation data (FS 189) submitted for REGPARTWACC, REGPARTWOACC for GRADES 3, 4, 5, 6, 7, 8; however, EMAPS assessment metadata indicated GRADES 3-8/REGPARTWACC, REGPARTWOACC would be submitted. Please resubmit metadata and/or data to ensure consistency."/>
    <m/>
    <m/>
    <m/>
    <m/>
    <x v="1"/>
    <s v="Exclude - Science and SEA only"/>
    <s v="Participation metadata - [SCIENCE]: No Participation data (FS 189) submitted for REGPARTWACC, REGPARTWOACC for GRADES 3, 4, 5, 6, 7, 8; however, EMAPS assessment metadata indicated GRADES 3-8/REGPARTWACC, REGPARTWOACC would be submitted. Please resubmit metadata and/or data to ensure consistency."/>
    <x v="104"/>
    <m/>
    <x v="0"/>
    <x v="1"/>
    <x v="4"/>
    <x v="4"/>
    <s v="No"/>
    <s v="Participation metadata - [SCIENCE]: No Participation data (FS 189) submitted for REGPARTWACC, REGPARTWOACC for GRADES 3, 4, 5, 6, 7, 8; however, EMAPS assessment metadata indicated GRADES 3-8/REGPARTWACC, REGPARTWOACC would be submitted. Please resubmit metadata and/or data to ensure consistency."/>
    <m/>
    <m/>
    <m/>
    <m/>
    <m/>
    <m/>
    <m/>
    <m/>
  </r>
  <r>
    <s v="DQR-Assess-009_LA_1_001"/>
    <s v="Assessment CDQR "/>
    <s v="OESE, OSEP"/>
    <s v="2017-18"/>
    <s v="LOUISIANA"/>
    <s v="LA"/>
    <s v="DQR-Assess-009"/>
    <s v="175, 178, 179, 185, 188, 189"/>
    <s v="583, 584, 585, 588, 589, 590"/>
    <s v="SEA"/>
    <s v="ACCURACY - YEAR TO YEAR COUNT"/>
    <s v="NA"/>
    <s v="X"/>
    <s v="X"/>
    <s v="X"/>
    <s v="See CDQR Y2Y report"/>
    <s v="See CDQR Y2Y report"/>
    <s v="See CDQR Y2Y report"/>
    <s v="See CDQR Y2Y report"/>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1. Grades 3-8 Science regular assessment is field test for 2017-18. 2. Grades 3-8 ELA/math alternate assessment was changed from LAA1 3-level test to LEAP Connect 4-level test."/>
    <m/>
    <m/>
    <m/>
    <s v="X"/>
    <s v="X"/>
    <s v="X"/>
    <s v="See CDQR Y2Y report"/>
    <s v="See CDQR Y2Y report"/>
    <s v="See CDQR Y2Y report"/>
    <s v="See CDQR Y2Y report"/>
    <s v="Data resubmitted"/>
    <s v="Did not resolv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105"/>
    <m/>
    <x v="1"/>
    <x v="3"/>
    <x v="3"/>
    <x v="3"/>
    <s v="No"/>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s v="1. Grades 3-8 Science regular assessment is field test for SY 2017-18. _x000a__x000a_2. Grades 3-8 ELA/math alternate assessment was changed from LAA1 3-level test to LEAP Connect 4-level test."/>
    <m/>
    <m/>
    <m/>
    <m/>
    <m/>
    <m/>
    <m/>
  </r>
  <r>
    <s v="DQR-Assess-010_LA_2_001"/>
    <s v="Assessment CDQR "/>
    <s v="OESE, OSEP"/>
    <s v="2017-18"/>
    <s v="LOUISIANA"/>
    <s v="LA"/>
    <s v="DQR-Assess-010"/>
    <n v="175"/>
    <n v="583"/>
    <s v="SEA"/>
    <s v="ACCURACY - YEAR TO YEAR RATE"/>
    <s v="NA"/>
    <m/>
    <m/>
    <m/>
    <m/>
    <m/>
    <m/>
    <m/>
    <m/>
    <m/>
    <m/>
    <s v=""/>
    <m/>
    <m/>
    <m/>
    <s v="X"/>
    <m/>
    <m/>
    <s v="See CDQR Y2Y report"/>
    <s v="See CDQR Y2Y report"/>
    <s v="See CDQR Y2Y report"/>
    <s v="See CDQR Y2Y report"/>
    <s v="Data resubmitted"/>
    <s v="New"/>
    <m/>
    <s v="A year to year proficiency rate change of more than 15%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was identified for at least one subgroup, assessment type, or grade. Please review the CDQR Year to Year tab. Please resubmit SY 2017-18 data or submit a data note to explain why these data are accurate."/>
    <x v="1"/>
    <m/>
    <x v="1"/>
    <x v="3"/>
    <x v="1"/>
    <x v="1"/>
    <s v=""/>
    <s v="A year to year proficiency rate change of more than 15% was identified for at least one subgroup, assessment type, or grade. Please review the CDQR Year to Year tab. Please resubmit SY 2017-18 data or submit a data note to explain why these data are accurate."/>
    <s v=""/>
    <m/>
    <m/>
    <m/>
    <m/>
    <m/>
    <m/>
    <m/>
  </r>
  <r>
    <s v="DQR-Assess-010_LA_1_001"/>
    <s v="Assessment CDQR "/>
    <s v="OESE, OSEP"/>
    <s v="2017-18"/>
    <s v="LOUISIANA"/>
    <s v="LA"/>
    <s v="DQR-Assess-010"/>
    <s v="178, 179, 185, 188, 189"/>
    <s v="584, 585, 588, 589, 590"/>
    <s v="SEA"/>
    <s v="ACCURACY - YEAR TO YEAR RATE"/>
    <s v="NA"/>
    <s v="X"/>
    <s v="X"/>
    <s v="X"/>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1. Grades 3-8 Science regular assessment is field test for 2017-18. 2. Grades 3-8 ELA/math alternate assessment was changed from LAA1 3-level test to LEAP Connect 4-level test."/>
    <m/>
    <m/>
    <m/>
    <s v="X"/>
    <s v="X"/>
    <s v="X"/>
    <s v="See CDQR Y2Y report"/>
    <s v="See CDQR Y2Y report"/>
    <s v="See CDQR Y2Y report"/>
    <s v="See CDQR Y2Y report"/>
    <s v="Data resubmitted"/>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105"/>
    <m/>
    <x v="1"/>
    <x v="3"/>
    <x v="3"/>
    <x v="3"/>
    <s v="No"/>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s v="1. Grades 3-8 Science regular assessment is field test for SY 2017-18. _x000a__x000a_2. Grades 3-8 ELA/math alternate assessment was changed from LAA1 3-level test to LEAP Connect 4-level test."/>
    <m/>
    <m/>
    <m/>
    <m/>
    <m/>
    <m/>
    <m/>
  </r>
  <r>
    <s v="DQR-Assess-012_LA_1_001"/>
    <s v="Assessment CDQR "/>
    <s v="OESE, OSEP"/>
    <s v="2017-18"/>
    <s v="LOUISIANA"/>
    <s v="LA"/>
    <s v="DQR-Assess-012"/>
    <s v="178, 188"/>
    <s v="584, 589"/>
    <s v="SEA, LEA, SCH"/>
    <s v="ACROSS FILE COMPARISON"/>
    <s v="NA"/>
    <m/>
    <s v="X"/>
    <m/>
    <s v="LEP, MA, MHL"/>
    <s v="ALL, 3, 4, 5, 6, 7, 8, 10"/>
    <s v="ALL"/>
    <s v="No"/>
    <s v="Across file comparison: The SEA number of students in the LEP, MA, MHL subgroups who took an assessment and received a valid score for GRADES ALL, 3-8, 10 and ALL assessment types (including REGASSWOACC for the MHL subgroup) does not equal the number of students who participated in the assessment. _x000a__x000a_Total discrepancies by subgroup:_x000a_LEP: 15303 students (-56%)_x000a_MA: 1506 students (-21%)_x000a_MHL: 12196 students (-33%)_x000a__x000a_Similar discrepancies exist at the LEA and School levels. Please revise data and resubmit or explain in a data note why these data are accurate."/>
    <m/>
    <s v="Across file comparison: The SEA number of students in the LEP, MA, MHL subgroups who took an assessment and received a valid score for GRADES ALL, 3-8, 10 and ALL assessment types (including REGASSWOACC for the MHL subgroup) does not equal the number of students who participated in the assessment. _x000a__x000a_Total discrepancies by subgroup:_x000a_LEP: 15303 students (-56%)_x000a_MA: 1506 students (-21%)_x000a_MHL: 12196 students (-33%)_x000a__x000a_Similar discrepancies exist at the LEA and School levels. Please revise data and resubmit or explain in a data note why these data are accurate."/>
    <s v="MEDEXEMPT was not excluded in 178. PARTELP needs to be updated in 188. Resubmit 178 and 188. "/>
    <m/>
    <m/>
    <m/>
    <m/>
    <m/>
    <m/>
    <s v="LEP, MA, MHL"/>
    <s v="ALL, 10"/>
    <s v="ALL"/>
    <m/>
    <s v="Data resubmitted"/>
    <s v="Did not resolve"/>
    <m/>
    <s v="Across file comparison: The SEA number of students in the LEP, MA, MHL subgroups who took an assessment and received a valid score for GRADE ALL (except for the MA subgroup) and GRADE 10 and ALL assessment types does not equal the number of students who participated in the assessment. _x000a__x000a_SEA total discrepancies by subgroup:_x000a_LEP: 3136 students (-20.37%)_x000a_MHL: 2566 students (-9.16%)_x000a__x000a_The SEA discrepancy for subgroup MA and GRADE 10 is 255 students, or -22.21%._x000a__x000a_Similar discrepancies exist at the LEA and School levels. Please revise data and resubmit or explain in a data note why these data are accurate."/>
    <m/>
    <m/>
    <m/>
    <m/>
    <x v="1"/>
    <s v="Include"/>
    <s v="Across file comparison: The SEA number of students in the LEP, MA, MHL subgroups who took an assessment and received a valid score for GRADE ALL (except for the MA subgroup) and GRADE 10 and ALL assessment types does not equal the number of students who participated in the assessment. _x000a__x000a_SEA total discrepancies by subgroup:_x000a_LEP: 3136 students (-20.37%)_x000a_MHL: 2566 students (-9.16%)_x000a__x000a_The SEA discrepancy for subgroup MA and GRADE 10 is 255 students, or -22.21%._x000a__x000a_Similar discrepancies exist at the LEA and School levels. Please revise data and resubmit or explain in a data note why these data are accurate."/>
    <x v="106"/>
    <m/>
    <x v="1"/>
    <x v="4"/>
    <x v="4"/>
    <x v="4"/>
    <s v="No"/>
    <s v="Across file comparison: The SEA number of students in the LEP, MA, MHL subgroups who took an assessment and received a valid score for GRADE ALL (except for the MA subgroup) and GRADE 10 and ALL assessment types does not equal the number of students who participated in the assessment. _x000a__x000a_SEA total discrepancies by subgroup:_x000a_LEP: 3136 students (-20.37%)_x000a_MHL: 2566 students (-9.16%)_x000a__x000a_The SEA discrepancy for subgroup MA and GRADE 10 is 255 students, or -22.21%._x000a__x000a_Similar discrepancies exist at the LEA and School levels. Please revise data and resubmit or explain in a data note why these data are accurate."/>
    <m/>
    <m/>
    <m/>
    <m/>
    <m/>
    <m/>
    <m/>
    <m/>
  </r>
  <r>
    <s v="DQR-Assess-012_LA_2_001"/>
    <s v="Assessment CDQR "/>
    <s v="OESE, OSEP"/>
    <s v="2017-18"/>
    <s v="LOUISIANA"/>
    <s v="LA"/>
    <s v="DQR-Assess-012"/>
    <s v="178, 188"/>
    <s v="584, 589"/>
    <s v="SEA, LEA, SCH"/>
    <s v="ACROSS FILE COMPARISON"/>
    <s v="NA"/>
    <m/>
    <m/>
    <m/>
    <m/>
    <m/>
    <m/>
    <m/>
    <m/>
    <m/>
    <m/>
    <s v=""/>
    <m/>
    <m/>
    <m/>
    <m/>
    <s v="X"/>
    <m/>
    <s v="MIG"/>
    <s v="ALL, 10"/>
    <s v="ALL"/>
    <m/>
    <s v="Data resubmitted"/>
    <s v="New"/>
    <m/>
    <s v="Across file comparison: The SEA number of students in the MIG subgroup who took an assessment and received a valid score for GRADES ALL, 10 and ALL assessment types does not equal the number of students who participated in the assessment. The Grand Total discrepancy for the MIG subgroup is 91 students, or -14.61%, and the discrepancy for GRADE 10 in the MIG subgroup is 91 students, or -63.19%. _x000a__x000a_Similar discrepancies exist at the LEA and School levels. Please revise data and resubmit or explain in a data note why these data are accurate."/>
    <m/>
    <m/>
    <m/>
    <m/>
    <x v="1"/>
    <s v="Include"/>
    <s v="Across file comparison: The SEA number of students in the MIG subgroup who took an assessment and received a valid score for GRADES ALL, 10 and ALL assessment types does not equal the number of students who participated in the assessment. The Grand Total discrepancy for the MIG subgroup is 91 students, or -14.61%, and the discrepancy for GRADE 10 in the MIG subgroup is 91 students, or -63.19%. _x000a__x000a_Similar discrepancies exist at the LEA and School levels. Please revise data and resubmit or explain in a data note why these data are accurate."/>
    <x v="1"/>
    <m/>
    <x v="1"/>
    <x v="4"/>
    <x v="1"/>
    <x v="1"/>
    <s v=""/>
    <s v="Across file comparison: The SEA number of students in the MIG subgroup who took an assessment and received a valid score for GRADES ALL, 10 and ALL assessment types does not equal the number of students who participated in the assessment. The Grand Total discrepancy for the MIG subgroup is 91 students, or -14.61%, and the discrepancy for GRADE 10 in the MIG subgroup is 91 students, or -63.19%. _x000a__x000a_Similar discrepancies exist at the LEA and School levels. Please revise data and resubmit or explain in a data note why these data are accurate."/>
    <s v=""/>
    <m/>
    <m/>
    <m/>
    <m/>
    <m/>
    <m/>
    <m/>
  </r>
  <r>
    <s v="DQR-Assess-012_LA_2_002"/>
    <s v="Assessment CDQR "/>
    <s v="OESE, OSEP"/>
    <s v="2017-18"/>
    <s v="LOUISIANA"/>
    <s v="LA"/>
    <s v="DQR-Assess-012"/>
    <s v="178, 188"/>
    <s v="584, 589"/>
    <s v="SEA, LEA, SCH"/>
    <s v="ACROSS FILE COMPARISON"/>
    <s v="NA"/>
    <m/>
    <m/>
    <m/>
    <m/>
    <m/>
    <m/>
    <m/>
    <m/>
    <m/>
    <m/>
    <s v=""/>
    <m/>
    <m/>
    <m/>
    <m/>
    <s v="X"/>
    <m/>
    <s v="ALL, ECODIS, F, HOM, M"/>
    <n v="10"/>
    <s v="ALL"/>
    <m/>
    <s v="Data resubmitted"/>
    <s v="New"/>
    <m/>
    <s v="Across file comparison: The SEA number of students in the ALL, ECODIS, F, HOM, M subgroups who took an assessment and received a valid score for GRADE 10 and ALL assessment types does not equal the number of students who participated in the assessment. The Grand Total discrepancy for GRADE 10 is 3108 students, or -6.43%. Discrepancies by subgroup range from 78 to 2925 students._x000a__x000a_Similar discrepancies exist at the LEA and School levels. Please revise data and resubmit or explain in a data note why these data are accurate."/>
    <m/>
    <m/>
    <m/>
    <m/>
    <x v="1"/>
    <s v="Include"/>
    <s v="Across file comparison: The SEA number of students in the ALL, ECODIS, F, HOM, M subgroups who took an assessment and received a valid score for GRADE 10 and ALL assessment types does not equal the number of students who participated in the assessment. The Grand Total discrepancy for GRADE 10 is 3108 students, or -6.43%. Discrepancies by subgroup range from 78 to 2925 students._x000a__x000a_Similar discrepancies exist at the LEA and School levels. Please revise data and resubmit or explain in a data note why these data are accurate."/>
    <x v="1"/>
    <m/>
    <x v="1"/>
    <x v="4"/>
    <x v="1"/>
    <x v="1"/>
    <s v=""/>
    <s v="Across file comparison: The SEA number of students in the ALL, ECODIS, F, HOM, M subgroups who took an assessment and received a valid score for GRADE 10 and ALL assessment types does not equal the number of students who participated in the assessment. The Grand Total discrepancy for GRADE 10 is 3108 students, or -6.43%. Discrepancies by subgroup range from 78 to 2925 students._x000a__x000a_Similar discrepancies exist at the LEA and School levels. Please revise data and resubmit or explain in a data note why these data are accurate."/>
    <s v=""/>
    <m/>
    <m/>
    <m/>
    <m/>
    <m/>
    <m/>
    <m/>
  </r>
  <r>
    <s v="DQR-Assess-012_LA_1_002"/>
    <s v="Assessment CDQR "/>
    <s v="OESE, OSEP"/>
    <s v="2017-18"/>
    <s v="LOUISIANA"/>
    <s v="LA"/>
    <s v="DQR-Assess-012"/>
    <s v="179, 189"/>
    <s v="585, 590"/>
    <s v="SEA, LEA, SCH"/>
    <s v="ACROSS FILE COMPARISON"/>
    <s v="NA"/>
    <m/>
    <m/>
    <s v="X"/>
    <s v="CWD"/>
    <n v="10"/>
    <s v="REGWOACC"/>
    <s v="No"/>
    <s v="Across file comparison: The SEA number of students in the CWD subgroup who took an assessment and received a valid score for GRADE 10 and REGASSWOACC assessment type (371 students) (FS 179) does not equal the number of students in the CWD subgroup who participated in the assessment (301 students) (FS 189). This is a discrepancy of 70 students, or 23%. _x000a__x000a_Similar discrepancies exist at the LEA and School levels. Please revise data and resubmit or explain in a data note why these data are accurate."/>
    <m/>
    <s v="Across file comparison: The SEA number of students in the CWD subgroup who took an assessment and received a valid score for GRADE 10 and REGASSWOACC assessment type (371 students) (FS 179) does not equal the number of students in the CWD subgroup who participated in the assessment (301 students) (FS 189). This is a discrepancy of 70 students, or 23%. _x000a__x000a_Similar discrepancies exist at the LEA and School levels. Please revise data and resubmit or explain in a data note why these data are accurate."/>
    <s v="MEDEXEMPT was not excluded in 179. Resubmit 179 to match with 189. "/>
    <m/>
    <m/>
    <m/>
    <m/>
    <m/>
    <m/>
    <m/>
    <m/>
    <m/>
    <m/>
    <s v="Data resubmitted"/>
    <s v="Resolved"/>
    <m/>
    <m/>
    <m/>
    <m/>
    <m/>
    <m/>
    <x v="0"/>
    <s v="Exclude"/>
    <s v=""/>
    <x v="107"/>
    <m/>
    <x v="0"/>
    <x v="0"/>
    <x v="0"/>
    <x v="0"/>
    <s v=""/>
    <s v=""/>
    <s v=""/>
    <m/>
    <m/>
    <m/>
    <m/>
    <m/>
    <m/>
    <m/>
  </r>
  <r>
    <s v="DQR-Assess-012_LA_1_003"/>
    <s v="Assessment CDQR "/>
    <s v="OESE, OSEP"/>
    <s v="2017-18"/>
    <s v="LOUISIANA"/>
    <s v="LA"/>
    <s v="DQR-Assess-012"/>
    <s v="179, 189"/>
    <s v="585, 590"/>
    <s v="SEA, LEA, SCH"/>
    <s v="ACROSS FILE COMPARISON"/>
    <s v="NA"/>
    <m/>
    <m/>
    <s v="X"/>
    <s v="ECODIS, M, MIG, MNP"/>
    <s v="ALL, 3, 4, 10"/>
    <s v="ALL"/>
    <s v="No"/>
    <s v="Across file comparison: The SEA number of students in the ECODIS, M, MIG, MNP subgroups who took an assessment and received a valid score for GRADES ALL, 3, 4, 10 and ALL assessment types does not equal the number of students who participated in the assessment. _x000a__x000a_Discrepancies by subgroup/grade:_x000a_- ECODIS/GRADE 3: 2565 students (-6%)_x000a_- ECODIS/GRADE 4: 2368 students (-6%)_x000a_- ECODIS/GRADE 10: 2532 students (-7%)_x000a_- M/GRADE 3: 1424 students (-5%)_x000a_- M/GRADE 10: 1332 students (-5%)_x000a_- MIG/GRADE ALL: 314 students (38%)_x000a_- MIG/GRADE 10: 105 students (63%)_x000a_- MNP/GRADE ALL: 54 students (16%)_x000a__x000a_Similar discrepancies exist at the LEA and School levels. Please revise data and resubmit or explain in a data note why these data are accurate."/>
    <m/>
    <s v="Across file comparison: The SEA number of students in the ECODIS, M, MIG, MNP subgroups who took an assessment and received a valid score for GRADES ALL, 3, 4, 10 and ALL assessment types does not equal the number of students who participated in the assessment. _x000a__x000a_Discrepancies by subgroup/grade:_x000a_- ECODIS/GRADE 3: 2565 students (-6%)_x000a_- ECODIS/GRADE 4: 2368 students (-6%)_x000a_- ECODIS/GRADE 10: 2532 students (-7%)_x000a_- M/GRADE 3: 1424 students (-5%)_x000a_- M/GRADE 10: 1332 students (-5%)_x000a_- MIG/GRADE ALL: 314 students (38%)_x000a_- MIG/GRADE 10: 105 students (63%)_x000a_- MNP/GRADE ALL: 54 students (16%)_x000a__x000a_Similar discrepancies exist at the LEA and School levels. Please revise data and resubmit or explain in a data note why these data are accurate."/>
    <s v="MEDEXEMPT was not excluded in 179. Resubmit 179 to match with 189. "/>
    <m/>
    <m/>
    <m/>
    <m/>
    <m/>
    <m/>
    <m/>
    <m/>
    <m/>
    <m/>
    <s v="Data resubmitted"/>
    <s v="Resolved"/>
    <m/>
    <m/>
    <m/>
    <m/>
    <m/>
    <m/>
    <x v="0"/>
    <s v="Exclude"/>
    <s v=""/>
    <x v="107"/>
    <m/>
    <x v="0"/>
    <x v="0"/>
    <x v="0"/>
    <x v="0"/>
    <s v=""/>
    <s v=""/>
    <s v=""/>
    <m/>
    <m/>
    <m/>
    <m/>
    <m/>
    <m/>
    <m/>
  </r>
  <r>
    <s v="DQR-Assess-012_LA_1_004"/>
    <s v="Assessment CDQR "/>
    <s v="OESE, OSEP"/>
    <s v="2017-18"/>
    <s v="LOUISIANA"/>
    <s v="LA"/>
    <s v="DQR-Assess-012"/>
    <s v="179, 189"/>
    <s v="585, 590"/>
    <s v="SEA, LEA, SCH"/>
    <s v="ACROSS FILE COMPARISON"/>
    <s v="NA"/>
    <m/>
    <m/>
    <s v="X"/>
    <s v="HOM"/>
    <s v="ALL, 10"/>
    <s v="ALL"/>
    <s v="No"/>
    <s v="Across file comparison: The SEA number of students in the HOM subgroup who took an assessment and received a valid score for GRADE ALL and ALL assessment types (933 students) (FS 179) does not equal the number of students in the HOM subgroup who participated in the assessment (876 students) (FS 189). This is a discrepancy of 57 students, or 7%. _x000a__x000a_Similar discrepancies exist at the LEA and School levels. Please revise data and resubmit or explain in a data note why these data are accurate."/>
    <m/>
    <s v="Across file comparison: The SEA number of students in the HOM subgroup who took an assessment and received a valid score for GRADE ALL and ALL assessment types (933 students) (FS 179) does not equal the number of students in the HOM subgroup who participated in the assessment (876 students) (FS 189). This is a discrepancy of 57 students, or 7%. _x000a__x000a_Similar discrepancies exist at the LEA and School levels. Please revise data and resubmit or explain in a data note why these data are accurate."/>
    <s v="MEDEXEMPT was not excluded in 179. Resubmit 179 to match with 189. "/>
    <m/>
    <m/>
    <m/>
    <m/>
    <m/>
    <m/>
    <m/>
    <m/>
    <m/>
    <m/>
    <s v="Data resubmitted"/>
    <s v="Resolved"/>
    <m/>
    <m/>
    <m/>
    <m/>
    <m/>
    <m/>
    <x v="0"/>
    <s v="Exclude"/>
    <s v=""/>
    <x v="107"/>
    <m/>
    <x v="0"/>
    <x v="0"/>
    <x v="0"/>
    <x v="0"/>
    <s v=""/>
    <s v=""/>
    <s v=""/>
    <m/>
    <m/>
    <m/>
    <m/>
    <m/>
    <m/>
    <m/>
  </r>
  <r>
    <s v="DQR-Assess-013_LA_1_001"/>
    <s v="Assessment CDQR "/>
    <s v="OESE, OSEP"/>
    <s v="2017-18"/>
    <s v="LOUISIANA"/>
    <s v="LA"/>
    <s v="DQR-Assess-013"/>
    <s v="185, 188"/>
    <s v="588, 589"/>
    <s v="SEA"/>
    <s v="SUBJECT COUNT COMPARISON - MTH TO RLA"/>
    <s v="NA"/>
    <s v="X"/>
    <s v="X"/>
    <m/>
    <s v="ALL, CWD, ECODIS, F, LEP, M, MA, MAN, MB, MHL, MIG, MNP"/>
    <s v="HS"/>
    <s v="ALL"/>
    <s v="No"/>
    <s v="Subject Count Comparison - MTH to RLA (FS185, 188): The count of ALL, CWD, ECODIS, F, LEP, M, MA, MAN, MB, MHL, MIG, an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6038 students, or 12.5%, is  in the ALL STUDENTS subgroup. Discrepancies in other subgroups range from 11 to 4886 students. Please revise data and resubmit or explain in a data note why these data are accurate."/>
    <m/>
    <s v="Subject Count Comparison - MTH to RLA (FS185, 188): The count of ALL, CWD, ECODIS, F, LEP, M, MA, MAN, MB, MHL, MIG, an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6038 students, or 12.5%, is  in the ALL STUDENTS subgroup. Discrepancies in other subgroups range from 11 to 4886 students. Please revise data and resubmit or explain in a data note why these data are accurate."/>
    <s v="HS RLA is taking English 2, while MTH is taking Algebra I. Students can take the English 2/Algebra I at different grades. Also, LA allows grade 8 students to take Algebra I instead of math."/>
    <m/>
    <m/>
    <m/>
    <s v="X"/>
    <s v="X"/>
    <m/>
    <s v="CWD, FCS, HOM, LEP, MA, MAN, MHL, MIG, MILCNCTD, MNP"/>
    <s v="HS"/>
    <s v="ALL"/>
    <s v="Y"/>
    <s v="Data resubmitted"/>
    <s v="Did not resolve"/>
    <m/>
    <s v="Subject Count Comparison - MTH to RLA (FS185, 188): The count of CWD, FCS, HOM, LEP, MA, MAN, MHL, MIG, MILCNCT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878 students, or 219.36%, is in the LEP subgroup. Please revise data and resubmit or explain in a data note why these data are accurate."/>
    <m/>
    <m/>
    <m/>
    <m/>
    <x v="1"/>
    <s v="Include"/>
    <s v="Subject Count Comparison - MTH to RLA (FS185, 188): The count of CWD, FCS, HOM, LEP, MA, MAN, MHL, MIG, MILCNCT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878 students, or 219.36%, is in the LEP subgroup. Please revise data and resubmit or explain in a data note why these data are accurate."/>
    <x v="108"/>
    <m/>
    <x v="1"/>
    <x v="4"/>
    <x v="2"/>
    <x v="2"/>
    <s v="No"/>
    <s v="Subject Count Comparison - MTH to RLA (FS185, 188): The count of CWD, FCS, HOM, LEP, MA, MAN, MHL, MIG, MILCNCT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878 students, or 219.36%, is in the LEP subgroup. Please revise data and resubmit or explain in a data note why these data are accurate."/>
    <s v="HS RLA is taking English 2, while MTH is taking Algebra I. Students can take the English 2/Algebra I at different grades. Also, Louisiana allows grade 8 students to take Algebra I instead of math."/>
    <m/>
    <m/>
    <m/>
    <m/>
    <m/>
    <m/>
    <m/>
  </r>
  <r>
    <s v="DQR-Assess-013_LA_1_002"/>
    <s v="Assessment CDQR "/>
    <s v="OESE, OSEP"/>
    <s v="2017-18"/>
    <s v="LOUISIANA"/>
    <s v="LA"/>
    <s v="DQR-Assess-013"/>
    <s v="185, 188"/>
    <s v="588, 589"/>
    <s v="SEA"/>
    <s v="SUBJECT COUNT COMPARISON - MTH TO RLA"/>
    <s v="NA"/>
    <s v="X"/>
    <s v="X"/>
    <m/>
    <s v="LEP, MA, MHL, MIG, MNP"/>
    <s v="3 TO 8"/>
    <s v="ALL"/>
    <s v="No"/>
    <s v="Subject Count Comparison - MTH to RLA (FS185, 188): The count of LEP, MA, MHL, MIG, and MNP students in GRADES 3-8 who were enrolled at the time of the assessment in a Mathematics assessment (FS185) does not align with the count of students who were enrolled at the time of the assessment in a Reading/Language Arts assessment (FS188). While some variation is expected, the LEP discrepancy of 11280 students, or 106.1%, the MA discrepancy of 892 students, or 17.6%, the MHL discrepancy of 8703 students, or 39.3%, the MIG discrepancy of 206 students, or 44.6%, and the MNP discrepancy of 37 students, or 15.7%, is larger than expected. Please revise data and resubmit or explain in a data note why these data are accurate."/>
    <m/>
    <s v="Subject Count Comparison - MTH to RLA (FS185, 188): The count of LEP, MA, MHL, MIG, and MNP students in GRADES 3-8 who were enrolled at the time of the assessment in a Mathematics assessment (FS185) does not align with the count of students who were enrolled at the time of the assessment in a Reading/Language Arts assessment (FS188). While some variation is expected, the LEP discrepancy of 11280 students, or 106.1%, the MA discrepancy of 892 students, or 17.6%, the MHL discrepancy of 8703 students, or 39.3%, the MIG discrepancy of 206 students, or 44.6%, and the MNP discrepancy of 37 students, or 15.7%, is larger than expected. Please revise data and resubmit or explain in a data note why these data are accurate."/>
    <s v="Resubmitted 188 to update PARTELP "/>
    <m/>
    <m/>
    <m/>
    <m/>
    <m/>
    <m/>
    <m/>
    <m/>
    <m/>
    <m/>
    <s v="Data resubmitted"/>
    <s v="Resolved"/>
    <m/>
    <m/>
    <m/>
    <m/>
    <m/>
    <m/>
    <x v="0"/>
    <s v="Exclude"/>
    <s v=""/>
    <x v="109"/>
    <m/>
    <x v="0"/>
    <x v="0"/>
    <x v="5"/>
    <x v="5"/>
    <s v=""/>
    <s v=""/>
    <s v=""/>
    <m/>
    <m/>
    <m/>
    <m/>
    <m/>
    <m/>
    <m/>
  </r>
  <r>
    <s v="DQR-Assess-014_LA_1_001"/>
    <s v="Assessment CDQR "/>
    <s v="OESE, OSEP"/>
    <s v="2017-18"/>
    <s v="LOUISIANA"/>
    <s v="LA"/>
    <s v="DQR-Assess-014"/>
    <n v="185"/>
    <n v="588"/>
    <s v="SEA"/>
    <s v="LOW PARTICIPATION RATE"/>
    <s v="NA"/>
    <s v="X"/>
    <m/>
    <m/>
    <s v="CWD, FCS, HOM, MAN"/>
    <s v="All grades"/>
    <s v="All assessment types"/>
    <s v="No"/>
    <s v="Low Participation Rate (FS185/188): The participation rates for the CWD, FCS, HOM, and MA subgroups range from 93.1 ro 94.7%.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185/188): The participation rates for the CWD, FCS, HOM, and MA subgroups range from 93.1 ro 94.7%. The ESEA, as amended, requires that States annually measure the achievement of not less than 95 percent of all students, and 95 percent of all students in each subgroup of students. Please revise data and resubmit and/or provide an explanatory data note. "/>
    <s v="Resubmitted 185/188"/>
    <m/>
    <m/>
    <m/>
    <s v="X"/>
    <m/>
    <m/>
    <s v="MNP, MILCNCTD, LEP, HOM, FCS"/>
    <s v="ALL"/>
    <s v="ALL"/>
    <s v="Y"/>
    <s v="Data resubmitted"/>
    <s v="Did not resolve"/>
    <m/>
    <s v="Low Participation Rate (FS185): The participation rate for MNP, MILCNCTD, LEP, HOM, FCS students range from 85.61 to 94.82%.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MNP, MILCNCTD, LEP, HOM, FCS students range from 85.61 to 94.82%. The ESEA, as amended, requires that States annually measure the achievement of not less than 95 percent of all students, and 95 percent of all students in each subgroup of students. Please revise data and resubmit and/or provide an explanatory data note."/>
    <x v="110"/>
    <m/>
    <x v="1"/>
    <x v="4"/>
    <x v="4"/>
    <x v="4"/>
    <s v="No"/>
    <s v="Low Participation Rate (FS185): The participation rate for MNP, MILCNCTD, LEP, HOM, FCS students range from 85.61 to 94.82%. The ESEA, as amended, requires that States annually measure the achievement of not less than 95 percent of all students, and 95 percent of all students in each subgroup of students. Please revise data and resubmit and/or provide an explanatory data note."/>
    <s v=""/>
    <m/>
    <m/>
    <m/>
    <m/>
    <m/>
    <m/>
    <m/>
  </r>
  <r>
    <s v="DQR-Assess-014_LA_1_002"/>
    <s v="Assessment CDQR "/>
    <s v="OESE, OSEP"/>
    <s v="2017-18"/>
    <s v="LOUISIANA"/>
    <s v="LA"/>
    <s v="DQR-Assess-014"/>
    <n v="188"/>
    <n v="589"/>
    <s v="SEA"/>
    <s v="LOW PARTICIPATION RATE"/>
    <s v="NA"/>
    <m/>
    <s v="X"/>
    <m/>
    <s v="FCS, HOM"/>
    <s v="All grades"/>
    <s v="All assessment types"/>
    <s v="No"/>
    <s v="Low Participation Rate (FS 188): The participation rate for the FCS subgroup is 92.7% and the HOM subgroup is 94.6%.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FCS subgroup is 92.7% and the HOM subgroup is 94.6%. The ESEA, as amended, requires that States annually measure the achievement of not less than 95 percent of all students, and 95 percent of all students in each subgroup of students. Please revise data and resubmit and/or provide an explanatory data note. "/>
    <s v="Resubmitted 188"/>
    <m/>
    <m/>
    <m/>
    <m/>
    <s v="X"/>
    <m/>
    <s v="MNP, MM, MILCNCTD, HOM, FCS"/>
    <s v="ALL"/>
    <s v="ALL"/>
    <s v="Y"/>
    <s v="Data resubmitted"/>
    <s v="Did not resolve"/>
    <m/>
    <s v="Low Participation Rate (FS188): The participation rate for MNP, MM, MILCNCTD, HOM, FCS students range from 85.45 to 94.94%.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MNP, MM, MILCNCTD, HOM, FCS students range from 85.45 to 94.94%. The ESEA, as amended, requires that States annually measure the achievement of not less than 95 percent of all students, and 95 percent of all students in each subgroup of students. Please revise data and resubmit and/or provide an explanatory data note."/>
    <x v="111"/>
    <m/>
    <x v="1"/>
    <x v="4"/>
    <x v="4"/>
    <x v="4"/>
    <s v="No"/>
    <s v="Low Participation Rate (FS188): The participation rate for MNP, MM, MILCNCTD, HOM, FCS students range from 85.45 to 94.94%. The ESEA, as amended, requires that States annually measure the achievement of not less than 95 percent of all students, and 95 percent of all students in each subgroup of students. Please revise data and resubmit and/or provide an explanatory data note."/>
    <s v=""/>
    <m/>
    <m/>
    <m/>
    <m/>
    <m/>
    <m/>
    <m/>
  </r>
  <r>
    <s v="DQR-Assess-018_LA_1_001"/>
    <s v="Assessment CDQR "/>
    <s v="OESE, OSEP"/>
    <s v="2017-18"/>
    <s v="LOUISIANA"/>
    <s v="LA"/>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3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3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Resubmitted 185"/>
    <m/>
    <m/>
    <s v="Revise; Waiver"/>
    <s v="X"/>
    <m/>
    <m/>
    <s v="CWD"/>
    <s v="ALL"/>
    <s v="ALTALTACH"/>
    <s v="Y"/>
    <s v="Data resubmitted"/>
    <s v="Did not resolve"/>
    <m/>
    <s v="1% CWD Alternate Assessment Participation [MATHEMATICS]: Students with Disabilities (IDEA) (CWD) taking the alternate assessment based on alternate achievement standards (ALTPARTALTACH) make up 1.3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m/>
    <m/>
    <m/>
    <m/>
    <x v="1"/>
    <s v="Exclude - SEA"/>
    <s v="1% CWD Alternate Assessment Participation [MATHEMATICS]: Students with Disabilities (IDEA) (CWD) taking the alternate assessment based on alternate achievement standards (ALTPARTALTACH) make up 1.3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x v="112"/>
    <m/>
    <x v="2"/>
    <x v="5"/>
    <x v="5"/>
    <x v="5"/>
    <s v="No"/>
    <s v="1% CWD Alternate Assessment Participation [MATHEMATICS]: Students with Disabilities (IDEA) (CWD) taking the alternate assessment based on alternate achievement standards (ALTPARTALTACH) make up 1.3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
    <m/>
    <m/>
    <m/>
    <m/>
    <m/>
    <m/>
    <m/>
  </r>
  <r>
    <s v="DQR-Assess-018_LA_1_002"/>
    <s v="Assessment CDQR "/>
    <s v="OESE, OSEP"/>
    <s v="2017-18"/>
    <s v="LOUISIANA"/>
    <s v="LA"/>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2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2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Resubmitted 188"/>
    <m/>
    <m/>
    <s v="Revise; Waiver"/>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2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READING/LANGUAGE ARTS]: Students with Disabilities (IDEA) (CWD) taking the alternate assessment based on alternate achievement standards (ALTPARTALTACH) make up 1.2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11"/>
    <m/>
    <x v="2"/>
    <x v="5"/>
    <x v="5"/>
    <x v="5"/>
    <s v="No"/>
    <s v="1% CWD Alternate Assessment Participation [READING/LANGUAGE ARTS]: Students with Disabilities (IDEA) (CWD) taking the alternate assessment based on alternate achievement standards (ALTPARTALTACH) make up 1.2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
    <m/>
    <m/>
    <m/>
    <m/>
    <m/>
    <m/>
    <m/>
  </r>
  <r>
    <s v="DQR-Assess-018_LA_1_003"/>
    <s v="Assessment CDQR "/>
    <s v="OESE, OSEP"/>
    <s v="2017-18"/>
    <s v="LOUISIANA"/>
    <s v="LA"/>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4.9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4.9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Resbumitted 189"/>
    <m/>
    <m/>
    <s v="Revise; Per Email"/>
    <m/>
    <m/>
    <s v="X"/>
    <s v="CWD"/>
    <s v="ALL"/>
    <s v="ALTALTACH"/>
    <s v="Y"/>
    <s v="Data resubmitted"/>
    <s v="Did not resolve"/>
    <m/>
    <s v="1% CWD Alternate Assessment Participation [SCIENCE]: Students with Disabilities (IDEA) (CWD) taking the alternate assessment based on alternate achievement standards (ALTPARTALTACH) make up 4.90%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cience and SEA only"/>
    <s v="1% CWD Alternate Assessment Participation [SCIENCE]: Students with Disabilities (IDEA) (CWD) taking the alternate assessment based on alternate achievement standards (ALTPARTALTACH) make up 4.90%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x v="113"/>
    <m/>
    <x v="2"/>
    <x v="5"/>
    <x v="5"/>
    <x v="5"/>
    <s v="No"/>
    <s v="1% CWD Alternate Assessment Participation [SCIENCE]: Students with Disabilities (IDEA) (CWD) taking the alternate assessment based on alternate achievement standards (ALTPARTALTACH) make up 4.9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m/>
    <m/>
    <m/>
    <m/>
    <m/>
    <m/>
    <m/>
    <m/>
  </r>
  <r>
    <s v="DQR-Assess-009_ME_1_001"/>
    <s v="Assessment CDQR "/>
    <s v="OESE, OSEP"/>
    <s v="2017-18"/>
    <s v="MAINE"/>
    <s v="ME"/>
    <s v="DQR-Assess-009"/>
    <s v="175, 178, 185, 188"/>
    <s v="583, 584, 588, 589"/>
    <s v="SEA"/>
    <s v="ACCURACY - YEAR TO YEAR COUNT"/>
    <s v="NA"/>
    <s v="X"/>
    <s v="X"/>
    <m/>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Maine DOE discovered that we were using the accountability date snapshot to determine the IDEA students and not the list of students during the time of the assessment period._x000a__x000a_Files 175,178,179,185,188,189 have all been regenerated and resubmitted through the EDEN system"/>
    <m/>
    <m/>
    <m/>
    <s v="X"/>
    <s v="X"/>
    <m/>
    <s v="See CDQR Y2Y report"/>
    <s v="See CDQR Y2Y report"/>
    <s v="See CDQR Y2Y report"/>
    <s v="See CDQR Y2Y report"/>
    <s v="No resubmission"/>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114"/>
    <s v="Unclear if state response is sensitive and should not be included in public doc"/>
    <x v="1"/>
    <x v="3"/>
    <x v="6"/>
    <x v="8"/>
    <s v="No"/>
    <s v="A year to year change of more than 200 (count difference) and 10% was identified for at least one subgroup, assessment type, or grade. Please review the CDQR Year to Year tab. Please resubmit SY 2017-18 data or submit a data note to explain why these data are accurate."/>
    <s v="Maine DOE discovered that we were using the accountability date snapshot to determine the IDEA students and not the list of students during the time of the assessment period._x000a__x000a_Files 175,178,179,185,188,189 have all been regenerated and resubmitted through the EDEN system"/>
    <m/>
    <m/>
    <m/>
    <m/>
    <m/>
    <m/>
    <m/>
  </r>
  <r>
    <s v="DQR-Assess-010_ME_1_001"/>
    <s v="Assessment CDQR "/>
    <s v="OESE, OSEP"/>
    <s v="2017-18"/>
    <s v="MAINE"/>
    <s v="ME"/>
    <s v="DQR-Assess-010"/>
    <s v="185, 188, 189"/>
    <s v="588, 589, 590"/>
    <s v="SEA"/>
    <s v="ACCURACY - YEAR TO YEAR RATE"/>
    <s v="NA"/>
    <s v="X"/>
    <s v="X"/>
    <s v="X"/>
    <s v="See CDQR Y2Y report"/>
    <s v="See CDQR Y2Y report"/>
    <s v="See CDQR Y2Y report"/>
    <s v="See CDQR Y2Y report"/>
    <s v="A year to year participation rate change of more than 4% was identified for at least one subgroup, assessment type, or grade. Please review the CDQR Year to Year Report. Please resubmit SY 2017-18 data or submit a data note to explain why these data are accurate."/>
    <m/>
    <s v="A year to year participation rate change of more than 4% was identified for at least one subgroup, assessment type, or grade. Please review the CDQR Year to Year Report. Please resubmit SY 2017-18 data or submit a data note to explain why these data are accurate."/>
    <s v="Maine DOE discovered that we were using the accountability date snapshot to determine the IDEA students and not the list of students during the time of the assessment period._x000a__x000a_Files 175,178,179,185,188,189 have all been regenerated and resubmitted through the EDEN system"/>
    <m/>
    <m/>
    <m/>
    <s v="X"/>
    <s v="X"/>
    <s v="X"/>
    <s v="See CDQR Y2Y report"/>
    <s v="See CDQR Y2Y report"/>
    <s v="See CDQR Y2Y report"/>
    <s v="See CDQR Y2Y report"/>
    <s v="No resubmission"/>
    <s v="Did not resolve"/>
    <m/>
    <s v="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articipation rate change of more than 4% was identified for at least one subgroup, assessment type, or grade. Please review the CDQR Year to Year tab. Please resubmit SY 2017-18 data or submit a data note to explain why these data are accurate."/>
    <x v="114"/>
    <s v="Unclear if state response is sensitive and should not be included in public doc"/>
    <x v="1"/>
    <x v="3"/>
    <x v="6"/>
    <x v="8"/>
    <s v="No"/>
    <s v="A year to year participation rate change of more than 4% was identified for at least one subgroup, assessment type, or grade. Please review the CDQR Year to Year tab. Please resubmit SY 2017-18 data or submit a data note to explain why these data are accurate."/>
    <s v="Maine DOE discovered that we were using the accountability date snapshot to determine the IDEA students and not the list of students during the time of the assessment period._x000a__x000a_Files 175,178,179,185,188,189 have all been regenerated and resubmitted through the EDEN system"/>
    <m/>
    <m/>
    <m/>
    <m/>
    <m/>
    <m/>
    <m/>
  </r>
  <r>
    <s v="DQR-Assess-011_ME_1_001"/>
    <s v="Assessment CDQR "/>
    <s v="OESE, OSEP"/>
    <s v="2017-18"/>
    <s v="MAINE"/>
    <s v="ME"/>
    <s v="DQR-Assess-011"/>
    <s v="179, 189"/>
    <s v="585, 590"/>
    <s v="SEA"/>
    <s v="YEAR TO YEAR COMPARISON - CWD"/>
    <s v="NA"/>
    <m/>
    <m/>
    <s v="X"/>
    <s v="CWD"/>
    <s v="All"/>
    <s v="ALTASSALTACH"/>
    <s v="No"/>
    <s v="Year to Year comparison (FS 179): The number of CWD students who took an ALTASSALTACH assessment and received a valid score in SY 2017-18 is -27 percent different from that number in SY 2016-17. The approximate discrepancy is -133 students. The same discrepancy exists for the FS 189 number of CWD students who took an ALTASSALTACH assessment and received a valid score. Please revise data and resubmit or explain in a data note why these data are accurate."/>
    <m/>
    <s v="Year to Year comparison (FS 179): The number of CWD students who took an ALTASSALTACH assessment and received a valid score in SY 2017-18 is -27 percent different from that number in SY 2016-17. The approximate discrepancy is -133 students. The same discrepancy exists for the FS 189 number of CWD students who took an ALTASSALTACH assessment and received a valid score. Please revise data and resubmit or explain in a data note why these data are accurate."/>
    <s v="Maine has provided additional technical assistance and guidance regarding the identification and testing of children with disbailities. As a result of this focused professional development and technical assistance, Maine has observed a steady decline in the number of students participating in the alternate assessment. Maine implemented the participation guidelines as a component of IEP guidance to inform alternate assesment determinations.  Maine has observed a drop related to students taking the alternate assesment from 1.40%  across all asessments in 2014/15 to 1.11%, 1.10% and 1.04% respectivley in ELA/Literacy, Math and science in 2017/18. On average, this equates to around 100 students no longer taking the alternate assesmsent each year. "/>
    <m/>
    <m/>
    <m/>
    <m/>
    <m/>
    <m/>
    <m/>
    <m/>
    <m/>
    <m/>
    <s v="Data resubmitted"/>
    <s v="Resolved"/>
    <m/>
    <m/>
    <m/>
    <m/>
    <m/>
    <m/>
    <x v="0"/>
    <s v="Exclude"/>
    <s v=""/>
    <x v="115"/>
    <m/>
    <x v="0"/>
    <x v="0"/>
    <x v="0"/>
    <x v="0"/>
    <s v=""/>
    <s v=""/>
    <s v=""/>
    <m/>
    <m/>
    <m/>
    <m/>
    <m/>
    <m/>
    <m/>
  </r>
  <r>
    <s v="DQR-Assess-013_ME_1_001"/>
    <s v="Assessment CDQR "/>
    <s v="OESE, OSEP"/>
    <s v="2017-18"/>
    <s v="MAINE"/>
    <s v="ME"/>
    <s v="DQR-Assess-013"/>
    <s v="185, 188"/>
    <s v="588, 589"/>
    <s v="SEA"/>
    <s v="SUBJECT COUNT COMPARISON - MTH TO RLA"/>
    <s v="NA"/>
    <s v="X"/>
    <s v="X"/>
    <m/>
    <s v="HOM, LEP, MB"/>
    <s v="3 TO 8"/>
    <s v="ALL"/>
    <s v="No"/>
    <s v="Subject Count Comparison - MTH to RLA (FS185, 188): The count of HOM, LEP, and MB students in GRADES 3 TO 8 who were enrolled at the time of the assessment in a Mathematics assessment (FS185) does not align with the count of students who were enrolled at the time of the assessment in a Reading/Language Arts assessment (FS188). While some variation is expected, the HOM discrepancy of 67 students, or -8.6%, the LEP discrepancy of 209 students, or -7.6%, and the MB discrepancy of 165 students, or -5.5%, is larger than expected. Please revise data and resubmit or explain in a data note why these data are accurate."/>
    <m/>
    <s v="Subject Count Comparison - MTH to RLA (FS185, 188): The count of HOM, LEP, and MB students in GRADES 3 TO 8 who were enrolled at the time of the assessment in a Mathematics assessment (FS185) does not align with the count of students who were enrolled at the time of the assessment in a Reading/Language Arts assessment (FS188). While some variation is expected, the HOM discrepancy of 67 students, or -8.6%, the LEP discrepancy of 209 students, or -7.6%, and the MB discrepancy of 165 students, or -5.5%, is larger than expected. Please revise data and resubmit or explain in a data note why these data are accurate."/>
    <s v="Enrollment numbers are captured in Maine on October 1 each year. Eligibilty and accountability related information and data are captured on May 4 (depending on year) annuallty. There may be discrepancies between enrollment counts and assessments based based upon full academic year parameters, student mobility and acess to the assessment e.g. EL stdudent requiring a non-English assessment. Maine dues not currenlty provide assessments in a language other than Engish. "/>
    <m/>
    <m/>
    <m/>
    <m/>
    <m/>
    <m/>
    <m/>
    <m/>
    <m/>
    <m/>
    <s v="Data resubmitted"/>
    <s v="Resolved"/>
    <m/>
    <m/>
    <m/>
    <m/>
    <m/>
    <m/>
    <x v="0"/>
    <s v="Exclude"/>
    <s v=""/>
    <x v="116"/>
    <m/>
    <x v="0"/>
    <x v="0"/>
    <x v="0"/>
    <x v="0"/>
    <s v=""/>
    <s v=""/>
    <s v=""/>
    <m/>
    <m/>
    <m/>
    <m/>
    <m/>
    <m/>
    <m/>
  </r>
  <r>
    <s v="DQR-Assess-014_ME_1_001"/>
    <s v="Assessment CDQR "/>
    <s v="OESE, OSEP"/>
    <s v="2017-18"/>
    <s v="MAINE"/>
    <s v="ME"/>
    <s v="DQR-Assess-014"/>
    <n v="185"/>
    <n v="588"/>
    <s v="SEA"/>
    <s v="LOW PARTICIPATION RATE"/>
    <s v="NA"/>
    <s v="X"/>
    <m/>
    <m/>
    <s v="FCS, HOM, MB"/>
    <s v="All grades"/>
    <s v="All assessment types"/>
    <s v="No"/>
    <s v="Low Participation Rate (FS 185): The participation rate for the FCS subgroup is 94.2%, the HOM subgroup is 93.2%, and the MB subgroup is 94.0%.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 for the FCS subgroup is 94.2%, the HOM subgroup is 93.2%, and the MB subgroup is 94.0%. The ESEA, as amended, requires that States annually measure the achievement of not less than 95 percent of all students, and 95 percent of all students in each subgroup of students. Please revise data and resubmit and/or provide an explanatory data note. "/>
    <s v="The ESEA team requires that all districts receiving Title I funds assures 95% participation in state assessments. For those districts achieving 75-94.9% participation, the district must share how they are educating parents regarding the importance of state assessments. For districts with participation rates below 75%, districts are required to share documentation provided to parents educating them of the importance of state assessments.  In addition, infographics have been developed to provide to Maine school districts to assist with parent understanding of state assessments. The Department continues to monitor school districts and provide technical assistance. "/>
    <m/>
    <m/>
    <m/>
    <m/>
    <m/>
    <m/>
    <m/>
    <m/>
    <m/>
    <m/>
    <s v="Data resubmitted"/>
    <s v="Resolved"/>
    <m/>
    <m/>
    <m/>
    <m/>
    <m/>
    <m/>
    <x v="0"/>
    <s v="Exclude"/>
    <s v=""/>
    <x v="117"/>
    <m/>
    <x v="0"/>
    <x v="0"/>
    <x v="0"/>
    <x v="0"/>
    <s v=""/>
    <s v=""/>
    <s v=""/>
    <m/>
    <m/>
    <m/>
    <m/>
    <m/>
    <m/>
    <m/>
  </r>
  <r>
    <s v="DQR-Assess-014_ME_1_002"/>
    <s v="Assessment CDQR "/>
    <s v="OESE, OSEP"/>
    <s v="2017-18"/>
    <s v="MAINE"/>
    <s v="ME"/>
    <s v="DQR-Assess-014"/>
    <n v="188"/>
    <n v="589"/>
    <s v="SEA"/>
    <s v="LOW PARTICIPATION RATE"/>
    <s v="NA"/>
    <m/>
    <s v="X"/>
    <m/>
    <s v="FCS, HOM, MB"/>
    <s v="All grades"/>
    <s v="All assessment types"/>
    <s v="No"/>
    <s v="Low Participation Rate (FS 188): The participation rate for the FCS subgroup is 94.2%, the HOM subgroup is 94.1%, and the MB subgroup is 94.3%.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FCS subgroup is 94.2%, the HOM subgroup is 94.1%, and the MB subgroup is 94.3%. The ESEA, as amended, requires that States annually measure the achievement of not less than 95 percent of all students, and 95 percent of all students in each subgroup of students. Please revise data and resubmit and/or provide an explanatory data note. "/>
    <s v="The ESEA team requires that all districts receiving Title I funds assures 95% participation in state assessments. For those districts achieving 75-94.9% participation, the district must share how they are educating parents regarding the importance of state assessments. For districts with participation rates below 75%, districts are required to share documentation provided to parents educating them of the importance of state assessments.  In addition, infographics have been developed to provide to Maine school districts to assist with parent understanding of state assessments. The Department continues to monitor school districts and provide technical assistance. "/>
    <m/>
    <m/>
    <m/>
    <m/>
    <m/>
    <m/>
    <m/>
    <m/>
    <m/>
    <m/>
    <s v="Data resubmitted"/>
    <s v="Resolved"/>
    <m/>
    <m/>
    <m/>
    <m/>
    <m/>
    <m/>
    <x v="0"/>
    <s v="Exclude"/>
    <s v=""/>
    <x v="117"/>
    <m/>
    <x v="0"/>
    <x v="0"/>
    <x v="0"/>
    <x v="0"/>
    <s v=""/>
    <s v=""/>
    <s v=""/>
    <m/>
    <m/>
    <m/>
    <m/>
    <m/>
    <m/>
    <m/>
  </r>
  <r>
    <s v="DQR-Assess-001_MD_1_001"/>
    <s v="Assessment CDQR "/>
    <s v="OESE, OSEP"/>
    <s v="2017-18"/>
    <s v="MARYLAND"/>
    <s v="MD"/>
    <s v="DQR-Assess-001"/>
    <s v="175, 178, 179, 185, 188, 189"/>
    <s v="583, 584, 585, 588, 589, 590"/>
    <s v="SEA, LEA, SCH"/>
    <s v="MISSING DATA"/>
    <s v="NA"/>
    <s v="X"/>
    <s v="X"/>
    <s v="X"/>
    <s v="All subgroups"/>
    <s v="All grades"/>
    <s v="All assessment types"/>
    <s v="Yes"/>
    <s v="Missing Data (FS 175/178/179/185/188/189): Achievement and Participation data were not reported at the SEA, LEA, and School levels. Please submit data."/>
    <m/>
    <s v="Missing Data (FS 175/178/179/185/188/189): Achievement and Participation data were not reported at the SEA, LEA, and School levels. Under the terms of the science assessment waiver, the State is required to provide participation data but not achievement data.  Please submit data or provide an explanation."/>
    <s v="Files FS175/178/179/185/188/ and 189 are still pending. "/>
    <m/>
    <m/>
    <s v="Revise; Waiver"/>
    <m/>
    <m/>
    <m/>
    <m/>
    <m/>
    <m/>
    <m/>
    <s v="Data resubmitted"/>
    <s v="Resolved"/>
    <m/>
    <m/>
    <m/>
    <m/>
    <m/>
    <m/>
    <x v="0"/>
    <s v="Exclude"/>
    <s v=""/>
    <x v="118"/>
    <m/>
    <x v="0"/>
    <x v="0"/>
    <x v="0"/>
    <x v="0"/>
    <s v=""/>
    <s v=""/>
    <s v=""/>
    <m/>
    <m/>
    <m/>
    <m/>
    <m/>
    <m/>
    <m/>
  </r>
  <r>
    <s v="DQR-Assess-001_MD_2_001"/>
    <s v="Assessment CDQR "/>
    <s v="OESE, OSEP"/>
    <s v="2017-18"/>
    <s v="MARYLAND"/>
    <s v="MD"/>
    <s v="DQR-Assess-001"/>
    <s v="179, 185, 188, 189"/>
    <s v="585, 588, 589, 590"/>
    <s v="SEA, LEA, SCH"/>
    <s v="MISSING DATA"/>
    <s v="NA"/>
    <m/>
    <m/>
    <m/>
    <m/>
    <m/>
    <m/>
    <m/>
    <m/>
    <m/>
    <m/>
    <s v=""/>
    <m/>
    <m/>
    <m/>
    <s v="X"/>
    <s v="X"/>
    <s v="X"/>
    <s v="All subgroups"/>
    <s v="All grades"/>
    <s v="All assessment types"/>
    <m/>
    <s v="Data resubmitted"/>
    <s v="New"/>
    <m/>
    <s v="Missing Data (FS 179/185/188/189): Achievement and Participation data were not reported at the SEA, LEA, and School levels. _x000a__x000a_Under the terms of the Science assessment waiver, the State is required to provide participation data but not achievement data.  Please submit Participation data or provide an explanation."/>
    <m/>
    <m/>
    <m/>
    <m/>
    <x v="1"/>
    <s v="Include"/>
    <s v="Missing Data (FS 179/185/188/189): Achievement and Participation data were not reported at the SEA, LEA, and School levels. _x000a__x000a_Under the terms of the Science assessment waiver, the State is required to provide participation data but not achievement data.  Please submit Participation data or provide an explanation."/>
    <x v="1"/>
    <m/>
    <x v="1"/>
    <x v="2"/>
    <x v="1"/>
    <x v="1"/>
    <s v=""/>
    <s v="Missing Data (FS 179/185/188/189): Achievement and Participation data were not reported at the SEA, LEA, and School levels. _x000a__x000a_Under the terms of the Science assessment waiver, the State is required to provide participation data but not achievement data.  Please submit Participation data or provide an explanation."/>
    <s v=""/>
    <m/>
    <m/>
    <m/>
    <m/>
    <m/>
    <m/>
    <m/>
  </r>
  <r>
    <s v="DQR-Assess-006_MD_2_001"/>
    <s v="Assessment CDQR "/>
    <s v="OESE, OSEP"/>
    <s v="2017-18"/>
    <s v="MARYLAND"/>
    <s v="MD"/>
    <s v="DQR-Assess-006"/>
    <s v="175, 178"/>
    <s v="583, 584"/>
    <s v="SEA, SCH"/>
    <s v="LEVEL COMPARISON"/>
    <s v="NA"/>
    <m/>
    <m/>
    <m/>
    <m/>
    <m/>
    <m/>
    <m/>
    <m/>
    <m/>
    <m/>
    <s v=""/>
    <m/>
    <m/>
    <m/>
    <s v="X"/>
    <s v="X"/>
    <m/>
    <s v="CWD"/>
    <s v="HS"/>
    <s v="ALL, REGWACC"/>
    <m/>
    <s v="Data resubmitted"/>
    <s v="New"/>
    <m/>
    <s v="Achievement SEA to SCH comparison: The SEA FS 175 number of students in the CWD subgroup who took an ALL, REGASSWACC assessment and received a valid score in GRADE HS is different from the sum of the SCH level counts of students who took an assessment and received a valid score. The total SEA number of students in the subgroup who took an ALL assessment for MATHEMATICS and received a valid score is 965 students (18.05%) different from the SCH number._x000a__x000a_Similar SEA to SCH discrepancies exist for the FS 178 number of students who took an assessment and received a valid score. Please revise data and resubmit or explain in a data note why these data are accurate."/>
    <m/>
    <m/>
    <m/>
    <m/>
    <x v="1"/>
    <s v="Include"/>
    <s v="Achievement SEA to SCH comparison: The SEA FS 175 number of students in the CWD subgroup who took an ALL, REGASSWACC assessment and received a valid score in GRADE HS is different from the sum of the SCH level counts of students who took an assessment and received a valid score. The total SEA number of students in the subgroup who took an ALL assessment for MATHEMATICS and received a valid score is 965 students (18.05%) different from the SCH number._x000a__x000a_Similar SEA to SCH discrepancies exist for the FS 178 number of students who took an assessment and received a valid score. Please revise data and resubmit or explain in a data note why these data are accurate."/>
    <x v="1"/>
    <m/>
    <x v="1"/>
    <x v="7"/>
    <x v="1"/>
    <x v="1"/>
    <s v=""/>
    <s v="Achievement SEA to SCH comparison: The SEA FS 175 number of students in the CWD subgroup who took an ALL, REGASSWACC assessment and received a valid score in GRADE HS is different from the sum of the SCH level counts of students who took an assessment and received a valid score. The total SEA number of students in the subgroup who took an ALL assessment for MATHEMATICS and received a valid score is 965 students (18.05%) different from the SCH number._x000a__x000a_Similar SEA to SCH discrepancies exist for the FS 178 number of students who took an assessment and received a valid score. Please revise data and resubmit or explain in a data note why these data are accurate."/>
    <s v=""/>
    <m/>
    <m/>
    <m/>
    <m/>
    <m/>
    <m/>
    <m/>
  </r>
  <r>
    <s v="DQR-Assess-006_MD_2_002"/>
    <s v="Assessment CDQR "/>
    <s v="OESE, OSEP"/>
    <s v="2017-18"/>
    <s v="MARYLAND"/>
    <s v="MD"/>
    <s v="DQR-Assess-006"/>
    <s v="175, 178"/>
    <s v="583, 584"/>
    <s v="SEA, SCH"/>
    <s v="LEVEL COMPARISON"/>
    <s v="NA"/>
    <m/>
    <m/>
    <m/>
    <m/>
    <m/>
    <m/>
    <m/>
    <m/>
    <m/>
    <m/>
    <s v=""/>
    <m/>
    <m/>
    <m/>
    <s v="X"/>
    <s v="X"/>
    <m/>
    <s v="M, MB"/>
    <s v="ALL, HS"/>
    <s v="ALTALTACH, REGWACC"/>
    <m/>
    <s v="Data resubmitted"/>
    <s v="New"/>
    <m/>
    <s v="Achievement SEA to SCH comparison: The SEA FS 175 number of students in the M, MB subgroup who took an ALTASSALTACH, REGASSWACC assessment and received a valid score in GRADES ALL, HS is different from the sum of the SCH level counts of students who took an assessment and received a valid score. The total SEA number of students in the M subgroup who took an ALTASSALTACH assessment for MATHEMATICS and received a valid score is 352 students (10.53%) different from the SCH number and the total SEA number of students in the MB subgroup who took an REGASSWACC assessment for MATHEMATICS and received a valid score is 440 students (11.62%) different from the SCH number._x000a__x000a_Similar SEA to SCH discrepancies exist for the FS 178 number of students who took an assessment and received a valid score. Please revise data and resubmit or explain in a data note why these data are accurate."/>
    <m/>
    <m/>
    <m/>
    <m/>
    <x v="1"/>
    <s v="Include"/>
    <s v="Achievement SEA to SCH comparison: The SEA FS 175 number of students in the M, MB subgroup who took an ALTASSALTACH, REGASSWACC assessment and received a valid score in GRADES ALL, HS is different from the sum of the SCH level counts of students who took an assessment and received a valid score. The total SEA number of students in the M subgroup who took an ALTASSALTACH assessment for MATHEMATICS and received a valid score is 352 students (10.53%) different from the SCH number and the total SEA number of students in the MB subgroup who took an REGASSWACC assessment for MATHEMATICS and received a valid score is 440 students (11.62%) different from the SCH number._x000a__x000a_Similar SEA to SCH discrepancies exist for the FS 178 number of students who took an assessment and received a valid score. Please revise data and resubmit or explain in a data note why these data are accurate."/>
    <x v="1"/>
    <m/>
    <x v="1"/>
    <x v="7"/>
    <x v="1"/>
    <x v="1"/>
    <s v=""/>
    <s v="Achievement SEA to SCH comparison: The SEA FS 175 number of students in the M, MB subgroup who took an ALTASSALTACH, REGASSWACC assessment and received a valid score in GRADES ALL, HS is different from the sum of the SCH level counts of students who took an assessment and received a valid score. The total SEA number of students in the M subgroup who took an ALTASSALTACH assessment for MATHEMATICS and received a valid score is 352 students (10.53%) different from the SCH number and the total SEA number of students in the MB subgroup who took an REGASSWACC assessment for MATHEMATICS and received a valid score is 440 students (11.62%) different from the SCH number._x000a__x000a_Similar SEA to SCH discrepancies exist for the FS 178 number of students who took an assessment and received a valid score. Please revise data and resubmit or explain in a data note why these data are accurate."/>
    <s v=""/>
    <m/>
    <m/>
    <m/>
    <m/>
    <m/>
    <m/>
    <m/>
  </r>
  <r>
    <s v="DQR-Assess-009_MD_2_001"/>
    <s v="Assessment CDQR "/>
    <s v="OESE, OSEP"/>
    <s v="2017-18"/>
    <s v="MARYLAND"/>
    <s v="MD"/>
    <s v="DQR-Assess-009"/>
    <s v="175, 178"/>
    <s v="583, 584"/>
    <s v="SEA"/>
    <s v="ACCURACY - YEAR TO YEAR COUNT"/>
    <s v="NA"/>
    <m/>
    <m/>
    <m/>
    <m/>
    <m/>
    <m/>
    <m/>
    <m/>
    <m/>
    <m/>
    <s v=""/>
    <m/>
    <m/>
    <m/>
    <s v="X"/>
    <s v="X"/>
    <m/>
    <s v="See CDQR Y2Y report"/>
    <s v="See CDQR Y2Y report"/>
    <s v="See CDQR Y2Y report"/>
    <s v="See CDQR Y2Y report"/>
    <s v="Data resubmitted"/>
    <s v="New"/>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1"/>
    <m/>
    <x v="1"/>
    <x v="3"/>
    <x v="1"/>
    <x v="1"/>
    <s v=""/>
    <s v="A year to year change of more than 200 (count difference) and 10% was identified for at least one subgroup, assessment type, or grade. Please review the CDQR Year to Year tab. Please resubmit SY 2017-18 data or submit a data note to explain why these data are accurate."/>
    <s v=""/>
    <m/>
    <m/>
    <m/>
    <m/>
    <m/>
    <m/>
    <m/>
  </r>
  <r>
    <s v="DQR-Assess-010_MD_2_001"/>
    <s v="Assessment CDQR "/>
    <s v="OESE, OSEP"/>
    <s v="2017-18"/>
    <s v="MARYLAND"/>
    <s v="MD"/>
    <s v="DQR-Assess-010"/>
    <n v="175"/>
    <n v="583"/>
    <s v="SEA"/>
    <s v="ACCURACY - YEAR TO YEAR RATE"/>
    <s v="NA"/>
    <m/>
    <m/>
    <m/>
    <m/>
    <m/>
    <m/>
    <m/>
    <m/>
    <m/>
    <m/>
    <s v=""/>
    <m/>
    <m/>
    <m/>
    <s v="X"/>
    <m/>
    <m/>
    <s v="See CDQR Y2Y report"/>
    <s v="See CDQR Y2Y report"/>
    <s v="See CDQR Y2Y report"/>
    <s v="See CDQR Y2Y report"/>
    <s v="Data resubmitted"/>
    <s v="New"/>
    <m/>
    <s v="A year to year proficiency rate change of more than 15%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was identified for at least one subgroup, assessment type, or grade. Please review the CDQR Year to Year tab. Please resubmit SY 2017-18 data or submit a data note to explain why these data are accurate."/>
    <x v="1"/>
    <m/>
    <x v="1"/>
    <x v="3"/>
    <x v="1"/>
    <x v="1"/>
    <s v=""/>
    <s v="A year to year proficiency rate change of more than 15% was identified for at least one subgroup, assessment type, or grade. Please review the CDQR Year to Year tab. Please resubmit SY 2017-18 data or submit a data note to explain why these data are accurate."/>
    <s v=""/>
    <m/>
    <m/>
    <m/>
    <m/>
    <m/>
    <m/>
    <m/>
  </r>
  <r>
    <s v="DQR-Assess-006_MA_1_001"/>
    <s v="Assessment CDQR "/>
    <s v="OESE, OSEP"/>
    <s v="2017-18"/>
    <s v="MASSACHUSETTS"/>
    <s v="MA"/>
    <s v="DQR-Assess-006"/>
    <s v="175, 178, 179"/>
    <s v="583, 584, 585"/>
    <s v="SEA, SCH"/>
    <s v="LEVEL COMPARISON"/>
    <s v="NA"/>
    <s v="X"/>
    <s v="X"/>
    <s v="X"/>
    <s v="All, CWD"/>
    <s v="All, 6, 7, 8, 10"/>
    <s v="ALTASSALTACH"/>
    <s v="No"/>
    <s v="Achievement SEA to SCH comparison: The GRAND TOTAL SEA FS 175/178/179 number of students in the who took an ALTASSALTACH assessment and received a valid score is different from the sum of the SCH level counts of students who took an assessment and received a valid score._x000a__x000a_SEA to LEA discrepancies by subject: _x000a_-MATHEMATICS: 1458 students, 20%_x000a_-READING/LANGUAGE ARTS: 1468 students, 20%_x000a_-SCIENCE: 607 students, 23%_x000a__x000a_Similar SEA to SCH discrepancies exist for the FS 178, 179 number of students who took an assessment and received a valid score in the CWD subgroup. Please revise data and resubmit or explain in a data note why these data are accurate."/>
    <m/>
    <s v="Achievement SEA to SCH comparison: The GRAND TOTAL SEA FS 175/178/179 number of students in the who took an ALTASSALTACH assessment and received a valid score is different from the sum of the SCH level counts of students who took an assessment and received a valid score._x000a__x000a_SEA to LEA discrepancies by subject: _x000a_-MATHEMATICS: 1458 students, 20%_x000a_-READING/LANGUAGE ARTS: 1468 students, 20%_x000a_-SCIENCE: 607 students, 23%_x000a__x000a_Similar SEA to SCH discrepancies exist for the FS 178, 179 number of students who took an assessment and received a valid score in the CWD subgroup. Please revise data and resubmit or explain in a data note why these data are accurate."/>
    <s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
    <m/>
    <m/>
    <m/>
    <s v="X"/>
    <s v="X"/>
    <s v="X"/>
    <s v="All, CWD"/>
    <s v="All, 6, 7, 8, 10"/>
    <s v="ALTALTACH"/>
    <m/>
    <s v="No resubmission"/>
    <s v="Did not resolve"/>
    <m/>
    <s v="Achievement SEA to SCH comparison: The GRAND TOTAL SEA FS 175/178/179 number of students in the who took an ALTASSALTACH assessment and received a valid score is different from the sum of the SCH level counts of students who took an assessment and received a valid score._x000a__x000a_SEA to LEA discrepancies by subject: _x000a_-MATHEMATICS: 1458 students, 20%_x000a_-READING/LANGUAGE ARTS: 1468 students, 20%_x000a_-SCIENCE: 607 students, 23%_x000a__x000a_Similar SEA to SCH discrepancies exist for the FS 178, 179 number of students who took an assessment and received a valid score in the CWD subgroup. Please revise data and resubmit or explain in a data note why these data are accurate."/>
    <m/>
    <m/>
    <m/>
    <m/>
    <x v="1"/>
    <s v="Include"/>
    <s v="Achievement SEA to SCH comparison: The GRAND TOTAL SEA FS 175/178/179 number of students in the who took an ALTASSALTACH assessment and received a valid score is different from the sum of the SCH level counts of students who took an assessment and received a valid score._x000a__x000a_SEA to LEA discrepancies by subject: _x000a_-MATHEMATICS: 1458 students, 20%_x000a_-READING/LANGUAGE ARTS: 1468 students, 20%_x000a_-SCIENCE: 607 students, 23%_x000a__x000a_Similar SEA to SCH discrepancies exist for the FS 178, 179 number of students who took an assessment and received a valid score in the CWD subgroup. Please revise data and resubmit or explain in a data note why these data are accurate."/>
    <x v="119"/>
    <m/>
    <x v="1"/>
    <x v="7"/>
    <x v="4"/>
    <x v="6"/>
    <s v="No"/>
    <s v="Achievement SEA to SCH comparison: The GRAND TOTAL SEA FS 175/178/179 number of students in the who took an ALTASSALTACH assessment and received a valid score is different from the sum of the SCH level counts of students who took an assessment and received a valid score._x000a__x000a_SEA to LEA discrepancies by subject: _x000a_-MATHEMATICS: 1458 students, 20%_x000a_-READING/LANGUAGE ARTS: 1468 students, 20%_x000a_-SCIENCE: 607 students, 23%_x000a__x000a_Similar SEA to SCH discrepancies exist for the FS 178, 179 number of students who took an assessment and received a valid score in the CWD subgroup. Please revise data and resubmit or explain in a data note why these data are accurate."/>
    <m/>
    <m/>
    <m/>
    <m/>
    <m/>
    <m/>
    <m/>
    <m/>
  </r>
  <r>
    <s v="DQR-Assess-006_MA_1_002"/>
    <s v="Assessment CDQR "/>
    <s v="OESE, OSEP"/>
    <s v="2017-18"/>
    <s v="MASSACHUSETTS"/>
    <s v="MA"/>
    <s v="DQR-Assess-006"/>
    <s v="175, 178, 179"/>
    <s v="583, 584, 585"/>
    <s v="SEA, SCH"/>
    <s v="LEVEL COMPARISON"/>
    <s v="NA"/>
    <s v="X"/>
    <s v="X"/>
    <s v="X"/>
    <s v="ECODIS, F, M, MHL, MW"/>
    <s v="All"/>
    <s v="ALTASSALTACH"/>
    <s v="No"/>
    <s v="Achievement SEA to SCH comparison: The SEA FS 175 number of students in the ECODIS, F, M, MHL, MW subgroups who took an ALTASSALTACH assessment and received a valid score in GRADES ALL is different from the sum of the SCH level counts of students who took an assessment and received a valid score. The largest discrepancy of 1031 students, or 21%, is in the M subgroup. Discrepancies in the other subgroups range from 239-927 students. _x000a__x000a_Similar SEA to SCH discrepancies exist for the FS 178, 179 number of students who took an assessment and received a valid score in the ECODIS, F, M, MHL, MW subgroups. Please revise data and resubmit or explain in a data note why these data are accurate."/>
    <m/>
    <s v="Achievement SEA to SCH comparison: The SEA FS 175 number of students in the ECODIS, F, M, MHL, MW subgroups who took an ALTASSALTACH assessment and received a valid score in GRADES ALL is different from the sum of the SCH level counts of students who took an assessment and received a valid score. The largest discrepancy of 1031 students, or 21%, is in the M subgroup. Discrepancies in the other subgroups range from 239-927 students. _x000a__x000a_Similar SEA to SCH discrepancies exist for the FS 178, 179 number of students who took an assessment and received a valid score in the ECODIS, F, M, MHL, MW subgroups. Please revise data and resubmit or explain in a data note why these data are accurate."/>
    <s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
    <m/>
    <m/>
    <m/>
    <s v="X"/>
    <s v="X"/>
    <s v="X"/>
    <s v="ECODIS, F, M, MHL, MW"/>
    <s v="All"/>
    <s v="ALTALTACH"/>
    <m/>
    <s v="No resubmission"/>
    <s v="Did not resolve"/>
    <m/>
    <s v="Achievement SEA to SCH comparison: The SEA FS 175 number of students in the ECODIS, F, M, MHL, MW subgroups who took an ALTASSALTACH assessment and received a valid score in GRADES ALL is different from the sum of the SCH level counts of students who took an assessment and received a valid score. The largest discrepancy of 1031 students, or 21%, is in the M subgroup. Discrepancies in the other subgroups range from 239-927 students. _x000a__x000a_Similar SEA to SCH discrepancies exist for the FS 178, 179 number of students who took an assessment and received a valid score in the ECODIS, F, M, MHL, MW subgroups. Please revise data and resubmit or explain in a data note why these data are accurate."/>
    <m/>
    <m/>
    <m/>
    <m/>
    <x v="1"/>
    <s v="Include"/>
    <s v="Achievement SEA to SCH comparison: The SEA FS 175 number of students in the ECODIS, F, M, MHL, MW subgroups who took an ALTASSALTACH assessment and received a valid score in GRADES ALL is different from the sum of the SCH level counts of students who took an assessment and received a valid score. The largest discrepancy of 1031 students, or 21%, is in the M subgroup. Discrepancies in the other subgroups range from 239-927 students. _x000a__x000a_Similar SEA to SCH discrepancies exist for the FS 178, 179 number of students who took an assessment and received a valid score in the ECODIS, F, M, MHL, MW subgroups. Please revise data and resubmit or explain in a data note why these data are accurate."/>
    <x v="119"/>
    <m/>
    <x v="1"/>
    <x v="7"/>
    <x v="4"/>
    <x v="6"/>
    <s v="No"/>
    <s v="Achievement SEA to SCH comparison: The SEA FS 175 number of students in the ECODIS, F, M, MHL, MW subgroups who took an ALTASSALTACH assessment and received a valid score in GRADES ALL is different from the sum of the SCH level counts of students who took an assessment and received a valid score. The largest discrepancy of 1031 students, or 21%, is in the M subgroup. Discrepancies in the other subgroups range from 239-927 students. _x000a__x000a_Similar SEA to SCH discrepancies exist for the FS 178, 179 number of students who took an assessment and received a valid score in the ECODIS, F, M, MHL, MW subgroups. Please revise data and resubmit or explain in a data note why these data are accurate."/>
    <m/>
    <m/>
    <m/>
    <m/>
    <m/>
    <m/>
    <m/>
    <m/>
  </r>
  <r>
    <s v="DQR-Assess-009_MA_1_001"/>
    <s v="Assessment CDQR "/>
    <s v="OESE, OSEP"/>
    <s v="2017-18"/>
    <s v="MASSACHUSETTS"/>
    <s v="MA"/>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
    <m/>
    <m/>
    <m/>
    <s v="X"/>
    <s v="X"/>
    <s v="X"/>
    <s v="See CDQR Y2Y report"/>
    <s v="See CDQR Y2Y report"/>
    <s v="See CDQR Y2Y report"/>
    <s v="See CDQR Y2Y report"/>
    <s v="No resubmission"/>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119"/>
    <m/>
    <x v="1"/>
    <x v="3"/>
    <x v="3"/>
    <x v="3"/>
    <s v="No"/>
    <s v="A year to year change of more than 200 (count difference) and 10% was identified for at least one subgroup, assessment type, or grade. Please review the CDQR Year to Year tab. Please resubmit SY 2017-18 data or submit a data note to explain why these data are accurate."/>
    <s v="...Massachusetts rolled out new Massachusetts Comprehensive Assessment System (MCAS) tests last school year, with a much higher percentage of students participating in the assessment exams online. This online testing allowed for several more types of accommodations, which contributed to the increase in the accommodation figures from the prior year. _x000a__x000a_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ssachusetts]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
    <m/>
    <m/>
    <m/>
    <m/>
    <m/>
    <m/>
    <m/>
  </r>
  <r>
    <s v="DQR-Assess-012_MA_1_001"/>
    <s v="Assessment CDQR "/>
    <s v="OESE, OSEP"/>
    <s v="2017-18"/>
    <s v="MASSACHUSETTS"/>
    <s v="MA"/>
    <s v="DQR-Assess-012"/>
    <s v="175, 178, 179, 185, 188, 189"/>
    <s v="583, 584, 585, 588, 589, 590"/>
    <s v="SEA, LEA, SCH"/>
    <s v="ACROSS FILE COMPARISON"/>
    <s v="NA"/>
    <s v="X"/>
    <s v="X"/>
    <s v="X"/>
    <s v="HOM"/>
    <s v="ALL, 3, 4, 5, 6, 7, 8, 10"/>
    <s v="ALL, REGASSWACC, REGASSWOACC"/>
    <s v="No"/>
    <s v="Across file comparison: The SEA number of students in the HOM subgroup who took an assessment and received a valid score for GRADES ALL, 3, 4, 5, 6, 7, 8, 10 and ALL, REGASSWACC, REGASSWOACC assessment type does not equal the number of students who participated in the assessment. _x000a__x000a_Achievement to Participation Grand Total discrepancies by subject:_x000a_MATHEMATICS: -1415 students (-14%)_x000a_READING/LANGUAGE ARTS: -1449 students (-14%)_x000a_SCIENCE: -566 students (-14%)_x000a__x000a_Similar discrepancies exist at the LEA and School levels. Please revise data and resubmit or explain in a data note why these data are accurate."/>
    <m/>
    <s v="Across file comparison: The SEA number of students in the HOM subgroup who took an assessment and received a valid score for GRADES ALL, 3, 4, 5, 6, 7, 8, 10 and ALL, REGASSWACC, REGASSWOACC assessment type does not equal the number of students who participated in the assessment. _x000a__x000a_Achievement to Participation Grand Total discrepancies by subject:_x000a_MATHEMATICS: -1415 students (-14%)_x000a_READING/LANGUAGE ARTS: -1449 students (-14%)_x000a_SCIENCE: -566 students (-14%)_x000a__x000a_Similar discrepancies exist at the LEA and School levels. Please revise data and resubmit or explain in a data note why these data are accurate."/>
    <s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
    <m/>
    <m/>
    <m/>
    <s v="X"/>
    <s v="X"/>
    <s v="X"/>
    <s v="HOM"/>
    <s v="ALL, 3, 4, 5, 6, 7, 8, 10"/>
    <s v="ALL, REGWACC, REGWOACC"/>
    <s v="No"/>
    <s v="No resubmission"/>
    <s v="Did not resolve"/>
    <m/>
    <s v="Across file comparison: The SEA number of students in the HOM subgroup who took an assessment and received a valid score for GRADES ALL, 3, 4, 5, 6, 7, 8, 10 and ALL, REGASSWACC, REGASSWOACC assessment type does not equal the number of students who participated in the assessment. _x000a__x000a_Achievement to Participation Grand Total discrepancies by subject:_x000a_MATHEMATICS: -1415 students (-14%)_x000a_READING/LANGUAGE ARTS: -1449 students (-14%)_x000a_SCIENCE: -566 students (-14%)_x000a__x000a_Similar discrepancies exist at the LEA and School levels. Please revise data and resubmit or explain in a data note why these data are accurate."/>
    <m/>
    <m/>
    <m/>
    <m/>
    <x v="1"/>
    <s v="Include"/>
    <s v="Across file comparison: The SEA number of students in the HOM subgroup who took an assessment and received a valid score for GRADES ALL, 3, 4, 5, 6, 7, 8, 10 and ALL, REGASSWACC, REGASSWOACC assessment type does not equal the number of students who participated in the assessment. _x000a__x000a_Achievement to Participation Grand Total discrepancies by subject:_x000a_MATHEMATICS: -1415 students (-14%)_x000a_READING/LANGUAGE ARTS: -1449 students (-14%)_x000a_SCIENCE: -566 students (-14%)_x000a__x000a_Similar discrepancies exist at the LEA and School levels. Please revise data and resubmit or explain in a data note why these data are accurate."/>
    <x v="119"/>
    <m/>
    <x v="1"/>
    <x v="4"/>
    <x v="3"/>
    <x v="2"/>
    <s v="No"/>
    <s v="Across file comparison: The SEA number of students in the HOM subgroup who took an assessment and received a valid score for GRADES ALL, 3, 4, 5, 6, 7, 8, 10 and ALL, REGASSWACC, REGASSWOACC assessment type does not equal the number of students who participated in the assessment. _x000a__x000a_Achievement to Participation Grand Total discrepancies by subject:_x000a_MATHEMATICS: -1415 students (-14%)_x000a_READING/LANGUAGE ARTS: -1449 students (-14%)_x000a_SCIENCE: -566 students (-14%)_x000a__x000a_Similar discrepancies exist at the LEA and School levels. Please revise data and resubmit or explain in a data note why these data are accurate."/>
    <s v="The reason Massachusetts reported a larger number of students in the participation files (FS 185/FS 189) than were reflected in our assessment files (FS 175/FS 179) is due to first year ELL students. The ELL students participate in the Massachusetts Comprehensive Assessment System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_x000a__x000a_This explanation would also account for all of the discrepancies reported for students in subgroups..."/>
    <m/>
    <m/>
    <m/>
    <m/>
    <m/>
    <m/>
    <m/>
  </r>
  <r>
    <s v="DQR-Assess-012_MA_1_002"/>
    <s v="Assessment CDQR "/>
    <s v="OESE, OSEP"/>
    <s v="2017-18"/>
    <s v="MASSACHUSETTS"/>
    <s v="MA"/>
    <s v="DQR-Assess-012"/>
    <s v="175, 178, 179, 185, 188, 189"/>
    <s v="583, 584, 585, 588, 589, 590"/>
    <s v="SEA, LEA, SCH"/>
    <s v="ACROSS FILE COMPARISON"/>
    <s v="NA"/>
    <s v="X"/>
    <s v="X"/>
    <s v="X"/>
    <s v="LEP"/>
    <s v="ALL, 3, 4, 5, 6, 7, 8, 10"/>
    <s v="ALL, REGASSWOACC"/>
    <s v="No"/>
    <s v="Across file comparison: The SEA number of students in the LEP subgroup who took an assessment and received a valid score for GRADES ALL, 3, 4, 5, 6, 7, 8, 10 and ALL, REGASASWOACC assessment type does not equal the number of students who participated in the assessment. _x000a__x000a_Achievement to Participation Grand Total discrepancies by subject:_x000a_MATHEMATICS: -6883 students (-14%)_x000a_READING/LANGUAGE ARTS: -7029 students (-15%)_x000a_SCIENCE: -3053 students (-18%)_x000a__x000a_Similar discrepancies exist at the LEA and School levels. Please revise data and resubmit or explain in a data note why these data are accurate."/>
    <m/>
    <s v="Across file comparison: The SEA number of students in the LEP subgroup who took an assessment and received a valid score for GRADES ALL, 3, 4, 5, 6, 7, 8, 10 and ALL, REGASASWOACC assessment type does not equal the number of students who participated in the assessment. _x000a__x000a_Achievement to Participation Grand Total discrepancies by subject:_x000a_MATHEMATICS: -6883 students (-14%)_x000a_READING/LANGUAGE ARTS: -7029 students (-15%)_x000a_SCIENCE: -3053 students (-18%)_x000a__x000a_Similar discrepancies exist at the LEA and School levels. Please revise data and resubmit or explain in a data note why these data are accurate."/>
    <s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
    <m/>
    <m/>
    <m/>
    <s v="X"/>
    <s v="X"/>
    <s v="X"/>
    <s v="LEP"/>
    <s v="ALL, 3, 4, 5, 6, 7, 8, 10"/>
    <s v="ALL, REGWOACC"/>
    <s v="No"/>
    <s v="No resubmission"/>
    <s v="Did not resolve"/>
    <m/>
    <s v="Across file comparison: The SEA number of students in the LEP subgroup who took an assessment and received a valid score for GRADES ALL, 3, 4, 5, 6, 7, 8, 10 and ALL, REGASASWOACC assessment type does not equal the number of students who participated in the assessment. _x000a__x000a_Achievement to Participation Grand Total discrepancies by subject:_x000a_MATHEMATICS: -6883 students (-14%)_x000a_READING/LANGUAGE ARTS: -7029 students (-15%)_x000a_SCIENCE: -3053 students (-18%)_x000a__x000a_Similar discrepancies exist at the LEA and School levels. Please revise data and resubmit or explain in a data note why these data are accurate."/>
    <m/>
    <m/>
    <m/>
    <m/>
    <x v="1"/>
    <s v="Include"/>
    <s v="Across file comparison: The SEA number of students in the LEP subgroup who took an assessment and received a valid score for GRADES ALL, 3, 4, 5, 6, 7, 8, 10 and ALL, REGASASWOACC assessment type does not equal the number of students who participated in the assessment. _x000a__x000a_Achievement to Participation Grand Total discrepancies by subject:_x000a_MATHEMATICS: -6883 students (-14%)_x000a_READING/LANGUAGE ARTS: -7029 students (-15%)_x000a_SCIENCE: -3053 students (-18%)_x000a__x000a_Similar discrepancies exist at the LEA and School levels. Please revise data and resubmit or explain in a data note why these data are accurate."/>
    <x v="119"/>
    <m/>
    <x v="1"/>
    <x v="4"/>
    <x v="3"/>
    <x v="2"/>
    <s v="No"/>
    <s v="Across file comparison: The SEA number of students in the LEP subgroup who took an assessment and received a valid score for GRADES ALL, 3, 4, 5, 6, 7, 8, 10 and ALL, REGASSWOACC assessment type does not equal the number of students who participated in the assessment. _x000a__x000a_Achievement to Participation Grand Total discrepancies by subject:_x000a_MATHEMATICS: -6883 students (-14%)_x000a_READING/LANGUAGE ARTS: -7029 students (-15%)_x000a_SCIENCE: -3053 students (-18%)_x000a__x000a_Similar discrepancies exist at the LEA and School levels. Please revise data and resubmit or explain in a data note why these data are accurate."/>
    <s v="The reason Massachusetts reported a larger number of students in the participation files (FS 185/FS 189) than were reflected in our assessment files (FS 175/FS 179) is due to first year ELL students. The ELL students participate in the Massachusetts Comprehensive Assessment System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_x000a__x000a_This explanation would also account for all of the discrepancies reported for students in subgroups..."/>
    <m/>
    <m/>
    <m/>
    <m/>
    <m/>
    <m/>
    <m/>
  </r>
  <r>
    <s v="DQR-Assess-012_MA_1_003"/>
    <s v="Assessment CDQR "/>
    <s v="OESE, OSEP"/>
    <s v="2017-18"/>
    <s v="MASSACHUSETTS"/>
    <s v="MA"/>
    <s v="DQR-Assess-012"/>
    <s v="175, 185"/>
    <s v="583, 588"/>
    <s v="SEA, LEA, SCH"/>
    <s v="ACROSS FILE COMPARISON"/>
    <s v="NA"/>
    <s v="X"/>
    <m/>
    <m/>
    <s v="MHL"/>
    <s v="7, 8"/>
    <s v="REGASSWOACC"/>
    <s v="No"/>
    <s v="Across file comparison: The SEA number of students in the MHL subgroup who took an assessment and received a valid score for GRADES 7 and 8 and REGASSWOACC assessment type does not equal the number of students in the MHL subgroup who participated in the assessment. The discrepancy for GRADE 7 is -532 students, or -5%, and the discrepancy for GRADE 8 is -512 students, or -5%. Similar discrepancies exist at the LEA and School levels. Please revise data and resubmit or explain in a data note why these data are accurate."/>
    <m/>
    <s v="Across file comparison: The SEA number of students in the MHL subgroup who took an assessment and received a valid score for GRADES 7 and 8 and REGASSWOACC assessment type does not equal the number of students in the MHL subgroup who participated in the assessment. The discrepancy for GRADE 7 is -532 students, or -5%, and the discrepancy for GRADE 8 is -512 students, or -5%. Similar discrepancies exist at the LEA and School levels. Please revise data and resubmit or explain in a data note why these data are accurate."/>
    <s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
    <m/>
    <m/>
    <m/>
    <s v="X"/>
    <m/>
    <m/>
    <s v="MHL"/>
    <s v="7, 8"/>
    <s v="REGWOACC"/>
    <s v="No"/>
    <s v="No resubmission"/>
    <s v="Did not resolve"/>
    <m/>
    <s v="Across file comparison: The SEA number of students in the MHL subgroup who took an assessment and received a valid score for GRADES 7 and 8 and REGASSWOACC assessment type does not equal the number of students in the MHL subgroup who participated in the assessment. The discrepancy for GRADE 7 is -532 students, or -5%, and the discrepancy for GRADE 8 is -512 students, or -5%. Similar discrepancies exist at the LEA and School levels. Please revise data and resubmit or explain in a data note why these data are accurate."/>
    <m/>
    <m/>
    <m/>
    <m/>
    <x v="1"/>
    <s v="Include"/>
    <s v="Across file comparison: The SEA number of students in the MHL subgroup who took an assessment and received a valid score for GRADES 7 and 8 and REGASSWOACC assessment type does not equal the number of students in the MHL subgroup who participated in the assessment. The discrepancy for GRADE 7 is -532 students, or -5%, and the discrepancy for GRADE 8 is -512 students, or -5%. Similar discrepancies exist at the LEA and School levels. Please revise data and resubmit or explain in a data note why these data are accurate."/>
    <x v="119"/>
    <m/>
    <x v="1"/>
    <x v="4"/>
    <x v="3"/>
    <x v="2"/>
    <s v="No"/>
    <s v="Across file comparison: The SEA number of students in the MHL subgroup who took an assessment and received a valid score for GRADES 7 and 8 and REGASSWOACC assessment type does not equal the number of students in the MHL subgroup who participated in the assessment. The discrepancy for GRADE 7 is -532 students, or -5%, and the discrepancy for GRADE 8 is -512 students, or -5%. Similar discrepancies exist at the LEA and School levels. Please revise data and resubmit or explain in a data note why these data are accurate."/>
    <s v="The reason Massachusetts reported a larger number of students in the participation files (FS 185/FS 189) than were reflected in our assessment files (FS 175/FS 179) is due to first year ELL students. The ELL students participate in the Massachusetts Comprehensive Assessment System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_x000a__x000a_This explanation would also account for all of the discrepancies reported for students in subgroups..."/>
    <m/>
    <m/>
    <m/>
    <m/>
    <m/>
    <m/>
    <m/>
  </r>
  <r>
    <s v="DQR-Assess-012_MA_1_004"/>
    <s v="Assessment CDQR "/>
    <s v="OESE, OSEP"/>
    <s v="2017-18"/>
    <s v="MASSACHUSETTS"/>
    <s v="MA"/>
    <s v="DQR-Assess-012"/>
    <s v="179, 189"/>
    <s v="585, 590"/>
    <s v="SEA, LEA, SCH"/>
    <s v="ACROSS FILE COMPARISON"/>
    <s v="NA"/>
    <m/>
    <m/>
    <s v="X"/>
    <s v="MHL"/>
    <s v="ALL, 8, 10"/>
    <s v="ALL, REGASSWOACC"/>
    <s v="No"/>
    <s v="Across file comparison: The SEA number of students in the MHL subgroup who took an assessment and received a valid score for GRADES ALL, 8 and 10 and ALL, REGASSWOACC assessment type does not equal the number of students in the MHL subgroup who participated in the assessment. _x000a__x000a_Discrepancies by assessment type/grade:_x000a_ALL/GRADE 10: -673 students (-5%)_x000a_REGASSWOACC/ALL: -1640 students (-5%)_x000a_REGASSWOACC/GRADE 8: -507 students (-5%)_x000a_REGASSWOACC/GRADE 10: -665 students (-5%)_x000a__x000a_Similar discrepancies exist at the LEA and School levels. Please revise data and resubmit or explain in a data note why these data are accurate."/>
    <m/>
    <s v="Across file comparison: The SEA number of students in the MHL subgroup who took an assessment and received a valid score for GRADES ALL, 8 and 10 and ALL, REGASSWOACC assessment type does not equal the number of students in the MHL subgroup who participated in the assessment. _x000a__x000a_Discrepancies by assessment type/grade:_x000a_ALL/GRADE 10: -673 students (-5%)_x000a_REGASSWOACC/ALL: -1640 students (-5%)_x000a_REGASSWOACC/GRADE 8: -507 students (-5%)_x000a_REGASSWOACC/GRADE 10: -665 students (-5%)_x000a__x000a_Similar discrepancies exist at the LEA and School levels. Please revise data and resubmit or explain in a data note why these data are accurate."/>
    <s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
    <m/>
    <m/>
    <m/>
    <m/>
    <m/>
    <s v="X"/>
    <s v="MHL"/>
    <s v="ALL, 8, 10"/>
    <s v="ALL, REGWOACC"/>
    <s v="No"/>
    <s v="No resubmission"/>
    <s v="Did not resolve"/>
    <m/>
    <s v="Across file comparison: The SEA number of students in the MHL subgroup who took an assessment and received a valid score for GRADES ALL, 8 and 10 and ALL, REGASSWOACC assessment type does not equal the number of students in the MHL subgroup who participated in the assessment. _x000a__x000a_Discrepancies by assessment type/grade:_x000a_ALL/GRADE 10: -673 students (-5%)_x000a_REGASSWOACC/ALL: -1640 students (-5%)_x000a_REGASSWOACC/GRADE 8: -507 students (-5%)_x000a_REGASSWOACC/GRADE 10: -665 students (-5%)_x000a__x000a_Similar discrepancies exist at the LEA and School levels. Please revise data and resubmit or explain in a data note why these data are accurate."/>
    <m/>
    <m/>
    <m/>
    <m/>
    <x v="1"/>
    <s v="Exclude - Science"/>
    <s v="Across file comparison: The SEA number of students in the MHL subgroup who took an assessment and received a valid score for GRADES ALL, 8 and 10 and ALL, REGASSWOACC assessment type does not equal the number of students in the MHL subgroup who participated in the assessment. _x000a__x000a_Discrepancies by assessment type/grade:_x000a_ALL/GRADE 10: -673 students (-5%)_x000a_REGASSWOACC/ALL: -1640 students (-5%)_x000a_REGASSWOACC/GRADE 8: -507 students (-5%)_x000a_REGASSWOACC/GRADE 10: -665 students (-5%)_x000a__x000a_Similar discrepancies exist at the LEA and School levels. Please revise data and resubmit or explain in a data note why these data are accurate."/>
    <x v="119"/>
    <m/>
    <x v="1"/>
    <x v="4"/>
    <x v="3"/>
    <x v="2"/>
    <s v="No"/>
    <s v="Across file comparison: The SEA number of students in the MHL subgroup who took an assessment and received a valid score for GRADES ALL, 8 and 10 and ALL, REGASSWOACC assessment type does not equal the number of students in the MHL subgroup who participated in the assessment. _x000a__x000a_Discrepancies by assessment type/grade:_x000a_ALL/GRADE 10: -673 students (-5%)_x000a_REGASSWOACC/ALL: -1640 students (-5%)_x000a_REGASSWOACC/GRADE 8: -507 students (-5%)_x000a_REGASSWOACC/GRADE 10: -665 students (-5%)_x000a__x000a_Similar discrepancies exist at the LEA and School levels. Please revise data and resubmit or explain in a data note why these data are accurate."/>
    <s v="The reason Massachusetts reported a larger number of students in the participation files (FS 185/FS 189) than were reflected in our assessment files (FS 175/FS 179) is due to first year ELL students. The ELL students participate in the Massachusetts Comprehensive Assessment System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_x000a__x000a_This explanation would also account for all of the discrepancies reported for students in subgroups..."/>
    <m/>
    <m/>
    <m/>
    <m/>
    <m/>
    <m/>
    <m/>
  </r>
  <r>
    <s v="DQR-Assess-018_MA_1_001"/>
    <s v="Assessment CDQR "/>
    <s v="OESE, OSEP"/>
    <s v="2017-18"/>
    <s v="MASSACHUSETTS"/>
    <s v="MA"/>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47%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47%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
    <m/>
    <m/>
    <s v="Revise; Waiver"/>
    <s v="X"/>
    <m/>
    <m/>
    <s v="CWD"/>
    <s v="ALL"/>
    <s v="ALTALTACH"/>
    <s v="Y"/>
    <s v="No resubmission"/>
    <s v="Did not resolve"/>
    <m/>
    <s v="1% CWD Alternate Assessment Participation [MATHEMATICS]: Students with Disabilities (IDEA) (CWD) taking the alternate assessment based on alternate achievement standards (ALTPARTALTACH) make up 1.47%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MATHEMATICS]: Students with Disabilities (IDEA) (CWD) taking the alternate assessment based on alternate achievement standards (ALTPARTALTACH) make up 1.47%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20"/>
    <s v="DS question: Stae question seems to be a one size fits all, but relevant to the data question. Recommended removal."/>
    <x v="2"/>
    <x v="5"/>
    <x v="5"/>
    <x v="5"/>
    <s v="No"/>
    <s v="1% CWD Alternate Assessment Participation [MATHEMATICS]: Students with Disabilities (IDEA) (CWD) taking the alternate assessment based on alternate achievement standards (ALTPARTALTACH) make up 1.47%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
    <m/>
    <m/>
    <m/>
    <m/>
    <m/>
    <m/>
    <m/>
  </r>
  <r>
    <s v="DQR-Assess-018_MA_1_002"/>
    <s v="Assessment CDQR "/>
    <s v="OESE, OSEP"/>
    <s v="2017-18"/>
    <s v="MASSACHUSETTS"/>
    <s v="MA"/>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4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4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
    <m/>
    <m/>
    <s v="Revise; Waiver"/>
    <m/>
    <s v="X"/>
    <m/>
    <s v="CWD"/>
    <s v="ALL"/>
    <s v="ALTALTACH"/>
    <s v="Y"/>
    <s v="No resubmission"/>
    <s v="Did not resolve"/>
    <m/>
    <s v="1% CWD Alternate Assessment Participation [READING/LANGUAGE ARTS]: Students with Disabilities (IDEA) (CWD) taking the alternate assessment based on alternate achievement standards (ALTPARTALTACH) make up 1.4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READING/LANGUAGE ARTS]: Students with Disabilities (IDEA) (CWD) taking the alternate assessment based on alternate achievement standards (ALTPARTALTACH) make up 1.4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20"/>
    <s v="DS question: Stae question seems to be a one size fits all, but relevant to the data question. Recommended removal."/>
    <x v="2"/>
    <x v="5"/>
    <x v="5"/>
    <x v="5"/>
    <s v="No"/>
    <s v="1% CWD Alternate Assessment Participation [READING/LANGUAGE ARTS]: Students with Disabilities (IDEA) (CWD) taking the alternate assessment based on alternate achievement standards (ALTPARTALTACH) make up 1.4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
    <m/>
    <m/>
    <m/>
    <m/>
    <m/>
    <m/>
    <m/>
  </r>
  <r>
    <s v="DQR-Assess-018_MA_1_003"/>
    <s v="Assessment CDQR "/>
    <s v="OESE, OSEP"/>
    <s v="2017-18"/>
    <s v="MASSACHUSETTS"/>
    <s v="MA"/>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
    <m/>
    <m/>
    <s v="Revise; Per Email"/>
    <m/>
    <m/>
    <s v="X"/>
    <s v="CWD"/>
    <s v="ALL"/>
    <s v="ALTALTACH"/>
    <s v="Y"/>
    <s v="No resubmission"/>
    <s v="Did not resolve"/>
    <m/>
    <s v="1% CWD Alternate Assessment Participation [SCIENCE]: Students with Disabilities (IDEA) (CWD) taking the alternate assessment based on alternate achievement standards (ALTPARTALTACH) make up 1.23%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cience and SEA only"/>
    <s v="1% CWD Alternate Assessment Participation [SCIENCE]: Students with Disabilities (IDEA) (CWD) taking the alternate assessment based on alternate achievement standards (ALTPARTALTACH) make up 1.23%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x v="120"/>
    <s v="DS question: Stae question seems to be a one size fits all, but relevant to the data question. Recommended removal."/>
    <x v="2"/>
    <x v="5"/>
    <x v="5"/>
    <x v="5"/>
    <s v="No"/>
    <s v="1% CWD Alternate Assessment Participation [SCIENCE]: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
    <m/>
    <m/>
    <m/>
    <m/>
    <m/>
    <m/>
    <m/>
  </r>
  <r>
    <s v="DQR-Assess-002_MI_1_001"/>
    <s v="Assessment CDQR "/>
    <s v="OESE, OSEP"/>
    <s v="2017-18"/>
    <s v="MICHIGAN"/>
    <s v="MI"/>
    <s v="DQR-Assess-002"/>
    <n v="179"/>
    <n v="585"/>
    <s v="SEA"/>
    <s v="METADATA ERROR"/>
    <s v="IN METADATA, NOT DATA"/>
    <m/>
    <m/>
    <s v="X"/>
    <s v="NA"/>
    <s v="5,8,HS"/>
    <s v="REGWACC, REGWOACC"/>
    <s v="No"/>
    <s v="Achievement metadata - [SCIENCE]: No achievement data (FS 179) submitted for REGASSWACC, REGASSWOACC [PERF LEVELS 1-4] for GRADES 5, 8, HS; however, EMAPS assessment metadata indicated GRADES 5, 8, HS/REGASSWACC/LEVELS 1-4 and GRADES 5, 8, HS/REGASSWOACC/LEVELS 1-4 would be submitted. Please resubmit metadata and/or data to ensure consistency."/>
    <m/>
    <s v="Achievement metadata - [SCIENCE]: No achievement data (FS 179) submitted for REGASSWACC, REGASSWOACC [PERF LEVELS 1-4] for GRADES 5, 8, HS; however, EMAPS assessment metadata indicated GRADES 5, 8, HS/REGASSWACC/LEVELS 1-4 and GRADES 5, 8, HS/REGASSWOACC/LEVELS 1-4 would be submitted. Please resubmit metadata and/or data to ensure consistency."/>
    <s v="Emailed PSC - how should survey change to prevent the issue?   Michigan is unable to change the survey to reflect no data for the regular assessments in science as at least one perforance level is required by the system. "/>
    <m/>
    <m/>
    <m/>
    <m/>
    <m/>
    <s v="X"/>
    <s v="NA"/>
    <s v="5, 8, HS"/>
    <s v="REGWACC, REGWOACC"/>
    <m/>
    <s v="No resubmission"/>
    <s v="Did not resolve"/>
    <m/>
    <s v="Achievement metadata - [SCIENCE]: No achievement data (FS 179) submitted for REGASSWACC, REGASSWOACC [PERF LEVELS 1-4] for GRADES 5, 8, HS; however, EMAPS assessment metadata indicated GRADES 5, 8, HS/REGASSWACC/LEVELS 1-4 and GRADES 5, 8, HS/REGASSWOACC/LEVELS 1-4 would be submitted. Please resubmit metadata and/or data to ensure consistency."/>
    <m/>
    <m/>
    <m/>
    <m/>
    <x v="1"/>
    <s v="Exclude - Science and SEA only"/>
    <s v="Achievement metadata - [SCIENCE]: No achievement data (FS 179) submitted for REGASSWACC, REGASSWOACC [PERF LEVELS 1-4] for GRADES 5, 8, HS; however, EMAPS assessment metadata indicated GRADES 5, 8, HS/REGASSWACC/LEVELS 1-4 and GRADES 5, 8, HS/REGASSWOACC/LEVELS 1-4 would be submitted. Please resubmit metadata and/or data to ensure consistency."/>
    <x v="121"/>
    <s v="Question to PSC; recommend removal of state response"/>
    <x v="0"/>
    <x v="1"/>
    <x v="6"/>
    <x v="0"/>
    <s v="No"/>
    <s v="Achievement metadata - [SCIENCE]: No achievement data (FS 179) submitted for REGASSWACC, REGASSWOACC [PERF LEVELS 1-4] for GRADES 5, 8, HS; however, EMAPS assessment metadata indicated GRADES 5, 8, HS/REGASSWACC/LEVELS 1-4 and GRADES 5, 8, HS/REGASSWOACC/LEVELS 1-4 would be submitted. Please resubmit metadata and/or data to ensure consistency."/>
    <s v="Emailed PSC - how should survey change to prevent the issue?   Michigan is unable to change the survey to reflect no data for the regular assessments in science as at least one performance level is required by the system. "/>
    <m/>
    <m/>
    <m/>
    <m/>
    <m/>
    <m/>
    <m/>
  </r>
  <r>
    <s v="DQR-Assess-002_MI_1_002"/>
    <s v="Assessment CDQR "/>
    <s v="OESE, OSEP"/>
    <s v="2017-18"/>
    <s v="MICHIGAN"/>
    <s v="MI"/>
    <s v="DQR-Assess-002"/>
    <s v="175, 178"/>
    <s v="583, 584"/>
    <s v="SEA"/>
    <s v="METADATA ERROR"/>
    <s v="ZEROS SUBMITTED"/>
    <s v="X"/>
    <s v="X"/>
    <m/>
    <s v="NA"/>
    <s v="HS"/>
    <s v="REGWACC, REGWOACC"/>
    <s v="No"/>
    <s v="Participation metadata - [MATHEMATICS and READING/LANGUAGE ARTS]: Achievement data (FS 175/178) submitted for GRADE HS [PERF LEVEL 1 and 4]; however, EMAPS assessment metadata indicated that data for four performance levels would be submitted. Please confirm that no students should be reported for the GRADE HS/REGASSWACC/LEVELS 2 and 3 and GRADE HS/REGASSWOACC/LEVELS 2 and 3 combinations."/>
    <m/>
    <s v="Participation metadata - [MATHEMATICS and READING/LANGUAGE ARTS]: Achievement data (FS 175/178) submitted for GRADE HS [PERF LEVEL 1 and 4]; however, EMAPS assessment metadata indicated that data for four performance levels would be submitted. Please confirm that no students should be reported for the GRADE HS/REGASSWACC/LEVELS 2 and 3 and GRADE HS/REGASSWOACC/LEVELS 2 and 3 combinations."/>
    <s v="The Assessment Metadata Survey has been updated to reflect only 2 performance levels for high school as Michigan uses the SAT for these grades.  "/>
    <m/>
    <m/>
    <m/>
    <s v="X"/>
    <s v="X"/>
    <m/>
    <s v="NA"/>
    <s v="HS"/>
    <s v="REGWACC, REGWOACC"/>
    <m/>
    <s v="No resubmission"/>
    <s v="Did not resolve"/>
    <m/>
    <s v="Achievement metadata - [MATHEMATICS and READING/LANGUAGE ARTS]: Achievement data (FS 175/178) submitted for GRADE HS [PERF LEVEL 1 and 4]; however, EMAPS assessment metadata indicated that data for four performance levels would be submitted. Please confirm that no students should be reported for the GRADE HS/REGASSWACC/LEVELS 2, 3 and GRADE HS/REGASSWOACC/LEVELS 2, 3 combinations."/>
    <m/>
    <m/>
    <m/>
    <m/>
    <x v="1"/>
    <s v="Exclude"/>
    <s v="Achievement metadata - [MATHEMATICS and READING/LANGUAGE ARTS]: Achievement data (FS 175/178) submitted for GRADE HS [PERF LEVEL 1 and 4]; however, EMAPS assessment metadata indicated that data for four performance levels would be submitted. Please confirm that no students should be reported for the GRADE HS/REGASSWACC/LEVELS 2, 3 and GRADE HS/REGASSWOACC/LEVELS 2, 3 combinations."/>
    <x v="122"/>
    <s v="Zeroes submitted comment; recommend removing from data notes"/>
    <x v="0"/>
    <x v="1"/>
    <x v="4"/>
    <x v="4"/>
    <s v="No"/>
    <s v="Achievement metadata - [MATHEMATICS and READING/LANGUAGE ARTS]: Achievement data (FS 175/178) submitted for GRADE HS [PERF LEVEL 1 and 4]; however, EMAPS assessment metadata indicated that data for four performance levels would be submitted. Please confirm that no students should be reported for the GRADE HS/REGASSWACC/LEVELS 2, 3 and GRADE HS/REGASSWOACC/LEVELS 2, 3 combinations."/>
    <m/>
    <m/>
    <m/>
    <m/>
    <m/>
    <m/>
    <m/>
    <m/>
  </r>
  <r>
    <s v="DQR-Assess-002_MI_2_001"/>
    <s v="Assessment CDQR "/>
    <s v="OESE, OSEP"/>
    <s v="2017-18"/>
    <s v="MICHIGAN"/>
    <s v="MI"/>
    <s v="DQR-Assess-002"/>
    <s v="175, 178"/>
    <s v="583, 584"/>
    <s v="SEA"/>
    <s v="METADATA ERROR"/>
    <s v="ZEROS SUBMITTED"/>
    <m/>
    <m/>
    <m/>
    <m/>
    <m/>
    <m/>
    <m/>
    <m/>
    <m/>
    <m/>
    <s v=""/>
    <m/>
    <m/>
    <m/>
    <s v="X"/>
    <s v="X"/>
    <m/>
    <s v="NA"/>
    <s v="HS"/>
    <s v="REGWACC, REGWOACC"/>
    <m/>
    <s v="Data resubmitted"/>
    <s v="New"/>
    <m/>
    <s v="Missing Data (FS 175/178): Achievement data were not reported for REGASSWACC/LEVELS 2, 3 and REGASSWOACC/LEVELS 2, 3 for GRADE HS. Zeroes were reported for these combinations."/>
    <m/>
    <m/>
    <m/>
    <m/>
    <x v="1"/>
    <s v="Exclude"/>
    <s v="Missing Data (FS 175/178): Achievement data were not reported for REGASSWACC/LEVELS 2, 3 and REGASSWOACC/LEVELS 2, 3 for GRADE HS. Zeroes were reported for these combinations."/>
    <x v="1"/>
    <s v="Zeroes submitted comment; recommend removing from data notes"/>
    <x v="0"/>
    <x v="1"/>
    <x v="1"/>
    <x v="1"/>
    <s v=""/>
    <s v="Missing Data (FS 175/178): Achievement data were not reported for REGASSWACC/LEVELS 2, 3 and REGASSWOACC/LEVELS 2, 3 for GRADE HS. Zeroes were reported for these combinations."/>
    <s v=""/>
    <m/>
    <m/>
    <m/>
    <m/>
    <m/>
    <m/>
    <m/>
  </r>
  <r>
    <s v="DQR-Assess-009_MI_1_001"/>
    <s v="Assessment CDQR "/>
    <s v="OESE, OSEP"/>
    <s v="2017-18"/>
    <s v="MICHIGAN"/>
    <s v="MI"/>
    <s v="DQR-Assess-009"/>
    <s v="175, 178, 179, 185, 188, 189"/>
    <s v="583, 584, 585, 588, 589, 590"/>
    <s v="SEA"/>
    <s v="ACCURACY - YEAR TO YEAR COUNT"/>
    <s v="NA"/>
    <s v="X"/>
    <s v="X"/>
    <s v="X"/>
    <s v="See CDQR Y2Y report"/>
    <s v="See CDQR Y2Y report"/>
    <s v="See CDQR Y2Y report"/>
    <s v="See CDQR Y2Y report"/>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Send Y2Y doc which has notes "/>
    <m/>
    <m/>
    <m/>
    <s v="X"/>
    <s v="X"/>
    <s v="X"/>
    <s v="See CDQR Y2Y report"/>
    <s v="See CDQR Y2Y report"/>
    <s v="See CDQR Y2Y report"/>
    <s v="See CDQR Y2Y report"/>
    <s v="No resubmission"/>
    <s v="Did not resolv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123"/>
    <s v="No Y2Y doc received. Should PSC reach out to MI?"/>
    <x v="1"/>
    <x v="3"/>
    <x v="4"/>
    <x v="4"/>
    <s v="No"/>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m/>
    <m/>
    <m/>
    <m/>
  </r>
  <r>
    <s v="DQR-Assess-010_MI_1_001"/>
    <s v="Assessment CDQR "/>
    <s v="OESE, OSEP"/>
    <s v="2017-18"/>
    <s v="MICHIGAN"/>
    <s v="MI"/>
    <s v="DQR-Assess-010"/>
    <s v="179, 189"/>
    <s v="585, 590"/>
    <s v="SEA"/>
    <s v="ACCURACY - YEAR TO YEAR RATE"/>
    <s v="NA"/>
    <m/>
    <m/>
    <s v="X"/>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Send Y2Y doc which has notes "/>
    <m/>
    <m/>
    <m/>
    <m/>
    <m/>
    <s v="X"/>
    <s v="See CDQR Y2Y report"/>
    <s v="See CDQR Y2Y report"/>
    <s v="See CDQR Y2Y report"/>
    <s v="See CDQR Y2Y report"/>
    <s v="No resubmission"/>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Exclude - Science and SEA only"/>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123"/>
    <s v="No Y2Y doc received. Should PSC reach out to MI?"/>
    <x v="1"/>
    <x v="3"/>
    <x v="4"/>
    <x v="4"/>
    <s v="No"/>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m/>
    <m/>
    <m/>
    <m/>
  </r>
  <r>
    <s v="DQR-Assess-012_MI_1_001"/>
    <s v="Assessment CDQR "/>
    <s v="OESE, OSEP"/>
    <s v="2017-18"/>
    <s v="MICHIGAN"/>
    <s v="MI"/>
    <s v="DQR-Assess-012"/>
    <s v="179, 189"/>
    <s v="585, 590"/>
    <s v="SEA, LEA, SCH"/>
    <s v="ACROSS FILE COMPARISON"/>
    <s v="NA"/>
    <m/>
    <m/>
    <s v="X"/>
    <s v="ALL, CWD, ECODIS, F, FCS, HOM, LEP, M, MA, MAN, MB, MHL, MIG, MILCNCTD, MM, MNP, MW"/>
    <s v="ALL, HS"/>
    <s v="ALL"/>
    <s v="No"/>
    <s v="Across file comparison: The SEA number of students in the ALL, CWD, ECODIS, F, FCS, HOM, LEP, M, MA, MAN, MB, MHL, MIG, MILCNCTD, MM, MNP, MW subgroups who took an assessment and received a valid score for GRADES ALL, HS and ALL assessment type does not equal the number of students who participated in the assessment. The Grand Total discrepancy is -324924 students, or -98% and  the GRADE HS total discrepancy is -106708 students, or -98%._x000a__x000a_Similar discrepancies exist at the LEA and School levels. Please revise data and resubmit or explain in a data note why these data are accurate."/>
    <m/>
    <s v="Across file comparison: The SEA number of students in the ALL, CWD, ECODIS, F, FCS, HOM, LEP, M, MA, MAN, MB, MHL, MIG, MILCNCTD, MM, MNP, MW subgroups who took an assessment and received a valid score for GRADES ALL, HS and ALL assessment type does not equal the number of students who participated in the assessment. The Grand Total discrepancy is -324924 students, or -98% and  the GRADE HS total discrepancy is -106708 students, or -98%._x000a__x000a_Similar discrepancies exist at the LEA and School levels. Please revise data and resubmit or explain in a data note why these data are accurate."/>
    <s v="There were emails with the Department prior to submitting the data explaining the Science assessment was a field test for SY2017-18 and so acheivement data would not be submitted for the regular assessment buckets.  A comment was also entered into the state submission plan.  The reason for the difference is that no data was reported for the reason stated above. "/>
    <m/>
    <m/>
    <m/>
    <m/>
    <m/>
    <s v="X"/>
    <s v="ALL, CWD, ECODIS, F, FCS, HOM, LEP, M, MA, MAN, MB, MHL, MIG, MILCNCTD, MM, MNP, MW"/>
    <s v="ALL, HS"/>
    <s v="ALL"/>
    <s v="No"/>
    <s v="No resubmission"/>
    <s v="Did not resolve"/>
    <m/>
    <s v="Across file comparison: The SEA number of students in the ALL, CWD, ECODIS, F, FCS, HOM, LEP, M, MA, MAN, MB, MHL, MIG, MILCNCTD, MM, MNP, MW subgroups who took an assessment and received a valid score for GRADES ALL, HS and ALL assessment type does not equal the number of students who participated in the assessment. The Grand Total discrepancy is -324924 students, or -98% and  the GRADE HS total discrepancy is -106708 students, or -98%._x000a__x000a_Similar discrepancies exist at the LEA and School levels. Please revise data and resubmit or explain in a data note why these data are accurate."/>
    <m/>
    <m/>
    <m/>
    <m/>
    <x v="1"/>
    <s v="Exclude - Science"/>
    <s v="Across file comparison: The SEA number of students in the ALL, CWD, ECODIS, F, FCS, HOM, LEP, M, MA, MAN, MB, MHL, MIG, MILCNCTD, MM, MNP, MW subgroups who took an assessment and received a valid score for GRADES ALL, HS and ALL assessment type does not equal the number of students who participated in the assessment. The Grand Total discrepancy is -324924 students, or -98% and  the GRADE HS total discrepancy is -106708 students, or -98%._x000a__x000a_Similar discrepancies exist at the LEA and School levels. Please revise data and resubmit or explain in a data note why these data are accurate."/>
    <x v="124"/>
    <s v="State comment refers to emails with ED; please confirm"/>
    <x v="1"/>
    <x v="4"/>
    <x v="6"/>
    <x v="0"/>
    <s v="No"/>
    <s v="Across file comparison: The SEA number of students in the ALL, CWD, ECODIS, F, FCS, HOM, LEP, M, MA, MAN, MB, MHL, MIG, MILCNCTD, MM, MNP, MW subgroups who took an assessment and received a valid score for GRADES ALL, HS and ALL assessment type does not equal the number of students who participated in the assessment. The Grand Total discrepancy is -324924 students, or -98% and  the GRADE HS total discrepancy is -106708 students, or -98%._x000a__x000a_Similar discrepancies exist at the LEA and School levels. Please revise data and resubmit or explain in a data note why these data are accurate."/>
    <s v="There were emails with the Department prior to submitting the data explaining the Science assessment was a field test for SY2017-18 and so achievement data would not be submitted for the regular assessment buckets.  A comment was also entered into the state submission plan.  The reason for the difference is that no data was reported for the reason stated above. "/>
    <m/>
    <m/>
    <m/>
    <m/>
    <m/>
    <m/>
    <m/>
  </r>
  <r>
    <s v="DQR-Assess-014_MI_1_001"/>
    <s v="Assessment CDQR "/>
    <s v="OESE, OSEP"/>
    <s v="2017-18"/>
    <s v="MICHIGAN"/>
    <s v="MI"/>
    <s v="DQR-Assess-014"/>
    <n v="185"/>
    <n v="588"/>
    <s v="SEA"/>
    <s v="LOW PARTICIPATION RATE"/>
    <s v="NA"/>
    <s v="X"/>
    <m/>
    <m/>
    <s v="FCS"/>
    <s v="All grades"/>
    <s v="All assessment types"/>
    <s v="No"/>
    <s v="Low Participation Rate (FS 185): The participation rate for the FCS subgroup is 94.2%.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 for the FCS subgroup is 94.2%. The ESEA, as amended, requires that States annually measure the achievement of not less than 95 percent of all students, and 95 percent of all students in each subgroup of students. Please revise data and resubmit and/or provide an explanatory data note. "/>
    <s v="The subgroup for students experiencing foster care has an average of two or more school moves per school year in Michigan. Therefore, foster students showing as “Not Participating” on the M-Step are likely a result of incorrect Test-Identification due to mid-school year or post-count school moves. Local Education Agency assessment coordinators may not have been made aware of foster enrollment status and/or of accurate grade assignment for those students who moved to ensure accurate testing rosters. Additionally, there may be a disconnect between the LEA assessment coordinator(s) and the LEA authorized Michigan Student Data System (MSDS) user(s) to ensure student information exactly match the information submitted to the MSDS for each student as they transition from one school to another._x000a_The Michigan Department of Education will be providing guidance and technical assistance to ensure that local education agencies understand the requirements for updating student testing rosters. This will increase the accuracy of the data collected for the 2018-2019 SY test cycle. _x000a_"/>
    <m/>
    <m/>
    <m/>
    <m/>
    <m/>
    <m/>
    <m/>
    <m/>
    <m/>
    <m/>
    <s v="Data resubmitted"/>
    <s v="Resolved"/>
    <m/>
    <m/>
    <m/>
    <m/>
    <m/>
    <m/>
    <x v="0"/>
    <s v="Exclude"/>
    <s v=""/>
    <x v="125"/>
    <m/>
    <x v="0"/>
    <x v="0"/>
    <x v="0"/>
    <x v="0"/>
    <s v=""/>
    <s v=""/>
    <s v=""/>
    <m/>
    <m/>
    <m/>
    <m/>
    <m/>
    <m/>
    <m/>
  </r>
  <r>
    <s v="DQR-Assess-014_MI_1_002"/>
    <s v="Assessment CDQR "/>
    <s v="OESE, OSEP"/>
    <s v="2017-18"/>
    <s v="MICHIGAN"/>
    <s v="MI"/>
    <s v="DQR-Assess-014"/>
    <n v="188"/>
    <n v="589"/>
    <s v="SEA"/>
    <s v="LOW PARTICIPATION RATE"/>
    <s v="NA"/>
    <m/>
    <s v="X"/>
    <m/>
    <s v="FCS"/>
    <s v="All grades"/>
    <s v="All assessment types"/>
    <s v="No"/>
    <s v="Low Participation Rate (FS 188): The participation rate for the FCS subgroup is 93.9%.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FCS subgroup is 93.9%. The ESEA, as amended, requires that States annually measure the achievement of not less than 95 percent of all students, and 95 percent of all students in each subgroup of students. Please revise data and resubmit and/or provide an explanatory data note. "/>
    <s v="The subgroup for students experiencing foster care has an average of two or more school moves per school year in Michigan. Therefore, foster students showing as “Not Participating” on the M-Step are likely a result of incorrect Test-Identification due to mid-school year or post-count school moves. Local Education Agency assessment coordinators may not have been made aware of foster enrollment status and/or of accurate grade assignment for those students who moved to ensure accurate testing rosters. Additionally, there may be a disconnect between the LEA assessment coordinator(s) and the LEA authorized Michigan Student Data System (MSDS) user(s) to ensure student information exactly match the information submitted to the MSDS for each student as they transition from one school to another._x000a_The Michigan Department of Education will be providing guidance and technical assistance to ensure that local education agencies understand the requirements for updating student testing rosters. This will increase the accuracy of the data collected for the 2018-2019 SY test cycle. _x000a_"/>
    <m/>
    <m/>
    <m/>
    <m/>
    <m/>
    <m/>
    <m/>
    <m/>
    <m/>
    <m/>
    <s v="Data resubmitted"/>
    <s v="Resolved"/>
    <m/>
    <m/>
    <m/>
    <m/>
    <m/>
    <m/>
    <x v="0"/>
    <s v="Exclude"/>
    <s v=""/>
    <x v="125"/>
    <m/>
    <x v="0"/>
    <x v="0"/>
    <x v="0"/>
    <x v="0"/>
    <s v=""/>
    <s v=""/>
    <s v=""/>
    <m/>
    <m/>
    <m/>
    <m/>
    <m/>
    <m/>
    <m/>
  </r>
  <r>
    <s v="DQR-Assess-018_MI_1_001"/>
    <s v="Assessment CDQR "/>
    <s v="OESE, OSEP"/>
    <s v="2017-18"/>
    <s v="MICHIGAN"/>
    <s v="MI"/>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2.1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2.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isregarding due to waiver"/>
    <m/>
    <m/>
    <s v="Revise; Waiver"/>
    <s v="X"/>
    <m/>
    <m/>
    <s v="CWD"/>
    <s v="ALL"/>
    <s v="ALTALTACH"/>
    <s v="Y"/>
    <s v="No resubmission"/>
    <s v="Did not resolve"/>
    <m/>
    <s v="1% CWD Alternate Assessment Participation [MATHEMATICS]: Students with Disabilities (IDEA) (CWD) taking the alternate assessment based on alternate achievement standards (ALTPARTALTACH) make up 2.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MATHEMATICS]: Students with Disabilities (IDEA) (CWD) taking the alternate assessment based on alternate achievement standards (ALTPARTALTACH) make up 2.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26"/>
    <m/>
    <x v="2"/>
    <x v="5"/>
    <x v="5"/>
    <x v="5"/>
    <s v="No"/>
    <s v="1% CWD Alternate Assessment Participation [MATHEMATICS]: Students with Disabilities (IDEA) (CWD) taking the alternate assessment based on alternate achievement standards (ALTPARTALTACH) make up 2.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
    <m/>
    <m/>
    <m/>
    <m/>
    <m/>
    <m/>
    <m/>
  </r>
  <r>
    <s v="DQR-Assess-018_MI_1_002"/>
    <s v="Assessment CDQR "/>
    <s v="OESE, OSEP"/>
    <s v="2017-18"/>
    <s v="MICHIGAN"/>
    <s v="MI"/>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2.08%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2.08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isregarding due to waiver"/>
    <m/>
    <m/>
    <s v="Revise; Waiver"/>
    <m/>
    <s v="X"/>
    <m/>
    <s v="CWD"/>
    <s v="ALL"/>
    <s v="ALTALTACH"/>
    <s v="Y"/>
    <s v="No resubmission"/>
    <s v="Did not resolve"/>
    <m/>
    <s v="1% CWD Alternate Assessment Participation [READING/LANGUAGE ARTS]: Students with Disabilities (IDEA) (CWD) taking the alternate assessment based on alternate achievement standards (ALTPARTALTACH) make up 2.08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READING/LANGUAGE ARTS]: Students with Disabilities (IDEA) (CWD) taking the alternate assessment based on alternate achievement standards (ALTPARTALTACH) make up 2.08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26"/>
    <m/>
    <x v="2"/>
    <x v="5"/>
    <x v="5"/>
    <x v="5"/>
    <s v="No"/>
    <s v="1% CWD Alternate Assessment Participation [READING/LANGUAGE ARTS]: Students with Disabilities (IDEA) (CWD) taking the alternate assessment based on alternate achievement standards (ALTPARTALTACH) make up 2.08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
    <m/>
    <m/>
    <m/>
    <m/>
    <m/>
    <m/>
    <m/>
  </r>
  <r>
    <s v="DQR-Assess-018_MI_1_003"/>
    <s v="Assessment CDQR "/>
    <s v="OESE, OSEP"/>
    <s v="2017-18"/>
    <s v="MICHIGAN"/>
    <s v="MI"/>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2.0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2.0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isregarding due to waiver"/>
    <m/>
    <m/>
    <s v="Revise; Waiver"/>
    <m/>
    <m/>
    <s v="X"/>
    <s v="CWD"/>
    <s v="ALL"/>
    <s v="ALTALTACH"/>
    <s v="Y"/>
    <s v="No resubmission"/>
    <s v="Did not resolve"/>
    <m/>
    <s v="1% CWD Alternate Assessment Participation [SCIENCE]: Students with Disabilities (IDEA) (CWD) taking the alternate assessment based on alternate achievement standards (ALTPARTALTACH) make up 2.03%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cience and SEA only"/>
    <s v="1% CWD Alternate Assessment Participation [SCIENCE]: Students with Disabilities (IDEA) (CWD) taking the alternate assessment based on alternate achievement standards (ALTPARTALTACH) make up 2.03%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26"/>
    <s v="Confirm that waiver is present"/>
    <x v="2"/>
    <x v="5"/>
    <x v="6"/>
    <x v="0"/>
    <s v="No"/>
    <s v="1% CWD Alternate Assessment Participation [SCIENCE]: Students with Disabilities (IDEA) (CWD) taking the alternate assessment based on alternate achievement standards (ALTPARTALTACH) make up 2.0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isregarding due to waiver"/>
    <m/>
    <m/>
    <m/>
    <m/>
    <m/>
    <m/>
    <m/>
  </r>
  <r>
    <s v="DQR-Assess-002_MN_1_001"/>
    <s v="Assessment CDQR "/>
    <s v="OESE, OSEP"/>
    <s v="2017-18"/>
    <s v="MINNESOTA"/>
    <s v="MN"/>
    <s v="DQR-Assess-002"/>
    <n v="179"/>
    <n v="585"/>
    <s v="SEA"/>
    <s v="METADATA ERROR"/>
    <s v="IN METADATA, NOT DATA"/>
    <m/>
    <m/>
    <s v="X"/>
    <s v="NA"/>
    <s v="5,8,HS"/>
    <s v="REGWACC"/>
    <s v="No"/>
    <s v="Achievement metadata - [SCIENCE]: No achievement data (FS 179) submitted for REGASSWACC [PERF LEVELS 1-4] for GRADES 5, 8, HS; however, EMAPS assessment metadata indicated GRADES 5, 8, HS/REGASSWACC/LEVELS 1-4 would be submitted. Please resubmit metadata and/or data to ensure consistency."/>
    <m/>
    <s v="Achievement metadata - [SCIENCE]: No achievement data (FS 179) submitted for REGASSWACC [PERF LEVELS 1-4] for GRADES 5, 8, HS; however, EMAPS assessment metadata indicated GRADES 5, 8, HS/REGASSWACC/LEVELS 1-4 would be submitted. Please resubmit metadata and/or data to ensure consistency."/>
    <s v="Missing data was resubmitted"/>
    <m/>
    <m/>
    <m/>
    <m/>
    <m/>
    <m/>
    <m/>
    <m/>
    <m/>
    <m/>
    <s v="Data resubmitted"/>
    <s v="Resolved"/>
    <m/>
    <m/>
    <m/>
    <m/>
    <m/>
    <m/>
    <x v="0"/>
    <s v="Exclude"/>
    <s v=""/>
    <x v="127"/>
    <m/>
    <x v="0"/>
    <x v="0"/>
    <x v="5"/>
    <x v="5"/>
    <s v=""/>
    <s v=""/>
    <s v=""/>
    <m/>
    <m/>
    <m/>
    <m/>
    <m/>
    <m/>
    <m/>
  </r>
  <r>
    <s v="DQR-Assess-003_MN_1_001"/>
    <s v="Assessment CDQR "/>
    <s v="OESE, OSEP"/>
    <s v="2017-18"/>
    <s v="MINNESOTA"/>
    <s v="MN"/>
    <s v="DQR-Assess-003"/>
    <n v="189"/>
    <n v="590"/>
    <s v="SEA"/>
    <s v="METADATA ERROR"/>
    <s v="IN METADATA, NOT DATA"/>
    <m/>
    <m/>
    <s v="X"/>
    <s v="NA"/>
    <s v="5,8,HS"/>
    <s v="REGWACC"/>
    <s v="No"/>
    <s v="Participation metadata - [SCIENCE]: No Participation data (FS 189) submitted for REGPARTWACC for GRADES 5, 8, HS however, EMAPS assessment metadata indicated GRADES 5, 8, HS/REGPARTWACC would be submitted. Please resubmit metadata and/or data to ensure consistency."/>
    <m/>
    <s v="Participation metadata - [SCIENCE]: No Participation data (FS 189) submitted for REGPARTWACC for GRADES 5, 8, HS however, EMAPS assessment metadata indicated GRADES 5, 8, HS/REGPARTWACC would be submitted. Please resubmit metadata and/or data to ensure consistency."/>
    <s v="Missing data was resubmitted"/>
    <m/>
    <m/>
    <m/>
    <m/>
    <m/>
    <m/>
    <m/>
    <m/>
    <m/>
    <m/>
    <s v="Data resubmitted"/>
    <s v="Resolved"/>
    <m/>
    <m/>
    <m/>
    <m/>
    <m/>
    <m/>
    <x v="0"/>
    <s v="Exclude"/>
    <s v=""/>
    <x v="127"/>
    <m/>
    <x v="0"/>
    <x v="0"/>
    <x v="5"/>
    <x v="5"/>
    <s v=""/>
    <s v=""/>
    <s v=""/>
    <m/>
    <m/>
    <m/>
    <m/>
    <m/>
    <m/>
    <m/>
  </r>
  <r>
    <s v="DQR-Assess-003_MN_1_002"/>
    <s v="Assessment CDQR "/>
    <s v="OESE, OSEP"/>
    <s v="2017-18"/>
    <s v="MINNESOTA"/>
    <s v="MN"/>
    <s v="DQR-Assess-003"/>
    <s v="185, 188"/>
    <s v="588, 589"/>
    <s v="SEA"/>
    <s v="METADATA ERROR"/>
    <s v="IN METADATA, NOT DATA"/>
    <s v="X"/>
    <s v="X"/>
    <m/>
    <s v="NA"/>
    <s v="3,4,5,6,7,8,10,11"/>
    <s v="REGWACC"/>
    <s v="No"/>
    <s v="Participation metadata - [MATHEMATICS and READING/LANGUAGE ARTS]: No Participation data (FS 185/188) submitted for REGPARTWACC for GRADES 3-11; however, EMAPS assessment metadata indicated GRADES 3-11/REGPARTWACC would be submitted. Please resubmit metadata and/or data to ensure consistency."/>
    <m/>
    <s v="Participation metadata - [MATHEMATICS and READING/LANGUAGE ARTS]: No Participation data (FS 185/188) submitted for REGPARTWACC for GRADES 3-11; however, EMAPS assessment metadata indicated GRADES 3-11/REGPARTWACC would be submitted. Please resubmit metadata and/or data to ensure consistency."/>
    <s v="Missing data was resubmitted"/>
    <m/>
    <m/>
    <m/>
    <m/>
    <m/>
    <m/>
    <m/>
    <m/>
    <m/>
    <m/>
    <s v="Data resubmitted"/>
    <s v="Resolved"/>
    <m/>
    <m/>
    <m/>
    <m/>
    <m/>
    <m/>
    <x v="0"/>
    <s v="Exclude"/>
    <s v=""/>
    <x v="127"/>
    <m/>
    <x v="0"/>
    <x v="0"/>
    <x v="5"/>
    <x v="5"/>
    <s v=""/>
    <s v=""/>
    <s v=""/>
    <m/>
    <m/>
    <m/>
    <m/>
    <m/>
    <m/>
    <m/>
  </r>
  <r>
    <s v="DQR-Assess-004_MN_1_001"/>
    <s v="Assessment CDQR "/>
    <s v="OESE, OSEP"/>
    <s v="2017-18"/>
    <s v="MINNESOTA"/>
    <s v="MN"/>
    <s v="DQR-Assess-004"/>
    <s v="175, 178"/>
    <s v="583, 584"/>
    <s v="SEA"/>
    <s v="PARTIAL DATA"/>
    <s v="NA"/>
    <s v="X"/>
    <s v="X"/>
    <m/>
    <s v="All subgroups"/>
    <s v="3,4,5,6,7,8,10"/>
    <s v="REGWACC"/>
    <s v="No"/>
    <s v="Missing Data (175/178): Achievement data for students in all subgroups for a(n) REGASSWACC Assessment Type was not reported in any of the expected grades at the SEA, LEA, and School levels. Please submit data."/>
    <m/>
    <s v="Missing Data (175/178): Achievement data for students in all subgroups for a(n) REGASSWACC Assessment Type was not reported in any of the expected grades at the SEA, LEA, and School levels. Please submit data."/>
    <s v="Missing data was resubmitted"/>
    <m/>
    <m/>
    <m/>
    <m/>
    <m/>
    <m/>
    <m/>
    <m/>
    <m/>
    <m/>
    <s v="Data resubmitted"/>
    <s v="Resolved"/>
    <m/>
    <m/>
    <m/>
    <m/>
    <m/>
    <m/>
    <x v="0"/>
    <s v="Exclude"/>
    <s v=""/>
    <x v="127"/>
    <m/>
    <x v="0"/>
    <x v="0"/>
    <x v="5"/>
    <x v="5"/>
    <s v=""/>
    <s v=""/>
    <s v=""/>
    <m/>
    <m/>
    <m/>
    <m/>
    <m/>
    <m/>
    <m/>
  </r>
  <r>
    <s v="DQR-Assess-009_MN_1_001"/>
    <s v="Assessment CDQR "/>
    <s v="OESE, OSEP"/>
    <s v="2017-18"/>
    <s v="MINNESOTA"/>
    <s v="MN"/>
    <s v="DQR-Assess-009"/>
    <s v="175, 178, 179, 189"/>
    <s v="583, 584, 585, 590"/>
    <s v="SEA"/>
    <s v="ACCURACY - YEAR TO YEAR COUNT"/>
    <s v="NA"/>
    <s v="X"/>
    <s v="X"/>
    <s v="X"/>
    <s v="See CDQR Y2Y report"/>
    <s v="See CDQR Y2Y report"/>
    <s v="See CDQR Y2Y report"/>
    <s v="See CDQR Y2Y report"/>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Missing data was resubmitted."/>
    <m/>
    <m/>
    <m/>
    <s v="X"/>
    <s v="X"/>
    <s v="X"/>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128"/>
    <m/>
    <x v="1"/>
    <x v="3"/>
    <x v="4"/>
    <x v="4"/>
    <s v="No"/>
    <s v="A year to year change of more than 200 (count difference) and 10% was identified for at least one subgroup, assessment type, or grade. Please review the CDQR Year to Year tab. Please resubmit SY 2017-18 data or submit a data note to explain why these data are accurate."/>
    <s v=""/>
    <m/>
    <m/>
    <m/>
    <m/>
    <m/>
    <m/>
    <m/>
  </r>
  <r>
    <s v="DQR-Assess-009_MN_2_001"/>
    <s v="Assessment CDQR "/>
    <s v="OESE, OSEP"/>
    <s v="2017-18"/>
    <s v="MINNESOTA"/>
    <s v="MN"/>
    <s v="DQR-Assess-009"/>
    <s v="185, 188"/>
    <s v="588, 589"/>
    <s v="SEA"/>
    <s v="ACCURACY - YEAR TO YEAR COUNT"/>
    <s v="NA"/>
    <m/>
    <m/>
    <m/>
    <m/>
    <m/>
    <m/>
    <m/>
    <m/>
    <m/>
    <m/>
    <s v=""/>
    <m/>
    <m/>
    <m/>
    <s v="X"/>
    <s v="X"/>
    <m/>
    <s v="See CDQR Y2Y report"/>
    <s v="See CDQR Y2Y report"/>
    <s v="See CDQR Y2Y report"/>
    <s v="See CDQR Y2Y report"/>
    <s v="Data resubmitted"/>
    <s v="New"/>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1"/>
    <m/>
    <x v="1"/>
    <x v="3"/>
    <x v="1"/>
    <x v="1"/>
    <s v=""/>
    <s v="A year to year change of more than 200 (count difference) and 10% was identified for at least one subgroup, assessment type, or grade. Please review the CDQR Year to Year tab. Please resubmit SY 2017-18 data or submit a data note to explain why these data are accurate."/>
    <s v=""/>
    <m/>
    <m/>
    <m/>
    <m/>
    <m/>
    <m/>
    <m/>
  </r>
  <r>
    <s v="DQR-Assess-010_MN_1_001"/>
    <s v="Assessment CDQR "/>
    <s v="OESE, OSEP"/>
    <s v="2017-18"/>
    <s v="MINNESOTA"/>
    <s v="MN"/>
    <s v="DQR-Assess-010"/>
    <n v="179"/>
    <n v="585"/>
    <s v="SEA"/>
    <s v="ACCURACY - YEAR TO YEAR RATE"/>
    <s v="NA"/>
    <m/>
    <m/>
    <s v="X"/>
    <s v="See CDQR Y2Y report"/>
    <s v="See CDQR Y2Y report"/>
    <s v="See CDQR Y2Y report"/>
    <s v="See CDQR Y2Y report"/>
    <s v="A year to year proficiency rate change of more than 15% was identified for at least one subgroup, assessment type, or grade. Please review the CDQR Year to Year Report. Please resubmit SY 2017-18 data or submit a data note to explain why these data are accurate."/>
    <m/>
    <s v="A year to year proficiency rate change of more than 15% was identified for at least one subgroup, assessment type, or grade. Please review the CDQR Year to Year Report. Please resubmit SY 2017-18 data or submit a data note to explain why these data are accurate."/>
    <s v="Missing data was resubmitted"/>
    <m/>
    <m/>
    <m/>
    <m/>
    <m/>
    <m/>
    <m/>
    <m/>
    <m/>
    <m/>
    <s v="Data resubmitted"/>
    <s v="Resolved"/>
    <m/>
    <m/>
    <m/>
    <m/>
    <m/>
    <m/>
    <x v="0"/>
    <s v="Exclude"/>
    <s v=""/>
    <x v="127"/>
    <m/>
    <x v="0"/>
    <x v="0"/>
    <x v="5"/>
    <x v="5"/>
    <s v=""/>
    <s v=""/>
    <s v=""/>
    <m/>
    <m/>
    <m/>
    <m/>
    <m/>
    <m/>
    <m/>
  </r>
  <r>
    <s v="DQR-Assess-011_MN_2_001"/>
    <s v="Assessment CDQR "/>
    <s v="OESE, OSEP"/>
    <s v="2017-18"/>
    <s v="MINNESOTA"/>
    <s v="MN"/>
    <s v="DQR-Assess-011"/>
    <n v="189"/>
    <n v="590"/>
    <s v="SEA"/>
    <s v="YEAR TO YEAR COMPARISON - CWD"/>
    <s v="NA"/>
    <m/>
    <m/>
    <m/>
    <m/>
    <m/>
    <m/>
    <m/>
    <m/>
    <m/>
    <m/>
    <s v=""/>
    <m/>
    <m/>
    <m/>
    <m/>
    <m/>
    <s v="X"/>
    <s v="CWD"/>
    <s v="ALL"/>
    <s v="ALTALTACH"/>
    <s v="Y"/>
    <s v="Data resubmitted"/>
    <s v="New"/>
    <m/>
    <s v="Year to Year comparison - CWD (FS189): The number of CWD students who were enrolled at the time of the assessment and who took an ALTASSALTACH assessment in SY 2017-18 is 38.03% different from SY 2016-17. The approximate discrepancy is 1023 students. Please submit a data note explaining the discrepancy if the data are correct or resubmit the data."/>
    <m/>
    <m/>
    <m/>
    <m/>
    <x v="1"/>
    <s v="Exclude - Science and SEA only"/>
    <s v="Year to Year comparison - CWD (FS189): The number of CWD students who were enrolled at the time of the assessment and who took an ALTASSALTACH assessment in SY 2017-18 is 38.03% different from SY 2016-17. The approximate discrepancy is 1023 students. Please submit a data note explaining the discrepancy if the data are correct or resubmit the data."/>
    <x v="1"/>
    <m/>
    <x v="1"/>
    <x v="3"/>
    <x v="1"/>
    <x v="1"/>
    <s v=""/>
    <s v="Year to Year comparison - CWD (FS189): The number of CWD students who were enrolled at the time of the assessment and who took an ALTASSALTACH assessment in SY 2017-18 is 38.03% different from SY 2016-17. The approximate discrepancy is 1023 students. Please submit a data note explaining the discrepancy if the data are correct or resubmit the data."/>
    <s v=""/>
    <m/>
    <m/>
    <m/>
    <m/>
    <m/>
    <m/>
    <m/>
  </r>
  <r>
    <s v="DQR-Assess-012_MN_1_001"/>
    <s v="Assessment CDQR "/>
    <s v="OESE, OSEP"/>
    <s v="2017-18"/>
    <s v="MINNESOTA"/>
    <s v="MN"/>
    <s v="DQR-Assess-012"/>
    <s v="179, 189"/>
    <s v="585, 590"/>
    <s v="SEA, LEA, SCH"/>
    <s v="ACROSS FILE COMPARISON"/>
    <s v="NA"/>
    <m/>
    <m/>
    <s v="X"/>
    <s v="ALL, CWD, ECODIS, F, HOM, LEP, M, MA, MAN, MB, MHL, MM, MW"/>
    <s v="ALL, HS"/>
    <s v="ALL, ALTASSALTACH, REGASSWOACC"/>
    <s v="No"/>
    <s v="Across file comparison: The SEA number of students in the ALL, CWD, ECODIS, F, HOM, LEP, M, MA, MAN, MB, MHL, MM, MW subgroups who took an assessment and received a valid score for GRADES ALL, HS and ALL, ALTASSALTACH (except for HOM, MAN), REGASSWOACC assessment types does not equal the number of students who participated in the assessment. The Grand Total discrepancy is -54066 students, or 29%, and the total discrepancy across GRADE HS is -54065, or 98%._x000a__x000a_Similar discrepancies exist at the LEA and School levels. Please revise data and resubmit or explain in a data note why these data are accurate."/>
    <m/>
    <s v="Across file comparison: The SEA number of students in the ALL, CWD, ECODIS, F, HOM, LEP, M, MA, MAN, MB, MHL, MM, MW subgroups who took an assessment and received a valid score for GRADES ALL, HS and ALL, ALTASSALTACH (except for HOM, MAN), REGASSWOACC assessment types does not equal the number of students who participated in the assessment. The Grand Total discrepancy is -54066 students, or 29%, and the total discrepancy across GRADE HS is -54065, or 98%._x000a__x000a_Similar discrepancies exist at the LEA and School levels. Please revise data and resubmit or explain in a data note why these data are accurate."/>
    <s v="Missing data was resubmitted"/>
    <m/>
    <m/>
    <m/>
    <m/>
    <m/>
    <s v="X"/>
    <s v="ALL, CWD, ECODIS, F, HOM, LEP, M, MA, MAN, MB, MHL, MM, MW"/>
    <s v="ALL, HS"/>
    <s v="ALL, ALTALTACH, REGWOACC"/>
    <m/>
    <s v="Data resubmitted"/>
    <s v="Did not resolve"/>
    <m/>
    <s v="Across file comparison: The SEA number of students in the ALL, CWD, ECODIS, F, HOM, LEP, M, MA, MAN, MB, MHL, MM, MW subgroups who took an assessment and received a valid score for GRADES ALL, HS and ALL, ALTASSALTACH (except for HOM, MAN), REGASSWOACC assessment types does not equal the number of students who participated in the assessment. The total discrepancy across GRADE HS is 3533, or 6.39%, and the total discrepancy across the ALTASSALTACH assessment type is 1167 students, or -31.40%._x000a__x000a_Similar discrepancies exist at the LEA and School levels. Please revise data and resubmit or explain in a data note why these data are accurate."/>
    <m/>
    <m/>
    <m/>
    <m/>
    <x v="1"/>
    <s v="Exclude - Science"/>
    <s v="Across file comparison: The SEA number of students in the ALL, CWD, ECODIS, F, HOM, LEP, M, MA, MAN, MB, MHL, MM, MW subgroups who took an assessment and received a valid score for GRADES ALL, HS and ALL, ALTASSALTACH (except for HOM, MAN), REGASSWOACC assessment types does not equal the number of students who participated in the assessment. The total discrepancy across GRADE HS is 3533, or 6.39%, and the total discrepancy across the ALTASSALTACH assessment type is 1167 students, or -31.40%._x000a__x000a_Similar discrepancies exist at the LEA and School levels. Please revise data and resubmit or explain in a data note why these data are accurate."/>
    <x v="127"/>
    <m/>
    <x v="1"/>
    <x v="4"/>
    <x v="4"/>
    <x v="4"/>
    <s v="No"/>
    <s v="Across file comparison: The SEA number of students in the ALL, CWD, ECODIS, F, HOM, LEP, M, MA, MAN, MB, MHL, MM, MW subgroups who took an assessment and received a valid score for GRADES ALL, HS and ALL, ALTASSALTACH (except for HOM, MAN), REGASSWOACC assessment types does not equal the number of students who participated in the assessment. The total discrepancy across GRADE HS is 3533, or 6.39%, and the total discrepancy across the ALTASSALTACH assessment type is 1167 students, or -31.40%._x000a__x000a_Similar discrepancies exist at the LEA and School levels. Please revise data and resubmit or explain in a data note why these data are accurate."/>
    <s v=""/>
    <m/>
    <m/>
    <m/>
    <m/>
    <m/>
    <m/>
    <m/>
  </r>
  <r>
    <s v="DQR-Assess-012_MN_2_001"/>
    <s v="Assessment CDQR "/>
    <s v="OESE, OSEP"/>
    <s v="2017-18"/>
    <s v="MINNESOTA"/>
    <s v="MN"/>
    <s v="DQR-Assess-012"/>
    <s v="179, 189"/>
    <s v="585, 590"/>
    <s v="SEA, LEA, SCH"/>
    <s v="ACROSS FILE COMPARISON"/>
    <s v="NA"/>
    <m/>
    <m/>
    <m/>
    <m/>
    <m/>
    <m/>
    <m/>
    <m/>
    <m/>
    <m/>
    <s v=""/>
    <m/>
    <m/>
    <m/>
    <m/>
    <m/>
    <s v="X"/>
    <s v="ALL, CWD, ECODIS, F, LEP, M, MA,MB, MHL, MW"/>
    <s v="ALL, HS"/>
    <s v="REGWACC"/>
    <m/>
    <s v="Data resubmitted"/>
    <s v="New"/>
    <m/>
    <s v="Across file comparison: The SEA number of students in the ALL, CWD, ECODIS, F, LEP, M, MA,MB, MHL, MW subgroups who took an assessment and received a valid score for GRADES ALL, HS and REGASSWACC assessment type does not equal the number of students who participated in the assessment. The Grand Total discrepancy is 909 students, or 28.75%, and total discrepancies by subgroup range from 60 to 874 students._x000a__x000a_Similar discrepancies exist at the LEA and School levels. Please revise data and resubmit or explain in a data note why these data are accurate."/>
    <m/>
    <m/>
    <m/>
    <m/>
    <x v="1"/>
    <s v="Exclude - Science"/>
    <s v="Across file comparison: The SEA number of students in the ALL, CWD, ECODIS, F, LEP, M, MA,MB, MHL, MW subgroups who took an assessment and received a valid score for GRADES ALL, HS and REGASSWACC assessment type does not equal the number of students who participated in the assessment. The Grand Total discrepancy is 909 students, or 28.75%, and total discrepancies by subgroup range from 60 to 874 students._x000a__x000a_Similar discrepancies exist at the LEA and School levels. Please revise data and resubmit or explain in a data note why these data are accurate."/>
    <x v="1"/>
    <m/>
    <x v="1"/>
    <x v="4"/>
    <x v="1"/>
    <x v="1"/>
    <s v=""/>
    <s v="Across file comparison: The SEA number of students in the ALL, CWD, ECODIS, F, LEP, M, MA,MB, MHL, MW subgroups who took an assessment and received a valid score for GRADES ALL, HS and REGASSWACC assessment type does not equal the number of students who participated in the assessment. The Grand Total discrepancy is 909 students, or 28.75%, and total discrepancies by subgroup range from 60 to 874 students._x000a__x000a_Similar discrepancies exist at the LEA and School levels. Please revise data and resubmit or explain in a data note why these data are accurate."/>
    <s v=""/>
    <m/>
    <m/>
    <m/>
    <m/>
    <m/>
    <m/>
    <m/>
  </r>
  <r>
    <s v="DQR-Assess-013_MN_1_001"/>
    <s v="Assessment CDQR "/>
    <s v="OESE, OSEP"/>
    <s v="2017-18"/>
    <s v="MINNESOTA"/>
    <s v="MN"/>
    <s v="DQR-Assess-013"/>
    <s v="185, 188"/>
    <s v="588, 589"/>
    <s v="SEA"/>
    <s v="SUBJECT COUNT COMPARISON - MTH TO RLA"/>
    <s v="NA"/>
    <s v="X"/>
    <s v="X"/>
    <m/>
    <s v="ECODIS, LEP, MAN, MB, MHL, MIG, MILCNCTD, MM, MNP"/>
    <s v="HS"/>
    <s v="ALL"/>
    <s v="No"/>
    <s v="Subject Count Comparison - MTH to RLA (FS185, 188): The count of ECODIS, LEP, MAN, MB, MHL, MIG, MILCNCTD, MM, an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097 students, or 10.6%, is in the ECODIS subgroup. Discrepancies in other subgroups range from 7 to 988 students. Please revise data and resubmit or explain in a data note why these data are accurate."/>
    <m/>
    <s v="Subject Count Comparison - MTH to RLA (FS185, 188): The count of ECODIS, LEP, MAN, MB, MHL, MIG, MILCNCTD, MM, an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097 students, or 10.6%, is in the ECODIS subgroup. Discrepancies in other subgroups range from 7 to 988 students. Please revise data and resubmit or explain in a data note why these data are accurate."/>
    <s v="The MTH is given to grade 11 students.  The RLA is given to grade 10 studdents. Therefore counts will not match as its two different grades"/>
    <m/>
    <m/>
    <m/>
    <s v="X"/>
    <s v="X"/>
    <m/>
    <s v="ECODIS, LEP, MAN, MHL, MIG, MILCNCTD, MM, MNP"/>
    <s v="HS"/>
    <s v="ALL"/>
    <s v="Y"/>
    <s v="Data resubmitted"/>
    <s v="Did not resolve"/>
    <m/>
    <s v="Subject Count Comparison - MTH to RLA (FS185, 188): The count of ECODIS, LEP, MAN, MHL, MIG, MILCNCTD, MM,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98 students, or 9.24%, is in the ECODIS subgroup. Please revise data and resubmit or explain in a data note why these data are accurate."/>
    <m/>
    <m/>
    <m/>
    <m/>
    <x v="1"/>
    <s v="Include"/>
    <s v="Subject Count Comparison - MTH to RLA (FS185, 188): The count of ECODIS, LEP, MAN, MHL, MIG, MILCNCTD, MM,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98 students, or 9.24%, is in the ECODIS subgroup. Please revise data and resubmit or explain in a data note why these data are accurate."/>
    <x v="129"/>
    <m/>
    <x v="1"/>
    <x v="4"/>
    <x v="3"/>
    <x v="2"/>
    <s v="No"/>
    <s v="Subject Count Comparison - MTH to RLA (FS185, 188): The count of ECODIS, LEP, MAN, MHL, MIG, MILCNCTD, MM,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98 students, or 9.24%, is in the ECODIS subgroup. Please revise data and resubmit or explain in a data note why these data are accurate."/>
    <s v="The MTH is given to grade 11 students. The RLA is given to grade 10 students."/>
    <m/>
    <m/>
    <m/>
    <m/>
    <m/>
    <m/>
    <m/>
  </r>
  <r>
    <s v="DQR-Assess-014_MN_1_001"/>
    <s v="Assessment CDQR "/>
    <s v="OESE, OSEP"/>
    <s v="2017-18"/>
    <s v="MINNESOTA"/>
    <s v="MN"/>
    <s v="DQR-Assess-014"/>
    <n v="185"/>
    <n v="588"/>
    <s v="SEA"/>
    <s v="LOW PARTICIPATION RATE"/>
    <s v="NA"/>
    <s v="X"/>
    <m/>
    <m/>
    <s v="CWD, HOM"/>
    <s v="All grades"/>
    <s v="All assessment types"/>
    <s v="No"/>
    <s v="Low Participation Rate (FS 185): The participation rate for the CWD subgroup is 94.7% and the HOM subgroup is 93.8%.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 for the CWD subgroup is 94.7% and the HOM subgroup is 93.8%. The ESEA, as amended, requires that States annually measure the achievement of not less than 95 percent of all students, and 95 percent of all students in each subgroup of students. Please revise data and resubmit and/or provide an explanatory data note. "/>
    <s v="Missing data was resubmitted. MDE is working to ensure 95% of all students/groups are participating in the assessment"/>
    <m/>
    <m/>
    <m/>
    <s v="X"/>
    <m/>
    <m/>
    <s v="HOM, CWD"/>
    <s v="ALL"/>
    <s v="ALL"/>
    <s v="Y"/>
    <s v="Data resubmitted"/>
    <s v="Did not resolve"/>
    <m/>
    <s v="Low Participation Rate (FS185): The participation rate for HOM, CWD students range from 93.28 to 94.82%.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HOM, CWD students range from 93.28 to 94.82%. The ESEA, as amended, requires that States annually measure the achievement of not less than 95 percent of all students, and 95 percent of all students in each subgroup of students. Please revise data and resubmit and/or provide an explanatory data note."/>
    <x v="130"/>
    <m/>
    <x v="1"/>
    <x v="4"/>
    <x v="4"/>
    <x v="4"/>
    <s v="No"/>
    <s v="Low Participation Rate (FS185): The participation rate for HOM, CWD students range from 93.28 to 94.82%. The ESEA, as amended, requires that States annually measure the achievement of not less than 95 percent of all students, and 95 percent of all students in each subgroup of students. Please revise data and resubmit and/or provide an explanatory data note."/>
    <m/>
    <m/>
    <m/>
    <m/>
    <m/>
    <m/>
    <m/>
    <m/>
  </r>
  <r>
    <s v="DQR-Assess-014_MN_1_002"/>
    <s v="Assessment CDQR "/>
    <s v="OESE, OSEP"/>
    <s v="2017-18"/>
    <s v="MINNESOTA"/>
    <s v="MN"/>
    <s v="DQR-Assess-014"/>
    <n v="188"/>
    <n v="589"/>
    <s v="SEA"/>
    <s v="LOW PARTICIPATION RATE"/>
    <s v="NA"/>
    <m/>
    <s v="X"/>
    <m/>
    <s v="HOM"/>
    <s v="All grades"/>
    <s v="All assessment types"/>
    <s v="No"/>
    <s v="Low Participation Rate (FS 188): The participation rate for the HOM subgroup is 94.7%.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HOM subgroup is 94.7%. The ESEA, as amended, requires that States annually measure the achievement of not less than 95 percent of all students, and 95 percent of all students in each subgroup of students. Please revise data and resubmit and/or provide an explanatory data note. "/>
    <s v="Missing data was resubmitted. MDE is working to ensure 95% of all students/groups are participating in the assessment"/>
    <m/>
    <m/>
    <m/>
    <m/>
    <s v="X"/>
    <m/>
    <s v="HOM, CWD"/>
    <s v="ALL"/>
    <s v="ALL"/>
    <s v="Y"/>
    <s v="Data resubmitted"/>
    <s v="Did not resolve"/>
    <m/>
    <s v="Low Participation Rate (FS188): The participation rate for HOM is 94.35% and 94.85% for CWD students.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HOM is 94.35% and 94.85% for CWD students. The ESEA, as amended, requires that States annually measure the achievement of not less than 95 percent of all students, and 95 percent of all students in each subgroup of students. Please revise data and resubmit and/or provide an explanatory data note."/>
    <x v="130"/>
    <m/>
    <x v="1"/>
    <x v="4"/>
    <x v="4"/>
    <x v="4"/>
    <s v="No"/>
    <s v="Low Participation Rate (FS188): The participation rate for HOM is 94.35% and 94.85% for CWD students. The ESEA, as amended, requires that States annually measure the achievement of not less than 95 percent of all students, and 95 percent of all students in each subgroup of students. Please revise data and resubmit and/or provide an explanatory data note."/>
    <m/>
    <m/>
    <m/>
    <m/>
    <m/>
    <m/>
    <m/>
    <m/>
  </r>
  <r>
    <s v="DQR-Assess-018_MN_1_001"/>
    <s v="Assessment CDQR "/>
    <s v="OESE, OSEP"/>
    <s v="2017-18"/>
    <s v="MINNESOTA"/>
    <s v="MN"/>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38%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3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
    <m/>
    <m/>
    <s v="Revise; Per Email"/>
    <s v="X"/>
    <m/>
    <m/>
    <s v="CWD"/>
    <s v="ALL"/>
    <s v="ALTALTACH"/>
    <s v="Y"/>
    <s v="Data resubmitted"/>
    <s v="Did not resolve"/>
    <m/>
    <s v="1% CWD Alternate Assessment Participation [MATHEMATICS]: Students with Disabilities (IDEA) (CWD) taking the alternate assessment based on alternate achievement standards (ALTPARTALTACH) make up 1.3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MATHEMATICS]: Students with Disabilities (IDEA) (CWD) taking the alternate assessment based on alternate achievement standards (ALTPARTALTACH) make up 1.3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x v="131"/>
    <s v="DS question: This state response seems to be explaining next steps, not providing insight to the DQ issue."/>
    <x v="2"/>
    <x v="5"/>
    <x v="0"/>
    <x v="0"/>
    <s v="No"/>
    <s v="1% CWD Alternate Assessment Participation [MATHEMATICS]: Students with Disabilities (IDEA) (CWD) taking the alternate assessment based on alternate achievement standards (ALTPARTALTACH) make up 1.3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
    <m/>
    <m/>
    <m/>
    <m/>
    <m/>
    <m/>
    <m/>
  </r>
  <r>
    <s v="DQR-Assess-018_MN_1_002"/>
    <s v="Assessment CDQR "/>
    <s v="OESE, OSEP"/>
    <s v="2017-18"/>
    <s v="MINNESOTA"/>
    <s v="MN"/>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37%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3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
    <m/>
    <m/>
    <s v="Revise; Per Email"/>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3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READING/LANGUAGE ARTS]: Students with Disabilities (IDEA) (CWD) taking the alternate assessment based on alternate achievement standards (ALTPARTALTACH) make up 1.3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x v="131"/>
    <s v="DS question: This state response seems to be explaining next steps, not providing insight to the DQ issue."/>
    <x v="2"/>
    <x v="5"/>
    <x v="0"/>
    <x v="0"/>
    <s v="No"/>
    <s v="1% CWD Alternate Assessment Participation [READING/LANGUAGE ARTS]: Students with Disabilities (IDEA) (CWD) taking the alternate assessment based on alternate achievement standards (ALTPARTALTACH) make up 1.3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
    <m/>
    <m/>
    <m/>
    <m/>
    <m/>
    <m/>
    <m/>
  </r>
  <r>
    <s v="DQR-Assess-018_MN_1_003"/>
    <s v="Assessment CDQR "/>
    <s v="OESE, OSEP"/>
    <s v="2017-18"/>
    <s v="MINNESOTA"/>
    <s v="MN"/>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2.0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2.0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
    <m/>
    <m/>
    <s v="Revise; Per Email"/>
    <m/>
    <m/>
    <s v="X"/>
    <s v="CWD"/>
    <s v="ALL"/>
    <s v="ALTALTACH"/>
    <s v="Y"/>
    <s v="Data resubmitted"/>
    <s v="Did not resolve"/>
    <m/>
    <s v="1% CWD Alternate Assessment Participation [SCIENCE]: Students with Disabilities (IDEA) (CWD) taking the alternate assessment based on alternate achievement standards (ALTPARTALTACH) make up 2.00%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cience and SEA only"/>
    <s v="1% CWD Alternate Assessment Participation [SCIENCE]: Students with Disabilities (IDEA) (CWD) taking the alternate assessment based on alternate achievement standards (ALTPARTALTACH) make up 2.00%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
    <x v="131"/>
    <s v="DS question: This state response seems to be explaining next steps, not providing insight to the DQ issue."/>
    <x v="2"/>
    <x v="5"/>
    <x v="0"/>
    <x v="0"/>
    <s v="No"/>
    <s v="1% CWD Alternate Assessment Participation [SCIENCE]: Students with Disabilities (IDEA) (CWD) taking the alternate assessment based on alternate achievement standards (ALTPARTALTACH) make up 2.0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
    <m/>
    <m/>
    <m/>
    <m/>
    <m/>
    <m/>
    <m/>
  </r>
  <r>
    <s v="DQR-Assess-002_MS_1_001"/>
    <s v="Assessment CDQR "/>
    <s v="OESE, OSEP"/>
    <s v="2017-18"/>
    <s v="MISSISSIPPI"/>
    <s v="MS"/>
    <s v="DQR-Assess-002"/>
    <n v="175"/>
    <n v="583"/>
    <s v="SEA"/>
    <s v="METADATA ERROR"/>
    <s v="IN METADATA, NOT DATA"/>
    <s v="X"/>
    <m/>
    <m/>
    <s v="NA"/>
    <s v="HS"/>
    <s v="ALTALTACH, REGWACC, REGWOACC"/>
    <s v="No"/>
    <s v="Achievement metadata - [MATHEMATICS]: No achievement data (FS 175) submitted for ALTASSALTACH [PERF LEVELS 1-3], REGASSWACC, REGASSWOACC [PERF LEVELS 1-5] for GRADE HS; however, EMAPS assessment metadata indicated GRADE HS/ALTASSALTACH/LEVELS 1-3, REGASSWACC/LEVELS 1-5, REGASSWOACC/LEVELS 1-5 would be submitted. Please resubmit metadata and/or data to ensure consistency."/>
    <m/>
    <s v="Achievement metadata - [MATHEMATICS]: No achievement data (FS 175) submitted for ALTASSALTACH [PERF LEVELS 1-3], REGASSWACC, REGASSWOACC [PERF LEVELS 1-5] for GRADE HS; however, EMAPS assessment metadata indicated GRADE HS/ALTASSALTACH/LEVELS 1-3, REGASSWACC/LEVELS 1-5, REGASSWOACC/LEVELS 1-5 would be submitted. Please resubmit metadata and/or data to ensure consistency."/>
    <s v="The metadata survey submitted on 12/12/18 at 12:11pm indicates that grade HS is not a valid value for MS. End of course assessments are reported in Grade 10. The survey submitted on 12/12/18 at 11:15am contained the incorrect 'HS' level."/>
    <m/>
    <m/>
    <m/>
    <m/>
    <m/>
    <m/>
    <m/>
    <m/>
    <m/>
    <m/>
    <s v="Data resubmitted"/>
    <s v="Resolved"/>
    <m/>
    <m/>
    <m/>
    <m/>
    <m/>
    <m/>
    <x v="0"/>
    <s v="Exclude"/>
    <s v=""/>
    <x v="132"/>
    <m/>
    <x v="0"/>
    <x v="0"/>
    <x v="0"/>
    <x v="0"/>
    <s v=""/>
    <s v=""/>
    <s v=""/>
    <m/>
    <m/>
    <m/>
    <m/>
    <m/>
    <m/>
    <m/>
  </r>
  <r>
    <s v="DQR-Assess-002_MS_1_002"/>
    <s v="Assessment CDQR "/>
    <s v="OESE, OSEP"/>
    <s v="2017-18"/>
    <s v="MISSISSIPPI"/>
    <s v="MS"/>
    <s v="DQR-Assess-002"/>
    <n v="179"/>
    <n v="585"/>
    <s v="SEA"/>
    <s v="METADATA ERROR"/>
    <s v="IN METADATA, NOT DATA"/>
    <m/>
    <m/>
    <s v="X"/>
    <s v="NA"/>
    <s v="HS"/>
    <s v="ALTALTACH, REGWACC, REGWOACC"/>
    <s v="No"/>
    <s v="Achievement metadata - [SCIENCE]: No achievement data (FS 179) submitted for ALTASSALTACH [PERF LEVELS 1-3], REGASSWACC, REGASSWOACC [PERF LEVELS 1-4] for GRADE HS; however, EMAPS assessment metadata indicated GRADE HS/ALTASSALTACH/LEVELS 1-3, GRADE HS/REGASSWACC/LEVELS 1-4, and GRADE HS/REGASSWOACC/LEVELS 1-4 would be submitted. Please resubmit metadata and/or data to ensure consistency."/>
    <m/>
    <s v="Achievement metadata - [SCIENCE]: No achievement data (FS 179) submitted for ALTASSALTACH [PERF LEVELS 1-3], REGASSWACC, REGASSWOACC [PERF LEVELS 1-4] for GRADE HS; however, EMAPS assessment metadata indicated GRADE HS/ALTASSALTACH/LEVELS 1-3, GRADE HS/REGASSWACC/LEVELS 1-4, and GRADE HS/REGASSWOACC/LEVELS 1-4 would be submitted. Please resubmit metadata and/or data to ensure consistency."/>
    <s v="The metadata survey submitted on 12/12/18 at 12:11pm indicates that grade HS is not a valid value for MS. End of course assessments are reported in Grade 10. The survey submitted on 12/12/18 at 11:15am contained the incorrect 'HS' level."/>
    <m/>
    <m/>
    <m/>
    <m/>
    <m/>
    <m/>
    <m/>
    <m/>
    <m/>
    <m/>
    <s v="Data resubmitted"/>
    <s v="Resolved"/>
    <m/>
    <m/>
    <m/>
    <m/>
    <m/>
    <m/>
    <x v="0"/>
    <s v="Exclude"/>
    <s v=""/>
    <x v="132"/>
    <m/>
    <x v="0"/>
    <x v="0"/>
    <x v="0"/>
    <x v="0"/>
    <s v=""/>
    <s v=""/>
    <s v=""/>
    <m/>
    <m/>
    <m/>
    <m/>
    <m/>
    <m/>
    <m/>
  </r>
  <r>
    <s v="DQR-Assess-003_MS_1_001"/>
    <s v="Assessment CDQR "/>
    <s v="OESE, OSEP"/>
    <s v="2017-18"/>
    <s v="MISSISSIPPI"/>
    <s v="MS"/>
    <s v="DQR-Assess-003"/>
    <n v="185"/>
    <n v="588"/>
    <s v="SEA"/>
    <s v="METADATA ERROR"/>
    <s v="IN METADATA, NOT DATA"/>
    <s v="X"/>
    <m/>
    <m/>
    <s v="NA"/>
    <s v="HS"/>
    <s v="ALTALTACH, REGWACC, REGWOACC"/>
    <s v="No"/>
    <s v="Participation metadata - [MATHEMATICS]: No Participation data (FS 185) submitted for ALTPARTALTACH, REGPARTWACC, REGPARTWOACC for GRADE HS; however, EMAPS assessment metadata indicated GRADE HS/ALTPARTALTACH, GRADE HS/REGPARTWACC, GRADE HS/REGPARTWOACC would be submitted. Please resubmit metadata and/or data to ensure consistency."/>
    <m/>
    <s v="Participation metadata - [MATHEMATICS]: No Participation data (FS 185) submitted for ALTPARTALTACH, REGPARTWACC, REGPARTWOACC for GRADE HS; however, EMAPS assessment metadata indicated GRADE HS/ALTPARTALTACH, GRADE HS/REGPARTWACC, GRADE HS/REGPARTWOACC would be submitted. Please resubmit metadata and/or data to ensure consistency."/>
    <s v="The metadata survey submitted on 12/12/18 at 12:11pm indicates that grade HS is not a valid value for MS. End of course assessments are reported in Grade 10. The survey submitted on 12/12/18 at 11:15am contained the incorrect 'HS' level."/>
    <m/>
    <m/>
    <m/>
    <m/>
    <m/>
    <m/>
    <m/>
    <m/>
    <m/>
    <m/>
    <s v="Data resubmitted"/>
    <s v="Resolved"/>
    <m/>
    <m/>
    <m/>
    <m/>
    <m/>
    <m/>
    <x v="0"/>
    <s v="Exclude"/>
    <s v=""/>
    <x v="132"/>
    <m/>
    <x v="0"/>
    <x v="0"/>
    <x v="0"/>
    <x v="0"/>
    <s v=""/>
    <s v=""/>
    <s v=""/>
    <m/>
    <m/>
    <m/>
    <m/>
    <m/>
    <m/>
    <m/>
  </r>
  <r>
    <s v="DQR-Assess-003_MS_1_002"/>
    <s v="Assessment CDQR "/>
    <s v="OESE, OSEP"/>
    <s v="2017-18"/>
    <s v="MISSISSIPPI"/>
    <s v="MS"/>
    <s v="DQR-Assess-003"/>
    <n v="189"/>
    <n v="590"/>
    <s v="SEA"/>
    <s v="METADATA ERROR"/>
    <s v="IN METADATA, NOT DATA"/>
    <m/>
    <m/>
    <s v="X"/>
    <s v="NA"/>
    <s v="HS"/>
    <s v="ALTALTACH, REGWACC, REGWOACC"/>
    <s v="No"/>
    <s v="Participation metadata - [SCIENCE]: No Participation data (FS 189) submitted for ALTPARTALTACH, REGPARTWACC, REGPARTWOACC for GRADE HS; however, EMAPS assessment metadata indicated GRADE HS/ALTPARTALTACH, GRADE HS/REGPARTWACC, and GRADE HS/REGPARTWOACC would be submitted. Please resubmit metadata and/or data to ensure consistency."/>
    <m/>
    <s v="Participation metadata - [SCIENCE]: No Participation data (FS 189) submitted for ALTPARTALTACH, REGPARTWACC, REGPARTWOACC for GRADE HS; however, EMAPS assessment metadata indicated GRADE HS/ALTPARTALTACH, GRADE HS/REGPARTWACC, and GRADE HS/REGPARTWOACC would be submitted. Please resubmit metadata and/or data to ensure consistency."/>
    <s v="The metadata survey submitted on 12/12/18 at 12:11pm indicates that grade HS is not a valid value for MS. End of course assessments are reported in Grade 10. The survey submitted on 12/12/18 at 11:15am contained the incorrect 'HS' level."/>
    <m/>
    <m/>
    <m/>
    <m/>
    <m/>
    <m/>
    <m/>
    <m/>
    <m/>
    <m/>
    <s v="Data resubmitted"/>
    <s v="Resolved"/>
    <m/>
    <m/>
    <m/>
    <m/>
    <m/>
    <m/>
    <x v="0"/>
    <s v="Exclude"/>
    <s v=""/>
    <x v="132"/>
    <m/>
    <x v="0"/>
    <x v="0"/>
    <x v="0"/>
    <x v="0"/>
    <s v=""/>
    <s v=""/>
    <s v=""/>
    <m/>
    <m/>
    <m/>
    <m/>
    <m/>
    <m/>
    <m/>
  </r>
  <r>
    <s v="DQR-Assess-009_MS_1_001"/>
    <s v="Assessment CDQR "/>
    <s v="OESE, OSEP"/>
    <s v="2017-18"/>
    <s v="MISSISSIPPI"/>
    <s v="MS"/>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Data have been verified as accurate. The allowable accommodation codes were reviewed and revised between 2016-17 and 2017-18, resulting in the difference of students participating in regular assessments with and without accommodations."/>
    <m/>
    <m/>
    <m/>
    <s v="X"/>
    <s v="X"/>
    <s v="X"/>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133"/>
    <m/>
    <x v="1"/>
    <x v="3"/>
    <x v="2"/>
    <x v="3"/>
    <s v="Yes"/>
    <s v="A year to year change of more than 200 (count difference) and 10% was identified for at least one subgroup, assessment type, or grade. Please review the CDQR Year to Year tab. Please resubmit SY 2017-18 data or submit a data note to explain why these data are accurate._x000a__x000a_ED Note: State indicated that data were correct as reported."/>
    <s v="The allowable accommodation codes were reviewed and revised between SY 2016-17 and SY 2017-18, resulting in the difference of students participating in regular assessments with and without accommodations."/>
    <m/>
    <m/>
    <m/>
    <m/>
    <m/>
    <m/>
    <m/>
  </r>
  <r>
    <s v="DQR-Assess-010_MS_1_001"/>
    <s v="Assessment CDQR "/>
    <s v="OESE, OSEP"/>
    <s v="2017-18"/>
    <s v="MISSISSIPPI"/>
    <s v="MS"/>
    <s v="DQR-Assess-010"/>
    <s v="175, 178, 179"/>
    <s v="583, 584, 585"/>
    <s v="SEA"/>
    <s v="ACCURACY - YEAR TO YEAR RATE"/>
    <s v="NA"/>
    <s v="X"/>
    <s v="X"/>
    <s v="X"/>
    <s v="See CDQR Y2Y report"/>
    <s v="See CDQR Y2Y report"/>
    <s v="See CDQR Y2Y report"/>
    <s v="See CDQR Y2Y report"/>
    <s v="A year to year proficiency rate change of more than 15% was identified for at least one subgroup, assessment type, or grade. Please review the CDQR Year to Year Report. Please resubmit SY 2017-18 data or submit a data note to explain why these data are accurate."/>
    <m/>
    <s v="A year to year proficiency rate change of more than 15% was identified for at least one subgroup, assessment type, or grade. Please review the CDQR Year to Year Report. Please resubmit SY 2017-18 data or submit a data note to explain why these data are accurate."/>
    <s v="Data have been verified as accurate. The Alternate Assessment based on Alternate Academic Standards assessment (MAAP-A in MS) was administered for the first time in 2016-17. Additional standard setting and evaluation of the assessment was performed prior to 2017-18, resulting in expected differences in proficiency outcomes."/>
    <m/>
    <m/>
    <m/>
    <s v="X"/>
    <s v="X"/>
    <s v="X"/>
    <s v="See CDQR Y2Y report"/>
    <s v="See CDQR Y2Y report"/>
    <s v="See CDQR Y2Y report"/>
    <s v="See CDQR Y2Y report"/>
    <s v="Data resubmitted"/>
    <s v="Did not resolve"/>
    <m/>
    <s v="A year to year proficiency rate change of more than 15%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was identified for at least one subgroup, assessment type, or grade. Please review the CDQR Year to Year tab. Please resubmit SY 2017-18 data or submit a data note to explain why these data are accurate."/>
    <x v="134"/>
    <m/>
    <x v="1"/>
    <x v="3"/>
    <x v="3"/>
    <x v="3"/>
    <s v="Yes"/>
    <s v="A year to year proficiency rate change of more than 15% was identified for at least one subgroup, assessment type, or grade. Please review the CDQR Year to Year tab. Please resubmit SY 2017-18 data or submit a data note to explain why these data are accurate._x000a__x000a_ED Note: State indicated that data were correct as reported."/>
    <s v="...The Alternate Assessment based on Alternate Academic Standards assessment (MAAP-A in MS) was administered for the first time in SY 2016-17. Additional standard setting and evaluation of the assessment was performed prior to SY 2017-18, resulting in expected differences in proficiency outcomes."/>
    <m/>
    <m/>
    <m/>
    <m/>
    <m/>
    <m/>
    <m/>
  </r>
  <r>
    <s v="DQR-Assess-011_MS_1_001"/>
    <s v="Assessment CDQR "/>
    <s v="OESE, OSEP"/>
    <s v="2017-18"/>
    <s v="MISSISSIPPI"/>
    <s v="MS"/>
    <s v="DQR-Assess-011"/>
    <s v="179, 189"/>
    <s v="585, 590"/>
    <s v="SEA"/>
    <s v="YEAR TO YEAR COMPARISON - CWD"/>
    <s v="NA"/>
    <m/>
    <m/>
    <s v="X"/>
    <s v="CWD"/>
    <s v="All"/>
    <s v="ALTASSALTACH"/>
    <s v="No"/>
    <s v="Year to Year comparison (FS 179): The number of CWD students who took an ALTASSALTACH assessment and received a valid score in SY 2017-18 is -21 percent different from that number in SY 2016-17. The approximate discrepancy is -415 students. The same discrepancy exists for the FS 189 number of CWD students who took an ALTASSALTACH assessment and received a valid score. Please revise data and resubmit or explain in a data note why these data are accurate."/>
    <m/>
    <s v="Year to Year comparison (FS 179): The number of CWD students who took an ALTASSALTACH assessment and received a valid score in SY 2017-18 is -21 percent different from that number in SY 2016-17. The approximate discrepancy is -415 students. The same discrepancy exists for the FS 189 number of CWD students who took an ALTASSALTACH assessment and received a valid score. Please revise data and resubmit or explain in a data note why these data are accurate."/>
    <s v="Data have been verified as accurate. As part of the waiver in place for the State, we are working to ensure that the correct population is participating in the ALTASSALTACH assessment."/>
    <m/>
    <m/>
    <m/>
    <m/>
    <m/>
    <s v="X"/>
    <s v="CWD"/>
    <s v="ALL"/>
    <s v="ALTALTACH"/>
    <s v="Y"/>
    <s v="Data resubmitted"/>
    <s v="Did not resolve"/>
    <m/>
    <s v="Year to Year comparison - CWD (FS179/189): The number of CWD students who took an ALTASSALTACH assessment and received a valid score in SY 2017-18 is -20.82% different from SY 2016-17. The approximate discrepancy is 415 students. The same discrepancy exists for the FS 189 number of CWD students who were enrolled at the time of the assessment and who took an ALTASSALTACH assessment. Please submit a data note explaining the discrepancy if the data are correct or resubmit the data."/>
    <m/>
    <m/>
    <m/>
    <m/>
    <x v="1"/>
    <s v="Exclude - Science and SEA only"/>
    <s v="Year to Year comparison - CWD (FS179/189): The number of CWD students who took an ALTASSALTACH assessment and received a valid score in SY 2017-18 is -20.82% different from SY 2016-17. The approximate discrepancy is 415 students. The same discrepancy exists for the FS 189 number of CWD students who were enrolled at the time of the assessment and who took an ALTASSALTACH assessment. Please submit a data note explaining the discrepancy if the data are correct or resubmit the data."/>
    <x v="135"/>
    <s v="Confirm that waiver is present"/>
    <x v="1"/>
    <x v="3"/>
    <x v="6"/>
    <x v="0"/>
    <s v="Yes"/>
    <s v="Year to Year comparison - CWD (FS179/189): The number of CWD students who took an ALTASSALTACH assessment and received a valid score in SY 2017-18 is -20.82% different from SY 2016-17. The approximate discrepancy is 415 students. The same discrepancy exists for the FS 189 number of CWD students who were enrolled at the time of the assessment and who took an ALTASSALTACH assessment. Please submit a data note explaining the discrepancy if the data are correct or resubmit the data._x000a__x000a_ED Note: State indicated that data were correct as reported."/>
    <s v="...As part of the waiver in place for the State, we are working to ensure that the correct population is participating in the ALTASSALTACH assessment."/>
    <m/>
    <m/>
    <m/>
    <m/>
    <m/>
    <m/>
    <m/>
  </r>
  <r>
    <s v="DQR-Assess-013_MS_1_001"/>
    <s v="Assessment CDQR "/>
    <s v="OESE, OSEP"/>
    <s v="2017-18"/>
    <s v="MISSISSIPPI"/>
    <s v="MS"/>
    <s v="DQR-Assess-013"/>
    <s v="185, 188"/>
    <s v="588, 589"/>
    <s v="SEA"/>
    <s v="SUBJECT COUNT COMPARISON - MTH TO RLA"/>
    <s v="NA"/>
    <s v="X"/>
    <s v="X"/>
    <m/>
    <s v="CWD, F, MA, MHL, MIG, MW"/>
    <s v="HS"/>
    <s v="ALL"/>
    <s v="No"/>
    <s v="Subject Count Comparison - MTH to RLA (FS185, 188): The count of CWD, F, MA, MHL, MIG,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064 students, or 5.9%, is in the F subgroup. Discrepancies in other subgroups range from -2 to 949 students. Please revise data and resubmit or explain in a data note why these data are accurate."/>
    <m/>
    <s v="Subject Count Comparison - MTH to RLA (FS185, 188): The count of CWD, F, MA, MHL, MIG,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064 students, or 5.9%, is in the F subgroup. Discrepancies in other subgroups range from -2 to 949 students. Please revise data and resubmit or explain in a data note why these data are accurate."/>
    <s v="Data have been verified as accurate. The number of students enrolled for High School is based on course enrollment, which is expected to vary by subject as LEAs implement various schedules and pathways year to year."/>
    <m/>
    <m/>
    <m/>
    <s v="X"/>
    <s v="X"/>
    <m/>
    <s v="CWD, F, MA, MHL, MIG, MW"/>
    <s v="HS"/>
    <s v="ALL"/>
    <s v="Y"/>
    <s v="No resubmission"/>
    <s v="Did not resolve"/>
    <m/>
    <s v="Subject Count Comparison - MTH to RLA (FS185, 188): The count of CWD, F, MA, MHL, MIG,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064 students, or 5.92%, is in the F subgroup. Please revise data and resubmit or explain in a data note why these data are accurate."/>
    <m/>
    <m/>
    <m/>
    <m/>
    <x v="1"/>
    <s v="Include"/>
    <s v="Subject Count Comparison - MTH to RLA (FS185, 188): The count of CWD, F, MA, MHL, MIG,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064 students, or 5.92%, is in the F subgroup. Please revise data and resubmit or explain in a data note why these data are accurate."/>
    <x v="136"/>
    <m/>
    <x v="1"/>
    <x v="4"/>
    <x v="2"/>
    <x v="2"/>
    <s v="Yes"/>
    <s v="Subject Count Comparison - MTH to RLA (FS185, 188): The count of CWD, F, MA, MHL, MIG,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064 students, or 5.92%, is in the F subgroup. Please revise data and resubmit or explain in a data note why these data are accurate._x000a__x000a_ED Note: State indicated that data were correct as reported."/>
    <s v="The number of students enrolled for High School is based on course enrollment, which is expected to vary by subject as LEAs implement various schedules and pathways year to year."/>
    <m/>
    <m/>
    <m/>
    <m/>
    <m/>
    <m/>
    <m/>
  </r>
  <r>
    <s v="DQR-Assess-015_MS_1_001"/>
    <s v="Assessment CDQR "/>
    <s v="OESE, OSEP"/>
    <s v="2017-18"/>
    <s v="MISSISSIPPI"/>
    <s v="MS"/>
    <s v="DQR-Assess-015"/>
    <n v="185"/>
    <n v="588"/>
    <s v="SEA"/>
    <s v="100% PARTICIPATION RATE VERIFICATION"/>
    <s v="NA"/>
    <s v="X"/>
    <m/>
    <m/>
    <s v="MIG"/>
    <s v="All grades"/>
    <s v="All assessment types"/>
    <s v="No"/>
    <s v="100% Participation Rate (FS 185): The participation rate for the MIG subgroup is 100%. ED does not expect to see participation rates below 95%. While a participation rate of 100% is possible, please resubmit data if data are inaccurate."/>
    <m/>
    <s v="100% Participation Rate (FS 185): The participation rate for the MIG subgroup is 100%. While a participation rate of 100% is possible, please resubmit data if data are inaccurate."/>
    <s v="Data has been verified as accurate. This subgroup has a small population in the State."/>
    <m/>
    <m/>
    <s v="Revise; Error in Comment"/>
    <s v="X"/>
    <m/>
    <m/>
    <s v="MIG"/>
    <s v="ALL"/>
    <s v="ALL"/>
    <s v="Y"/>
    <s v="No resubmission"/>
    <s v="Did not resolve"/>
    <m/>
    <s v="100% Participation Rate (FS185): The participation rate for MIG students is 100%. ED does not expect to see participation rates below 95%. While a participation rate of 100% is possible, please resubmit data if data are inaccurate."/>
    <m/>
    <m/>
    <m/>
    <m/>
    <x v="1"/>
    <s v="Exclude - SEA"/>
    <s v="100% Participation Rate (FS185): The participation rate for MIG students is 100%. ED does not expect to see participation rates below 95%. While a participation rate of 100% is possible, please resubmit data if data are inaccurate."/>
    <x v="137"/>
    <m/>
    <x v="1"/>
    <x v="4"/>
    <x v="2"/>
    <x v="2"/>
    <s v="Yes"/>
    <s v="100% Participation Rate (FS185): The participation rate for MIG students is 100%. ED does not expect to see participation rates below 95%. While a participation rate of 100% is possible, please resubmit data if data are inaccurate._x000a__x000a_ED Note: State indicated that data were correct as reported."/>
    <s v="This subgroup has a small population in the State."/>
    <m/>
    <m/>
    <m/>
    <m/>
    <m/>
    <m/>
    <m/>
  </r>
  <r>
    <s v="DQR-Assess-015_MS_1_002"/>
    <s v="Assessment CDQR "/>
    <s v="OESE, OSEP"/>
    <s v="2017-18"/>
    <s v="MISSISSIPPI"/>
    <s v="MS"/>
    <s v="DQR-Assess-015"/>
    <n v="188"/>
    <n v="589"/>
    <s v="SEA"/>
    <s v="100% PARTICIPATION RATE VERIFICATION"/>
    <s v="NA"/>
    <m/>
    <s v="X"/>
    <m/>
    <s v="MIG"/>
    <s v="All grades"/>
    <s v="All assessment types"/>
    <s v="No"/>
    <s v="100% Participation Rate (FS 185): The participation rate for the MIG subgroup is 100%. ED does not expect to see participation rates below 95%. While a participation rate of 100% is possible, please resubmit data if data are inaccurate."/>
    <m/>
    <s v="100% Participation Rate (FS 185): The participation rate for the MIG subgroup is 100%. While a participation rate of 100% is possible, please resubmit data if data are inaccurate."/>
    <s v="Data has been verified as accurate. This subgroup has a small population in the State."/>
    <m/>
    <m/>
    <s v="Revise; Error in Comment"/>
    <m/>
    <s v="X"/>
    <m/>
    <s v="MIG"/>
    <s v="ALL"/>
    <s v="ALL"/>
    <s v="Y"/>
    <s v="No resubmission"/>
    <s v="Did not resolve"/>
    <m/>
    <s v="100% Participation Rate (FS188): The participation rate for MIG students is 100%. ED does not expect to see participation rates below 95%. While a participation rate of 100% is possible, please resubmit data if data are inaccurate."/>
    <m/>
    <m/>
    <m/>
    <m/>
    <x v="1"/>
    <s v="Exclude - SEA"/>
    <s v="100% Participation Rate (FS188): The participation rate for MIG students is 100%. ED does not expect to see participation rates below 95%. While a participation rate of 100% is possible, please resubmit data if data are inaccurate."/>
    <x v="137"/>
    <m/>
    <x v="1"/>
    <x v="4"/>
    <x v="2"/>
    <x v="2"/>
    <s v="Yes"/>
    <s v="100% Participation Rate (FS188): The participation rate for MIG students is 100%. ED does not expect to see participation rates below 95%. While a participation rate of 100% is possible, please resubmit data if data are inaccurate._x000a__x000a_ED Note: State indicated that data were correct as reported."/>
    <s v="This subgroup has a small population in the State."/>
    <m/>
    <m/>
    <m/>
    <m/>
    <m/>
    <m/>
    <m/>
  </r>
  <r>
    <s v="DQR-Assess-018_MS_1_001"/>
    <s v="Assessment CDQR "/>
    <s v="OESE, OSEP"/>
    <s v="2017-18"/>
    <s v="MISSISSIPPI"/>
    <s v="MS"/>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5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Data has been verified as accurate. As noted, MS has a waiver in place."/>
    <m/>
    <m/>
    <s v="Revise; Waiver"/>
    <s v="X"/>
    <m/>
    <m/>
    <s v="CWD"/>
    <s v="ALL"/>
    <s v="ALTALTACH"/>
    <s v="Y"/>
    <s v="No resubmission"/>
    <s v="Did not resolve"/>
    <m/>
    <s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m/>
    <m/>
    <m/>
    <m/>
    <x v="1"/>
    <s v="Exclude - SEA"/>
    <s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x v="138"/>
    <s v="Confirm that waiver is present"/>
    <x v="2"/>
    <x v="5"/>
    <x v="6"/>
    <x v="0"/>
    <s v="Yes"/>
    <s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_x000a__x000a_ED Note: State indicated that data were correct as reported."/>
    <s v="Data has been verified as accurate. As noted, MS has a waiver in place."/>
    <m/>
    <m/>
    <m/>
    <m/>
    <m/>
    <m/>
    <m/>
  </r>
  <r>
    <s v="DQR-Assess-018_MS_1_002"/>
    <s v="Assessment CDQR "/>
    <s v="OESE, OSEP"/>
    <s v="2017-18"/>
    <s v="MISSISSIPPI"/>
    <s v="MS"/>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Data has been verified as accurate. As noted, MS has a waiver in place."/>
    <m/>
    <m/>
    <s v="Revise; Waiver"/>
    <m/>
    <s v="X"/>
    <m/>
    <s v="CWD"/>
    <s v="ALL"/>
    <s v="ALTALTACH"/>
    <s v="Y"/>
    <s v="No resubmission"/>
    <s v="Did not resolve"/>
    <m/>
    <s v="1% CWD Alternate Assessment Participation [READING/LANGUAGE ARTS]: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m/>
    <m/>
    <m/>
    <m/>
    <x v="1"/>
    <s v="Exclude - SEA"/>
    <s v="1% CWD Alternate Assessment Participation [READING/LANGUAGE ARTS]: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x v="138"/>
    <s v="Confirm that waiver is present"/>
    <x v="2"/>
    <x v="5"/>
    <x v="6"/>
    <x v="0"/>
    <s v="Yes"/>
    <s v="1% CWD Alternate Assessment Participation [READING/LANGUAGE ARTS]: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_x000a__x000a_ED Note: State indicated that data were correct as reported."/>
    <s v="Data has been verified as accurate. As noted, MS has a waiver in place."/>
    <m/>
    <m/>
    <m/>
    <m/>
    <m/>
    <m/>
    <m/>
  </r>
  <r>
    <s v="DQR-Assess-018_MS_1_003"/>
    <s v="Assessment CDQR "/>
    <s v="OESE, OSEP"/>
    <s v="2017-18"/>
    <s v="MISSISSIPPI"/>
    <s v="MS"/>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39%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3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has been verified as accurate. As noted, MS has a waiver in place."/>
    <m/>
    <m/>
    <s v="Revise; Waiver"/>
    <m/>
    <m/>
    <s v="X"/>
    <s v="CWD"/>
    <s v="ALL"/>
    <s v="ALTALTACH"/>
    <s v="Y"/>
    <s v="No resubmission"/>
    <s v="Did not resolve"/>
    <m/>
    <s v="1% CWD Alternate Assessment Participation [SCIENCE]: Students with Disabilities (IDEA) (CWD) taking the alternate assessment based on alternate achievement standards (ALTPARTALTACH) make up 1.39%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cience and SEA only"/>
    <s v="1% CWD Alternate Assessment Participation [SCIENCE]: Students with Disabilities (IDEA) (CWD) taking the alternate assessment based on alternate achievement standards (ALTPARTALTACH) make up 1.39%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38"/>
    <s v="Confirm that waiver is present"/>
    <x v="2"/>
    <x v="5"/>
    <x v="6"/>
    <x v="0"/>
    <s v="Yes"/>
    <s v="1% CWD Alternate Assessment Participation [SCIENCE]: Students with Disabilities (IDEA) (CWD) taking the alternate assessment based on alternate achievement standards (ALTPARTALTACH) make up 1.3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_x000a__x000a_ED Note: State indicated that data were correct as reported."/>
    <s v="Data has been verified as accurate. As noted, MS has a waiver in place."/>
    <m/>
    <m/>
    <m/>
    <m/>
    <m/>
    <m/>
    <m/>
  </r>
  <r>
    <s v="DQR-Assess-002_MO_2_001"/>
    <s v="Assessment CDQR "/>
    <s v="OESE, OSEP"/>
    <s v="2017-18"/>
    <s v="MISSOURI"/>
    <s v="MO"/>
    <s v="DQR-Assess-002"/>
    <n v="179"/>
    <n v="585"/>
    <s v="SEA"/>
    <s v="METADATA ERROR"/>
    <s v="ZEROS SUBMITTED"/>
    <m/>
    <m/>
    <m/>
    <m/>
    <m/>
    <m/>
    <m/>
    <m/>
    <m/>
    <m/>
    <s v=""/>
    <m/>
    <m/>
    <m/>
    <m/>
    <m/>
    <s v="X"/>
    <s v="NA"/>
    <s v="5, 8, HS"/>
    <s v="REGWACC, REGWOACC"/>
    <m/>
    <s v="Data resubmitted"/>
    <s v="New"/>
    <m/>
    <s v="Missing Data (FS 179): Achievement data were not reported for REGASSWACC, REGASSWOACC [PERF LEVELS 1-4] for GRADES 5 and 8 and for REGASSWACC [PERF LEVELS 3, 4] for GRADE HS. Zeroes were reported for these combinations."/>
    <m/>
    <m/>
    <m/>
    <m/>
    <x v="1"/>
    <s v="Exclude"/>
    <s v="Missing Data (FS 179): Achievement data were not reported for REGASSWACC, REGASSWOACC [PERF LEVELS 1-4] for GRADES 5 and 8 and for REGASSWACC [PERF LEVELS 3, 4] for GRADE HS. Zeroes were reported for these combinations."/>
    <x v="1"/>
    <s v="Zeroes submitted comment; recommend removing from data notes"/>
    <x v="0"/>
    <x v="1"/>
    <x v="1"/>
    <x v="1"/>
    <s v=""/>
    <s v="Missing Data (FS 179): Achievement data were not reported for REGASSWACC, REGASSWOACC [PERF LEVELS 1-4] for GRADES 5 and 8 and for REGASSWACC [PERF LEVELS 3, 4] for GRADE HS. Zeroes were reported for these combinations."/>
    <s v=""/>
    <m/>
    <m/>
    <m/>
    <m/>
    <m/>
    <m/>
    <m/>
  </r>
  <r>
    <s v="DQR-Assess-004_MO_1_001"/>
    <s v="Assessment CDQR "/>
    <s v="OESE, OSEP"/>
    <s v="2017-18"/>
    <s v="MISSOURI"/>
    <s v="MO"/>
    <s v="DQR-Assess-004"/>
    <n v="179"/>
    <n v="585"/>
    <s v="SEA"/>
    <s v="PARTIAL DATA"/>
    <s v="NA"/>
    <m/>
    <m/>
    <s v="X"/>
    <s v="All subgroups"/>
    <s v="5,8"/>
    <s v="REGWACC, REGWOACC"/>
    <s v="No"/>
    <s v="Missing Data (179): Achievement data for students in all subgroups for a(n) REGASSWACC, REGASSWOACC Assessment Type was not reported for GRADES 5, 8 at the SEA, LEA, and School levels. Please submit data."/>
    <m/>
    <s v="Missing Data (179): Achievement data for students in all subgroups for a(n) REGASSWACC, REGASSWOACC Assessment Type was not reported for GRADES 5, 8 at the SEA, LEA, and School levels. Please submit data."/>
    <s v="The 17-18 Science Assessment was a field test assignment and did not generate student Performance Level Data and proficiency rates were not available."/>
    <m/>
    <m/>
    <m/>
    <m/>
    <m/>
    <s v="X"/>
    <s v="All subgroups"/>
    <s v="5, 8"/>
    <s v="REGWACC, REGWOACC"/>
    <m/>
    <s v="Data resubmitted"/>
    <s v="Did not resolve"/>
    <m/>
    <s v="Missing Data (179): Achievement data for students in all subgroups for a(n) REGASSWACC, REGASSWOACC Assessment Type was not reported for GRADES 5, 8 at the SEA, LEA, and School levels. Please submit data."/>
    <m/>
    <m/>
    <m/>
    <m/>
    <x v="1"/>
    <s v="Exclude - Science and SEA only"/>
    <s v="Missing Data (179): Achievement data for students in all subgroups for a(n) REGASSWACC, REGASSWOACC Assessment Type was not reported for GRADES 5, 8 at the SEA, LEA, and School levels. Please submit data."/>
    <x v="139"/>
    <m/>
    <x v="1"/>
    <x v="2"/>
    <x v="2"/>
    <x v="2"/>
    <s v="No"/>
    <s v="Missing Data (179): Achievement data for students in all subgroups for a(n) REGASSWACC, REGASSWOACC Assessment Type was not reported for GRADES 5, 8 at the SEA, LEA, and School levels. Please submit data."/>
    <s v="The SY 2017-18 Science Assessment was a field test assignment and did not generate student Performance Level Data and proficiency rates were not available."/>
    <m/>
    <m/>
    <m/>
    <m/>
    <m/>
    <m/>
    <m/>
  </r>
  <r>
    <s v="DQR-Assess-004_MO_2_001"/>
    <s v="Assessment CDQR "/>
    <s v="OESE, OSEP"/>
    <s v="2017-18"/>
    <s v="MISSOURI"/>
    <s v="MO"/>
    <s v="DQR-Assess-004"/>
    <n v="179"/>
    <n v="585"/>
    <s v="SEA"/>
    <s v="PARTIAL DATA"/>
    <s v="NA"/>
    <m/>
    <m/>
    <m/>
    <m/>
    <m/>
    <m/>
    <m/>
    <m/>
    <m/>
    <m/>
    <s v=""/>
    <m/>
    <m/>
    <m/>
    <m/>
    <m/>
    <s v="X"/>
    <s v="ALL, 5, 8, HS"/>
    <s v="All, 5, 8, HS"/>
    <s v="ALL, ALTALTACH"/>
    <m/>
    <s v="Data resubmitted"/>
    <s v="New"/>
    <m/>
    <s v="Missing Data (179): Achievement data for students in in the MIG subgroup for a(n) ALL, ALTASSALTACH Assessment Type was not reported for GRADES ALL, 5, 8, HS at the SEA, LEA, and School levels. Please submit data."/>
    <m/>
    <m/>
    <m/>
    <m/>
    <x v="1"/>
    <s v="Exclude - Science and SEA only"/>
    <s v="Missing Data (179): Achievement data for students in in the MIG subgroup for a(n) ALL, ALTASSALTACH Assessment Type was not reported for GRADES ALL, 5, 8, HS at the SEA, LEA, and School levels. Please submit data."/>
    <x v="1"/>
    <m/>
    <x v="1"/>
    <x v="2"/>
    <x v="1"/>
    <x v="1"/>
    <s v=""/>
    <s v="Missing Data (179): Achievement data for students in in the MIG subgroup for a(n) ALL, ALTASSALTACH Assessment Type was not reported for GRADES ALL, 5, 8, HS at the SEA, LEA, and School levels. Please submit data."/>
    <s v=""/>
    <m/>
    <m/>
    <m/>
    <m/>
    <m/>
    <m/>
    <m/>
  </r>
  <r>
    <s v="DQR-Assess-009_MO_1_001"/>
    <s v="Assessment CDQR "/>
    <s v="OESE, OSEP"/>
    <s v="2017-18"/>
    <s v="MISSOURI"/>
    <s v="MO"/>
    <s v="DQR-Assess-009"/>
    <s v="175, 178, 179, 185, 188, 189"/>
    <s v="583, 584, 585, 588, 589, 590"/>
    <s v="SEA"/>
    <s v="ACCURACY - YEAR TO YEAR COUNT"/>
    <s v="NA"/>
    <s v="X"/>
    <s v="X"/>
    <s v="X"/>
    <s v="See CDQR Y2Y report"/>
    <s v="See CDQR Y2Y report"/>
    <s v="See CDQR Y2Y report"/>
    <s v="See CDQR Y2Y report"/>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For 16-17 Proficiency rates for 175 and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DESE agreed with the recommendation and will not use the data for state accountability purposes or report it on the website.                                                    _x000a__x000a_The 17-18 Science Assessment was a field test assignment and did not generate student Performance Level Data and proficiency rates were not available."/>
    <m/>
    <m/>
    <m/>
    <s v="X"/>
    <s v="X"/>
    <s v="X"/>
    <s v="See CDQR Y2Y report"/>
    <s v="See CDQR Y2Y report"/>
    <s v="See CDQR Y2Y report"/>
    <s v="See CDQR Y2Y report"/>
    <s v="Data resubmitted"/>
    <s v="Did not resolv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140"/>
    <m/>
    <x v="1"/>
    <x v="3"/>
    <x v="3"/>
    <x v="3"/>
    <s v="No"/>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s v="For SY 2016-17, proficiency rates for FS 175 and FS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DESE agreed with the recommendation and will not use the data for state accountability purposes or report it on the website.                                                    _x000a__x000a_The SY 2017-18 Science Assessment was a field test assignment and did not generate student Performance Level Data and proficiency rates were not available."/>
    <m/>
    <m/>
    <m/>
    <m/>
    <m/>
    <m/>
    <m/>
  </r>
  <r>
    <s v="DQR-Assess-010_MO_1_001"/>
    <s v="Assessment CDQR "/>
    <s v="OESE, OSEP"/>
    <s v="2017-18"/>
    <s v="MISSOURI"/>
    <s v="MO"/>
    <s v="DQR-Assess-010"/>
    <s v="175, 178, 179"/>
    <s v="583, 584, 585"/>
    <s v="SEA"/>
    <s v="ACCURACY - YEAR TO YEAR RATE"/>
    <s v="NA"/>
    <s v="X"/>
    <s v="X"/>
    <s v="X"/>
    <s v="See CDQR Y2Y report"/>
    <s v="See CDQR Y2Y report"/>
    <s v="See CDQR Y2Y report"/>
    <s v="See CDQR Y2Y report"/>
    <s v="A year to year proficiency rate change of more than 15% was identified for at least one subgroup, assessment type, or grade. Please review the CDQR Year to Year Report. Please resubmit SY 2017-18 data or submit a data note to explain why these data are accurate."/>
    <m/>
    <s v="A year to year proficiency rate change of more than 15% was identified for at least one subgroup, assessment type, or grade. Please review the CDQR Year to Year Report. Please resubmit SY 2017-18 data or submit a data note to explain why these data are accurate."/>
    <s v="For 16-17 proficiency rates for 175 and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_x000a__x000a_DESE agreed with the recommendation and will not use the data for state accountability purposes or report it on the website. The 17-18 Science Assessment was a field test assignment and did not generate student Performance Level Data and proficiency rates were not available."/>
    <m/>
    <m/>
    <m/>
    <s v="X"/>
    <s v="X"/>
    <s v="X"/>
    <s v="See CDQR Y2Y report"/>
    <s v="See CDQR Y2Y report"/>
    <s v="See CDQR Y2Y report"/>
    <s v="See CDQR Y2Y report"/>
    <s v="Data resubmitted"/>
    <s v="Did not resolve"/>
    <m/>
    <s v="A year to year proficiency rate change of more than 15%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was identified for at least one subgroup, assessment type, or grade. Please review the CDQR Year to Year tab. Please resubmit SY 2017-18 data or submit a data note to explain why these data are accurate."/>
    <x v="141"/>
    <m/>
    <x v="1"/>
    <x v="3"/>
    <x v="3"/>
    <x v="3"/>
    <s v="No"/>
    <s v="A year to year proficiency rate change of more than 15% was identified for at least one subgroup, assessment type, or grade. Please review the CDQR Year to Year tab. Please resubmit SY 2017-18 data or submit a data note to explain why these data are accurate."/>
    <s v="For SY 2016-17, proficiency rates for FS 175 and FS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_x000a__x000a_DESE agreed with the recommendation and will not use the data for state accountability purposes or report it on the website. The SY 2017-18 Science Assessment was a field test assignment and did not generate student Performance Level Data and proficiency rates were not available."/>
    <m/>
    <m/>
    <m/>
    <m/>
    <m/>
    <m/>
    <m/>
  </r>
  <r>
    <s v="DQR-Assess-012_MO_1_001"/>
    <s v="Assessment CDQR "/>
    <s v="OESE, OSEP"/>
    <s v="2017-18"/>
    <s v="MISSOURI"/>
    <s v="MO"/>
    <s v="DQR-Assess-012"/>
    <s v="179, 189"/>
    <s v="585, 590"/>
    <s v="SEA, LEA, SCH"/>
    <s v="ACROSS FILE COMPARISON"/>
    <s v="NA"/>
    <m/>
    <m/>
    <s v="X"/>
    <s v="ALL, CWD, ECODIS, F, FCS, HOM, LEP, M, MAN, MAP, MB, MHL, MIG, MILCNCTD, MM, MW"/>
    <s v="ALL, HS"/>
    <s v="ALL, REGASSWACC, REGASSWOACC"/>
    <s v="No"/>
    <s v="Across file comparison: The SEA number of students in the ALL, CWD, ECODIS, F, FCS, HOM, LEP, M, MAN, MAP, MB, MHL, MIG, MILCNCTD, MM, MW subgroups who took an assessment and received a valid score for GRADES ALL, HS and ALL, REGASSWACC, REGASSWOACC assessment types does not equal the number of students who participated in the assessment. The Grand Total discrepancy is -203916 students, or 99%, and the total discrepancy across GRADE HS is -67822, or 99%._x000a__x000a_Similar discrepancies exist at the LEA and School levels. Please revise data and resubmit or explain in a data note why these data are accurate."/>
    <m/>
    <s v="Across file comparison: The SEA number of students in the ALL, CWD, ECODIS, F, FCS, HOM, LEP, M, MAN, MAP, MB, MHL, MIG, MILCNCTD, MM, MW subgroups who took an assessment and received a valid score for GRADES ALL, HS and ALL, REGASSWACC, REGASSWOACC assessment types does not equal the number of students who participated in the assessment. The Grand Total discrepancy is -203916 students, or 99%, and the total discrepancy across GRADE HS is -67822, or 99%._x000a__x000a_Similar discrepancies exist at the LEA and School levels. Please revise data and resubmit or explain in a data note why these data are accurate."/>
    <s v="The 17-18 Science Assessment was a field test assignment and did not generate student Performance Level Data and proficiency rates were not available."/>
    <m/>
    <m/>
    <m/>
    <m/>
    <m/>
    <s v="X"/>
    <s v="ALL, CWD, ECODIS, F, FCS, HOM, LEP, M, MAN, MAP, MB, MHL, MIG, MILCNCTD, MM, MW"/>
    <s v="ALL, HS"/>
    <s v="ALL, REGWACC, REGWOACC"/>
    <m/>
    <s v="Data resubmitted"/>
    <s v="Did not resolve"/>
    <m/>
    <s v="Across file comparison: The SEA number of students in the ALL, CWD, ECODIS, F, FCS, HOM, LEP, M, MAN, MAP, MB, MHL, MIG, MILCNCTD, MM, MW subgroups who took an assessment and received a valid score for GRADES ALL, HS and ALL, REGASSWACC, REGASSWOACC assessment types does not equal the number of students who participated in the assessment. The Grand Total discrepancy is 203915 students, or 98.81%, and the total discrepancy across GRADE HS is 67822 students, or -98.53%._x000a__x000a_Similar discrepancies exist at the LEA and School levels. Please revise data and resubmit or explain in a data note why these data are accurate."/>
    <m/>
    <m/>
    <m/>
    <m/>
    <x v="1"/>
    <s v="Exclude - Science"/>
    <s v="Across file comparison: The SEA number of students in the ALL, CWD, ECODIS, F, FCS, HOM, LEP, M, MAN, MAP, MB, MHL, MIG, MILCNCTD, MM, MW subgroups who took an assessment and received a valid score for GRADES ALL, HS and ALL, REGASSWACC, REGASSWOACC assessment types does not equal the number of students who participated in the assessment. The Grand Total discrepancy is 203915 students, or 98.81%, and the total discrepancy across GRADE HS is 67822 students, or -98.53%._x000a__x000a_Similar discrepancies exist at the LEA and School levels. Please revise data and resubmit or explain in a data note why these data are accurate."/>
    <x v="139"/>
    <m/>
    <x v="1"/>
    <x v="4"/>
    <x v="2"/>
    <x v="2"/>
    <s v="No"/>
    <s v="Across file comparison: The SEA number of students in the ALL, CWD, ECODIS, F, FCS, HOM, LEP, M, MAN, MAP, MB, MHL, MIG, MILCNCTD, MM, MW subgroups who took an assessment and received a valid score for GRADES ALL, HS and ALL, REGASSWACC, REGASSWOACC assessment types does not equal the number of students who participated in the assessment. The Grand Total discrepancy is 203915 students, or 98.81%, and the total discrepancy across GRADE HS is 67822 students, or -98.53%._x000a__x000a_Similar discrepancies exist at the LEA and School levels. Please revise data and resubmit or explain in a data note why these data are accurate."/>
    <s v="The SY 2017-18 Science Assessment was a field test assignment and did not generate student Performance Level Data and proficiency rates were not available."/>
    <m/>
    <m/>
    <m/>
    <m/>
    <m/>
    <m/>
    <m/>
  </r>
  <r>
    <s v="DQR-Assess-012_MO_2_001"/>
    <s v="Assessment CDQR "/>
    <s v="OESE, OSEP"/>
    <s v="2017-18"/>
    <s v="MISSOURI"/>
    <s v="MO"/>
    <s v="DQR-Assess-012"/>
    <s v="179, 189"/>
    <s v="585, 590"/>
    <s v="SEA, LEA, SCH"/>
    <s v="ACROSS FILE COMPARISON"/>
    <s v="NA"/>
    <m/>
    <m/>
    <m/>
    <m/>
    <m/>
    <m/>
    <m/>
    <m/>
    <m/>
    <m/>
    <s v=""/>
    <m/>
    <m/>
    <m/>
    <m/>
    <m/>
    <s v="X"/>
    <s v="ALL, CWD, ECODIS, F, FCS, HOM, LEP, M, MAN, MAP, MB, MHL, MIG, MILCNCTD, MM, MW"/>
    <s v="5, 8"/>
    <s v="ALL"/>
    <m/>
    <s v="Data resubmitted"/>
    <s v="New"/>
    <m/>
    <s v="Across file comparison: The SEA number of students in the ALL, CWD, ECODIS, F, FCS, HOM, LEP, M, MAN, MAP, MB, MHL, MIG, MILCNCTD, MM, MW subgroups who took an assessment and received a valid score for GRADES 5, 8 and ALL assessment types does not equal the number of students who participated in the assessment. The total discrepancy across GRADE 5 is 69864 students, or -98.99%, and the total discrepancy across GRADE 8 is 66229 students, or -98.91%._x000a__x000a_Similar discrepancies exist at the LEA and School levels. Please revise data and resubmit or explain in a data note why these data are accurate."/>
    <m/>
    <m/>
    <m/>
    <m/>
    <x v="1"/>
    <s v="Exclude - Science"/>
    <s v="Across file comparison: The SEA number of students in the ALL, CWD, ECODIS, F, FCS, HOM, LEP, M, MAN, MAP, MB, MHL, MIG, MILCNCTD, MM, MW subgroups who took an assessment and received a valid score for GRADES 5, 8 and ALL assessment types does not equal the number of students who participated in the assessment. The total discrepancy across GRADE 5 is 69864 students, or -98.99%, and the total discrepancy across GRADE 8 is 66229 students, or -98.91%._x000a__x000a_Similar discrepancies exist at the LEA and School levels. Please revise data and resubmit or explain in a data note why these data are accurate."/>
    <x v="1"/>
    <m/>
    <x v="1"/>
    <x v="4"/>
    <x v="1"/>
    <x v="1"/>
    <s v=""/>
    <s v="Across file comparison: The SEA number of students in the ALL, CWD, ECODIS, F, FCS, HOM, LEP, M, MAN, MAP, MB, MHL, MIG, MILCNCTD, MM, MW subgroups who took an assessment and received a valid score for GRADES 5, 8 and ALL assessment types does not equal the number of students who participated in the assessment. The total discrepancy across GRADE 5 is 69864 students, or -98.99%, and the total discrepancy across GRADE 8 is 66229 students, or -98.91%._x000a__x000a_Similar discrepancies exist at the LEA and School levels. Please revise data and resubmit or explain in a data note why these data are accurate."/>
    <s v=""/>
    <m/>
    <m/>
    <m/>
    <m/>
    <m/>
    <m/>
    <m/>
  </r>
  <r>
    <s v="DQR-Assess-013_MO_1_001"/>
    <s v="Assessment CDQR "/>
    <s v="OESE, OSEP"/>
    <s v="2017-18"/>
    <s v="MISSOURI"/>
    <s v="MO"/>
    <s v="DQR-Assess-013"/>
    <s v="185, 188"/>
    <s v="588, 589"/>
    <s v="SEA"/>
    <s v="SUBJECT COUNT COMPARISON - MTH TO RLA"/>
    <s v="NA"/>
    <s v="X"/>
    <s v="X"/>
    <m/>
    <s v="ECODIS, F, FCS, LEP, MAN, MHL, MIG, MILCNCTD, MW"/>
    <s v="HS"/>
    <s v="ALL"/>
    <s v="No"/>
    <s v="Subject Count Comparison - MTH to RLA (FS185, 188): The count of ECODIS, F, FCS, LEP, MAN, MHL, MIG, MILCNCTD,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574 students, or -5.1%, is in the MW subgroup. Discrepancies in other subgroups range from 5 to 1849 students. Please revise data and resubmit or explain in a data note why these data are accurate."/>
    <m/>
    <s v="Subject Count Comparison - MTH to RLA (FS185, 188): The count of ECODIS, F, FCS, LEP, MAN, MHL, MIG, MILCNCTD,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574 students, or -5.1%, is in the MW subgroup. Discrepancies in other subgroups range from 5 to 1849 students. Please revise data and resubmit or explain in a data note why these data are accurate."/>
    <s v="The RLA assessment is primarily assessed in the 10th grade and the MTH assessment is primarily assessed in the 9th grade.  After verifying total state population numbers for the 2 grades the discrepancies match the population trend."/>
    <m/>
    <m/>
    <m/>
    <m/>
    <m/>
    <m/>
    <m/>
    <m/>
    <m/>
    <m/>
    <s v="Data resubmitted"/>
    <s v="Resolved"/>
    <m/>
    <m/>
    <m/>
    <m/>
    <m/>
    <m/>
    <x v="0"/>
    <s v="Exclude"/>
    <s v=""/>
    <x v="142"/>
    <m/>
    <x v="0"/>
    <x v="0"/>
    <x v="0"/>
    <x v="0"/>
    <s v=""/>
    <s v=""/>
    <s v=""/>
    <m/>
    <m/>
    <m/>
    <m/>
    <m/>
    <m/>
    <m/>
  </r>
  <r>
    <s v="DQR-Assess-013_MO_2_001"/>
    <s v="Assessment CDQR "/>
    <s v="OESE, OSEP"/>
    <s v="2017-18"/>
    <s v="MISSOURI"/>
    <s v="MO"/>
    <s v="DQR-Assess-013"/>
    <s v="185, 188"/>
    <s v="588, 589"/>
    <s v="SEA"/>
    <s v="SUBJECT COUNT COMPARISON - MTH TO RLA"/>
    <s v="NA"/>
    <m/>
    <m/>
    <m/>
    <m/>
    <m/>
    <m/>
    <m/>
    <m/>
    <m/>
    <m/>
    <s v=""/>
    <m/>
    <m/>
    <m/>
    <s v="X"/>
    <s v="X"/>
    <m/>
    <s v="ECODIS, F, FCS, LEP, MAN, MHL, MIG, MILCNCTD"/>
    <s v="HS"/>
    <s v="ALL"/>
    <s v="Y"/>
    <s v="Data resubmitted"/>
    <s v="New"/>
    <m/>
    <s v="Subject Count Comparison - MTH to RLA (FS185, 188): The count of ECODIS, F, FCS, LEP, MAN, MHL, MIG, MILCNCTD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17 students, or -5.89%, is in the ECODIS subgroup. Please revise data and resubmit or explain in a data note why these data are accurate."/>
    <m/>
    <m/>
    <m/>
    <m/>
    <x v="1"/>
    <s v="Include"/>
    <s v="Subject Count Comparison - MTH to RLA (FS185, 188): The count of ECODIS, F, FCS, LEP, MAN, MHL, MIG, MILCNCTD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17 students, or -5.89%, is in the ECODIS subgroup. Please revise data and resubmit or explain in a data note why these data are accurate."/>
    <x v="1"/>
    <m/>
    <x v="1"/>
    <x v="4"/>
    <x v="1"/>
    <x v="1"/>
    <s v=""/>
    <s v="Subject Count Comparison - MTH to RLA (FS185, 188): The count of ECODIS, F, FCS, LEP, MAN, MHL, MIG, MILCNCTD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17 students, or -5.89%, is in the ECODIS subgroup. Please revise data and resubmit or explain in a data note why these data are accurate."/>
    <s v=""/>
    <m/>
    <m/>
    <m/>
    <m/>
    <m/>
    <m/>
    <m/>
  </r>
  <r>
    <s v="DQR-Assess-018_MO_1_001"/>
    <s v="Assessment CDQR "/>
    <s v="OESE, OSEP"/>
    <s v="2017-18"/>
    <s v="MISSOURI"/>
    <s v="MO"/>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0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The state received a waiver for exceeding the 1% threshold for the 2017-2018 School Year and is actively monitoring districts."/>
    <m/>
    <m/>
    <s v="Revise; Waiver"/>
    <s v="X"/>
    <m/>
    <m/>
    <s v="CWD"/>
    <s v="ALL"/>
    <s v="ALTALTACH"/>
    <s v="Y"/>
    <s v="Data resubmitted"/>
    <s v="Did not resolve"/>
    <m/>
    <s v="1% CWD Alternate Assessment Participation [MATHEMATICS]: Students with Disabilities (IDEA) (CWD) taking the alternate assessment based on alternate achievement standards (ALTPARTALTACH) make up 1.0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m/>
    <m/>
    <m/>
    <m/>
    <x v="1"/>
    <s v="Exclude - SEA"/>
    <s v="1% CWD Alternate Assessment Participation [MATHEMATICS]: Students with Disabilities (IDEA) (CWD) taking the alternate assessment based on alternate achievement standards (ALTPARTALTACH) make up 1.0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x v="143"/>
    <s v="Confirm that waiver is present"/>
    <x v="2"/>
    <x v="5"/>
    <x v="6"/>
    <x v="0"/>
    <s v="No"/>
    <s v="1% CWD Alternate Assessment Participation [MATHEMATICS]: Students with Disabilities (IDEA) (CWD) taking the alternate assessment based on alternate achievement standards (ALTPARTALTACH) make up 1.0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The state received a waiver for exceeding the 1% threshold for the 2017-2018 School Year and is actively monitoring districts."/>
    <m/>
    <m/>
    <m/>
    <m/>
    <m/>
    <m/>
    <m/>
  </r>
  <r>
    <s v="DQR-Assess-018_MO_1_002"/>
    <s v="Assessment CDQR "/>
    <s v="OESE, OSEP"/>
    <s v="2017-18"/>
    <s v="MISSOURI"/>
    <s v="MO"/>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The state received a waiver for exceeding the 1% threshold for the 2017-2018 School Year and is actively monitoring districts."/>
    <m/>
    <m/>
    <s v="Revise; Waiver"/>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m/>
    <m/>
    <m/>
    <m/>
    <x v="1"/>
    <s v="Exclude - SEA"/>
    <s v="1% CWD Alternate Assessment Participation [READING/LANGUAGE ARTS]: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x v="143"/>
    <s v="Confirm that waiver is present"/>
    <x v="2"/>
    <x v="5"/>
    <x v="6"/>
    <x v="0"/>
    <s v="No"/>
    <s v="1% CWD Alternate Assessment Participation [READING/LANGUAGE ARTS]: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The state received a waiver for exceeding the 1% threshold for the 2017-2018 School Year and is actively monitoring districts."/>
    <m/>
    <m/>
    <m/>
    <m/>
    <m/>
    <m/>
    <m/>
  </r>
  <r>
    <s v="DQR-Assess-018_MO_1_003"/>
    <s v="Assessment CDQR "/>
    <s v="OESE, OSEP"/>
    <s v="2017-18"/>
    <s v="MISSOURI"/>
    <s v="MO"/>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he state received a waiver for exceeding the 1% threshold for the 2017-2018 School Year and is actively monitoring districts."/>
    <m/>
    <m/>
    <s v="Revise; Waiver"/>
    <m/>
    <m/>
    <s v="X"/>
    <s v="CWD"/>
    <s v="ALL"/>
    <s v="ALTALTACH"/>
    <s v="Y"/>
    <s v="Data resubmitted"/>
    <s v="Did not resolve"/>
    <m/>
    <s v="1% CWD Alternate Assessment Participation [SCIENCE]: Students with Disabilities (IDEA) (CWD) taking the alternate assessment based on alternate achievement standards (ALTPARTALTACH) make up 1.0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cience and SEA only"/>
    <s v="1% CWD Alternate Assessment Participation [SCIENCE]: Students with Disabilities (IDEA) (CWD) taking the alternate assessment based on alternate achievement standards (ALTPARTALTACH) make up 1.0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43"/>
    <s v="Confirm that waiver is present"/>
    <x v="2"/>
    <x v="5"/>
    <x v="6"/>
    <x v="0"/>
    <s v="No"/>
    <s v="1% CWD Alternate Assessment Participation [SCIENCE]: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he state received a waiver for exceeding the 1% threshold for the 2017-2018 School Year and is actively monitoring districts."/>
    <m/>
    <m/>
    <m/>
    <m/>
    <m/>
    <m/>
    <m/>
  </r>
  <r>
    <s v="DQR-Assess-004_MT_1_001"/>
    <s v="Assessment CDQR "/>
    <s v="OESE, OSEP"/>
    <s v="2017-18"/>
    <s v="MONTANA"/>
    <s v="MT"/>
    <s v="DQR-Assess-004"/>
    <s v="175, 178, 185, 188"/>
    <s v="583, 584, 588, 589"/>
    <s v="SEA"/>
    <s v="PARTIAL DATA"/>
    <s v="NA"/>
    <s v="X"/>
    <s v="X"/>
    <m/>
    <s v="All subgroups"/>
    <n v="11"/>
    <s v="REGWACC"/>
    <s v="No"/>
    <s v="Missing Data (175/178/185/188): Achievement and Participation data for students in all subgroups in GRADE 11 for a(n) REGASSWACC, REGPARTWACC Assessment Type was not reported at the SEA, LEA, and School levels. Please submit data."/>
    <m/>
    <s v="Missing Data (175/178/185/188): Achievement and Participation data for students in all subgroups in GRADE 11 for a(n) REGASSWACC, REGPARTWACC Assessment Type was not reported at the SEA, LEA, and School levels. Please submit data."/>
    <s v="Montana uses the ACT college entrance test for 11th grade accountability in both math and reading/language arts.  For the 17-18 administration of this test, we did not identify any students who received anything that would qualify as an accommodation for our other assessments (Smarter Balanced or the CRT Science).  With the recent peer review, we expect to address accommodations for the ACT in our guidance and we expect to report more students for this category in the 18-19 school year."/>
    <m/>
    <m/>
    <m/>
    <s v="X"/>
    <s v="X"/>
    <m/>
    <s v="All subgroups"/>
    <n v="11"/>
    <s v="REGWACC"/>
    <m/>
    <s v="No resubmission"/>
    <s v="Did not resolve"/>
    <m/>
    <s v="Missing Data (175/178/185/188): Achievement and Participation data for students in all subgroups in GRADE 11 for a(n) REGASSWACC, REGPARTWACC Assessment Type was not reported at the SEA, LEA, and School levels. Please submit data."/>
    <m/>
    <m/>
    <m/>
    <m/>
    <x v="1"/>
    <s v="Include"/>
    <s v="Missing Data (175/178/185/188): Achievement and Participation data for students in all subgroups in GRADE 11 for a(n) REGASSWACC, REGPARTWACC Assessment Type was not reported at the SEA, LEA, and School levels. Please submit data."/>
    <x v="144"/>
    <m/>
    <x v="1"/>
    <x v="2"/>
    <x v="2"/>
    <x v="2"/>
    <s v="No"/>
    <s v="Missing Data (175/178/185/188): Achievement and Participation data for students in all subgroups in GRADE 11 for a(n) REGASSWACC, REGPARTWACC Assessment Type was not reported at the SEA, LEA, and School levels. Please submit data."/>
    <s v="Montana uses the ACT college entrance test for 11th grade accountability in both math and reading/language arts.  For the SY 2017-18 administration of this test, we did not identify any students who received anything that would qualify as an accommodation for our other assessments (Smarter Balanced or the CRT Science).  With the recent peer review, we expect to address accommodations for the ACT in our guidance and we expect to report more students for this category in the SY 2018-19 school year."/>
    <m/>
    <m/>
    <m/>
    <m/>
    <m/>
    <m/>
    <m/>
  </r>
  <r>
    <s v="DQR-Assess-009_MT_1_001"/>
    <s v="Assessment CDQR "/>
    <s v="OESE, OSEP"/>
    <s v="2017-18"/>
    <s v="MONTANA"/>
    <s v="MT"/>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OPI did not use the MM classification in previous reporting.  SY 2018 was the first year MT used this classification for assessment files."/>
    <m/>
    <m/>
    <m/>
    <s v="X"/>
    <s v="X"/>
    <s v="X"/>
    <s v="See CDQR Y2Y report"/>
    <s v="See CDQR Y2Y report"/>
    <s v="See CDQR Y2Y report"/>
    <s v="See CDQR Y2Y report"/>
    <s v="No resubmission"/>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145"/>
    <m/>
    <x v="1"/>
    <x v="3"/>
    <x v="3"/>
    <x v="3"/>
    <s v="No"/>
    <s v="A year to year change of more than 200 (count difference) and 10% was identified for at least one subgroup, assessment type, or grade. Please review the CDQR Year to Year tab. Please resubmit SY 2017-18 data or submit a data note to explain why these data are accurate."/>
    <s v="[Montana's] Office of Public Instruction did not use the MM classification in previous reporting.  SY 2018 was the first year [Montana] used this classification for assessment files."/>
    <m/>
    <m/>
    <m/>
    <m/>
    <m/>
    <m/>
    <m/>
  </r>
  <r>
    <s v="DQR-Assess-010_MT_1_001"/>
    <s v="Assessment CDQR "/>
    <s v="OESE, OSEP"/>
    <s v="2017-18"/>
    <s v="MONTANA"/>
    <s v="MT"/>
    <s v="DQR-Assess-010"/>
    <n v="188"/>
    <n v="589"/>
    <s v="SEA"/>
    <s v="ACCURACY - YEAR TO YEAR RATE"/>
    <s v="NA"/>
    <m/>
    <s v="X"/>
    <m/>
    <s v="See CDQR Y2Y report"/>
    <s v="See CDQR Y2Y report"/>
    <s v="See CDQR Y2Y report"/>
    <s v="See CDQR Y2Y report"/>
    <s v="A year to year participation rate change of more than 4% was identified for at least one subgroup, assessment type, or grade. Please review the CDQR Year to Year Report. Please resubmit SY 2017-18 data or submit a data note to explain why these data are accurate."/>
    <m/>
    <s v="A year to year participation rate change of more than 4% was identified for at least one subgroup, assessment type, or grade. Please review the CDQR Year to Year Report. Please resubmit SY 2017-18 data or submit a data note to explain why these data are accurate."/>
    <s v="The OPI has been working with the districts in MT to raise the participation rates on the assessments across the board.  MT will continue these efforts."/>
    <m/>
    <m/>
    <m/>
    <m/>
    <s v="X"/>
    <m/>
    <s v="See CDQR Y2Y report"/>
    <s v="See CDQR Y2Y report"/>
    <s v="See CDQR Y2Y report"/>
    <s v="See CDQR Y2Y report"/>
    <s v="No resubmission"/>
    <s v="Did not resolve"/>
    <m/>
    <s v="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articipation rate change of more than 4% was identified for at least one subgroup, assessment type, or grade. Please review the CDQR Year to Year tab. Please resubmit SY 2017-18 data or submit a data note to explain why these data are accurate."/>
    <x v="146"/>
    <m/>
    <x v="1"/>
    <x v="3"/>
    <x v="3"/>
    <x v="3"/>
    <s v="No"/>
    <s v="A year to year participation rate change of more than 4% was identified for at least one subgroup, assessment type, or grade. Please review the CDQR Year to Year tab. Please resubmit SY 2017-18 data or submit a data note to explain why these data are accurate."/>
    <s v="The [Montana] Office of Public Instruction (OPI) has been working with the districts in [Montana] to raise the participation rates on the assessments across the board…"/>
    <m/>
    <m/>
    <m/>
    <m/>
    <m/>
    <m/>
    <m/>
  </r>
  <r>
    <s v="DQR-Assess-014_MT_1_001"/>
    <s v="Assessment CDQR "/>
    <s v="OESE, OSEP"/>
    <s v="2017-18"/>
    <s v="MONTANA"/>
    <s v="MT"/>
    <s v="DQR-Assess-014"/>
    <n v="185"/>
    <n v="588"/>
    <s v="SEA"/>
    <s v="LOW PARTICIPATION RATE"/>
    <s v="NA"/>
    <s v="X"/>
    <m/>
    <m/>
    <s v="CWD, HOM, LEP, MAN"/>
    <s v="All grades"/>
    <s v="All assessment types"/>
    <s v="No"/>
    <s v="Low Participation Rate (FS 185): The participation rates for the CWD, HOM, LEP, and MAN subgroups range from 92.4 to 94.7%.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s for the CWD, HOM, LEP, and MAN subgroups range from 92.4 to 94.7%. The ESEA, as amended, requires that States annually measure the achievement of not less than 95 percent of all students, and 95 percent of all students in each subgroup of students. Please revise data and resubmit and/or provide an explanatory data note. "/>
    <s v="We identified several schools with participation concerns from this test administration and OPI is in the process of contacting these schools and troubleshoot the participation issue."/>
    <m/>
    <m/>
    <m/>
    <m/>
    <m/>
    <m/>
    <m/>
    <m/>
    <m/>
    <m/>
    <s v="Data resubmitted"/>
    <s v="Resolved"/>
    <m/>
    <m/>
    <m/>
    <m/>
    <m/>
    <m/>
    <x v="0"/>
    <s v="Exclude"/>
    <s v=""/>
    <x v="147"/>
    <m/>
    <x v="0"/>
    <x v="0"/>
    <x v="0"/>
    <x v="0"/>
    <s v=""/>
    <s v=""/>
    <s v=""/>
    <m/>
    <m/>
    <m/>
    <m/>
    <m/>
    <m/>
    <m/>
  </r>
  <r>
    <s v="DQR-Assess-014_MT_1_002"/>
    <s v="Assessment CDQR "/>
    <s v="OESE, OSEP"/>
    <s v="2017-18"/>
    <s v="MONTANA"/>
    <s v="MT"/>
    <s v="DQR-Assess-014"/>
    <n v="188"/>
    <n v="589"/>
    <s v="SEA"/>
    <s v="LOW PARTICIPATION RATE"/>
    <s v="NA"/>
    <m/>
    <s v="X"/>
    <m/>
    <s v="HOM, LEP"/>
    <s v="All grades"/>
    <s v="All assessment types"/>
    <s v="No"/>
    <s v="Low Participation Rate (FS 188): The participation rate for the HOM subgroup is 93.5% and the LEP subgroup is 94.0%.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HOM subgroup is 93.5% and the LEP subgroup is 94.0%. The ESEA, as amended, requires that States annually measure the achievement of not less than 95 percent of all students, and 95 percent of all students in each subgroup of students. Please revise data and resubmit and/or provide an explanatory data note. "/>
    <s v="We identified several schools with participation concerns from this test administration and OPI is in the process of contacting these schools and troubleshoot the participation issue."/>
    <m/>
    <m/>
    <m/>
    <m/>
    <m/>
    <m/>
    <m/>
    <m/>
    <m/>
    <m/>
    <s v="Data resubmitted"/>
    <s v="Resolved"/>
    <m/>
    <m/>
    <m/>
    <m/>
    <m/>
    <m/>
    <x v="0"/>
    <s v="Exclude"/>
    <s v=""/>
    <x v="147"/>
    <m/>
    <x v="0"/>
    <x v="0"/>
    <x v="0"/>
    <x v="0"/>
    <s v=""/>
    <s v=""/>
    <s v=""/>
    <m/>
    <m/>
    <m/>
    <m/>
    <m/>
    <m/>
    <m/>
  </r>
  <r>
    <s v="DQR-Assess-009_NE_1_001"/>
    <s v="Assessment CDQR "/>
    <s v="OESE, OSEP"/>
    <s v="2017-18"/>
    <s v="NEBRASKA"/>
    <s v="NE"/>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Data was resubmitted to fix LEP data"/>
    <m/>
    <m/>
    <m/>
    <s v="X"/>
    <s v="X"/>
    <s v="X"/>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148"/>
    <m/>
    <x v="1"/>
    <x v="3"/>
    <x v="4"/>
    <x v="4"/>
    <s v="No"/>
    <s v="A year to year change of more than 200 (count difference) and 10% was identified for at least one subgroup, assessment type, or grade. Please review the CDQR Year to Year tab. Please resubmit SY 2017-18 data or submit a data note to explain why these data are accurate."/>
    <m/>
    <m/>
    <m/>
    <m/>
    <m/>
    <m/>
    <m/>
    <m/>
  </r>
  <r>
    <s v="DQR-Assess-010_NE_1_001"/>
    <s v="Assessment CDQR "/>
    <s v="OESE, OSEP"/>
    <s v="2017-18"/>
    <s v="NEBRASKA"/>
    <s v="NE"/>
    <s v="DQR-Assess-010"/>
    <s v="175, 179"/>
    <s v="583, 585"/>
    <s v="SEA"/>
    <s v="ACCURACY - YEAR TO YEAR RATE"/>
    <s v="NA"/>
    <s v="X"/>
    <m/>
    <s v="X"/>
    <s v="See CDQR Y2Y report"/>
    <s v="See CDQR Y2Y report"/>
    <s v="See CDQR Y2Y report"/>
    <s v="See CDQR Y2Y report"/>
    <s v="A year to year proficiency rate change of more than 15% was identified for at least one subgroup, assessment type, or grade. Please review the CDQR Year to Year Report. Please resubmit SY 2017-18 data or submit a data note to explain why these data are accurate."/>
    <m/>
    <s v="A year to year proficiency rate change of more than 15% was identified for at least one subgroup, assessment type, or grade. Please review the CDQR Year to Year Report. Please resubmit SY 2017-18 data or submit a data note to explain why these data are accurate."/>
    <s v="New math assessment for the State of Nebraska caused a drop in math proficiency"/>
    <m/>
    <m/>
    <m/>
    <m/>
    <m/>
    <m/>
    <m/>
    <m/>
    <m/>
    <m/>
    <s v="Data resubmitted"/>
    <s v="Resolved"/>
    <m/>
    <m/>
    <m/>
    <m/>
    <m/>
    <m/>
    <x v="0"/>
    <s v="Exclude"/>
    <s v=""/>
    <x v="149"/>
    <m/>
    <x v="0"/>
    <x v="0"/>
    <x v="0"/>
    <x v="0"/>
    <s v=""/>
    <s v=""/>
    <s v=""/>
    <m/>
    <m/>
    <m/>
    <m/>
    <m/>
    <m/>
    <m/>
  </r>
  <r>
    <s v="DQR-Assess-010_NE_2_001"/>
    <s v="Assessment CDQR "/>
    <s v="OESE, OSEP"/>
    <s v="2017-18"/>
    <s v="NEBRASKA"/>
    <s v="NE"/>
    <s v="DQR-Assess-010"/>
    <s v="175, 179"/>
    <s v="583, 585"/>
    <s v="SEA"/>
    <s v="ACCURACY - YEAR TO YEAR RATE"/>
    <s v="NA"/>
    <m/>
    <m/>
    <m/>
    <m/>
    <m/>
    <m/>
    <m/>
    <m/>
    <m/>
    <m/>
    <s v=""/>
    <m/>
    <m/>
    <m/>
    <s v="X"/>
    <m/>
    <s v="X"/>
    <s v="See CDQR Y2Y report"/>
    <s v="See CDQR Y2Y report"/>
    <s v="See CDQR Y2Y report"/>
    <s v="See CDQR Y2Y report"/>
    <s v="Data resubmitted"/>
    <s v="New"/>
    <m/>
    <s v="A year to year proficiency rate change of more than 15%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was identified for at least one subgroup, assessment type, or grade. Please review the CDQR Year to Year tab. Please resubmit SY 2017-18 data or submit a data note to explain why these data are accurate."/>
    <x v="1"/>
    <m/>
    <x v="1"/>
    <x v="3"/>
    <x v="1"/>
    <x v="1"/>
    <s v=""/>
    <s v="A year to year proficiency rate change of more than 15% was identified for at least one subgroup, assessment type, or grade. Please review the CDQR Year to Year tab. Please resubmit SY 2017-18 data or submit a data note to explain why these data are accurate."/>
    <s v=""/>
    <m/>
    <m/>
    <m/>
    <m/>
    <m/>
    <m/>
    <m/>
  </r>
  <r>
    <s v="DQR-Assess-015_NE_1_001"/>
    <s v="Assessment CDQR "/>
    <s v="OESE, OSEP"/>
    <s v="2017-18"/>
    <s v="NEBRASKA"/>
    <s v="NE"/>
    <s v="DQR-Assess-015"/>
    <n v="185"/>
    <n v="588"/>
    <s v="SEA"/>
    <s v="100% PARTICIPATION RATE VERIFICATION"/>
    <s v="NA"/>
    <s v="X"/>
    <m/>
    <m/>
    <s v="MIG"/>
    <s v="All grades"/>
    <s v="All assessment types"/>
    <s v="No"/>
    <s v="100% Participation Rate (FS 185): The participation rate for the MIG subgroup is 100%. ED does not expect to see participation rates below 95%. While a participation rate of 100% is possible, please resubmit data if data are inaccurate."/>
    <m/>
    <s v="100% Participation Rate (FS 185): The participation rate for the MIG subgroup is 100%. While a participation rate of 100% is possible, please resubmit data if data are inaccurate."/>
    <s v="Participation was 100% for the State of Nebraska"/>
    <m/>
    <m/>
    <s v="Revise; Error in Comment"/>
    <s v="X"/>
    <m/>
    <m/>
    <s v="MIG"/>
    <s v="ALL"/>
    <s v="ALL"/>
    <s v="Y"/>
    <s v="Data resubmitted"/>
    <s v="Did not resolve"/>
    <m/>
    <s v="100% Participation Rate (FS185): The participation rate for MIG students is 100%. ED does not expect to see participation rates below 95%. While a participation rate of 100% is possible, please resubmit data if data are inaccurate."/>
    <m/>
    <m/>
    <m/>
    <m/>
    <x v="1"/>
    <s v="Exclude - SEA"/>
    <s v="100% Participation Rate (FS185): The participation rate for MIG students is 100%. ED does not expect to see participation rates below 95%. While a participation rate of 100% is possible, please resubmit data if data are inaccurate."/>
    <x v="150"/>
    <m/>
    <x v="1"/>
    <x v="4"/>
    <x v="2"/>
    <x v="2"/>
    <s v="Yes"/>
    <s v="100% Participation Rate (FS185): The participation rate for MIG students is 100%. ED does not expect to see participation rates below 95%. While a participation rate of 100% is possible, please resubmit data if data are inaccurate._x000a__x000a_ED Note: State indicated that data were correct as reported."/>
    <s v="Participation was 100% for the State of Nebraska"/>
    <m/>
    <m/>
    <m/>
    <m/>
    <m/>
    <m/>
    <m/>
  </r>
  <r>
    <s v="DQR-Assess-015_NE_1_002"/>
    <s v="Assessment CDQR "/>
    <s v="OESE, OSEP"/>
    <s v="2017-18"/>
    <s v="NEBRASKA"/>
    <s v="NE"/>
    <s v="DQR-Assess-015"/>
    <n v="188"/>
    <n v="589"/>
    <s v="SEA"/>
    <s v="100% PARTICIPATION RATE VERIFICATION"/>
    <s v="NA"/>
    <m/>
    <s v="X"/>
    <m/>
    <s v="MIG"/>
    <s v="All grades"/>
    <s v="All assessment types"/>
    <s v="No"/>
    <s v="100% Participation Rate (FS 185): The participation rate for the MIG subgroup is 100%. ED does not expect to see participation rates below 95%. While a participation rate of 100% is possible, please resubmit data if data are inaccurate."/>
    <m/>
    <s v="100% Participation Rate (FS 185): The participation rate for the MIG subgroup is 100%. While a participation rate of 100% is possible, please resubmit data if data are inaccurate."/>
    <s v="Participation was 100% for the State of Nebraska"/>
    <m/>
    <m/>
    <s v="Revise; Error in Comment"/>
    <m/>
    <s v="X"/>
    <m/>
    <s v="MIG"/>
    <s v="ALL"/>
    <s v="ALL"/>
    <s v="Y"/>
    <s v="Data resubmitted"/>
    <s v="Did not resolve"/>
    <m/>
    <s v="100% Participation Rate (FS188): The participation rate for MIG students is 100%. ED does not expect to see participation rates below 95%. While a participation rate of 100% is possible, please resubmit data if data are inaccurate."/>
    <m/>
    <m/>
    <m/>
    <m/>
    <x v="1"/>
    <s v="Exclude - SEA"/>
    <s v="100% Participation Rate (FS188): The participation rate for MIG students is 100%. ED does not expect to see participation rates below 95%. While a participation rate of 100% is possible, please resubmit data if data are inaccurate."/>
    <x v="150"/>
    <m/>
    <x v="1"/>
    <x v="4"/>
    <x v="2"/>
    <x v="2"/>
    <s v="Yes"/>
    <s v="100% Participation Rate (FS188): The participation rate for MIG students is 100%. ED does not expect to see participation rates below 95%. While a participation rate of 100% is possible, please resubmit data if data are inaccurate._x000a__x000a_ED Note: State indicated that data were correct as reported."/>
    <s v="Participation was 100% for the State of Nebraska"/>
    <m/>
    <m/>
    <m/>
    <m/>
    <m/>
    <m/>
    <m/>
  </r>
  <r>
    <s v="DQR-Assess-018_NE_1_001"/>
    <s v="Assessment CDQR "/>
    <s v="OESE, OSEP"/>
    <s v="2017-18"/>
    <s v="NEBRASKA"/>
    <s v="NE"/>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Waiver was given to the State of Nebraska "/>
    <m/>
    <m/>
    <s v="Revise; Waiver"/>
    <s v="X"/>
    <m/>
    <m/>
    <s v="CWD"/>
    <s v="ALL"/>
    <s v="ALTALTACH"/>
    <s v="Y"/>
    <s v="Data resubmitted"/>
    <s v="Did not resolve"/>
    <m/>
    <s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m/>
    <m/>
    <m/>
    <m/>
    <x v="1"/>
    <s v="Exclude - SEA"/>
    <s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x v="151"/>
    <s v="Confirm that waiver is present"/>
    <x v="2"/>
    <x v="5"/>
    <x v="6"/>
    <x v="0"/>
    <s v="No"/>
    <s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Waiver was given to the State of Nebraska "/>
    <m/>
    <m/>
    <m/>
    <m/>
    <m/>
    <m/>
    <m/>
  </r>
  <r>
    <s v="DQR-Assess-018_NE_1_002"/>
    <s v="Assessment CDQR "/>
    <s v="OESE, OSEP"/>
    <s v="2017-18"/>
    <s v="NEBRASKA"/>
    <s v="NE"/>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Waiver was given to the State of Nebraska "/>
    <m/>
    <m/>
    <s v="Revise; Waiver"/>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m/>
    <m/>
    <m/>
    <m/>
    <x v="1"/>
    <s v="Exclude - SEA"/>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x v="151"/>
    <s v="Confirm that waiver is present"/>
    <x v="2"/>
    <x v="5"/>
    <x v="6"/>
    <x v="0"/>
    <s v="No"/>
    <s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s v="Waiver was given to the State of Nebraska "/>
    <m/>
    <m/>
    <m/>
    <m/>
    <m/>
    <m/>
    <m/>
  </r>
  <r>
    <s v="DQR-Assess-018_NE_1_003"/>
    <s v="Assessment CDQR "/>
    <s v="OESE, OSEP"/>
    <s v="2017-18"/>
    <s v="NEBRASKA"/>
    <s v="NE"/>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19%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1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Waiver was given to the State of Nebraska "/>
    <m/>
    <m/>
    <s v="Revise; Waiver"/>
    <m/>
    <m/>
    <s v="X"/>
    <s v="CWD"/>
    <s v="ALL"/>
    <s v="ALTALTACH"/>
    <s v="Y"/>
    <s v="Data resubmitted"/>
    <s v="Did not resolve"/>
    <m/>
    <s v="1% CWD Alternate Assessment Participation [SCIENCE]: Students with Disabilities (IDEA) (CWD) taking the alternate assessment based on alternate achievement standards (ALTPARTALTACH) make up 1.19%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cience and SEA only"/>
    <s v="1% CWD Alternate Assessment Participation [SCIENCE]: Students with Disabilities (IDEA) (CWD) taking the alternate assessment based on alternate achievement standards (ALTPARTALTACH) make up 1.19%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51"/>
    <s v="Confirm that waiver is present"/>
    <x v="2"/>
    <x v="5"/>
    <x v="6"/>
    <x v="0"/>
    <s v="No"/>
    <s v="1% CWD Alternate Assessment Participation [SCIENCE]: Students with Disabilities (IDEA) (CWD) taking the alternate assessment based on alternate achievement standards (ALTPARTALTACH) make up 1.1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Waiver was given to the State of Nebraska "/>
    <m/>
    <m/>
    <m/>
    <m/>
    <m/>
    <m/>
    <m/>
  </r>
  <r>
    <s v="DQR-Assess-002_NV_1_001"/>
    <s v="Assessment CDQR "/>
    <s v="OESE, OSEP"/>
    <s v="2017-18"/>
    <s v="NEVADA"/>
    <s v="NV"/>
    <s v="DQR-Assess-002"/>
    <n v="179"/>
    <n v="585"/>
    <s v="SEA"/>
    <s v="METADATA ERROR"/>
    <s v="IN METADATA, NOT DATA"/>
    <m/>
    <m/>
    <s v="X"/>
    <s v="NA"/>
    <s v="5,11"/>
    <s v="ALTALTACH"/>
    <s v="No"/>
    <s v="Achievement metadata - [SCIENCE]: No achievement data (FS 179) submitted for ALTASSALTACH [PERF LEVEL 4] for GRADES 5, 11; however, EMAPS assessment metadata indicated GRADES 5, 11/ALTASSALTACH/PERF LEVEL 4 would be submitted. Please resubmit metadata and/or data to ensure consistency."/>
    <m/>
    <s v="Achievement metadata - [SCIENCE]: No achievement data (FS 179) submitted for ALTASSALTACH [PERF LEVEL 4] for GRADES 5, 11; however, EMAPS assessment metadata indicated GRADES 5, 11/ALTASSALTACH/PERF LEVEL 4 would be submitted. Please resubmit metadata and/or data to ensure consistency."/>
    <s v="The meta data requires the reporting of the achievement levels possible.  It is possible for these students to have earned an AL of 4, however, during this administration of this assessment, no students in this subgroup achieved this level."/>
    <m/>
    <m/>
    <m/>
    <m/>
    <m/>
    <s v="X"/>
    <s v="NA"/>
    <s v="5, 11"/>
    <s v="ALTALTACH"/>
    <m/>
    <s v="Data resubmitted"/>
    <s v="Did not resolve"/>
    <m/>
    <s v="Achievement metadata - [SCIENCE]: No achievement data (FS 179) submitted for ALTASSALTACH [PERF LEVEL 4] for GRADES 5, 11; however, EMAPS assessment metadata indicated GRADES 5, 11/ALTASSALTACH/PERF LEVEL 4 would be submitted. Please resubmit metadata and/or data to ensure consistency."/>
    <m/>
    <m/>
    <m/>
    <m/>
    <x v="1"/>
    <s v="Exclude - Science and SEA only"/>
    <s v="Achievement metadata - [SCIENCE]: No achievement data (FS 179) submitted for ALTASSALTACH [PERF LEVEL 4] for GRADES 5, 11; however, EMAPS assessment metadata indicated GRADES 5, 11/ALTASSALTACH/PERF LEVEL 4 would be submitted. Please resubmit metadata and/or data to ensure consistency."/>
    <x v="152"/>
    <m/>
    <x v="0"/>
    <x v="1"/>
    <x v="4"/>
    <x v="4"/>
    <s v="No"/>
    <s v="Achievement metadata - [SCIENCE]: No achievement data (FS 179) submitted for ALTASSALTACH [PERF LEVEL 4] for GRADES 5, 11; however, EMAPS assessment metadata indicated GRADES 5, 11/ALTASSALTACH/PERF LEVEL 4 would be submitted. Please resubmit metadata and/or data to ensure consistency."/>
    <m/>
    <m/>
    <m/>
    <m/>
    <m/>
    <m/>
    <m/>
    <m/>
  </r>
  <r>
    <s v="DQR-Assess-002_NV_1_002"/>
    <s v="Assessment CDQR "/>
    <s v="OESE, OSEP"/>
    <s v="2017-18"/>
    <s v="NEVADA"/>
    <s v="NV"/>
    <s v="DQR-Assess-002"/>
    <s v="175, 178"/>
    <s v="583, 584"/>
    <s v="SEA"/>
    <s v="METADATA ERROR"/>
    <s v="IN METADATA, NOT DATA"/>
    <s v="X"/>
    <s v="X"/>
    <m/>
    <s v="NA"/>
    <s v="9,10,12"/>
    <s v="REGWACC, REGWOACC"/>
    <s v="No"/>
    <s v="Achievement metadata - [MATHEMATICS and READING/LANGUAGE ARTS]: No achievement data (FS 175/178) submitted for REGASSWACC, REGASSWOACC [PERF LEVELS 1-4] for GRADES 9, 10, 12; however, EMAPS assessment metadata indicated GRADES 9, 10, 12/REGASSWACC/LEVELS 1-4 and GRADES 9, 10, 12/REGASSWOACC/LEVELS 1-4 would be submitted. Please resubmit metadata and/or data to ensure consistency."/>
    <m/>
    <s v="Achievement metadata - [MATHEMATICS and READING/LANGUAGE ARTS]: No achievement data (FS 175/178) submitted for REGASSWACC, REGASSWOACC [PERF LEVELS 1-4] for GRADES 9, 10, 12; however, EMAPS assessment metadata indicated GRADES 9, 10, 12/REGASSWACC/LEVELS 1-4 and GRADES 9, 10, 12/REGASSWOACC/LEVELS 1-4 would be submitted. Please resubmit metadata and/or data to ensure consistency."/>
    <s v="The meta data has been updated to reflect that the high school assessment is only administered in 11th grade."/>
    <m/>
    <m/>
    <m/>
    <m/>
    <m/>
    <m/>
    <m/>
    <m/>
    <m/>
    <m/>
    <s v="Data resubmitted"/>
    <s v="Resolved"/>
    <m/>
    <m/>
    <m/>
    <m/>
    <m/>
    <m/>
    <x v="0"/>
    <s v="Exclude"/>
    <s v=""/>
    <x v="153"/>
    <m/>
    <x v="0"/>
    <x v="0"/>
    <x v="0"/>
    <x v="0"/>
    <s v=""/>
    <s v=""/>
    <s v=""/>
    <m/>
    <m/>
    <m/>
    <m/>
    <m/>
    <m/>
    <m/>
  </r>
  <r>
    <s v="DQR-Assess-003_NV_1_001"/>
    <s v="Assessment CDQR "/>
    <s v="OESE, OSEP"/>
    <s v="2017-18"/>
    <s v="NEVADA"/>
    <s v="NV"/>
    <s v="DQR-Assess-003"/>
    <s v="185, 188"/>
    <s v="588, 589"/>
    <s v="SEA"/>
    <s v="METADATA ERROR"/>
    <s v="IN METADATA, NOT DATA"/>
    <s v="X"/>
    <s v="X"/>
    <m/>
    <s v="NA"/>
    <s v="9,10,12"/>
    <s v="REGWACC, REGWOACC"/>
    <s v="No"/>
    <s v="Participation metadata - [MATHEMATICS and READING/LANGUAGE ARTS]: No Participation data (FS 185/188) submitted for REGPARTWACC, REGPARTWOACC for GRADES 9, 10, 12; however, EMAPS assessment metadata indicated GRADES 9, 10, 12/REGPARTWACC AND GRADES 9, 10, 12/REGPARTWOACC would be submitted. Please resubmit metadata and/or data to ensure consistency."/>
    <m/>
    <s v="Participation metadata - [MATHEMATICS and READING/LANGUAGE ARTS]: No Participation data (FS 185/188) submitted for REGPARTWACC, REGPARTWOACC for GRADES 9, 10, 12; however, EMAPS assessment metadata indicated GRADES 9, 10, 12/REGPARTWACC AND GRADES 9, 10, 12/REGPARTWOACC would be submitted. Please resubmit metadata and/or data to ensure consistency."/>
    <s v="Nevada has corrected and resubmitted their metadata survey"/>
    <m/>
    <m/>
    <m/>
    <m/>
    <m/>
    <m/>
    <m/>
    <m/>
    <m/>
    <m/>
    <s v="Data resubmitted"/>
    <s v="Resolved"/>
    <m/>
    <m/>
    <m/>
    <m/>
    <m/>
    <m/>
    <x v="0"/>
    <s v="Exclude"/>
    <s v=""/>
    <x v="154"/>
    <m/>
    <x v="0"/>
    <x v="0"/>
    <x v="5"/>
    <x v="5"/>
    <s v=""/>
    <s v=""/>
    <s v=""/>
    <m/>
    <m/>
    <m/>
    <m/>
    <m/>
    <m/>
    <m/>
  </r>
  <r>
    <s v="DQR-Assess-009_NV_1_001"/>
    <s v="Assessment CDQR "/>
    <s v="OESE, OSEP"/>
    <s v="2017-18"/>
    <s v="NEVADA"/>
    <s v="NV"/>
    <s v="DQR-Assess-009"/>
    <s v="175, 178, 179, 185, 188, 189"/>
    <s v="583, 584, 585, 588, 589, 590"/>
    <s v="SEA"/>
    <s v="ACCURACY - YEAR TO YEAR COUNT"/>
    <s v="NA"/>
    <s v="X"/>
    <s v="X"/>
    <s v="X"/>
    <s v="See CDQR Y2Y report"/>
    <s v="See CDQR Y2Y report"/>
    <s v="See CDQR Y2Y report"/>
    <s v="See CDQR Y2Y report"/>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Nevada resubmitted this file in Feb 2019 to correct these errors."/>
    <m/>
    <m/>
    <m/>
    <s v="X"/>
    <s v="X"/>
    <s v="X"/>
    <s v="See CDQR Y2Y report"/>
    <s v="See CDQR Y2Y report"/>
    <s v="See CDQR Y2Y report"/>
    <s v="See CDQR Y2Y report"/>
    <s v="Data resubmitted"/>
    <s v="Did not resolv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155"/>
    <m/>
    <x v="1"/>
    <x v="3"/>
    <x v="4"/>
    <x v="4"/>
    <s v="No"/>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m/>
    <m/>
    <m/>
    <m/>
  </r>
  <r>
    <s v="DQR-Assess-010_NV_1_001"/>
    <s v="Assessment CDQR "/>
    <s v="OESE, OSEP"/>
    <s v="2017-18"/>
    <s v="NEVADA"/>
    <s v="NV"/>
    <s v="DQR-Assess-010"/>
    <s v="175, 178, 179, 189"/>
    <s v="583, 584, 585, 590"/>
    <s v="SEA"/>
    <s v="ACCURACY - YEAR TO YEAR RATE"/>
    <s v="NA"/>
    <s v="X"/>
    <s v="X"/>
    <s v="X"/>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Nevada resubmitted this file in Feb 2019 to correct these errors."/>
    <m/>
    <m/>
    <m/>
    <s v="X"/>
    <s v="X"/>
    <s v="X"/>
    <s v="See CDQR Y2Y report"/>
    <s v="See CDQR Y2Y report"/>
    <s v="See CDQR Y2Y report"/>
    <s v="See CDQR Y2Y report"/>
    <s v="Data resubmitted"/>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155"/>
    <m/>
    <x v="1"/>
    <x v="3"/>
    <x v="4"/>
    <x v="4"/>
    <s v="No"/>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m/>
    <m/>
    <m/>
    <m/>
  </r>
  <r>
    <s v="DQR-Assess-018_NV_1_001"/>
    <s v="Assessment CDQR "/>
    <s v="OESE, OSEP"/>
    <s v="2017-18"/>
    <s v="NEVADA"/>
    <s v="NV"/>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Nevada resubmitted this file in Feb 2019 to correct these errors."/>
    <m/>
    <m/>
    <s v="Revise; Per Email"/>
    <m/>
    <m/>
    <m/>
    <m/>
    <m/>
    <m/>
    <m/>
    <s v="Data resubmitted"/>
    <s v="Resolved"/>
    <m/>
    <m/>
    <m/>
    <m/>
    <m/>
    <m/>
    <x v="0"/>
    <s v="Exclude"/>
    <s v=""/>
    <x v="155"/>
    <m/>
    <x v="0"/>
    <x v="0"/>
    <x v="5"/>
    <x v="5"/>
    <s v=""/>
    <s v=""/>
    <s v=""/>
    <m/>
    <m/>
    <m/>
    <m/>
    <m/>
    <m/>
    <m/>
  </r>
  <r>
    <s v="DQR-Assess-004_NH_1_001"/>
    <s v="Assessment CDQR "/>
    <s v="OESE, OSEP"/>
    <s v="2017-18"/>
    <s v="NEW HAMPSHIRE"/>
    <s v="NH"/>
    <s v="DQR-Assess-004"/>
    <s v="175, 178, 179, 185, 188, 189"/>
    <s v="583, 584, 585, 588, 589, 590"/>
    <s v="SEA, LEA, SCH"/>
    <s v="PARTIAL DATA"/>
    <s v="NA"/>
    <s v="X"/>
    <s v="X"/>
    <s v="X"/>
    <s v="MILCNCTD"/>
    <s v="All grades"/>
    <s v="All assessment types"/>
    <s v="No"/>
    <s v="Missing Data (175/178/179/185/188/189): Achievement and Participation data for students in MILCNCTD subgroup  for a(n) REGASSWACC Assessment Type was not reported in any of the grades at the SEA, LEA, and School levels. Please submit data."/>
    <m/>
    <s v="Missing Data (175/178/179/185/188/189): Achievement and Participation data for students in MILCNCTD subgroup  for a(n) REGASSWACC Assessment Type was not reported in any of the grades at the SEA, LEA, and School levels. Please submit data."/>
    <s v="Military connected demographic information was not available for 2017-2018 in nhew Hampshire"/>
    <m/>
    <m/>
    <m/>
    <s v="X"/>
    <s v="X"/>
    <s v="X"/>
    <s v="MILCNCTD"/>
    <s v="All grades"/>
    <s v="All assessment types"/>
    <m/>
    <s v="Data resubmitted"/>
    <s v="Did not resolve"/>
    <m/>
    <s v="Missing Data (175/178/179/185/188/189): Achievement and Participation data for students in MILCNCTD subgroup  for a(n) ALL, ALTASSALTACH, REGASSWACC, REGASSWOACC Assessment Type was not reported in any of the grades at the SEA, LEA, and School levels. Please submit data."/>
    <m/>
    <m/>
    <m/>
    <m/>
    <x v="1"/>
    <s v="Include"/>
    <s v="Missing Data (175/178/179/185/188/189): Achievement and Participation data for students in MILCNCTD subgroup  for a(n) ALL, ALTASSALTACH, REGASSWACC, REGASSWOACC Assessment Type was not reported in any of the grades at the SEA, LEA, and School levels. Please submit data."/>
    <x v="156"/>
    <m/>
    <x v="1"/>
    <x v="2"/>
    <x v="2"/>
    <x v="2"/>
    <s v="No"/>
    <s v="Missing Data (175/178/179/185/188/189): Achievement and Participation data for students in MILCNCTD subgroup  for a(n) ALL, ALTASSALTACH, REGASSWACC, REGASSWOACC Assessment Type was not reported in any of the grades at the SEA, LEA, and School levels. Please submit data."/>
    <s v="Military connected demographic information was not available for SY 2017-2018 in New Hampshire"/>
    <m/>
    <m/>
    <m/>
    <m/>
    <m/>
    <m/>
    <m/>
  </r>
  <r>
    <s v="DQR-Assess-004_NH_2_001"/>
    <s v="Assessment CDQR "/>
    <s v="OESE, OSEP"/>
    <s v="2017-18"/>
    <s v="NEW HAMPSHIRE"/>
    <s v="NH"/>
    <s v="DQR-Assess-004"/>
    <s v="175, 178, 179, 185, 188, 189"/>
    <s v="583, 584, 585, 588, 589, 590"/>
    <s v="SEA, LEA, SCH"/>
    <s v="PARTIAL DATA"/>
    <s v="NA"/>
    <m/>
    <m/>
    <m/>
    <m/>
    <m/>
    <m/>
    <m/>
    <m/>
    <m/>
    <m/>
    <s v=""/>
    <m/>
    <m/>
    <m/>
    <s v="X"/>
    <s v="X"/>
    <s v="X"/>
    <s v="FCS"/>
    <s v="All grades"/>
    <s v="All assessment types"/>
    <m/>
    <s v="Data resubmitted"/>
    <s v="New"/>
    <m/>
    <s v="Missing Data (175/178/179/185/188/189): Achievement and Participation data for students in the FCS subgroup in all grades for all Assessment Types were not reported at the SEA, LEA, and School levels. New Hampshire's resubmission on 3/27/18 replaced the nonzero counts with zeroes for these grade/subgroup/assessment types. Please submit data."/>
    <m/>
    <s v="Data resubmitted on (3/27/19) replaced the nonzero counts with zeroes for FCS, which is what is reflected in the CDQR reports; NH resubmitted data after the close (4/1/19) that replaced the zero counts with nonzeroes for the FCS subgroup."/>
    <m/>
    <m/>
    <x v="1"/>
    <s v="Include"/>
    <s v="Missing Data (175/178/179/185/188/189): Achievement and Participation data for students in the FCS subgroup in all grades for all Assessment Types were not reported at the SEA, LEA, and School levels. New Hampshire's resubmission on 3/27/18 replaced the nonzero counts with zeroes for these grade/subgroup/assessment types. Please submit data."/>
    <x v="1"/>
    <m/>
    <x v="1"/>
    <x v="2"/>
    <x v="1"/>
    <x v="1"/>
    <s v=""/>
    <s v="Missing Data (175/178/179/185/188/189): Achievement and Participation data for students in the FCS subgroup in all grades for all Assessment Types were not reported at the SEA, LEA, and School levels. New Hampshire's resubmission on 3/27/18 replaced the nonzero counts with zeroes for these grade/subgroup/assessment types. Please submit data."/>
    <s v=""/>
    <m/>
    <m/>
    <m/>
    <m/>
    <m/>
    <m/>
    <m/>
  </r>
  <r>
    <s v="DQR-Assess-004_NH_1_002"/>
    <s v="Assessment CDQR "/>
    <s v="OESE, OSEP"/>
    <s v="2017-18"/>
    <s v="NEW HAMPSHIRE"/>
    <s v="NH"/>
    <s v="DQR-Assess-004"/>
    <s v="175, 178, 185, 188"/>
    <s v="583, 584, 588, 589"/>
    <s v="SEA, LEA, SCH"/>
    <s v="PARTIAL DATA"/>
    <s v="NA"/>
    <s v="X"/>
    <s v="X"/>
    <m/>
    <s v="All subgroups"/>
    <s v="All grades"/>
    <s v="REGWACC"/>
    <s v="No"/>
    <s v="Missing Data (175/178/185/188): Achievement and Participation data for students in all subgroups in all grades for a(n) REGASSWACC Assessment Type was not reported at the SEA, LEA, and School levels. Please submit data."/>
    <m/>
    <s v="Missing Data (175/178/185/188): Achievement and Participation data for students in all subgroups in all grades for a(n) REGASSWACC Assessment Type was not reported at the SEA, LEA, and School levels. Please submit data."/>
    <s v="All students were incorrectly identified as without accommodations.  This will be resolved in the most recent upload and believe this will solve the issue."/>
    <m/>
    <m/>
    <m/>
    <m/>
    <m/>
    <m/>
    <m/>
    <m/>
    <m/>
    <m/>
    <s v="Data resubmitted"/>
    <s v="Resolved"/>
    <m/>
    <m/>
    <m/>
    <m/>
    <m/>
    <m/>
    <x v="0"/>
    <s v="Exclude"/>
    <s v=""/>
    <x v="157"/>
    <m/>
    <x v="0"/>
    <x v="0"/>
    <x v="0"/>
    <x v="0"/>
    <s v=""/>
    <s v=""/>
    <s v=""/>
    <m/>
    <m/>
    <m/>
    <m/>
    <m/>
    <m/>
    <m/>
  </r>
  <r>
    <s v="DQR-Assess-009_NH_1_001"/>
    <s v="Assessment CDQR "/>
    <s v="OESE, OSEP"/>
    <s v="2017-18"/>
    <s v="NEW HAMPSHIRE"/>
    <s v="NH"/>
    <s v="DQR-Assess-009"/>
    <s v="175, 178, 179, 185, 188, 189"/>
    <s v="583, 584, 585, 588, 589, 590"/>
    <s v="SEA"/>
    <s v="ACCURACY - YEAR TO YEAR COUNT"/>
    <s v="NA"/>
    <s v="X"/>
    <s v="X"/>
    <s v="X"/>
    <s v="See CDQR Y2Y report"/>
    <s v="See CDQR Y2Y report"/>
    <s v="See CDQR Y2Y report"/>
    <s v="See CDQR Y2Y report"/>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MATH, ELA, SCI  - All students were incorrectly identified as without accommodations.  This will be resolved in the most recent upload and believe this will solve the issue.  _x000a__x000a_CWD: A business rule change in the definition of students  with disabilities increased the number of students from 2016-2017 to 2017-2018. _x000a__x000a_ LEP:  We were incorrectly reporting monitoring students in our LEP count in  2016-2017.  This was correcte  in 2017-2018 which caused the numbers of students to decrease. _x000a__x000a_More students took the Alternate assessments based on alternate achievement standards in 2017-2018 compared to 2016-2017.  This is still within the 1% rule"/>
    <m/>
    <m/>
    <m/>
    <s v="X"/>
    <s v="X"/>
    <s v="X"/>
    <s v="See CDQR Y2Y report"/>
    <s v="See CDQR Y2Y report"/>
    <s v="See CDQR Y2Y report"/>
    <s v="See CDQR Y2Y report"/>
    <s v="Data resubmitted"/>
    <s v="Did not resolv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158"/>
    <m/>
    <x v="1"/>
    <x v="3"/>
    <x v="3"/>
    <x v="3"/>
    <s v="No"/>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s v="MATH, ELA, SCI: All students were incorrectly identified as without accommodations. This will be resolved in the most recent upload and believe this will solve the issue.  _x000a__x000a_CWD: A business rule change in the definition of students with disabilities increased the number of students from SY 2016-2017 to SY 2017-2018. _x000a__x000a_LEP: We were incorrectly reporting monitoring students in our LEP count in SY 2016-2017.  This was corrected in SY 2017-2018 which caused the numbers of students to decrease. _x000a__x000a_More students took the Alternate assessments based on alternate achievement standards in SY 2017-2018 compared to SY 2016-2017.  This is still within the 1% rule"/>
    <m/>
    <m/>
    <m/>
    <m/>
    <m/>
    <m/>
    <m/>
  </r>
  <r>
    <s v="DQR-Assess-010_NH_2_001"/>
    <s v="Assessment CDQR "/>
    <s v="OESE, OSEP"/>
    <s v="2017-18"/>
    <s v="NEW HAMPSHIRE"/>
    <s v="NH"/>
    <s v="DQR-Assess-010"/>
    <n v="185"/>
    <n v="588"/>
    <s v="SEA"/>
    <s v="ACCURACY - YEAR TO YEAR RATE"/>
    <s v="NA"/>
    <m/>
    <m/>
    <m/>
    <m/>
    <m/>
    <m/>
    <m/>
    <m/>
    <m/>
    <m/>
    <s v=""/>
    <m/>
    <m/>
    <m/>
    <s v="X"/>
    <m/>
    <m/>
    <s v="See CDQR Y2Y report"/>
    <s v="See CDQR Y2Y report"/>
    <s v="See CDQR Y2Y report"/>
    <s v="See CDQR Y2Y report"/>
    <s v="Data resubmitted"/>
    <s v="New"/>
    <m/>
    <s v="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articipation rate change of more than 4% was identified for at least one subgroup, assessment type, or grade. Please review the CDQR Year to Year tab. Please resubmit SY 2017-18 data or submit a data note to explain why these data are accurate."/>
    <x v="1"/>
    <m/>
    <x v="1"/>
    <x v="3"/>
    <x v="1"/>
    <x v="1"/>
    <s v=""/>
    <s v="A year to year participation rate change of more than 4% was identified for at least one subgroup, assessment type, or grade. Please review the CDQR Year to Year tab. Please resubmit SY 2017-18 data or submit a data note to explain why these data are accurate."/>
    <s v=""/>
    <m/>
    <m/>
    <m/>
    <m/>
    <m/>
    <m/>
    <m/>
  </r>
  <r>
    <s v="DQR-Assess-010_NH_1_001"/>
    <s v="Assessment CDQR "/>
    <s v="OESE, OSEP"/>
    <s v="2017-18"/>
    <s v="NEW HAMPSHIRE"/>
    <s v="NH"/>
    <s v="DQR-Assess-010"/>
    <s v="179, 189"/>
    <s v="585, 590"/>
    <s v="SEA"/>
    <s v="ACCURACY - YEAR TO YEAR RATE"/>
    <s v="NA"/>
    <m/>
    <m/>
    <s v="X"/>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SCIENCE_x000a_All students were incorrectly identified as without accommodations.  This will be resolved in the most recent upload and believe this will solve the issue.  _x000a__x000a_CWD: A business rule change in the definition of students  with disabilities increased the number of students from 2016-2017 to 2017-2018. _x000a__x000a_ LEP:  We were incorrectly reporting monitoring students in our LEP count in  2016-2017.  This was corrected in 2017-2018 which caused the numbers of students to decrease. _x000a_"/>
    <m/>
    <m/>
    <m/>
    <m/>
    <m/>
    <s v="X"/>
    <s v="See CDQR Y2Y report"/>
    <s v="See CDQR Y2Y report"/>
    <s v="See CDQR Y2Y report"/>
    <s v="See CDQR Y2Y report"/>
    <s v="Data resubmitted"/>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Exclude - Science and SEA only"/>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159"/>
    <m/>
    <x v="1"/>
    <x v="3"/>
    <x v="3"/>
    <x v="3"/>
    <s v="No"/>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s v="SCIENCE: All students were incorrectly identified as without accommodations.  This will be resolved in the most recent upload and believe this will solve the issue.  _x000a__x000a_CWD: A business rule change in the definition of students  with disabilities increased the number of students from SY 2016-2017 to SY 2017-2018. _x000a__x000a_LEP:  We were incorrectly reporting monitoring students in our LEP count in  SY 2016-2017.  This was corrected in SY 2017-2018 which caused the numbers of students to decrease."/>
    <m/>
    <m/>
    <m/>
    <m/>
    <m/>
    <m/>
    <m/>
  </r>
  <r>
    <s v="DQR-Assess-012_NH_1_001"/>
    <s v="Assessment CDQR "/>
    <s v="OESE, OSEP"/>
    <s v="2017-18"/>
    <s v="NEW HAMPSHIRE"/>
    <s v="NH"/>
    <s v="DQR-Assess-012"/>
    <s v="178, 188"/>
    <s v="584, 589"/>
    <s v="SEA, LEA, SCH"/>
    <s v="ACROSS FILE COMPARISON"/>
    <s v="NA"/>
    <m/>
    <s v="X"/>
    <m/>
    <s v="LEP"/>
    <s v="ALL"/>
    <s v="ALL"/>
    <s v="No"/>
    <s v="Across file comparison: The SEA number of students in the LEP subgroup who took an assessment and received a valid score for GRADE ALL and ALL assessment type (2206 students) (FS 178) does not equal the number of students in the LEP subgroup who participated in the assessment (2410 students) (FS 188). This is a discrepancy of -204 students, or -8%. Similar discrepancies exist at the LEA and School levels. Please revise data and resubmit or explain in a data note why these data are accurate."/>
    <m/>
    <s v="Across file comparison: The SEA number of students in the LEP subgroup who took an assessment and received a valid score for GRADE ALL and ALL assessment type (2206 students) (FS 178) does not equal the number of students in the LEP subgroup who participated in the assessment (2410 students) (FS 188). This is a discrepancy of -204 students, or -8%. Similar discrepancies exist at the LEA and School levels. Please revise data and resubmit or explain in a data note why these data are accurate."/>
    <s v="This issue will be resolved with the most recent upload."/>
    <m/>
    <m/>
    <m/>
    <m/>
    <m/>
    <m/>
    <m/>
    <m/>
    <m/>
    <m/>
    <s v="Data resubmitted"/>
    <s v="Resolved"/>
    <m/>
    <m/>
    <m/>
    <m/>
    <m/>
    <m/>
    <x v="0"/>
    <s v="Exclude"/>
    <s v=""/>
    <x v="160"/>
    <m/>
    <x v="0"/>
    <x v="0"/>
    <x v="0"/>
    <x v="0"/>
    <s v=""/>
    <s v=""/>
    <s v=""/>
    <m/>
    <m/>
    <m/>
    <m/>
    <m/>
    <m/>
    <m/>
  </r>
  <r>
    <s v="DQR-Assess-012_NH_2_001"/>
    <s v="Assessment CDQR "/>
    <s v="OESE, OSEP"/>
    <s v="2017-18"/>
    <s v="NEW HAMPSHIRE"/>
    <s v="NH"/>
    <s v="DQR-Assess-012"/>
    <s v="178, 188"/>
    <s v="584, 589"/>
    <s v="SEA, LEA, SCH"/>
    <s v="ACROSS FILE COMPARISON"/>
    <s v="NA"/>
    <m/>
    <m/>
    <m/>
    <m/>
    <m/>
    <m/>
    <m/>
    <m/>
    <m/>
    <m/>
    <s v=""/>
    <m/>
    <m/>
    <m/>
    <m/>
    <m/>
    <m/>
    <s v="ALL, CWD, ECODIS, F, HOM, LEP, M, MA, MB, MHL, MM, MW"/>
    <s v="ALL, 3, 4, 5, 6, 7, 8"/>
    <s v="REGWACC, REGWOACC"/>
    <m/>
    <s v="Data resubmitted"/>
    <s v="New"/>
    <m/>
    <s v="Across file comparison: The SEA number of students in the ALL, CWD, ECODIS, F, HOM, LEP, M, MA, MB, MHL, MM, MW subgroups who took an assessment and received a valid score for GRADES all, 3, 4, 5, 6, 7, 8 and REGASSWACC, REGASSWOACC assessment type does not equal the number of students who participated in the assessment. The Grand Total discrepancy for the REGASSWACC assessment type is 4601 students. or -48.37%, and the Grand Total discrepancy for the REGASSWOACC assessment type is 4601 students, or 5.63%._x000a__x000a_Similar discrepancies exist at the LEA and School levels. Please revise data and resubmit or explain in a data note why these data are accurate."/>
    <m/>
    <m/>
    <m/>
    <m/>
    <x v="1"/>
    <s v="Include"/>
    <s v="Across file comparison: The SEA number of students in the ALL, CWD, ECODIS, F, HOM, LEP, M, MA, MB, MHL, MM, MW subgroups who took an assessment and received a valid score for GRADES all, 3, 4, 5, 6, 7, 8 and REGASSWACC, REGASSWOACC assessment type does not equal the number of students who participated in the assessment. The Grand Total discrepancy for the REGASSWACC assessment type is 4601 students. or -48.37%, and the Grand Total discrepancy for the REGASSWOACC assessment type is 4601 students, or 5.63%._x000a__x000a_Similar discrepancies exist at the LEA and School levels. Please revise data and resubmit or explain in a data note why these data are accurate."/>
    <x v="1"/>
    <m/>
    <x v="1"/>
    <x v="4"/>
    <x v="1"/>
    <x v="1"/>
    <s v=""/>
    <s v="Across file comparison: The SEA number of students in the ALL, CWD, ECODIS, F, HOM, LEP, M, MA, MB, MHL, MM, MW subgroups who took an assessment and received a valid score for GRADES all, 3, 4, 5, 6, 7, 8 and REGASSWACC, REGASSWOACC assessment type does not equal the number of students who participated in the assessment. The Grand Total discrepancy for the REGASSWACC assessment type is 4601 students. or -48.37%, and the Grand Total discrepancy for the REGASSWOACC assessment type is 4601 students, or 5.63%._x000a__x000a_Similar discrepancies exist at the LEA and School levels. Please revise data and resubmit or explain in a data note why these data are accurate."/>
    <s v=""/>
    <m/>
    <m/>
    <m/>
    <m/>
    <m/>
    <m/>
    <m/>
  </r>
  <r>
    <s v="DQR-Assess-012_NH_2_002"/>
    <s v="Assessment CDQR "/>
    <s v="OESE, OSEP"/>
    <s v="2017-18"/>
    <s v="NEW HAMPSHIRE"/>
    <s v="NH"/>
    <s v="DQR-Assess-012"/>
    <s v="179, 189"/>
    <s v="585, 590"/>
    <s v="SEA, LEA, SCH"/>
    <s v="ACROSS FILE COMPARISON"/>
    <s v="NA"/>
    <m/>
    <m/>
    <m/>
    <m/>
    <m/>
    <m/>
    <m/>
    <m/>
    <m/>
    <m/>
    <s v=""/>
    <m/>
    <m/>
    <m/>
    <m/>
    <m/>
    <s v="X"/>
    <s v="ALL, CWD, ECODIS, F, HOM, LEP, M, MB, MHL, MW"/>
    <s v="ALL, 5, 8"/>
    <s v="REGWACC, REGWOACC"/>
    <m/>
    <s v="Data resubmitted"/>
    <s v="New"/>
    <m/>
    <s v="Across file comparison: The SEA number of students in the ALL, CWD, ECODIS, F, HOM, LEP, M, MB, MHL, MW subgroups who took an assessment and received a valid score for GRADES ALL, 5, 8 and REGASSWACC, REGASSWOACC (except subgroups F and MW) assessment types does not equal the number of students who participated in the assessment. The total discrepancy for the REGASSWACC assessment type is 1762 students, or -59.73%, and the total discrepancy across the REGASSWOACC assessment type is 1762 students, or 5.35%._x000a__x000a_Similar discrepancies exist at the LEA and School levels. Please revise data and resubmit or explain in a data note why these data are accurate."/>
    <m/>
    <m/>
    <m/>
    <m/>
    <x v="1"/>
    <s v="Exclude - Science"/>
    <s v="Across file comparison: The SEA number of students in the ALL, CWD, ECODIS, F, HOM, LEP, M, MB, MHL, MW subgroups who took an assessment and received a valid score for GRADES ALL, 5, 8 and REGASSWACC, REGASSWOACC (except subgroups F and MW) assessment types does not equal the number of students who participated in the assessment. The total discrepancy for the REGASSWACC assessment type is 1762 students, or -59.73%, and the total discrepancy across the REGASSWOACC assessment type is 1762 students, or 5.35%._x000a__x000a_Similar discrepancies exist at the LEA and School levels. Please revise data and resubmit or explain in a data note why these data are accurate."/>
    <x v="1"/>
    <m/>
    <x v="1"/>
    <x v="4"/>
    <x v="1"/>
    <x v="1"/>
    <s v=""/>
    <s v="Across file comparison: The SEA number of students in the ALL, CWD, ECODIS, F, HOM, LEP, M, MB, MHL, MW subgroups who took an assessment and received a valid score for GRADES ALL, 5, 8 and REGASSWACC, REGASSWOACC (except subgroups F and MW) assessment types does not equal the number of students who participated in the assessment. The total discrepancy for the REGASSWACC assessment type is 1762 students, or -59.73%, and the total discrepancy across the REGASSWOACC assessment type is 1762 students, or 5.35%._x000a__x000a_Similar discrepancies exist at the LEA and School levels. Please revise data and resubmit or explain in a data note why these data are accurate."/>
    <s v=""/>
    <m/>
    <m/>
    <m/>
    <m/>
    <m/>
    <m/>
    <m/>
  </r>
  <r>
    <s v="DQR-Assess-013_NH_2_001"/>
    <s v="Assessment CDQR "/>
    <s v="OESE, OSEP"/>
    <s v="2017-18"/>
    <s v="NEW HAMPSHIRE"/>
    <s v="NH"/>
    <s v="DQR-Assess-013"/>
    <s v="185, 188"/>
    <s v="588, 589"/>
    <s v="SEA"/>
    <s v="SUBJECT COUNT COMPARISON - MTH TO RLA"/>
    <s v="NA"/>
    <m/>
    <m/>
    <m/>
    <m/>
    <m/>
    <m/>
    <m/>
    <m/>
    <m/>
    <m/>
    <s v=""/>
    <m/>
    <m/>
    <m/>
    <s v="X"/>
    <s v="X"/>
    <m/>
    <s v="LEP, MIG"/>
    <s v="3 TO 8"/>
    <s v="ALL"/>
    <s v="Y"/>
    <s v="Data resubmitted"/>
    <s v="New"/>
    <m/>
    <s v="Subject Count Comparison - MTH to RLA (FS185, 188): The count of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LEP discrepancy of 188 students, or -7.95% and the MIG discrepancy of 4 students, or -11.11%, is larger than expected. Please revise data and resubmit or explain in a data note why these data are accurate."/>
    <m/>
    <m/>
    <m/>
    <m/>
    <x v="1"/>
    <s v="Include"/>
    <s v="Subject Count Comparison - MTH to RLA (FS185, 188): The count of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LEP discrepancy of 188 students, or -7.95% and the MIG discrepancy of 4 students, or -11.11%, is larger than expected. Please revise data and resubmit or explain in a data note why these data are accurate."/>
    <x v="1"/>
    <m/>
    <x v="1"/>
    <x v="4"/>
    <x v="1"/>
    <x v="1"/>
    <s v=""/>
    <s v="Subject Count Comparison - MTH to RLA (FS185, 188): The count of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LEP discrepancy of 188 students, or -7.95% and the MIG discrepancy of 4 students, or -11.11%, is larger than expected. Please revise data and resubmit or explain in a data note why these data are accurate."/>
    <s v=""/>
    <m/>
    <m/>
    <m/>
    <m/>
    <m/>
    <m/>
    <m/>
  </r>
  <r>
    <s v="DQR-Assess-014_NH_1_001"/>
    <s v="Assessment CDQR "/>
    <s v="OESE, OSEP"/>
    <s v="2017-18"/>
    <s v="NEW HAMPSHIRE"/>
    <s v="NH"/>
    <s v="DQR-Assess-014"/>
    <n v="185"/>
    <n v="588"/>
    <s v="SEA"/>
    <s v="LOW PARTICIPATION RATE"/>
    <s v="NA"/>
    <s v="X"/>
    <m/>
    <m/>
    <s v="CWD, ECODIS, FCS, HOM, LEP, MAN, MB, MHL, MNP"/>
    <s v="All grades"/>
    <s v="All assessment types"/>
    <s v="No"/>
    <s v="Low Participation Rate (FS 185): The participation rates for the CWD, ECODIS, FCS, HOM, LEP, MAN, MB, MHL, and MNP subgroups range from 79.4 to 94.7%.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s for the CWD, ECODIS, FCS, HOM, LEP, MAN, MB, MHL, and MNP subgroups range from 79.4 to 94.7%. The ESEA, as amended, requires that States annually measure the achievement of not less than 95 percent of all students, and 95 percent of all students in each subgroup of students. Please revise data and resubmit and/or provide an explanatory data note. "/>
    <s v="Math - New Hampshire is a state where local control is very strong with significant pockets of parents and guardians who do not allow their children to participate in the statewide assessment. State officials and representatives continues to work with these groups to improve their understanding of the importance of annual assessment and increase the participation rate in our state. "/>
    <m/>
    <m/>
    <m/>
    <s v="X"/>
    <m/>
    <m/>
    <s v="MNP, MIG, MHL, MB, MAN, LEP, HOM, ECODIS, CWD"/>
    <s v="ALL"/>
    <s v="ALL"/>
    <s v="Y"/>
    <s v="Data resubmitted"/>
    <s v="Did not resolve"/>
    <m/>
    <s v="Low Participation Rate (FS185): The participation rate for MNP, MIG, MHL, MB, MAN, LEP, HOM, ECODIS, CWD students range from 80.00 to 94.82%.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MNP, MIG, MHL, MB, MAN, LEP, HOM, ECODIS, CWD students range from 80.00 to 94.82%. The ESEA, as amended, requires that States annually measure the achievement of not less than 95 percent of all students, and 95 percent of all students in each subgroup of students. Please revise data and resubmit and/or provide an explanatory data note."/>
    <x v="161"/>
    <s v="Parent opt-in/opt-out"/>
    <x v="1"/>
    <x v="4"/>
    <x v="6"/>
    <x v="0"/>
    <s v="No"/>
    <s v="Low Participation Rate (FS185): The participation rate for MNP, MIG, MHL, MB, MAN, LEP, HOM, ECODIS, CWD students range from 80.00 to 94.82%. The ESEA, as amended, requires that States annually measure the achievement of not less than 95 percent of all students, and 95 percent of all students in each subgroup of students. Please revise data and resubmit and/or provide an explanatory data note."/>
    <s v="...New Hampshire is a state where local control is very strong with significant pockets of parents and guardians who do not allow their children to participate in the statewide assessment. State officials and representatives continues to work with these groups to improve their understanding of the importance of annual assessment and increase the participation rate in our state. "/>
    <m/>
    <m/>
    <m/>
    <m/>
    <m/>
    <m/>
    <m/>
  </r>
  <r>
    <s v="DQR-Assess-014_NH_1_002"/>
    <s v="Assessment CDQR "/>
    <s v="OESE, OSEP"/>
    <s v="2017-18"/>
    <s v="NEW HAMPSHIRE"/>
    <s v="NH"/>
    <s v="DQR-Assess-014"/>
    <n v="188"/>
    <n v="589"/>
    <s v="SEA"/>
    <s v="LOW PARTICIPATION RATE"/>
    <s v="NA"/>
    <m/>
    <s v="X"/>
    <m/>
    <s v="CWD, ECODIS, FCS, HOM, LEP, MAN, MB, MHL, MNP"/>
    <s v="All grades"/>
    <s v="All assessment types"/>
    <s v="No"/>
    <s v="Low Participation Rate (FS 188): The participation rates for the CWD, ECODIS, FCS, HOM, LEP, MAN, MB, MHL, and MNP subgroups range from 78.0 to 94.1%.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the CWD, ECODIS, FCS, HOM, LEP, MAN, MB, MHL, and MNP subgroups range from 78.0 to 94.1%. The ESEA, as amended, requires that States annually measure the achievement of not less than 95 percent of all students, and 95 percent of all students in each subgroup of students. Please revise data and resubmit and/or provide an explanatory data note. "/>
    <s v="ELA - New Hampshire is a state where local control is very strong with significant pockets of parents and guardians who do not allow their children to participate in the statewide assessment. State officials and representatives continues to work with these groups to improve their understanding of the importance of annual assessment and increase the participation rate in our state. "/>
    <m/>
    <m/>
    <m/>
    <m/>
    <s v="X"/>
    <m/>
    <s v="MNP, MIG, MHL, MB, MAN, LEP, HOM, ECODIS, CWD"/>
    <s v="ALL"/>
    <s v="ALL"/>
    <s v="Y"/>
    <s v="Data resubmitted"/>
    <s v="Did not resolve"/>
    <m/>
    <s v="Low Participation Rate (FS188): The participation rate for MNP, MIG, MHL, MB, MAN, LEP, HOM, ECODIS, CWD students range from 80.56 to 94.09%.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MNP, MIG, MHL, MB, MAN, LEP, HOM, ECODIS, CWD students range from 80.56 to 94.09%. The ESEA, as amended, requires that States annually measure the achievement of not less than 95 percent of all students, and 95 percent of all students in each subgroup of students. Please revise data and resubmit and/or provide an explanatory data note."/>
    <x v="162"/>
    <s v="Parent opt-in/opt-out"/>
    <x v="1"/>
    <x v="4"/>
    <x v="6"/>
    <x v="0"/>
    <s v="No"/>
    <s v="Low Participation Rate (FS188): The participation rate for MNP, MIG, MHL, MB, MAN, LEP, HOM, ECODIS, CWD students range from 80.56 to 94.09%. The ESEA, as amended, requires that States annually measure the achievement of not less than 95 percent of all students, and 95 percent of all students in each subgroup of students. Please revise data and resubmit and/or provide an explanatory data note."/>
    <s v="...New Hampshire is a state where local control is very strong with significant pockets of parents and guardians who do not allow their children to participate in the statewide assessment. State officials and representatives continues to work with these groups to improve their understanding of the importance of annual assessment and increase the participation rate in our state. "/>
    <m/>
    <m/>
    <m/>
    <m/>
    <m/>
    <m/>
    <m/>
  </r>
  <r>
    <s v="DQR-Assess-001_NJ_1_001"/>
    <s v="Assessment CDQR "/>
    <s v="OESE, OSEP"/>
    <s v="2017-18"/>
    <s v="NEW JERSEY"/>
    <s v="NJ"/>
    <s v="DQR-Assess-001"/>
    <n v="179"/>
    <n v="585"/>
    <s v="SEA, LEA, SCH"/>
    <s v="MISSING DATA"/>
    <s v="NA"/>
    <m/>
    <m/>
    <s v="X"/>
    <s v="All subgroups"/>
    <s v="All grades"/>
    <s v="All assessment types"/>
    <s v="Yes"/>
    <s v="Missing Data (FS 179): Achievement data for Science were not reported at the SEA, LEA, and School levels. Please submit data."/>
    <m/>
    <s v="Missing Data (FS 179): Achievement data for Science were not reported at the SEA, LEA, and School levels. Under the terms of the science assessment waiver, the State is required to provide participation data but not achievement data.  Please submit data or provide an explanation."/>
    <s v="USED approved waiver was already provided to PSC and SSP was also updated to say this data is not available. According to the waiver NJ submitted Science Participation data in FS 189."/>
    <m/>
    <m/>
    <s v="Revise; Waiver"/>
    <m/>
    <m/>
    <s v="X"/>
    <s v="All subgroups"/>
    <s v="All grades"/>
    <s v="All assessment types"/>
    <m/>
    <s v="No resubmission"/>
    <s v="Did not resolve"/>
    <m/>
    <s v="Missing Data (FS 179): Achievement data for Science were not reported at the SEA, LEA, and School levels. Under the terms of the science assessment waiver, the State is required to provide participation data but not achievement data.  Please submit data or provide an explanation."/>
    <m/>
    <m/>
    <m/>
    <m/>
    <x v="1"/>
    <s v="Exclude - Science"/>
    <s v="Missing Data (FS 179): Achievement data for Science were not reported at the SEA, LEA, and School levels. Under the terms of the science assessment waiver, the State is required to provide participation data but not achievement data.  Please submit data or provide an explanation."/>
    <x v="163"/>
    <s v="Confirm that waiver is present"/>
    <x v="1"/>
    <x v="2"/>
    <x v="6"/>
    <x v="5"/>
    <s v="No"/>
    <s v="Missing Data (FS 179): Achievement data for Science were not reported at the SEA, LEA, and School levels. Under the terms of the science assessment waiver, the State is required to provide participation data but not achievement data.  Please submit data or provide an explanation."/>
    <s v="USED approved waiver was already provided to PSC and SSP was also updated to say this data is not available. According to the waiver NJ submitted Science Participation data in FS 189."/>
    <m/>
    <m/>
    <m/>
    <m/>
    <m/>
    <m/>
    <m/>
  </r>
  <r>
    <s v="DQR-Assess-009_NJ_1_001"/>
    <s v="Assessment CDQR "/>
    <s v="OESE, OSEP"/>
    <s v="2017-18"/>
    <s v="NEW JERSEY"/>
    <s v="NJ"/>
    <s v="DQR-Assess-009"/>
    <s v="175, 178, 185, 188"/>
    <s v="583, 584, 588, 589"/>
    <s v="SEA"/>
    <s v="ACCURACY - YEAR TO YEAR COUNT"/>
    <s v="NA"/>
    <s v="X"/>
    <s v="X"/>
    <m/>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There was an incident code error last year and NJ could not report scores for these students, as we reported on OMB MAX. Because of that NJ had lower proficiency for Grade 7 last year. Hence NJ has an year to year difference in participation data of grade 7 students in alternate assessment, that might have impacted the overall counts."/>
    <m/>
    <m/>
    <m/>
    <s v="X"/>
    <s v="X"/>
    <m/>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164"/>
    <m/>
    <x v="1"/>
    <x v="3"/>
    <x v="2"/>
    <x v="3"/>
    <s v="No"/>
    <s v="A year to year change of more than 200 (count difference) and 10% was identified for at least one subgroup, assessment type, or grade. Please review the CDQR Year to Year tab. Please resubmit SY 2017-18 data or submit a data note to explain why these data are accurate."/>
    <s v="There was an incident code error last year and NJ could not report scores for these students, as we reported on OMB MAX. Because of that NJ had lower proficiency for Grade 7 last year. Hence NJ has an year to year difference in participation data of grade 7 students in alternate assessment, that might have impacted the overall counts."/>
    <m/>
    <m/>
    <m/>
    <m/>
    <m/>
    <m/>
    <m/>
  </r>
  <r>
    <s v="DQR-Assess-011_NJ_1_001"/>
    <s v="Assessment CDQR "/>
    <s v="OESE, OSEP"/>
    <s v="2017-18"/>
    <s v="NEW JERSEY"/>
    <s v="NJ"/>
    <s v="DQR-Assess-011"/>
    <n v="179"/>
    <n v="585"/>
    <s v="SEA"/>
    <s v="YEAR TO YEAR COMPARISON - CWD"/>
    <s v="NA"/>
    <m/>
    <m/>
    <s v="X"/>
    <s v="CWD"/>
    <s v="All"/>
    <s v="ALTASSALTACH"/>
    <s v="No"/>
    <s v="Year to Year comparison (FS 189): The number of CWD students who were enrolled at the time of the assessment and who took an ALTASSALTACH assessment in SY 2017-18 is 35 percent different from that number in SY 2016-17. The approximate discrepancy is 1084 students. Please revise data and resubmit or explain in a data note why these data are accurate."/>
    <m/>
    <s v="Year to Year comparison (FS 189): The number of CWD students who were enrolled at the time of the assessment and who took an ALTASSALTACH assessment in SY 2017-18 is 35 percent different from that number in SY 2016-17. The approximate discrepancy is 1084 students. Please revise data and resubmit or explain in a data note why these data are accurate."/>
    <s v="NJ has changed their Alternate Assessment from End of course Biology to comprehensive science at high school and also has a new vendor in place. There was improvement in data quality in 1718 with additional business rules in place."/>
    <m/>
    <m/>
    <m/>
    <m/>
    <m/>
    <m/>
    <m/>
    <m/>
    <m/>
    <m/>
    <s v="Data resubmitted"/>
    <s v="Resolved"/>
    <m/>
    <m/>
    <m/>
    <m/>
    <m/>
    <m/>
    <x v="0"/>
    <s v="Exclude"/>
    <s v=""/>
    <x v="165"/>
    <m/>
    <x v="0"/>
    <x v="0"/>
    <x v="0"/>
    <x v="0"/>
    <s v=""/>
    <s v=""/>
    <s v=""/>
    <m/>
    <m/>
    <m/>
    <m/>
    <m/>
    <m/>
    <m/>
  </r>
  <r>
    <s v="DQR-Assess-013_NJ_1_001"/>
    <s v="Assessment CDQR "/>
    <s v="OESE, OSEP"/>
    <s v="2017-18"/>
    <s v="NEW JERSEY"/>
    <s v="NJ"/>
    <s v="DQR-Assess-013"/>
    <s v="185, 188"/>
    <s v="588, 589"/>
    <s v="SEA"/>
    <s v="SUBJECT COUNT COMPARISON - MTH TO RLA"/>
    <s v="NA"/>
    <s v="X"/>
    <s v="X"/>
    <m/>
    <s v="ALL, CWD, ECODIS, F, M, MA, MAN, MHL, MILCNCTD, MM, MNP, MW"/>
    <s v="HS"/>
    <s v="ALL"/>
    <s v="No"/>
    <s v="Subject Count Comparison - MTH to RLA (FS185, 188): The count of ALL, CWD, ECODIS, F, M, MA, MAN, MHL, MILCNCTD, MM, MNP, and MW student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34498 students, or 13.2%, is in the ALL STUDENTS subgroup. Discrepancies in other subgroups range from 19 to 20268 students. Please revise data and resubmit or explain in a data note why these data are accurate."/>
    <m/>
    <s v="Subject Count Comparison - MTH to RLA (FS185, 188): The count of ALL, CWD, ECODIS, F, M, MA, MAN, MHL, MILCNCTD, MM, MNP, and MW student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34498 students, or 13.2%, is in the ALL STUDENTS subgroup. Discrepancies in other subgroups range from 19 to 20268 students. Please revise data and resubmit or explain in a data note why these data are accurate."/>
    <s v="End of Year Math courses are being included on the Math Assessment files whereas Grade level tests are being included in the RLA Assessment files, so they are not comparable at Grade level."/>
    <m/>
    <m/>
    <m/>
    <s v="X"/>
    <s v="X"/>
    <m/>
    <s v="ALL, CWD, ECODIS, F, M, MA, MAN, MHL, MILCNCTD, MM, MNP, MW"/>
    <s v="HS"/>
    <s v="ALL"/>
    <s v="Y"/>
    <s v="Data resubmitted"/>
    <s v="Did not resolve"/>
    <m/>
    <s v="Subject Count Comparison - MTH to RLA (FS185, 188): The count of ALL STUDENTS, CWD, ECODIS, F, M, MA, MAN, MHL, MILCNCTD,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34498 students, or 13.22%, is in the ALL STUDENTS subgroup. Please revise data and resubmit or explain in a data note why these data are accurate."/>
    <m/>
    <m/>
    <m/>
    <m/>
    <x v="1"/>
    <s v="Include"/>
    <s v="Subject Count Comparison - MTH to RLA (FS185, 188): The count of ALL STUDENTS, CWD, ECODIS, F, M, MA, MAN, MHL, MILCNCTD,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34498 students, or 13.22%, is in the ALL STUDENTS subgroup. Please revise data and resubmit or explain in a data note why these data are accurate."/>
    <x v="166"/>
    <m/>
    <x v="1"/>
    <x v="4"/>
    <x v="2"/>
    <x v="2"/>
    <s v="No"/>
    <s v="Subject Count Comparison - MTH to RLA (FS185, 188): The count of ALL STUDENTS, CWD, ECODIS, F, M, MA, MAN, MHL, MILCNCTD,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34498 students, or 13.22%, is in the ALL STUDENTS subgroup. Please revise data and resubmit or explain in a data note why these data are accurate."/>
    <s v="End of Year Math courses are being included on the Math Assessment files whereas Grade level tests are being included in the RLA Assessment files, so they are not comparable at Grade level."/>
    <m/>
    <m/>
    <m/>
    <m/>
    <m/>
    <m/>
    <m/>
  </r>
  <r>
    <s v="DQR-Assess-013_NJ_1_002"/>
    <s v="Assessment CDQR "/>
    <s v="OESE, OSEP"/>
    <s v="2017-18"/>
    <s v="NEW JERSEY"/>
    <s v="NJ"/>
    <s v="DQR-Assess-013"/>
    <s v="185, 188"/>
    <s v="588, 589"/>
    <s v="SEA"/>
    <s v="SUBJECT COUNT COMPARISON - MTH TO RLA"/>
    <s v="NA"/>
    <s v="X"/>
    <s v="X"/>
    <m/>
    <s v="HOM, LEP, MIG"/>
    <s v="3 TO 8"/>
    <s v="ALL"/>
    <s v="No"/>
    <s v="Subject Count Comparison - MTH to RLA (FS185, 188): The count of HOM,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HOM discrepancy of 313 students, or -5.6%, the LEP discrepancy of 5236 students, or -15.6%, and the MIG discrepancy of 57 students, or -15.6%, is larger than expected. Please revise data and resubmit or explain in a data note why these data are accurate."/>
    <m/>
    <s v="Subject Count Comparison - MTH to RLA (FS185, 188): The count of HOM,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HOM discrepancy of 313 students, or -5.6%, the LEP discrepancy of 5236 students, or -15.6%, and the MIG discrepancy of 57 students, or -15.6%, is larger than expected. Please revise data and resubmit or explain in a data note why these data are accurate."/>
    <s v="End of Year Math courses are being included on the Math Assessment files whereas Grade level tests are being included in the RLA Assessment files, so they are not comparable at Grade level."/>
    <m/>
    <m/>
    <m/>
    <s v="X"/>
    <s v="X"/>
    <m/>
    <s v="HOM, LEP, MIG"/>
    <s v="3 TO 8"/>
    <s v="ALL"/>
    <s v="Y"/>
    <s v="Data resubmitted"/>
    <s v="Did not resolve"/>
    <m/>
    <s v="Subject Count Comparison - MTH to RLA (FS185, 188): The count of HOM,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HOM discrepancy of 313 students, or -5.56%, the LEP discrepancy of 5236 students, or -15.62%, and the MIG discrepancy of 57 students, or -22.62%, is larger than expected. Please revise data and resubmit or explain in a data note why these data are accurate."/>
    <m/>
    <m/>
    <m/>
    <m/>
    <x v="1"/>
    <s v="Include"/>
    <s v="Subject Count Comparison - MTH to RLA (FS185, 188): The count of HOM,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HOM discrepancy of 313 students, or -5.56%, the LEP discrepancy of 5236 students, or -15.62%, and the MIG discrepancy of 57 students, or -22.62%, is larger than expected. Please revise data and resubmit or explain in a data note why these data are accurate."/>
    <x v="166"/>
    <m/>
    <x v="1"/>
    <x v="4"/>
    <x v="2"/>
    <x v="2"/>
    <s v="No"/>
    <s v="Subject Count Comparison - MTH to RLA (FS185, 188): The count of HOM,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HOM discrepancy of 313 students, or -5.56%, the LEP discrepancy of 5236 students, or -15.62%, and the MIG discrepancy of 57 students, or -22.62%, is larger than expected. Please revise data and resubmit or explain in a data note why these data are accurate."/>
    <s v="End of Year Math courses are being included on the Math Assessment files whereas Grade level tests are being included in the RLA Assessment files, so they are not comparable at Grade level."/>
    <m/>
    <m/>
    <m/>
    <m/>
    <m/>
    <m/>
    <m/>
  </r>
  <r>
    <s v="DQR-Assess-014_NJ_1_001"/>
    <s v="Assessment CDQR "/>
    <s v="OESE, OSEP"/>
    <s v="2017-18"/>
    <s v="NEW JERSEY"/>
    <s v="NJ"/>
    <s v="DQR-Assess-014"/>
    <n v="185"/>
    <n v="588"/>
    <s v="SEA"/>
    <s v="LOW PARTICIPATION RATE"/>
    <s v="NA"/>
    <s v="X"/>
    <m/>
    <m/>
    <s v="CWD, FCS, HOM"/>
    <s v="All grades"/>
    <s v="All assessment types"/>
    <s v="No"/>
    <s v="Low Participation Rate (FS 185): The participation rate for the CWD subgroup is 94.1%, the FCS subgroup is 94.1%, and the HOM subgroup is 94.1%.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 for the CWD subgroup is 94.1%, the FCS subgroup is 94.1%, and the HOM subgroup is 94.1%. The ESEA, as amended, requires that States annually measure the achievement of not less than 95 percent of all students, and 95 percent of all students in each subgroup of students. Please revise data and resubmit and/or provide an explanatory data note. "/>
    <s v="The Department developed resources to promote the importance and benefits of students sitting for statewide assessments and discourage opt outs. All resources were made available in Spanish to accommodate our parents, guardians of English language learners (ELLs). Participation rates have improved over previous year."/>
    <m/>
    <m/>
    <m/>
    <s v="X"/>
    <m/>
    <m/>
    <s v="HOM, FCS, CWD"/>
    <s v="ALL"/>
    <s v="ALL"/>
    <s v="Y"/>
    <s v="Data resubmitted"/>
    <s v="Did not resolve"/>
    <m/>
    <s v="Low Participation Rate (FS185): The participation rate for HOM, FCS, CWD students range from 94.10 to 94.82%.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HOM, FCS, CWD students range from 94.10 to 94.82%. The ESEA, as amended, requires that States annually measure the achievement of not less than 95 percent of all students, and 95 percent of all students in each subgroup of students. Please revise data and resubmit and/or provide an explanatory data note."/>
    <x v="167"/>
    <m/>
    <x v="1"/>
    <x v="4"/>
    <x v="2"/>
    <x v="2"/>
    <s v="No"/>
    <s v="Low Participation Rate (FS185): The participation rate for HOM, FCS, CWD students range from 94.10 to 94.82%. The ESEA, as amended, requires that States annually measure the achievement of not less than 95 percent of all students, and 95 percent of all students in each subgroup of students. Please revise data and resubmit and/or provide an explanatory data note."/>
    <s v="The Department developed resources to promote the importance and benefits of students sitting for statewide assessments and discourage opt outs. All resources were made available in Spanish to accommodate our parents, guardians of English language learners (ELLs). Participation rates have improved over previous year."/>
    <m/>
    <m/>
    <m/>
    <m/>
    <m/>
    <m/>
    <m/>
  </r>
  <r>
    <s v="DQR-Assess-014_NJ_1_002"/>
    <s v="Assessment CDQR "/>
    <s v="OESE, OSEP"/>
    <s v="2017-18"/>
    <s v="NEW JERSEY"/>
    <s v="NJ"/>
    <s v="DQR-Assess-014"/>
    <n v="188"/>
    <n v="589"/>
    <s v="SEA"/>
    <s v="LOW PARTICIPATION RATE"/>
    <s v="NA"/>
    <m/>
    <s v="X"/>
    <m/>
    <s v="CWD, FCS, HOM, MW"/>
    <s v="All grades"/>
    <s v="All assessment types"/>
    <s v="No"/>
    <s v="Low Participation Rate (FS 188): The participation rates for the CWD, FCS, HOM, and MW subgroups range from 93.9 to 94.7%.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the CWD, FCS, HOM, and MW subgroups range from 93.9 to 94.7%. The ESEA, as amended, requires that States annually measure the achievement of not less than 95 percent of all students, and 95 percent of all students in each subgroup of students. Please revise data and resubmit and/or provide an explanatory data note. "/>
    <s v="The Department developed resources to promote the importance and benefits of students sitting for statewide assessments and discourage opt outs. All resources were made available in Spanish to accommodate our parents, guardians of English language learners (ELLs). Participation rates have improved over previous year."/>
    <m/>
    <m/>
    <m/>
    <m/>
    <s v="X"/>
    <m/>
    <s v="MW, HOM, FCS, CWD"/>
    <s v="ALL"/>
    <s v="ALL"/>
    <s v="Y"/>
    <s v="Data resubmitted"/>
    <s v="Did not resolve"/>
    <m/>
    <s v="Low Participation Rate (FS188): The participation rate for MW, HOM, FCS, CWD students range from 93.91 to 94.75%.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MW, HOM, FCS, CWD students range from 93.91 to 94.75%. The ESEA, as amended, requires that States annually measure the achievement of not less than 95 percent of all students, and 95 percent of all students in each subgroup of students. Please revise data and resubmit and/or provide an explanatory data note."/>
    <x v="167"/>
    <m/>
    <x v="1"/>
    <x v="4"/>
    <x v="2"/>
    <x v="2"/>
    <s v="No"/>
    <s v="Low Participation Rate (FS188): The participation rate for MW, HOM, FCS, CWD students range from 93.91 to 94.75%. The ESEA, as amended, requires that States annually measure the achievement of not less than 95 percent of all students, and 95 percent of all students in each subgroup of students. Please revise data and resubmit and/or provide an explanatory data note."/>
    <s v="The Department developed resources to promote the importance and benefits of students sitting for statewide assessments and discourage opt outs. All resources were made available in Spanish to accommodate our parents, guardians of English language learners (ELLs). Participation rates have improved over previous year."/>
    <m/>
    <m/>
    <m/>
    <m/>
    <m/>
    <m/>
    <m/>
  </r>
  <r>
    <s v="DQR-Assess-018_NJ_1_001"/>
    <s v="Assessment CDQR "/>
    <s v="OESE, OSEP"/>
    <s v="2017-18"/>
    <s v="NEW JERSEY"/>
    <s v="NJ"/>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2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
    <m/>
    <m/>
    <s v="Revise; Per Email"/>
    <s v="X"/>
    <m/>
    <m/>
    <s v="CWD"/>
    <s v="ALL"/>
    <s v="ALTALTACH"/>
    <s v="Y"/>
    <s v="Data resubmitted"/>
    <s v="Did not resolve"/>
    <m/>
    <s v="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x v="168"/>
    <s v="DS question: This state response seems to be explaining next steps, not providing insight to the DQ issue."/>
    <x v="2"/>
    <x v="5"/>
    <x v="0"/>
    <x v="0"/>
    <s v="Yes"/>
    <s v="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_x000a__x000a_ED Note: State indicated that data were correct as reported."/>
    <s v="The State will provide training and technical assistance to the LEAs exceeding the 1% participation rate to ensure only those students with significant intellectual disabilities are administered the alternate assessment."/>
    <m/>
    <m/>
    <m/>
    <m/>
    <m/>
    <m/>
    <m/>
  </r>
  <r>
    <s v="DQR-Assess-018_NJ_1_002"/>
    <s v="Assessment CDQR "/>
    <s v="OESE, OSEP"/>
    <s v="2017-18"/>
    <s v="NEW JERSEY"/>
    <s v="NJ"/>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
    <m/>
    <m/>
    <s v="Revise; Per Email"/>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READING/LANGUAGE ARTS]: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x v="169"/>
    <s v="DS question: This state response seems to be explaining next steps, not providing insight to the DQ issue."/>
    <x v="2"/>
    <x v="5"/>
    <x v="0"/>
    <x v="0"/>
    <s v="Yes"/>
    <s v="1% CWD Alternate Assessment Participation [READING/LANGUAGE ARTS]: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_x000a__x000a_ED Note: State indicated that data were correct as reported."/>
    <s v="The State will provide training and technical assistance to the LEAs exceeding the 1% participation rate to ensure only those students with significant intellectual disabilities are administered the alternate assessment."/>
    <m/>
    <m/>
    <m/>
    <m/>
    <m/>
    <m/>
    <m/>
  </r>
  <r>
    <s v="DQR-Assess-018_NJ_1_003"/>
    <s v="Assessment CDQR "/>
    <s v="OESE, OSEP"/>
    <s v="2017-18"/>
    <s v="NEW JERSEY"/>
    <s v="NJ"/>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4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4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s v="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
    <m/>
    <m/>
    <s v="Revise; Per Email"/>
    <m/>
    <m/>
    <s v="X"/>
    <s v="CWD"/>
    <s v="ALL"/>
    <s v="ALTALTACH"/>
    <s v="Y"/>
    <s v="No resubmission"/>
    <s v="Did not resolve"/>
    <m/>
    <s v="1% CWD Alternate Assessment Participation [SCIENCE]: Students with Disabilities (IDEA) (CWD) taking the alternate assessment based on alternate achievement standards (ALTPARTALTACH) make up 1.4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m/>
    <m/>
    <m/>
    <m/>
    <x v="1"/>
    <s v="Exclude - Science and SEA only"/>
    <s v="1% CWD Alternate Assessment Participation [SCIENCE]: Students with Disabilities (IDEA) (CWD) taking the alternate assessment based on alternate achievement standards (ALTPARTALTACH) make up 1.4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x v="170"/>
    <s v="DS question: This state response seems to be explaining next steps, not providing insight to the DQ issue."/>
    <x v="2"/>
    <x v="5"/>
    <x v="0"/>
    <x v="0"/>
    <s v="Yes"/>
    <s v="1% CWD Alternate Assessment Participation [SCIENCE]: Students with Disabilities (IDEA) (CWD) taking the alternate assessment based on alternate achievement standards (ALTPARTALTACH) make up 1.4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_x000a__x000a_ED Note: State indicated that data were correct as reported."/>
    <s v="...The State will provide training and technical assistance to the LEAs exceeding the 1% participation rate to ensure only those students with significant intellectual disabilities are administered the alternate assessment."/>
    <m/>
    <m/>
    <m/>
    <m/>
    <m/>
    <m/>
    <m/>
  </r>
  <r>
    <s v="DQR-Assess-001_NM_2_001"/>
    <s v="Assessment CDQR "/>
    <s v="OESE, OSEP"/>
    <s v="2017-18"/>
    <s v="NEW MEXICO"/>
    <s v="NM"/>
    <s v="DQR-Assess-001"/>
    <s v="175, 178, 179"/>
    <s v="583, 584, 585"/>
    <s v="SEA, LEA, SCH"/>
    <s v="MISSING DATA"/>
    <s v="NA"/>
    <m/>
    <m/>
    <m/>
    <m/>
    <m/>
    <m/>
    <m/>
    <m/>
    <m/>
    <m/>
    <s v=""/>
    <m/>
    <m/>
    <m/>
    <s v="X"/>
    <s v="X"/>
    <s v="X"/>
    <m/>
    <m/>
    <m/>
    <m/>
    <s v="Data resubmitted"/>
    <s v="New"/>
    <m/>
    <s v="Missing Data (FS 175/178/179): Achievement data were not reported at the SEA, LEA, and School (except for MTH) levels. Under the terms of the science assessment waiver, the State is required to provide participation data but not achievement data.  Please submit data or provide an explanation."/>
    <m/>
    <m/>
    <m/>
    <m/>
    <x v="1"/>
    <s v="Include"/>
    <s v="Missing Data (FS 175/178/179): Achievement data were not reported at the SEA, LEA, and School (except for MTH) levels. Under the terms of the science assessment waiver, the State is required to provide participation data but not achievement data.  Please submit data or provide an explanation."/>
    <x v="1"/>
    <m/>
    <x v="1"/>
    <x v="2"/>
    <x v="1"/>
    <x v="1"/>
    <s v=""/>
    <s v="Missing Data (FS 175/178/179): Achievement data were not reported at the SEA, LEA, and School (except for MTH) levels. Under the terms of the science assessment waiver, the State is required to provide participation data but not achievement data.  Please submit data or provide an explanation."/>
    <s v=""/>
    <m/>
    <m/>
    <m/>
    <m/>
    <m/>
    <m/>
    <m/>
  </r>
  <r>
    <s v="DQR-Assess-001_NM_1_001"/>
    <s v="Assessment CDQR "/>
    <s v="OESE, OSEP"/>
    <s v="2017-18"/>
    <s v="NEW MEXICO"/>
    <s v="NM"/>
    <s v="DQR-Assess-001"/>
    <s v="175, 178, 179, 185, 188, 189"/>
    <s v="583, 584, 585, 588, 589, 590"/>
    <s v="SEA, LEA, SCH"/>
    <s v="MISSING DATA"/>
    <s v="NA"/>
    <s v="X"/>
    <s v="X"/>
    <s v="X"/>
    <s v="All subgroups"/>
    <s v="All grades"/>
    <s v="All assessment types"/>
    <s v="Yes"/>
    <s v="Missing Data (FS 175/178/179/185/188/189): Achievement and Participation data were not reported at the SEA, LEA, and School levels. Please submit data."/>
    <m/>
    <s v="Missing Data (FS 175/178/179/185/188/189): Achievement and Participation data were not reported at the SEA, LEA, and School levels. Please submit data."/>
    <s v="New Mexico uploaded FS185, FS188, and FS189 on 3/25/2019. New Mexico continues to develop the reports needed to complete FS175, FS178, and FS179. The data will be ready in the coming weeks."/>
    <m/>
    <m/>
    <m/>
    <m/>
    <m/>
    <m/>
    <m/>
    <m/>
    <m/>
    <m/>
    <s v="Data resubmitted"/>
    <s v="Resolved"/>
    <m/>
    <m/>
    <m/>
    <m/>
    <m/>
    <m/>
    <x v="0"/>
    <s v="Exclude"/>
    <s v=""/>
    <x v="171"/>
    <m/>
    <x v="0"/>
    <x v="0"/>
    <x v="0"/>
    <x v="0"/>
    <s v=""/>
    <s v=""/>
    <s v=""/>
    <m/>
    <m/>
    <m/>
    <m/>
    <m/>
    <m/>
    <m/>
  </r>
  <r>
    <s v="DQR-Assess-003_NM_2_001"/>
    <s v="Assessment CDQR "/>
    <s v="OESE, OSEP"/>
    <s v="2017-18"/>
    <s v="NEW MEXICO"/>
    <s v="NM"/>
    <s v="DQR-Assess-003"/>
    <n v="185"/>
    <n v="588"/>
    <s v="SEA"/>
    <s v="METADATA ERROR"/>
    <s v="IN METADATA, NOT DATA"/>
    <m/>
    <m/>
    <m/>
    <m/>
    <m/>
    <m/>
    <m/>
    <m/>
    <m/>
    <m/>
    <s v=""/>
    <m/>
    <m/>
    <m/>
    <s v="X"/>
    <s v="X"/>
    <m/>
    <s v="NA"/>
    <s v="HS"/>
    <s v="ALTALTACH"/>
    <m/>
    <s v="Data resubmitted"/>
    <s v="New"/>
    <m/>
    <s v="Participation metadata - [MATHEMATICS]: No Participation data (FS 185) submitted for ALTPARTALTACH for GRADE HS; however, EMAPS assessment metadata indicated GRADE 11/ALTPARTALTACH would be submitted. Please resubmit metadata and/or data to ensure consistency."/>
    <m/>
    <m/>
    <m/>
    <m/>
    <x v="1"/>
    <s v="Exclude - SEA"/>
    <s v="Participation metadata - [MATHEMATICS]: No Participation data (FS 185) submitted for ALTPARTALTACH for GRADE HS; however, EMAPS assessment metadata indicated GRADE 11/ALTPARTALTACH would be submitted. Please resubmit metadata and/or data to ensure consistency."/>
    <x v="1"/>
    <m/>
    <x v="0"/>
    <x v="1"/>
    <x v="1"/>
    <x v="1"/>
    <s v=""/>
    <s v="Participation metadata - [MATHEMATICS]: No Participation data (FS 185) submitted for ALTPARTALTACH for GRADE HS; however, EMAPS assessment metadata indicated GRADE 11/ALTPARTALTACH would be submitted. Please resubmit metadata and/or data to ensure consistency."/>
    <s v=""/>
    <m/>
    <m/>
    <m/>
    <m/>
    <m/>
    <m/>
    <m/>
  </r>
  <r>
    <s v="DQR-Assess-003_NM_2_002"/>
    <s v="Assessment CDQR "/>
    <s v="OESE, OSEP"/>
    <s v="2017-18"/>
    <s v="NEW MEXICO"/>
    <s v="NM"/>
    <s v="DQR-Assess-003"/>
    <n v="189"/>
    <n v="590"/>
    <s v="SEA"/>
    <s v="METADATA ERROR"/>
    <s v="IN DATA, NOT METADATA"/>
    <m/>
    <m/>
    <m/>
    <m/>
    <m/>
    <m/>
    <m/>
    <m/>
    <m/>
    <m/>
    <s v=""/>
    <m/>
    <m/>
    <m/>
    <m/>
    <m/>
    <s v="X"/>
    <s v="NA"/>
    <n v="6"/>
    <s v="REGWACC"/>
    <m/>
    <s v="Data resubmitted"/>
    <s v="New"/>
    <m/>
    <s v="Participation metadata - [SCIENCE]: Participation data (FS 189) submitted for REGPARTWACC for GRADE 6; however, EMAPS assessment metadata does not include this GRADE 6/REGPARTWACC combination. Please resubmit metadata and/or data to ensure consistency."/>
    <m/>
    <m/>
    <m/>
    <m/>
    <x v="1"/>
    <s v="Exclude - Science and SEA only"/>
    <s v="Participation metadata - [SCIENCE]: Participation data (FS 189) submitted for REGPARTWACC for GRADE 6; however, EMAPS assessment metadata does not include this GRADE 6/REGPARTWACC combination. Please resubmit metadata and/or data to ensure consistency."/>
    <x v="1"/>
    <m/>
    <x v="1"/>
    <x v="6"/>
    <x v="1"/>
    <x v="1"/>
    <s v=""/>
    <s v="Participation metadata - [SCIENCE]: Participation data (FS 189) submitted for REGPARTWACC for GRADE 6; however, EMAPS assessment metadata does not include this GRADE 6/REGPARTWACC combination. Please resubmit metadata and/or data to ensure consistency."/>
    <s v=""/>
    <m/>
    <m/>
    <m/>
    <m/>
    <m/>
    <m/>
    <m/>
  </r>
  <r>
    <s v="DQR-Assess-009_NM_2_001"/>
    <s v="Assessment CDQR "/>
    <s v="OESE, OSEP"/>
    <s v="2017-18"/>
    <s v="NEW MEXICO"/>
    <s v="NM"/>
    <s v="DQR-Assess-009"/>
    <s v="185, 188, 189"/>
    <s v="588, 589, 590"/>
    <s v="SEA"/>
    <s v="ACCURACY - YEAR TO YEAR COUNT"/>
    <s v="NA"/>
    <m/>
    <m/>
    <m/>
    <m/>
    <m/>
    <m/>
    <m/>
    <m/>
    <m/>
    <m/>
    <s v=""/>
    <m/>
    <m/>
    <m/>
    <s v="X"/>
    <s v="X"/>
    <s v="X"/>
    <s v="See CDQR Y2Y report"/>
    <s v="See CDQR Y2Y report"/>
    <s v="See CDQR Y2Y report"/>
    <s v="See CDQR Y2Y report"/>
    <s v="Data resubmitted"/>
    <s v="New"/>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1"/>
    <m/>
    <x v="1"/>
    <x v="3"/>
    <x v="1"/>
    <x v="1"/>
    <s v=""/>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s v=""/>
    <m/>
    <m/>
    <m/>
    <m/>
    <m/>
    <m/>
    <m/>
  </r>
  <r>
    <s v="DQR-Assess-011_NM_2_001"/>
    <s v="Assessment CDQR "/>
    <s v="OESE, OSEP"/>
    <s v="2017-18"/>
    <s v="NEW MEXICO"/>
    <s v="NM"/>
    <s v="DQR-Assess-011"/>
    <n v="185"/>
    <n v="588"/>
    <s v="SEA"/>
    <s v="YEAR TO YEAR COMPARISON - CWD"/>
    <s v="NA"/>
    <m/>
    <m/>
    <m/>
    <m/>
    <m/>
    <m/>
    <m/>
    <m/>
    <m/>
    <m/>
    <s v=""/>
    <m/>
    <m/>
    <m/>
    <s v="X"/>
    <m/>
    <m/>
    <s v="CWD"/>
    <s v="ALL"/>
    <s v="ALTALTACH"/>
    <s v="Y"/>
    <s v="Data resubmitted"/>
    <s v="New"/>
    <m/>
    <s v="Year to Year comparison - CWD (FS185): The number of CWD students who were enrolled at the time of the assessment and who took an ALTASSALTACH assessment in SY 2017-18 is -27.89% different from SY 2016-17. The approximate discrepancy is 588 students. Please submit a data note explaining the discrepancy if the data are correct or resubmit the data."/>
    <m/>
    <m/>
    <m/>
    <m/>
    <x v="1"/>
    <s v="Include"/>
    <s v="Year to Year comparison - CWD (FS185): The number of CWD students who were enrolled at the time of the assessment and who took an ALTASSALTACH assessment in SY 2017-18 is -27.89% different from SY 2016-17. The approximate discrepancy is 588 students. Please submit a data note explaining the discrepancy if the data are correct or resubmit the data."/>
    <x v="1"/>
    <m/>
    <x v="1"/>
    <x v="3"/>
    <x v="1"/>
    <x v="1"/>
    <s v=""/>
    <s v="Year to Year comparison - CWD (FS185): The number of CWD students who were enrolled at the time of the assessment and who took an ALTASSALTACH assessment in SY 2017-18 is -27.89% different from SY 2016-17. The approximate discrepancy is 588 students. Please submit a data note explaining the discrepancy if the data are correct or resubmit the data."/>
    <s v=""/>
    <m/>
    <m/>
    <m/>
    <m/>
    <m/>
    <m/>
    <m/>
  </r>
  <r>
    <s v="DQR-Assess-013_NM_2_001"/>
    <s v="Assessment CDQR "/>
    <s v="OESE, OSEP"/>
    <s v="2017-18"/>
    <s v="NEW MEXICO"/>
    <s v="NM"/>
    <s v="DQR-Assess-013"/>
    <s v="185, 188"/>
    <s v="588, 589"/>
    <s v="SEA"/>
    <s v="SUBJECT COUNT COMPARISON - MTH TO RLA"/>
    <s v="NA"/>
    <m/>
    <m/>
    <m/>
    <m/>
    <m/>
    <m/>
    <m/>
    <m/>
    <m/>
    <m/>
    <s v=""/>
    <m/>
    <m/>
    <m/>
    <s v="X"/>
    <s v="X"/>
    <m/>
    <s v="ALL STUDENTS, CWD, ECODIS, F, FCS, M, MB, MHL, MILCNCTD, MW, MAP"/>
    <s v="HS"/>
    <s v="ALL"/>
    <s v="Y"/>
    <s v="Data resubmitted"/>
    <s v="New"/>
    <m/>
    <s v="Subject Count Comparison - MTH to RLA (FS185, 188): The count of ALL STUDENTS, CWD, ECODIS, F, FCS, M, MB, MHL, MILCNCTD, MW, MA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4661 students, or 7.17%, is in the ALL STUDENTS subgroup. Please revise data and resubmit or explain in a data note why these data are accurate."/>
    <m/>
    <m/>
    <m/>
    <m/>
    <x v="1"/>
    <s v="Include"/>
    <s v="Subject Count Comparison - MTH to RLA (FS185, 188): The count of ALL STUDENTS, CWD, ECODIS, F, FCS, M, MB, MHL, MILCNCTD, MW, MA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4661 students, or 7.17%, is in the ALL STUDENTS subgroup. Please revise data and resubmit or explain in a data note why these data are accurate."/>
    <x v="1"/>
    <m/>
    <x v="1"/>
    <x v="4"/>
    <x v="1"/>
    <x v="1"/>
    <s v=""/>
    <s v="Subject Count Comparison - MTH to RLA (FS185, 188): The count of ALL STUDENTS, CWD, ECODIS, F, FCS, M, MB, MHL, MILCNCTD, MW, MA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4661 students, or 7.17%, is in the ALL STUDENTS subgroup. Please revise data and resubmit or explain in a data note why these data are accurate."/>
    <s v=""/>
    <m/>
    <m/>
    <m/>
    <m/>
    <m/>
    <m/>
    <m/>
  </r>
  <r>
    <s v="DQR-Assess-015_NM_2_001"/>
    <s v="Assessment CDQR "/>
    <s v="OESE, OSEP"/>
    <s v="2017-18"/>
    <s v="NEW MEXICO"/>
    <s v="NM"/>
    <s v="DQR-Assess-015"/>
    <n v="185"/>
    <n v="588"/>
    <s v="SEA"/>
    <s v="100% PARTICIPATION RATE VERIFICATION"/>
    <s v="NA"/>
    <m/>
    <m/>
    <m/>
    <m/>
    <m/>
    <m/>
    <m/>
    <m/>
    <m/>
    <m/>
    <s v=""/>
    <m/>
    <m/>
    <m/>
    <s v="X"/>
    <m/>
    <m/>
    <s v="MIG"/>
    <s v="ALL"/>
    <s v="ALL"/>
    <s v="Y"/>
    <s v="Data resubmitted"/>
    <s v="New"/>
    <m/>
    <s v="100% Participation Rate (FS185): The participation rate for MIG students is 100%. ED does not expect to see participation rates below 95%. While a participation rate of 100% is possible, please resubmit data if data are inaccurate."/>
    <m/>
    <m/>
    <m/>
    <m/>
    <x v="1"/>
    <s v="Exclude - SEA"/>
    <s v="100% Participation Rate (FS185): The participation rate for MIG students is 100%. ED does not expect to see participation rates below 95%. While a participation rate of 100% is possible, please resubmit data if data are inaccurate."/>
    <x v="1"/>
    <m/>
    <x v="1"/>
    <x v="4"/>
    <x v="1"/>
    <x v="1"/>
    <s v=""/>
    <s v="100% Participation Rate (FS185): The participation rate for MIG students is 100%. ED does not expect to see participation rates below 95%. While a participation rate of 100% is possible, please resubmit data if data are inaccurate."/>
    <s v=""/>
    <m/>
    <m/>
    <m/>
    <m/>
    <m/>
    <m/>
    <m/>
  </r>
  <r>
    <s v="DQR-Assess-015_NM_2_002"/>
    <s v="Assessment CDQR "/>
    <s v="OESE, OSEP"/>
    <s v="2017-18"/>
    <s v="NEW MEXICO"/>
    <s v="NM"/>
    <s v="DQR-Assess-015"/>
    <n v="188"/>
    <n v="589"/>
    <s v="SEA"/>
    <s v="100% PARTICIPATION RATE VERIFICATION"/>
    <s v="NA"/>
    <m/>
    <m/>
    <m/>
    <m/>
    <m/>
    <m/>
    <m/>
    <m/>
    <m/>
    <m/>
    <s v=""/>
    <m/>
    <m/>
    <m/>
    <m/>
    <s v="X"/>
    <m/>
    <s v="MIG"/>
    <s v="ALL"/>
    <s v="ALL"/>
    <s v="Y"/>
    <s v="Data resubmitted"/>
    <s v="New"/>
    <m/>
    <s v="100% Participation Rate (FS188): The participation rate for MIG students is 100%. ED does not expect to see participation rates below 95%. While a participation rate of 100% is possible, please resubmit data if data are inaccurate."/>
    <m/>
    <m/>
    <m/>
    <m/>
    <x v="1"/>
    <s v="Exclude - SEA"/>
    <s v="100% Participation Rate (FS188): The participation rate for MIG students is 100%. ED does not expect to see participation rates below 95%. While a participation rate of 100% is possible, please resubmit data if data are inaccurate."/>
    <x v="1"/>
    <m/>
    <x v="1"/>
    <x v="4"/>
    <x v="1"/>
    <x v="1"/>
    <s v=""/>
    <s v="100% Participation Rate (FS188): The participation rate for MIG students is 100%. ED does not expect to see participation rates below 95%. While a participation rate of 100% is possible, please resubmit data if data are inaccurate."/>
    <s v=""/>
    <m/>
    <m/>
    <m/>
    <m/>
    <m/>
    <m/>
    <m/>
  </r>
  <r>
    <s v="DQR-Assess-004_NY_2_001"/>
    <s v="Assessment CDQR "/>
    <s v="OESE, OSEP"/>
    <s v="2017-18"/>
    <s v="NEW YORK"/>
    <s v="NY"/>
    <s v="DQR-Assess-004"/>
    <s v="175, 178, 179, 185, 188, 189"/>
    <s v="583, 584, 585, 588, 589, 590"/>
    <s v="SEA, LEA, SCH"/>
    <s v="PARTIAL DATA"/>
    <s v="NA"/>
    <m/>
    <m/>
    <m/>
    <m/>
    <m/>
    <m/>
    <m/>
    <m/>
    <m/>
    <m/>
    <s v=""/>
    <m/>
    <m/>
    <m/>
    <s v="X"/>
    <s v="X"/>
    <s v="X"/>
    <s v="FCS, MILCNCTD"/>
    <s v="3, 4, 5, 6, 7, 8"/>
    <s v="All assessment types"/>
    <m/>
    <s v="Data resubmitted"/>
    <s v="New"/>
    <m/>
    <s v="Missing Data (FS 175/178/179/185/188/189): Achievement and Participation data for students in the FCS, MILCNCTD subgroups in GRADES 3, 4, 5, 6, 7, 8 for all assessment types were not reported at the SEA, LEA, and School levels. Although New York's submission on 11/26/18 contained nonzero counts for these grade/subgroup/assessment type combinations, the submission on 12/28/19 replaced the nonzero counts with zeroes for these grade/subgroup/assessment types. Please submit data."/>
    <m/>
    <s v="Resubmission on 12/28/18 zeroed out FCS and MILCNCTD counts for these grades, despite having nonzero counts in Close 1 (submitted on 11/26/18)."/>
    <m/>
    <m/>
    <x v="1"/>
    <s v="Include"/>
    <s v="Missing Data (FS 175/178/179/185/188/189): Achievement and Participation data for students in the FCS, MILCNCTD subgroups in GRADES 3, 4, 5, 6, 7, 8 for all assessment types were not reported at the SEA, LEA, and School levels. Although New York's submission on 11/26/18 contained nonzero counts for these grade/subgroup/assessment type combinations, the submission on 12/28/19 replaced the nonzero counts with zeroes for these grade/subgroup/assessment types. Please submit data."/>
    <x v="1"/>
    <m/>
    <x v="1"/>
    <x v="2"/>
    <x v="1"/>
    <x v="1"/>
    <s v=""/>
    <s v="Missing Data (FS 175/178/179/185/188/189): Achievement and Participation data for students in the FCS, MILCNCTD subgroups in GRADES 3, 4, 5, 6, 7, 8 for all assessment types were not reported at the SEA, LEA, and School levels. Although New York's submission on 11/26/18 contained nonzero counts for these grade/subgroup/assessment type combinations, the submission on 12/28/19 replaced the nonzero counts with zeroes for these grade/subgroup/assessment types. Please submit data."/>
    <s v=""/>
    <m/>
    <m/>
    <m/>
    <m/>
    <m/>
    <m/>
    <m/>
  </r>
  <r>
    <s v="DQR-Assess-004_NY_2_002"/>
    <s v="Assessment CDQR "/>
    <s v="OESE, OSEP"/>
    <s v="2017-18"/>
    <s v="NEW YORK"/>
    <s v="NY"/>
    <s v="DQR-Assess-004"/>
    <s v="175, 178, 179, 185, 188, 189"/>
    <s v="583, 584, 585, 588, 589, 590"/>
    <s v="SEA, LEA, SCH"/>
    <s v="PARTIAL DATA"/>
    <s v="NA"/>
    <m/>
    <m/>
    <m/>
    <m/>
    <m/>
    <m/>
    <m/>
    <m/>
    <m/>
    <m/>
    <s v=""/>
    <m/>
    <m/>
    <m/>
    <s v="X"/>
    <s v="X"/>
    <s v="X"/>
    <s v="HOM"/>
    <s v="HS"/>
    <s v="All assessment types"/>
    <m/>
    <s v="Data resubmitted"/>
    <s v="New"/>
    <m/>
    <s v="Missing Data (FS 175/178/179/185/188/189): Achievement and Participation data for students in the HOM subgroup in GRADE HS for all assessment types were not reported at the SEA, LEA, and School levels. Please submit data."/>
    <m/>
    <m/>
    <m/>
    <m/>
    <x v="1"/>
    <s v="Include"/>
    <s v="Missing Data (FS 175/178/179/185/188/189): Achievement and Participation data for students in the HOM subgroup in GRADE HS for all assessment types were not reported at the SEA, LEA, and School levels. Please submit data."/>
    <x v="1"/>
    <m/>
    <x v="1"/>
    <x v="2"/>
    <x v="1"/>
    <x v="1"/>
    <s v=""/>
    <s v="Missing Data (FS 175/178/179/185/188/189): Achievement and Participation data for students in the HOM subgroup in GRADE HS for all assessment types were not reported at the SEA, LEA, and School levels. Please submit data."/>
    <s v=""/>
    <m/>
    <m/>
    <m/>
    <m/>
    <m/>
    <m/>
    <m/>
  </r>
  <r>
    <s v="DQR-Assess-006_NY_1_001"/>
    <s v="Assessment CDQR "/>
    <s v="OESE, OSEP"/>
    <s v="2017-18"/>
    <s v="NEW YORK"/>
    <s v="NY"/>
    <s v="DQR-Assess-006"/>
    <s v="175, 178, 179"/>
    <s v="583, 584, 585"/>
    <s v="SEA, SCH"/>
    <s v="LEVEL COMPARISON"/>
    <s v="NA"/>
    <s v="X"/>
    <s v="X"/>
    <s v="X"/>
    <s v="ALL, ECODIS, F, LEP, M, MB, MHL, MW"/>
    <s v="All grades"/>
    <s v="ALTASSALTACH"/>
    <s v="No"/>
    <s v="Achievement SEA to SCH comparison: The FS 175/178/179 SEA number of students in the ALL, ECODIS, F, LEP, M, MB, MHL, MW subgroups who took a(n) ALTASSALTACH assessment and received a valid score is different from the sum of the SCH level counts of students. Please revise data and resubmit or explain in a data note why these data are accurate."/>
    <m/>
    <s v="Achievement SEA to SCH comparison: The FS 175/178/179 SEA number of students in the ALL, ECODIS, F, LEP, M, MB, MHL, MW subgroups who took a(n) ALTASSALTACH assessment and received a valid score is different from the sum of the SCH level counts of students. Please revise data and resubmit or explain in a data note why these data are accurate."/>
    <s v="It is not appropriate to compare SEA to SCH in New York State.  SEA counts include students in out-of-district placements that are not captured in SCH counts."/>
    <m/>
    <m/>
    <m/>
    <s v="X"/>
    <s v="X"/>
    <s v="X"/>
    <s v="ALL, ECODIS, F, LEP, M, MB, MHL, MW"/>
    <s v="All grades"/>
    <s v="ALTASSALTACH"/>
    <m/>
    <s v="Data resubmitted"/>
    <s v="Did not resolve"/>
    <m/>
    <s v="Achievement SEA to SCH comparison: The FS 175/178/179 SEA number of students in the ALL, ECODIS, F, LEP, M, MB, MHL, MW subgroups who took a(n) ALTASSALTACH assessment and received a valid score is different from the sum of the SCH level counts of students. Please revise data and resubmit or explain in a data note why these data are accurate."/>
    <m/>
    <m/>
    <m/>
    <m/>
    <x v="1"/>
    <s v="Include"/>
    <s v="Achievement SEA to SCH comparison: The FS 175/178/179 SEA number of students in the ALL, ECODIS, F, LEP, M, MB, MHL, MW subgroups who took a(n) ALTASSALTACH assessment and received a valid score is different from the sum of the SCH level counts of students. Please revise data and resubmit or explain in a data note why these data are accurate."/>
    <x v="172"/>
    <m/>
    <x v="1"/>
    <x v="7"/>
    <x v="3"/>
    <x v="2"/>
    <s v="No"/>
    <s v="Achievement SEA to SCH comparison: The FS 175/178/179 SEA number of students in the ALL, ECODIS, F, LEP, M, MB, MHL, MW subgroups who took a(n) ALTASSALTACH assessment and received a valid score is different from the sum of the SCH level counts of students. Please revise data and resubmit or explain in a data note why these data are accurate."/>
    <s v="...SEA counts include students in out-of-district placements that are not captured in SCH counts."/>
    <m/>
    <m/>
    <m/>
    <m/>
    <m/>
    <m/>
    <m/>
  </r>
  <r>
    <s v="DQR-Assess-006_NY_1_002"/>
    <s v="Assessment CDQR "/>
    <s v="OESE, OSEP"/>
    <s v="2017-18"/>
    <s v="NEW YORK"/>
    <s v="NY"/>
    <s v="DQR-Assess-006"/>
    <s v="175, 178, 179"/>
    <s v="583, 584, 585"/>
    <s v="SEA, SCH"/>
    <s v="LEVEL COMPARISON"/>
    <s v="NA"/>
    <s v="X"/>
    <s v="X"/>
    <s v="X"/>
    <s v="CWD"/>
    <s v="All grades"/>
    <s v="ALL, ALTASSALTACH"/>
    <s v="No"/>
    <s v="Achievement SEA to SCH comparison: The FS 175/178/179 SEA number of students in the CWD subgroup who took a(n) ALL, ALTASSALTACH assessment and received a valid score is different from the sum of the SCH level counts of students. _x000a__x000a_SEA to SCH discrepancies by subject: _x000a_-MATHEMATICS: 33146 students, 17%_x000a_-READING/LANGUAGE ARTS: 33048 students, 17%_x000a_-SCIENCE: 13225 students, 16%_x000a__x000a_Discrepancies in the other grades range from 3196-5449 students. Please revise data and resubmit or explain in a data note why these data are accurate."/>
    <m/>
    <s v="Achievement SEA to SCH comparison: The FS 175/178/179 SEA number of students in the CWD subgroup who took a(n) ALL, ALTASSALTACH assessment and received a valid score is different from the sum of the SCH level counts of students. _x000a__x000a_SEA to SCH discrepancies by subject: _x000a_-MATHEMATICS: 33146 students, 17%_x000a_-READING/LANGUAGE ARTS: 33048 students, 17%_x000a_-SCIENCE: 13225 students, 16%_x000a__x000a_Discrepancies in the other grades range from 3196-5449 students. Please revise data and resubmit or explain in a data note why these data are accurate."/>
    <s v="It is not appropriate to compare SEA to SCH in New York State.  SEA counts include students in out-of-district placements that are not captured in SCH counts."/>
    <m/>
    <m/>
    <m/>
    <s v="X"/>
    <s v="X"/>
    <s v="X"/>
    <s v="CWD"/>
    <s v="All grades"/>
    <s v="ALL, ALTASSALTACH"/>
    <m/>
    <s v="Data resubmitted"/>
    <s v="Did not resolve"/>
    <m/>
    <s v="Achievement SEA to SCH comparison: The FS 175/178/179 SEA number of students in the CWD subgroup who took a(n) ALL, ALTASSALTACH assessment and received a valid score is different from the sum of the SCH level counts of students. _x000a__x000a_SEA to SCH discrepancies by subject: _x000a_-MATHEMATICS: 33146 students, 16.92%_x000a_-READING/LANGUAGE ARTS: 33048 students, 16.76%_x000a_-SCIENCE: 13225 students, 15.91%_x000a__x000a_Discrepancies in the other grades range from 3196-5449 students. Please revise data and resubmit or explain in a data note why these data are accurate."/>
    <m/>
    <m/>
    <m/>
    <m/>
    <x v="1"/>
    <s v="Include"/>
    <s v="Achievement SEA to SCH comparison: The FS 175/178/179 SEA number of students in the CWD subgroup who took a(n) ALL, ALTASSALTACH assessment and received a valid score is different from the sum of the SCH level counts of students. _x000a__x000a_SEA to SCH discrepancies by subject: _x000a_-MATHEMATICS: 33146 students, 16.92%_x000a_-READING/LANGUAGE ARTS: 33048 students, 16.76%_x000a_-SCIENCE: 13225 students, 15.91%_x000a__x000a_Discrepancies in the other grades range from 3196-5449 students. Please revise data and resubmit or explain in a data note why these data are accurate."/>
    <x v="172"/>
    <m/>
    <x v="1"/>
    <x v="7"/>
    <x v="3"/>
    <x v="2"/>
    <s v="No"/>
    <s v="Achievement SEA to SCH comparison: The FS 175/178/179 SEA number of students in the CWD subgroup who took a(n) ALL, ALTASSALTACH assessment and received a valid score is different from the sum of the SCH level counts of students. _x000a__x000a_SEA to SCH discrepancies by subject: _x000a_-MATHEMATICS: 33146 students, 16.92%_x000a_-READING/LANGUAGE ARTS: 33048 students, 16.76%_x000a_-SCIENCE: 13225 students, 15.91%_x000a__x000a_Discrepancies in the other grades range from 3196-5449 students. Please revise data and resubmit or explain in a data note why these data are accurate."/>
    <s v="...SEA counts include students in out-of-district placements that are not captured in SCH counts."/>
    <m/>
    <m/>
    <m/>
    <m/>
    <m/>
    <m/>
    <m/>
  </r>
  <r>
    <s v="DQR-Assess-006_NY_1_003"/>
    <s v="Assessment CDQR "/>
    <s v="OESE, OSEP"/>
    <s v="2017-18"/>
    <s v="NEW YORK"/>
    <s v="NY"/>
    <s v="DQR-Assess-006"/>
    <s v="175, 178, 179"/>
    <s v="583, 584, 585"/>
    <s v="SEA, SCH"/>
    <s v="LEVEL COMPARISON"/>
    <s v="NA"/>
    <s v="X"/>
    <s v="X"/>
    <s v="X"/>
    <s v="HOM, MA"/>
    <s v="All"/>
    <s v="ALTASSALTACH"/>
    <s v="No"/>
    <s v="Achievement SEA to SCH comparison: The FS 175/178/179 SEA number of students in the HOM, MA subgroups who took a(n) ALTASSALTACH assessment and received a valid score is different from the sum of the SCH level counts of students. Please revise data and resubmit or explain in a data note why these data are accurate."/>
    <m/>
    <s v="Achievement SEA to SCH comparison: The FS 175/178/179 SEA number of students in the HOM, MA subgroups who took a(n) ALTASSALTACH assessment and received a valid score is different from the sum of the SCH level counts of students. Please revise data and resubmit or explain in a data note why these data are accurate."/>
    <s v="It is not appropriate to compare SEA to SCH in New York State.  SEA counts include students in out-of-district placements that are not captured in SCH counts."/>
    <m/>
    <m/>
    <m/>
    <m/>
    <m/>
    <m/>
    <m/>
    <m/>
    <m/>
    <m/>
    <s v="Data resubmitted"/>
    <s v="Did not resolve"/>
    <m/>
    <s v="Achievement SEA to SCH comparison: The FS 175/178/179 SEA number of students in the HOM, MA subgroups who took a(n) ALTASSALTACH assessment and received a valid score is different from the sum of the SCH level counts of students. Please revise data and resubmit or explain in a data note why these data are accurate."/>
    <m/>
    <m/>
    <m/>
    <m/>
    <x v="1"/>
    <s v="Include"/>
    <s v="Achievement SEA to SCH comparison: The FS 175/178/179 SEA number of students in the HOM, MA subgroups who took a(n) ALTASSALTACH assessment and received a valid score is different from the sum of the SCH level counts of students. Please revise data and resubmit or explain in a data note why these data are accurate."/>
    <x v="172"/>
    <m/>
    <x v="1"/>
    <x v="7"/>
    <x v="3"/>
    <x v="2"/>
    <s v="No"/>
    <s v="Achievement SEA to SCH comparison: The FS 175/178/179 SEA number of students in the HOM, MA subgroups who took a(n) ALTASSALTACH assessment and received a valid score is different from the sum of the SCH level counts of students. Please revise data and resubmit or explain in a data note why these data are accurate."/>
    <s v="...SEA counts include students in out-of-district placements that are not captured in SCH counts."/>
    <m/>
    <m/>
    <m/>
    <m/>
    <m/>
    <m/>
    <m/>
  </r>
  <r>
    <s v="DQR-Assess-008_NY_2_001"/>
    <s v="Assessment CDQR "/>
    <s v="OESE, OSEP"/>
    <s v="2017-18"/>
    <s v="NEW YORK"/>
    <s v="NY"/>
    <s v="DQR-Assess-008"/>
    <s v="185, 188, 189"/>
    <s v="588, 589, 590"/>
    <s v="SEA, SCH"/>
    <s v="LEVEL COMPARISON"/>
    <s v="NA"/>
    <m/>
    <m/>
    <m/>
    <m/>
    <m/>
    <m/>
    <m/>
    <m/>
    <m/>
    <m/>
    <s v=""/>
    <m/>
    <m/>
    <m/>
    <s v="X"/>
    <s v="X"/>
    <s v="X"/>
    <s v="CWD"/>
    <s v="All, 3, 4, 5, 6, 7, 8, HS"/>
    <s v="ALL, ALTALTACH, REGWOACC"/>
    <m/>
    <s v="Data resubmitted"/>
    <s v="New"/>
    <m/>
    <s v="Participation SEA to SCH comparison: The SEA FS 185 number of students in the CWD subgroup who participated in an ALL, ALTASSALTACH, REGASSWOACC assessment reported at the SEA level in Mathematics for GRADES ALL, 3, 4, 5, 6, 7, 8, HS is different from the sum of the SCH level count of students. The SEA total number of students in the CWD subgroup who participated in an ALTASSALTACH assessment for MATHEMATICS is 33146 students (-16.92%) different from the SCH number, and total discrepancies by grade range from 3482-5346 students._x000a__x000a_Similar SEA to SCH discrepancies exist for the FS 188/189 number of students in the CWD subgroup who participated in an assessment and for the FS 185/188/189 number of students in the CWD subgroup who were enrolled at the time of the assessment. Please revise data and resubmit or explain in a data note why these data are accurate."/>
    <m/>
    <m/>
    <m/>
    <m/>
    <x v="1"/>
    <s v="Include"/>
    <s v="Participation SEA to SCH comparison: The SEA FS 185 number of students in the CWD subgroup who participated in an ALL, ALTASSALTACH, REGASSWOACC assessment reported at the SEA level in Mathematics for GRADES ALL, 3, 4, 5, 6, 7, 8, HS is different from the sum of the SCH level count of students. The SEA total number of students in the CWD subgroup who participated in an ALTASSALTACH assessment for MATHEMATICS is 33146 students (-16.92%) different from the SCH number, and total discrepancies by grade range from 3482-5346 students._x000a__x000a_Similar SEA to SCH discrepancies exist for the FS 188/189 number of students in the CWD subgroup who participated in an assessment and for the FS 185/188/189 number of students in the CWD subgroup who were enrolled at the time of the assessment. Please revise data and resubmit or explain in a data note why these data are accurate."/>
    <x v="1"/>
    <m/>
    <x v="1"/>
    <x v="7"/>
    <x v="1"/>
    <x v="1"/>
    <s v=""/>
    <s v="Participation SEA to SCH comparison: The SEA FS 185 number of students in the CWD subgroup who participated in an ALL, ALTASSALTACH, REGASSWOACC assessment reported at the SEA level in Mathematics for GRADES ALL, 3, 4, 5, 6, 7, 8, HS is different from the sum of the SCH level count of students. The SEA total number of students in the CWD subgroup who participated in an ALTASSALTACH assessment for MATHEMATICS is 33146 students (-16.92%) different from the SCH number, and total discrepancies by grade range from 3482-5346 students._x000a__x000a_Similar SEA to SCH discrepancies exist for the FS 188/189 number of students in the CWD subgroup who participated in an assessment and for the FS 185/188/189 number of students in the CWD subgroup who were enrolled at the time of the assessment. Please revise data and resubmit or explain in a data note why these data are accurate."/>
    <s v=""/>
    <m/>
    <m/>
    <m/>
    <m/>
    <m/>
    <m/>
    <m/>
  </r>
  <r>
    <s v="DQR-Assess-008_NY_2_002"/>
    <s v="Assessment CDQR "/>
    <s v="OESE, OSEP"/>
    <s v="2017-18"/>
    <s v="NEW YORK"/>
    <s v="NY"/>
    <s v="DQR-Assess-008"/>
    <s v="185, 188, 189"/>
    <s v="588, 589, 590"/>
    <s v="SEA, SCH"/>
    <s v="LEVEL COMPARISON"/>
    <s v="NA"/>
    <m/>
    <m/>
    <m/>
    <m/>
    <m/>
    <m/>
    <m/>
    <m/>
    <m/>
    <m/>
    <s v=""/>
    <m/>
    <m/>
    <m/>
    <s v="X"/>
    <s v="X"/>
    <s v="X"/>
    <s v="ALL, ECODIS, F, HOM, LEP, M, MA, MB, MHL, MW"/>
    <s v="ALL, 3, 4, 5, 6, 7, 8, HS"/>
    <s v="ALTALTACH"/>
    <m/>
    <s v="Data resubmitted"/>
    <s v="New"/>
    <m/>
    <s v="Participation SEA to SCH comparison: The SEA FS 185 number of students in the ALL, ECODIS, F, HOM, LEP, M, MA, MB, MHL, MW subgroups who participated in an assessment reported at the SEA level in Mathematics for the ALTASSALTACH assessment in GRADES ALL, 3, 4, 5, 6, 7, 8, HS is different than the sum of the SCH level count of students. The SEA total number of students who participated in an ALTASSALTACH assessment for MATHEMATICS is 12759 students (-65.42%) different from the SCH number, and total discrepancies by subgroup range from 698-9123 students._x000a__x000a_Similar SEA to SCH discrepancies exist for the FS 188/189 number of students in the ALL, ECODIS, F, HOM, LEP, M, MA, MB, MHL, MW subgroups who participated in an assessment and for the FS 185/188/189 number of students in the ALL, ECODIS, F, HOM, LEP, M, MA, MB, MHL, MW subgroups who were enrolled at the time of the assessment. Please revise data and resubmit or explain in a data note why these data are accurate."/>
    <m/>
    <m/>
    <m/>
    <m/>
    <x v="1"/>
    <s v="Include"/>
    <s v="Participation SEA to SCH comparison: The SEA FS 185 number of students in the ALL, ECODIS, F, HOM, LEP, M, MA, MB, MHL, MW subgroups who participated in an assessment reported at the SEA level in Mathematics for the ALTASSALTACH assessment in GRADES ALL, 3, 4, 5, 6, 7, 8, HS is different than the sum of the SCH level count of students. The SEA total number of students who participated in an ALTASSALTACH assessment for MATHEMATICS is 12759 students (-65.42%) different from the SCH number, and total discrepancies by subgroup range from 698-9123 students._x000a__x000a_Similar SEA to SCH discrepancies exist for the FS 188/189 number of students in the ALL, ECODIS, F, HOM, LEP, M, MA, MB, MHL, MW subgroups who participated in an assessment and for the FS 185/188/189 number of students in the ALL, ECODIS, F, HOM, LEP, M, MA, MB, MHL, MW subgroups who were enrolled at the time of the assessment. Please revise data and resubmit or explain in a data note why these data are accurate."/>
    <x v="1"/>
    <m/>
    <x v="1"/>
    <x v="7"/>
    <x v="1"/>
    <x v="1"/>
    <s v=""/>
    <s v="Participation SEA to SCH comparison: The SEA FS 185 number of students in the ALL, ECODIS, F, HOM, LEP, M, MA, MB, MHL, MW subgroups who participated in an assessment reported at the SEA level in Mathematics for the ALTASSALTACH assessment in GRADES ALL, 3, 4, 5, 6, 7, 8, HS is different than the sum of the SCH level count of students. The SEA total number of students who participated in an ALTASSALTACH assessment for MATHEMATICS is 12759 students (-65.42%) different from the SCH number, and total discrepancies by subgroup range from 698-9123 students._x000a__x000a_Similar SEA to SCH discrepancies exist for the FS 188/189 number of students in the ALL, ECODIS, F, HOM, LEP, M, MA, MB, MHL, MW subgroups who participated in an assessment and for the FS 185/188/189 number of students in the ALL, ECODIS, F, HOM, LEP, M, MA, MB, MHL, MW subgroups who were enrolled at the time of the assessment. Please revise data and resubmit or explain in a data note why these data are accurate."/>
    <s v=""/>
    <m/>
    <m/>
    <m/>
    <m/>
    <m/>
    <m/>
    <m/>
  </r>
  <r>
    <s v="DQR-Assess-009_NY_1_001"/>
    <s v="Assessment CDQR "/>
    <s v="OESE, OSEP"/>
    <s v="2017-18"/>
    <s v="NEW YORK"/>
    <s v="NY"/>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n v="0"/>
    <m/>
    <m/>
    <m/>
    <s v="X"/>
    <s v="X"/>
    <s v="X"/>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173"/>
    <m/>
    <x v="1"/>
    <x v="3"/>
    <x v="1"/>
    <x v="1"/>
    <s v="No"/>
    <s v="A year to year change of more than 200 (count difference) and 10% was identified for at least one subgroup, assessment type, or grade. Please review the CDQR Year to Year tab. Please resubmit SY 2017-18 data or submit a data note to explain why these data are accurate."/>
    <s v=""/>
    <m/>
    <m/>
    <m/>
    <m/>
    <m/>
    <m/>
    <m/>
  </r>
  <r>
    <s v="DQR-Assess-010_NY_2_001"/>
    <s v="Assessment CDQR "/>
    <s v="OESE, OSEP"/>
    <s v="2017-18"/>
    <s v="NEW YORK"/>
    <s v="NY"/>
    <s v="DQR-Assess-010"/>
    <s v="178, 185"/>
    <s v="584, 588"/>
    <s v="SEA"/>
    <s v="ACCURACY - YEAR TO YEAR RATE"/>
    <s v="NA"/>
    <m/>
    <m/>
    <m/>
    <m/>
    <m/>
    <m/>
    <m/>
    <m/>
    <m/>
    <m/>
    <s v=""/>
    <m/>
    <m/>
    <m/>
    <s v="X"/>
    <s v="X"/>
    <m/>
    <s v="See CDQR Y2Y report"/>
    <s v="See CDQR Y2Y report"/>
    <s v="See CDQR Y2Y report"/>
    <s v="See CDQR Y2Y report"/>
    <s v="Data resubmitted"/>
    <s v="New"/>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1"/>
    <m/>
    <x v="1"/>
    <x v="3"/>
    <x v="1"/>
    <x v="1"/>
    <s v=""/>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s v=""/>
    <m/>
    <m/>
    <m/>
    <m/>
    <m/>
    <m/>
    <m/>
  </r>
  <r>
    <s v="DQR-Assess-010_NY_1_001"/>
    <s v="Assessment CDQR "/>
    <s v="OESE, OSEP"/>
    <s v="2017-18"/>
    <s v="NEW YORK"/>
    <s v="NY"/>
    <s v="DQR-Assess-010"/>
    <s v="178, 185, 189"/>
    <s v="584, 588, 590"/>
    <s v="SEA"/>
    <s v="ACCURACY - YEAR TO YEAR RATE"/>
    <s v="NA"/>
    <s v="X"/>
    <s v="X"/>
    <s v="X"/>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Grades 3-8 proficiency rates improved across all subjects and grades for 2017-18.  Results should not be compared with prior year results, however, due to the State’s new two-session test design and performance standards. The new baseline established in 2017-18 will enable comparisons with student scores in 2019 and 2020."/>
    <m/>
    <m/>
    <m/>
    <m/>
    <m/>
    <m/>
    <m/>
    <m/>
    <m/>
    <m/>
    <s v="Data resubmitted"/>
    <s v="Resolved"/>
    <m/>
    <m/>
    <m/>
    <m/>
    <m/>
    <m/>
    <x v="0"/>
    <s v="Exclude"/>
    <s v=""/>
    <x v="174"/>
    <m/>
    <x v="0"/>
    <x v="0"/>
    <x v="0"/>
    <x v="0"/>
    <s v=""/>
    <s v=""/>
    <s v=""/>
    <m/>
    <m/>
    <m/>
    <m/>
    <m/>
    <m/>
    <m/>
  </r>
  <r>
    <s v="DQR-Assess-012_NY_1_001"/>
    <s v="Assessment CDQR "/>
    <s v="OESE, OSEP"/>
    <s v="2017-18"/>
    <s v="NEW YORK"/>
    <s v="NY"/>
    <s v="DQR-Assess-012"/>
    <s v="178, 188"/>
    <s v="584, 589"/>
    <s v="SEA, LEA, SCH"/>
    <s v="ACROSS FILE COMPARISON"/>
    <s v="NA"/>
    <m/>
    <s v="X"/>
    <m/>
    <s v="HOM, LEP"/>
    <s v="ALL, 3, 4, 5, 6, 7, 8"/>
    <s v="ALL"/>
    <s v="No"/>
    <s v="Across file comparison: The SEA number of students in the HOM, LEP subgroup who took an assessment and received a valid score for GRADES ALL, 3, 4, 5, 6, 7, 8 and ALL assessment types does not equal the number of students who participated in the assessment. The Grand Total discrepancy for the HOM subgroup is -2900 students, or -6%, and the Grand Total discrepancy for the LEP subgroup is -11160 students, or -11%. _x000a__x000a_Similar discrepancies exist at the LEA and School levels. Please revise data and resubmit or explain in a data note why these data are accurate."/>
    <m/>
    <s v="Across file comparison: The SEA number of students in the HOM, LEP subgroup who took an assessment and received a valid score for GRADES ALL, 3, 4, 5, 6, 7, 8 and ALL assessment types does not equal the number of students who participated in the assessment. The Grand Total discrepancy for the HOM subgroup is -2900 students, or -6%, and the Grand Total discrepancy for the LEP subgroup is -11160 students, or -11%. _x000a__x000a_Similar discrepancies exist at the LEA and School levels. Please revise data and resubmit or explain in a data note why these data are accurate."/>
    <s v="The number of students participating in the SF188 counts include first-year EL students who take the English Language Proficiency test instead of the State ELA test.  These students are not included in the SF178 counts."/>
    <m/>
    <m/>
    <m/>
    <m/>
    <s v="X"/>
    <m/>
    <s v="LEP, HOM"/>
    <s v="All, 3, 4, 5, 6, 7, 8"/>
    <s v="ALL"/>
    <m/>
    <s v="Data resubmitted"/>
    <s v="Did not resolve"/>
    <m/>
    <s v="Across file comparison: The SEA number of students in the HOM, LEP subgroup who took an assessment and received a valid score for GRADES ALL, 3, 4, 5, 6, 7, 8 and ALL assessment types does not equal the number of students who participated in the assessment. The Grand Total discrepancy for the HOM subgroup is 2900 students, or -5.56%, and the Grand Total discrepancy for the LEP subgroup is 11160 students, or -10.93%. _x000a__x000a_Similar discrepancies exist at the LEA and School levels. Please revise data and resubmit or explain in a data note why these data are accurate."/>
    <m/>
    <m/>
    <m/>
    <m/>
    <x v="1"/>
    <s v="Include"/>
    <s v="Across file comparison: The SEA number of students in the HOM, LEP subgroup who took an assessment and received a valid score for GRADES ALL, 3, 4, 5, 6, 7, 8 and ALL assessment types does not equal the number of students who participated in the assessment. The Grand Total discrepancy for the HOM subgroup is 2900 students, or -5.56%, and the Grand Total discrepancy for the LEP subgroup is 11160 students, or -10.93%. _x000a__x000a_Similar discrepancies exist at the LEA and School levels. Please revise data and resubmit or explain in a data note why these data are accurate."/>
    <x v="175"/>
    <m/>
    <x v="1"/>
    <x v="4"/>
    <x v="3"/>
    <x v="2"/>
    <s v="No"/>
    <s v="Across file comparison: The SEA number of students in the HOM, LEP subgroup who took an assessment and received a valid score for GRADES ALL, 3, 4, 5, 6, 7, 8 and ALL assessment types does not equal the number of students who participated in the assessment. The Grand Total discrepancy for the HOM subgroup is 2900 students, or -5.56%, and the Grand Total discrepancy for the LEP subgroup is 11160 students, or -10.93%. _x000a__x000a_Similar discrepancies exist at the LEA and School levels. Please revise data and resubmit or explain in a data note why these data are accurate."/>
    <s v="The number of students participating in the FS 188 counts includes first-year EL students who take the English Language Proficiency test instead of the State English Language Arts (ELA) test.  These students are not included in the FS 178 counts."/>
    <m/>
    <m/>
    <m/>
    <m/>
    <m/>
    <m/>
    <m/>
  </r>
  <r>
    <s v="DQR-Assess-013_NY_2_001"/>
    <s v="Assessment CDQR "/>
    <s v="OESE, OSEP"/>
    <s v="2017-18"/>
    <s v="NEW YORK"/>
    <s v="NY"/>
    <s v="DQR-Assess-013"/>
    <s v="185, 188"/>
    <s v="588, 589"/>
    <s v="SEA"/>
    <s v="SUBJECT COUNT COMPARISON - MTH TO RLA"/>
    <s v="NA"/>
    <m/>
    <m/>
    <m/>
    <m/>
    <m/>
    <m/>
    <m/>
    <m/>
    <m/>
    <m/>
    <s v=""/>
    <m/>
    <m/>
    <m/>
    <s v="X"/>
    <s v="X"/>
    <m/>
    <s v="MILCNCTD"/>
    <s v="3 TO 8"/>
    <s v="ALL"/>
    <s v="Y"/>
    <s v="Data resubmitted"/>
    <s v="New"/>
    <m/>
    <s v="Subject Count Comparison - MTH to RLA (FS185, 188): The count of MILCNCT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200.00%, is larger than expected. Please revise data and resubmit or explain in a data note why these data are accurate."/>
    <m/>
    <m/>
    <m/>
    <m/>
    <x v="1"/>
    <s v="Include"/>
    <s v="Subject Count Comparison - MTH to RLA (FS185, 188): The count of MILCNCT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200.00%, is larger than expected. Please revise data and resubmit or explain in a data note why these data are accurate."/>
    <x v="1"/>
    <m/>
    <x v="1"/>
    <x v="4"/>
    <x v="1"/>
    <x v="1"/>
    <s v=""/>
    <s v="Subject Count Comparison - MTH to RLA (FS185, 188): The count of MILCNCT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200.00%, is larger than expected. Please revise data and resubmit or explain in a data note why these data are accurate."/>
    <s v=""/>
    <m/>
    <m/>
    <m/>
    <m/>
    <m/>
    <m/>
    <m/>
  </r>
  <r>
    <s v="DQR-Assess-014_NY_1_001"/>
    <s v="Assessment CDQR "/>
    <s v="OESE, OSEP"/>
    <s v="2017-18"/>
    <s v="NEW YORK"/>
    <s v="NY"/>
    <s v="DQR-Assess-014"/>
    <n v="185"/>
    <n v="588"/>
    <s v="SEA"/>
    <s v="LOW PARTICIPATION RATE"/>
    <s v="NA"/>
    <s v="X"/>
    <m/>
    <m/>
    <s v="ALL, CWD, ECODIS, F, FCS, HOM, LEP, M, MAN, MB, MHL, MIG, MILCNCTD, MM, MNP, MW"/>
    <s v="All grades"/>
    <s v="All assessment types"/>
    <s v="No"/>
    <s v="Low Participation Rate (FS 185): The participation rates for all subgroups (except MA) range from 73.0 to 93.2%. The participation rate for the ALL STUDENTS subgroup is 82.1%.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s for all subgroups (except MA) range from 73.0 to 93.2%. The participation rate for the ALL STUDENTS subgroup is 82.1%. The ESEA, as amended, requires that States annually measure the achievement of not less than 95 percent of all students, and 95 percent of all students in each subgroup of students. Please revise data and resubmit and/or provide an explanatory data note. "/>
    <s v="The data is accurate.  Approximately 18 percent of eligible test takers refused participation in this year's assessment, which is 1% less than in 2016-17 and 3% less than in 2015-16."/>
    <m/>
    <m/>
    <m/>
    <s v="X"/>
    <m/>
    <m/>
    <s v="ALL STUDENTS, MW, MNP, MM, MIG, MHL, MB, MAN, M, LEP, HOM, F, ECODIS, CWD"/>
    <s v="ALL"/>
    <s v="ALL"/>
    <s v="Y"/>
    <s v="Data resubmitted"/>
    <s v="Did not resolve"/>
    <m/>
    <s v="Low Participation Rate (FS185): The participation rate for ALL STUDENTS, MW, MNP, MM, MIG, MHL, MB, MAN, M, LEP, HOM, F, ECODIS, CWD students range from 73.34 to 93.40%.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ALL STUDENTS, MW, MNP, MM, MIG, MHL, MB, MAN, M, LEP, HOM, F, ECODIS, CWD students range from 73.34 to 93.40%. The ESEA, as amended, requires that States annually measure the achievement of not less than 95 percent of all students, and 95 percent of all students in each subgroup of students. Please revise data and resubmit and/or provide an explanatory data note."/>
    <x v="176"/>
    <m/>
    <x v="1"/>
    <x v="4"/>
    <x v="3"/>
    <x v="2"/>
    <s v="Yes"/>
    <s v="Low Participation Rate (FS185): The participation rate for ALL STUDENTS, MW, MNP, MM, MIG, MHL, MB, MAN, M, LEP, HOM, F, ECODIS, CWD students range from 73.34 to 93.40%. The ESEA, as amended, requires that States annually measure the achievement of not less than 95 percent of all students, and 95 percent of all students in each subgroup of students. Please revise data and resubmit and/or provide an explanatory data note._x000a__x000a_ED Note: State indicated that data were correct as reported."/>
    <s v="...Approximately 18 percent of eligible test takers refused participation in this year's assessment, which is 1% less than in SY 2016-17 and 3% less than in SY 2015-16."/>
    <m/>
    <m/>
    <m/>
    <m/>
    <m/>
    <m/>
    <m/>
  </r>
  <r>
    <s v="DQR-Assess-014_NY_1_002"/>
    <s v="Assessment CDQR "/>
    <s v="OESE, OSEP"/>
    <s v="2017-18"/>
    <s v="NEW YORK"/>
    <s v="NY"/>
    <s v="DQR-Assess-014"/>
    <n v="188"/>
    <n v="589"/>
    <s v="SEA"/>
    <s v="LOW PARTICIPATION RATE"/>
    <s v="NA"/>
    <m/>
    <s v="X"/>
    <m/>
    <s v="ALL, CWD, ECODIS, F, FCS, HOM, LEP, M, MAN, MB, MHL, MIG, MILCNCTD, MM, MNP, MW"/>
    <s v="All grades"/>
    <s v="All assessment types"/>
    <s v="No"/>
    <s v="Low Participation Rate (FS 188): The participation rates for all subgroups (except MA) range from 73.6 to 92.9%. The participation rate for the ALL STUDENTS subgroup is 81.8%.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all subgroups (except MA) range from 73.6 to 92.9%. The participation rate for the ALL STUDENTS subgroup is 81.8%. The ESEA, as amended, requires that States annually measure the achievement of not less than 95 percent of all students, and 95 percent of all students in each subgroup of students. Please revise data and resubmit and/or provide an explanatory data note. "/>
    <s v="The data is accurate.  Approximately 18 percent of eligible test takers refused participation in this year's assessment, which is 1% less than in 2016-17 and 3% less than in 2015-16."/>
    <m/>
    <m/>
    <m/>
    <m/>
    <s v="X"/>
    <m/>
    <s v="ALL STUDENTS, MW, MNP, MM, MIG, MHL, MB, MAN, M, LEP, HOM, FCS, F, ECODIS, CWD"/>
    <s v="ALL"/>
    <s v="ALL"/>
    <s v="Y"/>
    <s v="Data resubmitted"/>
    <s v="Did not resolve"/>
    <m/>
    <s v="Low Participation Rate (FS188): The participation rate for ALL STUDENTS, MW, MNP, MM, MIG, MHL, MB, MAN, M, LEP, HOM, FCS, F, ECODIS, CWD students range from 73.98 to 94.35%.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ALL STUDENTS, MW, MNP, MM, MIG, MHL, MB, MAN, M, LEP, HOM, FCS, F, ECODIS, CWD students range from 73.98 to 94.35%. The ESEA, as amended, requires that States annually measure the achievement of not less than 95 percent of all students, and 95 percent of all students in each subgroup of students. Please revise data and resubmit and/or provide an explanatory data note."/>
    <x v="176"/>
    <m/>
    <x v="1"/>
    <x v="4"/>
    <x v="3"/>
    <x v="2"/>
    <s v="Yes"/>
    <s v="Low Participation Rate (FS188): The participation rate for ALL STUDENTS, MW, MNP, MM, MIG, MHL, MB, MAN, M, LEP, HOM, FCS, F, ECODIS, CWD students range from 73.98 to 94.35%. The ESEA, as amended, requires that States annually measure the achievement of not less than 95 percent of all students, and 95 percent of all students in each subgroup of students. Please revise data and resubmit and/or provide an explanatory data note._x000a__x000a_ED Note: State indicated that data were correct as reported."/>
    <s v="...Approximately 18 percent of eligible test takers refused participation in this year's assessment, which is 1% less than in SY 2016-17 and 3% less than in SY 2015-16."/>
    <m/>
    <m/>
    <m/>
    <m/>
    <m/>
    <m/>
    <m/>
  </r>
  <r>
    <s v="DQR-Assess-018_NY_1_001"/>
    <s v="Assessment CDQR "/>
    <s v="OESE, OSEP"/>
    <s v="2017-18"/>
    <s v="NEW YORK"/>
    <s v="NY"/>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7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74%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The data is accurate. NYSED is developing the required justification and monitoring procedures that must be submitted to the SEA when a district tests more than 1% of its total student participant population with the alternate assessment. "/>
    <m/>
    <m/>
    <s v="Revise; Per Email"/>
    <s v="X"/>
    <m/>
    <m/>
    <s v="CWD"/>
    <s v="ALL"/>
    <s v="ALTALTACH"/>
    <s v="Y"/>
    <s v="Data resubmitted"/>
    <s v="Did not resolve"/>
    <m/>
    <s v="1% CWD Alternate Assessment Participation [MATHEMATICS]: Students with Disabilities (IDEA) (CWD) taking the alternate assessment based on alternate achievement standards (ALTPARTALTACH) make up 1.74%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MATHEMATICS]: Students with Disabilities (IDEA) (CWD) taking the alternate assessment based on alternate achievement standards (ALTPARTALTACH) make up 1.74%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x v="177"/>
    <m/>
    <x v="2"/>
    <x v="5"/>
    <x v="5"/>
    <x v="5"/>
    <s v="Yes"/>
    <s v="1% CWD Alternate Assessment Participation [MATHEMATICS]: Students with Disabilities (IDEA) (CWD) taking the alternate assessment based on alternate achievement standards (ALTPARTALTACH) make up 1.74%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_x000a__x000a_ED Note: State indicated that data were correct as reported."/>
    <s v="NYSED is developing the required justification and monitoring procedures that must be submitted to the SEA when a district tests more than 1% of its total student participant population with the alternate assessment. "/>
    <m/>
    <m/>
    <m/>
    <m/>
    <m/>
    <m/>
    <m/>
  </r>
  <r>
    <s v="DQR-Assess-018_NY_1_002"/>
    <s v="Assessment CDQR "/>
    <s v="OESE, OSEP"/>
    <s v="2017-18"/>
    <s v="NEW YORK"/>
    <s v="NY"/>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The data is accurate. NYSED is developing the required justification and monitoring procedures that must be submitted to the SEA when a district tests more than 1% of its total student participant population with the alternate assessment. "/>
    <m/>
    <m/>
    <s v="Revise; Per Email"/>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READING/LANGUAGE ARTS]: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x v="177"/>
    <m/>
    <x v="2"/>
    <x v="5"/>
    <x v="5"/>
    <x v="5"/>
    <s v="Yes"/>
    <s v="1% CWD Alternate Assessment Participation [READING/LANGUAGE ARTS]: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_x000a__x000a_ED Note: State indicated that data were correct as reported."/>
    <s v="NYSED is developing the required justification and monitoring procedures that must be submitted to the SEA when a district tests more than 1% of its total student participant population with the alternate assessment. "/>
    <m/>
    <m/>
    <m/>
    <m/>
    <m/>
    <m/>
    <m/>
  </r>
  <r>
    <s v="DQR-Assess-018_NY_1_003"/>
    <s v="Assessment CDQR "/>
    <s v="OESE, OSEP"/>
    <s v="2017-18"/>
    <s v="NEW YORK"/>
    <s v="NY"/>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s v="The data is accurate. NYSED is developing the required justification and monitoring procedures that must be submitted to the SEA when a district tests more than 1% of its total student participant population with the alternate assessment. "/>
    <m/>
    <m/>
    <s v="Revise; Per Email"/>
    <m/>
    <m/>
    <s v="X"/>
    <s v="CWD"/>
    <s v="ALL"/>
    <s v="ALTALTACH"/>
    <s v="Y"/>
    <s v="Data resubmitted"/>
    <s v="Did not resolve"/>
    <m/>
    <s v="1% CWD Alternate Assessment Participation [SCIENCE]: Students with Disabilities (IDEA) (CWD) taking the alternate assessment based on alternate achievement standards (ALTPARTALTACH) make up 1.5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m/>
    <m/>
    <m/>
    <m/>
    <x v="1"/>
    <s v="Exclude - Science and SEA only"/>
    <s v="1% CWD Alternate Assessment Participation [SCIENCE]: Students with Disabilities (IDEA) (CWD) taking the alternate assessment based on alternate achievement standards (ALTPARTALTACH) make up 1.5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x v="177"/>
    <m/>
    <x v="2"/>
    <x v="5"/>
    <x v="5"/>
    <x v="5"/>
    <s v="Yes"/>
    <s v="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_x000a__x000a_ED Note: State indicated that data were correct as reported."/>
    <s v="...NYSED is developing the required justification and monitoring procedures that must be submitted to the SEA when a district tests more than 1% of its total student participant population with the alternate assessment. "/>
    <m/>
    <m/>
    <m/>
    <m/>
    <m/>
    <m/>
    <m/>
  </r>
  <r>
    <s v="DQR-Assess-002_NC_1_001"/>
    <s v="Assessment CDQR "/>
    <s v="OESE, OSEP"/>
    <s v="2017-18"/>
    <s v="NORTH CAROLINA"/>
    <s v="NC"/>
    <s v="DQR-Assess-002"/>
    <n v="175"/>
    <n v="583"/>
    <s v="SEA"/>
    <s v="METADATA ERROR"/>
    <s v="HS GRADES MISALIGNED"/>
    <s v="X"/>
    <m/>
    <m/>
    <s v="NA"/>
    <s v="10,11"/>
    <s v="ALTALTACH, REGWACC, REGWOACC"/>
    <s v="No"/>
    <s v="Achievement metadata - [MATHEMATICS]: Achievement data (FS 175) submitted for GRADE 11; however, EMAPS assessment metadata indicated GRADE 10 would be submitted. Please resubmit metadata and/or data to ensure consistency."/>
    <m/>
    <s v="Achievement metadata - [MATHEMATICS]: Achievement data (FS 175) submitted for GRADE 11; however, EMAPS assessment metadata indicated GRADE 10 would be submitted. Please resubmit metadata and/or data to ensure consistency."/>
    <s v="Test is administered in Grade 10 and Scores are banked until Grade 11;  EMAPS survey has been updated"/>
    <m/>
    <m/>
    <m/>
    <s v="X"/>
    <s v="X"/>
    <m/>
    <s v="NA"/>
    <s v="10, 11"/>
    <s v="ALL"/>
    <m/>
    <s v="No resubmission"/>
    <s v="Did not resolve"/>
    <m/>
    <s v="Achievement metadata - [MATHEMATICS]: Achievement data (FS 175) submitted for GRADE 11; however, EMAPS assessment metadata indicated GRADE 10 would be submitted. Please resubmit metadata and/or data to ensure consistency."/>
    <m/>
    <m/>
    <m/>
    <m/>
    <x v="1"/>
    <s v="Exclude - SEA"/>
    <s v="Achievement metadata - [MATHEMATICS]: Achievement data (FS 175) submitted for GRADE 11; however, EMAPS assessment metadata indicated GRADE 10 would be submitted. Please resubmit metadata and/or data to ensure consistency."/>
    <x v="178"/>
    <m/>
    <x v="1"/>
    <x v="6"/>
    <x v="11"/>
    <x v="2"/>
    <s v="No"/>
    <s v="Achievement metadata - [MATHEMATICS]: Achievement data (FS 175) submitted for GRADE 11; however, EMAPS assessment metadata indicated GRADE 10 would be submitted. Please resubmit metadata and/or data to ensure consistency."/>
    <s v="Test is administered in Grade 10 and Scores are banked until Grade 11."/>
    <m/>
    <m/>
    <m/>
    <m/>
    <m/>
    <m/>
    <m/>
  </r>
  <r>
    <s v="DQR-Assess-003_NC_1_001"/>
    <s v="Assessment CDQR "/>
    <s v="OESE, OSEP"/>
    <s v="2017-18"/>
    <s v="NORTH CAROLINA"/>
    <s v="NC"/>
    <s v="DQR-Assess-003"/>
    <n v="185"/>
    <n v="588"/>
    <s v="SEA"/>
    <s v="METADATA ERROR"/>
    <s v="HS GRADES MISALIGNED"/>
    <s v="X"/>
    <m/>
    <m/>
    <s v="NA"/>
    <s v="10,11"/>
    <s v="ALTALTACH, REGWACC, REGWOACC"/>
    <s v="No"/>
    <s v="Participation metadata - [MATHEMATICS]: Participation data (FS 185) submitted for GRADE 11; however, EMAPS assessment metadata indicated GRADE 10 would be submitted. Please resubmit metadata and/or data to ensure consistency."/>
    <m/>
    <s v="Participation metadata - [MATHEMATICS]: Participation data (FS 185) submitted for GRADE 11; however, EMAPS assessment metadata indicated GRADE 10 would be submitted. Please resubmit metadata and/or data to ensure consistency."/>
    <s v="Test is administered in Grade 10 and Scores are banked until Grade 11;  EMAPS survey has been updated"/>
    <m/>
    <m/>
    <m/>
    <s v="X"/>
    <s v="X"/>
    <m/>
    <s v="NA"/>
    <s v="10, 11"/>
    <s v="ALTALTACH, REGWACC, REGWOACC"/>
    <m/>
    <s v="No resubmission"/>
    <s v="Did not resolve"/>
    <m/>
    <s v="Participation metadata - [MATHEMATICS]: Participation data (FS 185) submitted for GRADE 11; however, EMAPS assessment metadata indicated GRADE 10 would be submitted. Please resubmit metadata and/or data to ensure consistency."/>
    <m/>
    <m/>
    <m/>
    <m/>
    <x v="1"/>
    <s v="Exclude - SEA"/>
    <s v="Participation metadata - [MATHEMATICS]: Participation data (FS 185) submitted for GRADE 11; however, EMAPS assessment metadata indicated GRADE 10 would be submitted. Please resubmit metadata and/or data to ensure consistency."/>
    <x v="178"/>
    <m/>
    <x v="1"/>
    <x v="6"/>
    <x v="11"/>
    <x v="2"/>
    <s v="No"/>
    <s v="Participation metadata - [MATHEMATICS]: Participation data (FS 185) submitted for GRADE 11; however, EMAPS assessment metadata indicated GRADE 10 would be submitted. Please resubmit metadata and/or data to ensure consistency."/>
    <s v="Test is administered in Grade 10 and Scores are banked until Grade 11."/>
    <m/>
    <m/>
    <m/>
    <m/>
    <m/>
    <m/>
    <m/>
  </r>
  <r>
    <s v="DQR-Assess-009_NC_1_001"/>
    <s v="Assessment CDQR "/>
    <s v="OESE, OSEP"/>
    <s v="2017-18"/>
    <s v="NORTH CAROLINA"/>
    <s v="NC"/>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Data are accurate as reported, and can be explained by a higher than normal increase in the CWD headcount."/>
    <m/>
    <m/>
    <m/>
    <s v="X"/>
    <s v="X"/>
    <s v="X"/>
    <s v="See CDQR Y2Y report"/>
    <s v="See CDQR Y2Y report"/>
    <s v="See CDQR Y2Y report"/>
    <s v="See CDQR Y2Y report"/>
    <s v="No resubmission"/>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179"/>
    <m/>
    <x v="1"/>
    <x v="3"/>
    <x v="2"/>
    <x v="3"/>
    <s v="Yes"/>
    <s v="A year to year change of more than 200 (count difference) and 10% was identified for at least one subgroup, assessment type, or grade. Please review the CDQR Year to Year tab. Please resubmit SY 2017-18 data or submit a data note to explain why these data are accurate._x000a__x000a_ED Note: State indicated that data were correct as reported."/>
    <s v="Data can be explained by a higher than normal increase in the CWD headcount."/>
    <m/>
    <m/>
    <m/>
    <m/>
    <m/>
    <m/>
    <m/>
  </r>
  <r>
    <s v="DQR-Assess-013_NC_1_001"/>
    <s v="Assessment CDQR "/>
    <s v="OESE, OSEP"/>
    <s v="2017-18"/>
    <s v="NORTH CAROLINA"/>
    <s v="NC"/>
    <s v="DQR-Assess-013"/>
    <s v="185, 188"/>
    <s v="588, 589"/>
    <s v="SEA"/>
    <s v="SUBJECT COUNT COMPARISON - MTH TO RLA"/>
    <s v="NA"/>
    <s v="X"/>
    <s v="X"/>
    <m/>
    <s v="All subgroups"/>
    <s v="HS"/>
    <s v="ALL"/>
    <s v="No"/>
    <s v="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is 13118 students, or 12.7%. Discrepancies in other stubgroups range from 19 to 8702 students. Please revise data and resubmit or explain in a data note why these data are accurate."/>
    <m/>
    <s v="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is 13118 students, or 12.7%. Discrepancies in other stubgroups range from 19 to 8702 students. Please revise data and resubmit or explain in a data note why these data are accurate."/>
    <s v="Data are accurate as reported. MATH and RLA assessments are not administered to the same group of students, in the same grade, nor at the same time.  Differences in enrollment in these different courses is not surprising"/>
    <m/>
    <m/>
    <m/>
    <m/>
    <m/>
    <m/>
    <m/>
    <m/>
    <m/>
    <m/>
    <s v="Data resubmitted"/>
    <s v="Resolved"/>
    <m/>
    <m/>
    <m/>
    <m/>
    <m/>
    <m/>
    <x v="0"/>
    <s v="Exclude"/>
    <s v=""/>
    <x v="180"/>
    <m/>
    <x v="0"/>
    <x v="0"/>
    <x v="0"/>
    <x v="0"/>
    <m/>
    <s v=""/>
    <s v=""/>
    <m/>
    <m/>
    <m/>
    <m/>
    <m/>
    <m/>
    <m/>
  </r>
  <r>
    <s v="DQR-Assess-018_NC_1_001"/>
    <s v="Assessment CDQR "/>
    <s v="OESE, OSEP"/>
    <s v="2017-18"/>
    <s v="NORTH CAROLINA"/>
    <s v="NC"/>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08%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0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s v="Data are accurate as reported. ED notes that the State has a waiver of the 1% cap requirement."/>
    <m/>
    <m/>
    <s v="Revise; Waiver"/>
    <s v="X"/>
    <m/>
    <m/>
    <s v="CWD"/>
    <s v="ALL"/>
    <s v="ALTALTACH"/>
    <s v="Y"/>
    <s v="No resubmission"/>
    <s v="Did not resolve"/>
    <m/>
    <s v="1% CWD Alternate Assessment Participation [MATHEMATICS]: Students with Disabilities (IDEA) (CWD) taking the alternate assessment based on alternate achievement standards (ALTPARTALTACH) make up 1.0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m/>
    <m/>
    <m/>
    <m/>
    <x v="1"/>
    <s v="Exclude - SEA"/>
    <s v="1% CWD Alternate Assessment Participation [MATHEMATICS]: Students with Disabilities (IDEA) (CWD) taking the alternate assessment based on alternate achievement standards (ALTPARTALTACH) make up 1.0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x v="181"/>
    <s v="Confirm that waiver is present"/>
    <x v="2"/>
    <x v="5"/>
    <x v="6"/>
    <x v="0"/>
    <s v="Yes"/>
    <s v="1% CWD Alternate Assessment Participation [MATHEMATICS]: Students with Disabilities (IDEA) (CWD) taking the alternate assessment based on alternate achievement standards (ALTPARTALTACH) make up 1.0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_x000a__x000a_ED Note: State indicated that data were correct as reported."/>
    <s v="Data are accurate as reported. ED notes that the State has a waiver of the 1% cap requirement."/>
    <m/>
    <m/>
    <m/>
    <m/>
    <m/>
    <m/>
    <m/>
  </r>
  <r>
    <s v="DQR-Assess-018_NC_2_001"/>
    <s v="Assessment CDQR "/>
    <s v="OESE, OSEP"/>
    <s v="2017-18"/>
    <s v="NORTH CAROLINA"/>
    <s v="NC"/>
    <s v="DQR-Assess-018"/>
    <n v="188"/>
    <n v="589"/>
    <s v="SEA"/>
    <s v="1% ALTALT"/>
    <s v="NA"/>
    <m/>
    <m/>
    <m/>
    <m/>
    <m/>
    <m/>
    <m/>
    <s v="1% CWD Alternate Assessment Participation [READING/LANGUAGE ARTS]: Students with Disabilities (IDEA) (CWD) taking the alternate assessment based on alternate achievement standards (ALTPARTALTACH) make up 1.0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m/>
    <s v=""/>
    <m/>
    <s v="Remove"/>
    <s v="Delete; &lt;1.05%"/>
    <m/>
    <s v="X"/>
    <m/>
    <s v="CWD"/>
    <s v="ALL"/>
    <s v="ALTALTACH"/>
    <s v="Y"/>
    <s v="Data resubmitted"/>
    <s v="Comment not sent"/>
    <m/>
    <s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Program office deleted comment for Close 1"/>
    <m/>
    <m/>
    <x v="1"/>
    <s v="Exclude"/>
    <s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x v="1"/>
    <m/>
    <x v="0"/>
    <x v="8"/>
    <x v="1"/>
    <x v="1"/>
    <s v=""/>
    <s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
    <m/>
    <m/>
    <m/>
    <m/>
    <m/>
    <m/>
    <m/>
  </r>
  <r>
    <s v="DQR-Assess-018_NC_1_003"/>
    <s v="Assessment CDQR "/>
    <s v="OESE, OSEP"/>
    <s v="2017-18"/>
    <s v="NORTH CAROLINA"/>
    <s v="NC"/>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are accurate as reported. ED notes that the State has a waiver of the 1% cap requirement."/>
    <m/>
    <m/>
    <s v="Revise; Waiver"/>
    <m/>
    <m/>
    <s v="X"/>
    <s v="CWD"/>
    <s v="ALL"/>
    <s v="ALTALTACH"/>
    <s v="Y"/>
    <s v="No resubmission"/>
    <s v="Did not resolve"/>
    <m/>
    <s v="1% CWD Alternate Assessment Participation [SCIENCE]: Students with Disabilities (IDEA) (CWD) taking the alternate assessment based on alternate achievement standards (ALTPARTALTACH) make up 1.11%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cience and SEA only"/>
    <s v="1% CWD Alternate Assessment Participation [SCIENCE]: Students with Disabilities (IDEA) (CWD) taking the alternate assessment based on alternate achievement standards (ALTPARTALTACH) make up 1.11%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81"/>
    <s v="Confirm that waiver is present"/>
    <x v="2"/>
    <x v="5"/>
    <x v="6"/>
    <x v="0"/>
    <s v="Yes"/>
    <s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_x000a__x000a_ED Note: State indicated that data were correct as reported."/>
    <s v="...ED notes that the State has a waiver of the 1% cap requirement."/>
    <m/>
    <m/>
    <m/>
    <m/>
    <m/>
    <m/>
    <m/>
  </r>
  <r>
    <s v="DQR-Assess-009_ND_1_001"/>
    <s v="Assessment CDQR "/>
    <s v="OESE, OSEP"/>
    <s v="2017-18"/>
    <s v="NORTH DAKOTA"/>
    <s v="ND"/>
    <s v="DQR-Assess-009"/>
    <s v="175, 178, 185, 188"/>
    <s v="583, 584, 588, 589"/>
    <s v="SEA"/>
    <s v="ACCURACY - YEAR TO YEAR COUNT"/>
    <s v="NA"/>
    <s v="X"/>
    <s v="X"/>
    <m/>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One of the key changes affecting Participation and Achievement, Regular With and Without Accommodations and Alternate Assessment, specifically at the high school level, was that Ed 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_x000a_In addition to the change of HS testing grade, 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_x000a_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_x000a_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_x000a_As noted, an inconsistent decrease in the number and percent of 3rd grade students, who participated in the math assessment with accommodations, was observed for the 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_x000a_Bonnie Weisz, Assistant Director Assessment, bweisz@nd.gov, 701-328-1838"/>
    <m/>
    <m/>
    <m/>
    <s v="X"/>
    <s v="X"/>
    <m/>
    <s v="See CDQR Y2Y report"/>
    <s v="See CDQR Y2Y report"/>
    <s v="See CDQR Y2Y report"/>
    <s v="See CDQR Y2Y report"/>
    <s v="No resubmission"/>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182"/>
    <m/>
    <x v="1"/>
    <x v="3"/>
    <x v="3"/>
    <x v="3"/>
    <s v="No"/>
    <s v="A year to year change of more than 200 (count difference) and 10% was identified for at least one subgroup, assessment type, or grade. Please review the CDQR Year to Year tab. Please resubmit SY 2017-18 data or submit a data note to explain why these data are accurate."/>
    <s v="...Ed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_x000a__x000a_... SY 20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_x000a__x000a_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_x000a__x000a_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_x000a__x000a_As noted, an inconsistent decrease in the number and percent of 3rd grade students, who participated in the math assessment with accommodations, was observed for the 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m/>
    <m/>
    <m/>
    <m/>
    <m/>
    <m/>
    <m/>
  </r>
  <r>
    <s v="DQR-Assess-010_ND_1_001"/>
    <s v="Assessment CDQR "/>
    <s v="OESE, OSEP"/>
    <s v="2017-18"/>
    <s v="NORTH DAKOTA"/>
    <s v="ND"/>
    <s v="DQR-Assess-010"/>
    <s v="185, 188"/>
    <s v="588, 589"/>
    <s v="SEA"/>
    <s v="ACCURACY - YEAR TO YEAR RATE"/>
    <s v="NA"/>
    <s v="X"/>
    <s v="X"/>
    <m/>
    <s v="See CDQR Y2Y report"/>
    <s v="See CDQR Y2Y report"/>
    <s v="See CDQR Y2Y report"/>
    <s v="See CDQR Y2Y report"/>
    <s v="A year to year participation rate change of more than 4% was identified for at least one subgroup, assessment type, or grade. Please review the CDQR Year to Year Report. Please resubmit SY 2017-18 data or submit a data note to explain why these data are accurate."/>
    <m/>
    <s v="A year to year participation rate change of more than 4% was identified for at least one subgroup, assessment type, or grade. Please review the CDQR Year to Year Report. Please resubmit SY 2017-18 data or submit a data note to explain why these data are accurate."/>
    <s v="One of the key changes affecting Participation and Achievement, Regular With and Without Accommodations and Alternate Assessment, specifically at the high school level, was that Ed 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_x000a_In addition to the change of HS testing grade, 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_x000a_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_x000a_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_x000a_As noted, an inconsistent decrease in the number and percent of 3rd grade students, who participated in the math assessment with accommodations, was observed for the 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_x000a_According to the North Dakota Census Office, the population of the state has seen a continuing and dramatic increase in population over the last several years.  The United State Census Bureau estimates North Dakota population has had a 12.3% increase since the last census, occurring in 2010.  Estimated population totals from 2016 to 2017 continue to show this upward trend.  Not only is the overall population increasing, but we are also seeing an increase in our racial and ethnic diversity.  In 2010, North Dakota’s minority population was at 10%.  By 2016, population estimates show the minority population increasing to 15%.  While Native Americans are still by far the largest minority group represented in North Dakota, there has been a significant increase in the Black and Hispanic populations.  Statistics from 2018 also show high numbers in our international migration, compared to domestic migrants. Changes in the overall population and diversity of North Dakota are reflected in the increase of our Black, Hispanic, and LEP subgroups represented in our North Dakota State Assessments. _x000a_Bonnie Weisz, Assistant Director Assessment, bweisz@nd.gov, 701-328-1838"/>
    <m/>
    <m/>
    <m/>
    <s v="X"/>
    <s v="X"/>
    <m/>
    <s v="See CDQR Y2Y report"/>
    <s v="See CDQR Y2Y report"/>
    <s v="See CDQR Y2Y report"/>
    <s v="See CDQR Y2Y report"/>
    <s v="No resubmission"/>
    <s v="Did not resolve"/>
    <m/>
    <s v="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articipation rate change of more than 4% was identified for at least one subgroup, assessment type, or grade. Please review the CDQR Year to Year tab. Please resubmit SY 2017-18 data or submit a data note to explain why these data are accurate."/>
    <x v="183"/>
    <m/>
    <x v="1"/>
    <x v="3"/>
    <x v="3"/>
    <x v="3"/>
    <s v="No"/>
    <s v="A year to year participation rate change of more than 4% was identified for at least one subgroup, assessment type, or grade. Please review the CDQR Year to Year tab. Please resubmit SY 2017-18 data or submit a data note to explain why these data are accurate."/>
    <s v="...Ed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_x000a__x000a_...SY 20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_x000a__x000a_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_x000a__x000a_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_x000a__x000a_As noted, an inconsistent decrease in the number and percent of 3rd grade students, who participated in the math assessment with accommodations, was observed for the SY 20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_x000a__x000a_According to the North Dakota Census Office, the population of the state has seen a continuing and dramatic increase in population over the last several years.  The United State Census Bureau estimates North Dakota population has had a 12.3% increase since the last census, occurring in 2010.  Estimated population totals from 2016 to 2017 continue to show this upward trend.  Not only is the overall population increasing, but we are also seeing an increase in our racial and ethnic diversity.  In 2010, North Dakota’s minority population was at 10%.  By 2016, population estimates show the minority population increasing to 15%.  While Native Americans are still by far the largest minority group represented in North Dakota, there has been a significant increase in the Black and Hispanic populations.  Statistics from 2018 also show high numbers in our international migration, compared to domestic migrants. Changes in the overall population and diversity of North Dakota are reflected in the increase of our Black, Hispanic, and LEP subgroups represented in our North Dakota State Assessments."/>
    <m/>
    <m/>
    <m/>
    <m/>
    <m/>
    <m/>
    <m/>
  </r>
  <r>
    <s v="DQR-Assess-014_ND_1_001"/>
    <s v="Assessment CDQR "/>
    <s v="OESE, OSEP"/>
    <s v="2017-18"/>
    <s v="NORTH DAKOTA"/>
    <s v="ND"/>
    <s v="DQR-Assess-014"/>
    <n v="185"/>
    <n v="588"/>
    <s v="SEA"/>
    <s v="LOW PARTICIPATION RATE"/>
    <s v="NA"/>
    <s v="X"/>
    <m/>
    <m/>
    <s v="MIG"/>
    <s v="All grades"/>
    <s v="All assessment types"/>
    <s v="No"/>
    <s v="Low Participation Rate (FS 185): The participation rate for the MIG subgroup is 88.8%.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 for the MIG subgroup is 88.8%. The ESEA, as amended, requires that States annually measure the achievement of not less than 95 percent of all students, and 95 percent of all students in each subgroup of students. Please revise data and resubmit and/or provide an explanatory data note. "/>
    <s v="MIG (Math (FS 185) 88.89% Participation - Our migrant population often follows available work.  The majority of migrant workers do not stay in the state during the winter season.  Students most likely left prior to testing.  With a switch to a new assessment this year, the testing window also was shortened, which could have impacted students of families returning in late spring who may have tested the previous year.  While our migrant numbers are relatively small, we did see a fairly large increase in our migrant student population reported in 17-18.  This does support the migrant population increase we are seeing in the state.  Of the main non-participation reasons for migrant students, five were for absense and another seven showed as transfered out of district.  Since our enrollment records showed that these students were still enrolled at the inital part of the testing window, we counted these &quot;transfer&quot;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Additionally, this was the first year that our state legislature put into century code a Parental Directive option, allowing parents to opt their students out of state testing, which some migrant parents did take advantage of._x000a_Bonnie Weisz, Assistant Director Assessment, bweisz@nd.gov, 701-328-1838"/>
    <m/>
    <m/>
    <m/>
    <m/>
    <m/>
    <m/>
    <m/>
    <m/>
    <m/>
    <m/>
    <s v="Data resubmitted"/>
    <s v="Resolved"/>
    <m/>
    <m/>
    <m/>
    <m/>
    <m/>
    <m/>
    <x v="0"/>
    <s v="Exclude"/>
    <s v=""/>
    <x v="184"/>
    <m/>
    <x v="0"/>
    <x v="0"/>
    <x v="0"/>
    <x v="0"/>
    <s v=""/>
    <s v=""/>
    <s v=""/>
    <m/>
    <m/>
    <m/>
    <m/>
    <m/>
    <m/>
    <m/>
  </r>
  <r>
    <s v="DQR-Assess-014_ND_1_002"/>
    <s v="Assessment CDQR "/>
    <s v="OESE, OSEP"/>
    <s v="2017-18"/>
    <s v="NORTH DAKOTA"/>
    <s v="ND"/>
    <s v="DQR-Assess-014"/>
    <n v="188"/>
    <n v="589"/>
    <s v="SEA"/>
    <s v="LOW PARTICIPATION RATE"/>
    <s v="NA"/>
    <m/>
    <s v="X"/>
    <m/>
    <s v="HOM, LEP, MIG"/>
    <s v="All grades"/>
    <s v="All assessment types"/>
    <s v="No"/>
    <s v="Low Participation Rate (FS 188): The participation rates for the HOM subgroup is 94.4%, the LEP subgroup is 93.0%, and the MIG subgroup is 89.6%.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the HOM subgroup is 94.4%, the LEP subgroup is 93.0%, and the MIG subgroup is 89.6%. The ESEA, as amended, requires that States annually measure the achievement of not less than 95 percent of all students, and 95 percent of all students in each subgroup of students. Please revise data and resubmit and/or provide an explanatory data note. "/>
    <s v="MIG (Reading/Language Arts Participation (FS 188) – 89.68% Participation - Our migrant population often follows available work.  The majority of migrant workers do not stay in the state during the winter season.  Students most likely left prior to testing.  With a switch to a new assessment this year, the testing window also was shortened, which could have impacted students of families returning in late spring who may have tested the previous year.  While our migrant numbers are relatively small, we did see a fairly large increase in our migrant student population reported in 17-18.  This does support the migrant population increase we are seeing in the state.  Of the main non-participation reasons for migrant students, five were for absense and another seven showed as transfered out of district.  Since our enrollment records showed that these students were still enrolled at the inital part of the testing window, we counted these &quot;transfer&quot;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Additionally, this was the first year that our state legislature put into century code a Parental Directive option, allowing parents to opt their students out of state testing, which some migrant parents did take advantage of._x000a_Bonnie Weisz, Assistant Director Assessment, bweisz@nd.gov, 701-328-1838_x000a__x000a_LEP (Reading/Language Arts Participation (FS 188) – 93% Participation - Since a significant number of our LEP students are also migrant students, we see some similar characteristics concerning non-participation. Of the main non-participation reasons for LEP students, fifty one were marked for absense and another nineteen showed as transfered out of district.  Since our enrollment records showed that these students were still enrolled at the inital part of the testing window, we counted these &quot;transfer&quot;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LEP students who are also migrant could also be affected by the new shortened testing window ending earlier in the spring which provides less opportunities for those students coming back later in the spring to test. Additionally, this was the first year that our state legislature put into century code a Parental Directive option, allowing parents to opt their students out of state testing, which several LEP parents took advantage of. _x000a__x000a_HOM (Reading/Language Arts Participation (FS 188) – Our homeless subgroup participation was 94.4%, just short of the required 95%.  There were a total of 826 homeless students reported for the Reading Assessment.  44 students were coded as non-participants.  This is a participation rate of  94.67%.  There were two students marked as medically exempt.  Adding these two exempt testers into the total, brings our participation rate down to 94.4%, slightly below the required 95% rate. Since these students are exempt and not counted as non-participants, it would seem they should not have a negative impact on our participation rate.  _x000a_Considering the circumstances surrounding homelessness, it is often difficult for these students to even make it to school, much less test.  The highest reasons for non-participation in this group were for absenses and for transfer out of the district after the start of the initial testing window.  As with migrant students, these homeless students most likely left the district prior to the official transfer date listed by the district in their enrollment report. With a new assessment and new reporting rules in place, these transfer students may not have been counted as non-participants in past years' reporting.  There were also parents of homeless students who took advantage of the Parental Directive option, allowing them to opt their students out of state testing."/>
    <m/>
    <m/>
    <m/>
    <m/>
    <m/>
    <m/>
    <m/>
    <m/>
    <m/>
    <m/>
    <s v="Data resubmitted"/>
    <s v="Resolved"/>
    <m/>
    <m/>
    <m/>
    <m/>
    <m/>
    <m/>
    <x v="0"/>
    <s v="Exclude"/>
    <s v=""/>
    <x v="185"/>
    <m/>
    <x v="0"/>
    <x v="0"/>
    <x v="0"/>
    <x v="0"/>
    <s v=""/>
    <s v=""/>
    <s v=""/>
    <m/>
    <m/>
    <m/>
    <m/>
    <m/>
    <m/>
    <m/>
  </r>
  <r>
    <s v="DQR-Assess-009_MP_1_001"/>
    <s v="Assessment CDQR "/>
    <s v="OESE, OSEP"/>
    <s v="2017-18"/>
    <s v="NORTHERN MARIANAS"/>
    <s v="MP"/>
    <s v="DQR-Assess-009"/>
    <n v="175"/>
    <n v="583"/>
    <s v="SEA"/>
    <s v="ACCURACY - YEAR TO YEAR COUNT"/>
    <s v="NA"/>
    <s v="X"/>
    <m/>
    <m/>
    <s v="See CDQR Y2Y report"/>
    <s v="See CDQR Y2Y report"/>
    <s v="See CDQR Y2Y report"/>
    <s v="See CDQR Y2Y report"/>
    <s v="A year to year change of more than 50 (count difference) and 5% was identified for at least one grand total. Please review the CDQR Year to Year Report.  If data are not accurate as submitted, please resubmit.  Please resubmit SY 2017-18 data or submit a data note to explain why these data are accurate."/>
    <m/>
    <s v="A year to year change of more than 50 (count difference) and 5% was identified for at least one grand total. Please review the CDQR Year to Year Report.  If data are not accurate as submitted, please resubmit.  Please resubmit SY 2017-18 data or submit a data note to explain why these data are accurate."/>
    <s v="The Northern Mariana Islands reviewed and compared its data with the Year to Year Change Report, and the data reported is accurate and reflects what was originally reported. The year to year changes in proficiency rate for Math Proficiency in students taking the Alternate Assessment based on alternate achievement standards and regular assessments based on grade level achievement standards without accomodation is due to a decrease in the number of students taking these assessments in grades 4, 5, and 7."/>
    <m/>
    <m/>
    <m/>
    <s v="X"/>
    <m/>
    <m/>
    <s v="See CDQR Y2Y report"/>
    <s v="See CDQR Y2Y report"/>
    <s v="See CDQR Y2Y report"/>
    <s v="See CDQR Y2Y report"/>
    <s v="No resubmission"/>
    <s v="Did not resolve"/>
    <m/>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m/>
    <m/>
    <m/>
    <m/>
    <x v="1"/>
    <s v="Exclude - SEA"/>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x v="186"/>
    <m/>
    <x v="1"/>
    <x v="3"/>
    <x v="2"/>
    <x v="3"/>
    <s v="Yes"/>
    <s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_x000a__x000a_ED Note: State indicated that data were correct as reported."/>
    <s v="The year to year changes in proficiency rate for Math Proficiency in students taking the Alternate Assessment based on alternate achievement standards and regular assessments based on grade level achievement standards without accommodation is due to a decrease in the number of students taking these assessments in grades 4, 5, and 7."/>
    <m/>
    <m/>
    <m/>
    <m/>
    <m/>
    <m/>
    <m/>
  </r>
  <r>
    <s v="DQR-Assess-010_MP_1_001"/>
    <s v="Assessment CDQR "/>
    <s v="OESE, OSEP"/>
    <s v="2017-18"/>
    <s v="NORTHERN MARIANAS"/>
    <s v="MP"/>
    <s v="DQR-Assess-010"/>
    <s v="185, 188"/>
    <s v="588, 589"/>
    <s v="SEA"/>
    <s v="ACCURACY - YEAR TO YEAR RATE"/>
    <s v="NA"/>
    <s v="X"/>
    <s v="X"/>
    <m/>
    <s v="See CDQR Y2Y report"/>
    <s v="See CDQR Y2Y report"/>
    <s v="See CDQR Y2Y report"/>
    <s v="See CDQR Y2Y report"/>
    <s v="A year to year participation rate change of more than 4% was identified for at least one subgroup, assessment type, or grade. Please review the CDQR Year to Year Report. Please resubmit SY 2017-18 data or submit a data note to explain why these data are accurate."/>
    <m/>
    <s v="A year to year participation rate change of more than 4% was identified for at least one subgroup, assessment type, or grade. Please review the CDQR Year to Year Report. Please resubmit SY 2017-18 data or submit a data note to explain why these data are accurate."/>
    <s v="The Northern Mariana Islands reviewed and compared its data with the Year to Year Change Report, and the data reported is accurate and reflects what was originally reported. The participation rate change of more than 4 % is due to an increase in the number of students you participated and received a valid score in SY 17-18 compared to SY 16-17."/>
    <m/>
    <m/>
    <m/>
    <s v="X"/>
    <s v="X"/>
    <m/>
    <s v="See CDQR Y2Y report"/>
    <s v="See CDQR Y2Y report"/>
    <s v="See CDQR Y2Y report"/>
    <s v="See CDQR Y2Y report"/>
    <s v="No resubmission"/>
    <s v="Did not resolve"/>
    <m/>
    <s v="A year to year participation rate change of more than 4% was identified for at least one subgroup, assessment type, or grade. Please review the CDQR Year to Year tab. Please resubmit SY 2017-18 data or submit a data note to explain why these data are accurate."/>
    <m/>
    <m/>
    <m/>
    <m/>
    <x v="1"/>
    <s v="Exclude - SEA"/>
    <s v="A year to year participation rate change of more than 4% was identified for at least one subgroup, assessment type, or grade. Please review the CDQR Year to Year tab. Please resubmit SY 2017-18 data or submit a data note to explain why these data are accurate."/>
    <x v="187"/>
    <m/>
    <x v="1"/>
    <x v="3"/>
    <x v="3"/>
    <x v="3"/>
    <s v="Yes"/>
    <s v="A year to year participation rate change of more than 4% was identified for at least one subgroup, assessment type, or grade. Please review the CDQR Year to Year tab. Please resubmit SY 2017-18 data or submit a data note to explain why these data are accurate._x000a__x000a_ED Note: State indicated that data were correct as reported."/>
    <s v="The participation rate change of more than 4% is due to an increase in the number of students [who] participated and received a valid score in SY 2017-18 compared to SY 2016-17."/>
    <m/>
    <m/>
    <m/>
    <m/>
    <m/>
    <m/>
    <m/>
  </r>
  <r>
    <s v="DQR-Assess-014_MP_1_001"/>
    <s v="Assessment CDQR "/>
    <s v="OESE, OSEP"/>
    <s v="2017-18"/>
    <s v="NORTHERN MARIANAS"/>
    <s v="MP"/>
    <s v="DQR-Assess-014"/>
    <n v="185"/>
    <n v="588"/>
    <s v="SEA"/>
    <s v="LOW PARTICIPATION RATE"/>
    <s v="NA"/>
    <s v="X"/>
    <m/>
    <m/>
    <s v="ALL, CWD"/>
    <s v="All grades"/>
    <s v="All assessment types"/>
    <s v="No"/>
    <s v="Low Participation Rate (FS 185): The participation rates for the ALL STUDENTS and the CWD subgroups are 92.8%.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s for the ALL STUDENTS and the CWD subgroups are 92.8%. The ESEA, as amended, requires that States annually measure the achievement of not less than 95 percent of all students, and 95 percent of all students in each subgroup of students. Please revise data and resubmit and/or provide an explanatory data note. "/>
    <s v="The Northern Mariana Islands reviewed and compared its data with the Year to Year Change Report, and the data reported is accurate and reflects what was originally reported. The decrease in the number of students with IEP’s who took the Math assessment and received a valid score in SY 17-18 compared to SY 16-17 was due to the number of students who were reported being absent and did not take the math assessment in SY 17-18."/>
    <m/>
    <m/>
    <s v="?; not sure this is required for non-states"/>
    <m/>
    <m/>
    <m/>
    <m/>
    <m/>
    <m/>
    <m/>
    <s v="Data resubmitted"/>
    <s v="Resolved"/>
    <m/>
    <m/>
    <m/>
    <m/>
    <m/>
    <m/>
    <x v="0"/>
    <s v="Exclude"/>
    <s v=""/>
    <x v="188"/>
    <m/>
    <x v="0"/>
    <x v="0"/>
    <x v="0"/>
    <x v="0"/>
    <m/>
    <s v=""/>
    <s v=""/>
    <m/>
    <m/>
    <m/>
    <m/>
    <m/>
    <m/>
    <m/>
  </r>
  <r>
    <s v="DQR-Assess-014_MP_1_002"/>
    <s v="Assessment CDQR "/>
    <s v="OESE, OSEP"/>
    <s v="2017-18"/>
    <s v="NORTHERN MARIANAS"/>
    <s v="MP"/>
    <s v="DQR-Assess-014"/>
    <n v="188"/>
    <n v="589"/>
    <s v="SEA"/>
    <s v="LOW PARTICIPATION RATE"/>
    <s v="NA"/>
    <m/>
    <s v="X"/>
    <m/>
    <s v="ALL, CWD"/>
    <s v="All grades"/>
    <s v="All assessment types"/>
    <s v="No"/>
    <s v="Low Participation Rate (FS 188): The participation rates for the ALL STUDENTS and the CWD subgroups are 91.4%.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the ALL STUDENTS and the CWD subgroups are 91.4%. The ESEA, as amended, requires that States annually measure the achievement of not less than 95 percent of all students, and 95 percent of all students in each subgroup of students. Please revise data and resubmit and/or provide an explanatory data note. "/>
    <s v="The Northern Mariana Islands reviewed and compared its data with the Year to Year Change Report, and the data reported is accurate and reflects what was originally reported. The decrease in the number of students with IEP’s who took the Reading assessment and received a valid score in SY 17-18 compared to SY 16-17 was due to the number of students who were reported being absent and did not take the math assessment in SY 17-18."/>
    <m/>
    <m/>
    <s v="?; not sure this is required for non-states"/>
    <m/>
    <m/>
    <m/>
    <m/>
    <m/>
    <m/>
    <m/>
    <s v="Data resubmitted"/>
    <s v="Resolved"/>
    <m/>
    <m/>
    <m/>
    <m/>
    <m/>
    <m/>
    <x v="0"/>
    <s v="Exclude"/>
    <s v=""/>
    <x v="189"/>
    <m/>
    <x v="0"/>
    <x v="0"/>
    <x v="0"/>
    <x v="0"/>
    <m/>
    <s v=""/>
    <s v=""/>
    <m/>
    <m/>
    <m/>
    <m/>
    <m/>
    <m/>
    <m/>
  </r>
  <r>
    <s v="DQR-Assess-006_OH_1_001"/>
    <s v="Assessment CDQR "/>
    <s v="OESE, OSEP"/>
    <s v="2017-18"/>
    <s v="OHIO"/>
    <s v="OH"/>
    <s v="DQR-Assess-006"/>
    <s v="175, 178, 179"/>
    <s v="583, 584, 585"/>
    <s v="SEA, SCH"/>
    <s v="LEVEL COMPARISON"/>
    <s v="NA"/>
    <s v="X"/>
    <s v="X"/>
    <s v="X"/>
    <s v="FCS"/>
    <s v="All grades"/>
    <s v="All assessment types"/>
    <s v="No"/>
    <s v="Achievement and Participation SEA to SCH comparison: The SEA FS 175/178/179/185/188/189 GRAND TOTAL number of students in the FCS subgroup who took an assessment and received a valid score is different by more than 10% and 200 students from the sum of the SCH level counts of students who took an assessment and received a valid score. _x000a__x000a_Similar discrepancies exist in the other grade/assessment type combinations. Please revise data and resubmit or explain in a data note why these data are accurate."/>
    <m/>
    <s v="Achievement and Participation SEA to SCH comparison: The SEA FS 175/178/179/185/188/189 GRAND TOTAL number of students in the FCS subgroup who took an assessment and received a valid score is different by more than 10% and 200 students from the sum of the SCH level counts of students who took an assessment and received a valid score. _x000a__x000a_Similar discrepancies exist in the other grade/assessment type combinations. Please revise data and resubmit or explain in a data note why these data are accurate."/>
    <s v="Similar to military-affiliated students, students in foster care may be more mobile than other groups of students.  In such scenarios, a student may not spend the majority of his/her time in one particular school, or even school district.  Rather than assigning students to &quot;Accountable&quot; schools and LEAs for participation and proficiency purposes, they are more accurately reported with &quot;Participation&quot; schools and LEAs. The Participation IRN follows the same logic as the Accountable IRN, in that students who are not reported with a &quot;Participation SCH&quot; or &quot;Participation LEA&quot; are rolled up to the SEA level for participation and proficiency calculations, and are reported as such. This policy of &quot;rolling up&quot; students who do not meet Full Academic Year criteria in a single LEA is not based on any demographic attribute, so the higher state-level totals occur across all grade levels, racial/ethnic statuses, assessment types, etc. The Ohio Department of Education follows all published file specifications for reporting of data, including Full Academic Year considerations, so students are indeed reported at the LEA and SCH levels regardless of Full Academic Year considerations.  ED will note that this scenario occurs in Ohio on a yearly basis, lending credibility to the fact that it is a normal and expected data observation. "/>
    <m/>
    <m/>
    <m/>
    <s v="X"/>
    <s v="X"/>
    <s v="X"/>
    <s v="FCS"/>
    <s v="All grades"/>
    <s v="All assessment types"/>
    <m/>
    <s v="No resubmission"/>
    <s v="Did not resolve"/>
    <m/>
    <s v="Achievement and Participation SEA to SCH comparison: The SEA FS 175/178/179/185/188/189 GRAND TOTAL number of students in the FCS subgroup who took an assessment and received a valid score is different by more than 10% and 200 students from the sum of the SCH level counts of students who took an assessment and received a valid score. _x000a__x000a_Similar discrepancies exist in the other grade/assessment type combinations. Please revise data and resubmit or explain in a data note why these data are accurate."/>
    <m/>
    <m/>
    <m/>
    <m/>
    <x v="1"/>
    <s v="Include"/>
    <s v="Achievement and Participation SEA to SCH comparison: The SEA FS 175/178/179/185/188/189 GRAND TOTAL number of students in the FCS subgroup who took an assessment and received a valid score is different by more than 10% and 200 students from the sum of the SCH level counts of students who took an assessment and received a valid score. _x000a__x000a_Similar discrepancies exist in the other grade/assessment type combinations. Please revise data and resubmit or explain in a data note why these data are accurate."/>
    <x v="190"/>
    <m/>
    <x v="1"/>
    <x v="7"/>
    <x v="3"/>
    <x v="2"/>
    <s v="No"/>
    <s v="Achievement and Participation SEA to SCH comparison: The SEA FS 175/178/179/185/188/189 GRAND TOTAL number of students in the FCS subgroup who took an assessment and received a valid score is different by more than 10% and 200 students from the sum of the SCH level counts of students who took an assessment and received a valid score. _x000a__x000a_Similar discrepancies exist in the other grade/assessment type combinations. Please revise data and resubmit or explain in a data note why these data are accurate."/>
    <s v="...students in foster care may be more mobile than other groups of students.  [...] a student may not spend the majority of his/her time in one particular school, or even school district.  Rather than assigning students to &quot;Accountable&quot; schools and LEAs for participation and proficiency purposes, they are more accurately reported with &quot;Participation&quot; schools and LEAs. _x000a__x000a_The Participation IRN follows the same logic as the Accountable IRN, in that students who are not reported with a &quot;Participation SCH&quot; or &quot;Participation LEA&quot; are rolled up to the SEA level for participation and proficiency calculations, and are reported as such. This policy of &quot;rolling up&quot; students who do not meet Full Academic Year criteria in a single LEA is not based on any demographic attribute, so the higher state-level totals occur across all grade levels, racial/ethnic statuses, assessment types, etc. _x000a__x000a_The Ohio Department of Education follows all published file specifications for reporting of data, including Full Academic Year considerations, so students are indeed reported at the LEA and SCH levels regardless of Full Academic Year considerations.  _x000a__x000a_[...] this scenario occurs in Ohio on a yearly basis, lending credibility to the fact that it is a normal and expected data observation. "/>
    <m/>
    <m/>
    <m/>
    <m/>
    <m/>
    <m/>
    <m/>
  </r>
  <r>
    <s v="DQR-Assess-006_OH_1_002"/>
    <s v="Assessment CDQR "/>
    <s v="OESE, OSEP"/>
    <s v="2017-18"/>
    <s v="OHIO"/>
    <s v="OH"/>
    <s v="DQR-Assess-006"/>
    <s v="178, 179, 188, 189"/>
    <s v="584, 585, 589, 590"/>
    <s v="SEA, SCH"/>
    <s v="LEVEL COMPARISON"/>
    <s v="NA"/>
    <m/>
    <s v="X"/>
    <s v="X"/>
    <s v="MILCNCTD"/>
    <s v="All grades"/>
    <s v="ALL, REGASSWOACC"/>
    <s v="No"/>
    <s v="Achievement SEA to SCH comparison: The SEA FS 178/179/188/189 number of students in the MILCNCTD subgroup who took a(n) ALL, REGASSWOACC assessment and received a valid score is different from the sum of the SCH level count of students who took an assessment and received a valid score. For FS178, the difference is 1216 students, or 29%. For FS179, the difference is 241 students, or 17%. Similar discrepancies exist for in FS188 and FS189. Please revise data and resubmit or explain in a data note why these data are accurate."/>
    <m/>
    <s v="Achievement SEA to SCH comparison: The SEA FS 178/179/188/189 number of students in the MILCNCTD subgroup who took a(n) ALL, REGASSWOACC assessment and received a valid score is different from the sum of the SCH level count of students who took an assessment and received a valid score. For FS178, the difference is 1216 students, or 29%. For FS179, the difference is 241 students, or 17%. Similar discrepancies exist for in FS188 and FS189. Please revise data and resubmit or explain in a data note why these data are accurate."/>
    <s v="Similar to students in foster care, military-affiliated students may be more mobile than other groups of students.  In such scenarios, a student may not spend the majority of his/her time in one particular school, or even school district.  Rather than assigning students to &quot;Accountable&quot; schools and LEAs for participation and proficiency purposes, they are more accurately reported with &quot;Participation&quot; schools and LEAs. The Participation IRN follows the same logic as the Accountable IRN, in that students who are not reported with a &quot;Participation SCH&quot; or &quot;Participation LEA&quot; are rolled up to the SEA level for participation and proficiency calculations, and are reported as such. This policy of &quot;rolling up&quot; students who do not meet Full Academic Year criteria in a single LEA is not based on any demographic attribute, so the higher state-level totals occur across all grade levels, racial/ethnic statuses, assessment types, etc. The Ohio Department of Education follows all published file specifications for reporting of data, including Full Academic Year considerations, so students are indeed reported at the LEA and SCH levels regardless of Full Academic Year considerations.  ED will note that this scenario occurs in Ohio on a yearly basis, lending credibility to the fact that it is a normal and expected data observation."/>
    <m/>
    <m/>
    <m/>
    <m/>
    <s v="X"/>
    <s v="X"/>
    <s v="MILCNCTD"/>
    <s v="All grades"/>
    <s v="ALL, REGWOACC"/>
    <m/>
    <s v="No resubmission"/>
    <s v="Did not resolve"/>
    <m/>
    <s v="Achievement SEA to SCH comparison: The SEA FS 178/179/188/189 number of students in the MILCNCTD subgroup who took a(n) ALL, REGASSWOACC assessment and received a valid score is different from the sum of the SCH level count of students who took an assessment and received a valid score. For FS178, the difference is 1216 students, or 29%. For FS179, the difference is 241 students, or 17%. Similar discrepancies exist for in FS188 and FS189. Please revise data and resubmit or explain in a data note why these data are accurate."/>
    <m/>
    <m/>
    <m/>
    <m/>
    <x v="1"/>
    <s v="Include"/>
    <s v="Achievement SEA to SCH comparison: The SEA FS 178/179/188/189 number of students in the MILCNCTD subgroup who took a(n) ALL, REGASSWOACC assessment and received a valid score is different from the sum of the SCH level count of students who took an assessment and received a valid score. For FS178, the difference is 1216 students, or 29%. For FS179, the difference is 241 students, or 17%. Similar discrepancies exist for in FS188 and FS189. Please revise data and resubmit or explain in a data note why these data are accurate."/>
    <x v="191"/>
    <m/>
    <x v="1"/>
    <x v="7"/>
    <x v="3"/>
    <x v="2"/>
    <s v="No"/>
    <s v="Achievement SEA to SCH comparison: The SEA FS 178/179/188/189 number of students in the MILCNCTD subgroup who took a(n) ALL, REGASSWOACC assessment and received a valid score is different from the sum of the SCH level count of students who took an assessment and received a valid score. For FS178, the difference is 1216 students, or 29%. For FS179, the difference is 241 students, or 17%. Similar discrepancies exist for in FS188 and FS189. Please revise data and resubmit or explain in a data note why these data are accurate."/>
    <s v="...military-affiliated students may be more mobile than other groups of students.  [...] a student may not spend the majority of his/her time in one particular school, or even school district.  Rather than assigning students to &quot;Accountable&quot; schools and LEAs for participation and proficiency purposes, they are more accurately reported with &quot;Participation&quot; schools and LEAs. _x000a__x000a_The Participation IRN follows the same logic as the Accountable IRN, in that students who are not reported with a &quot;Participation SCH&quot; or &quot;Participation LEA&quot; are rolled up to the SEA level for participation and proficiency calculations, and are reported as such. This policy of &quot;rolling up&quot; students who do not meet Full Academic Year criteria in a single LEA is not based on any demographic attribute, so the higher state-level totals occur across all grade levels, racial/ethnic statuses, assessment types, etc. _x000a__x000a_The Ohio Department of Education follows all published file specifications for reporting of data, including Full Academic Year considerations, so students are indeed reported at the LEA and SCH levels regardless of Full Academic Year considerations.  _x000a__x000a_[...] this scenario occurs in Ohio on a yearly basis, lending credibility to the fact that it is a normal and expected data observation."/>
    <m/>
    <m/>
    <m/>
    <m/>
    <m/>
    <m/>
    <m/>
  </r>
  <r>
    <s v="DQR-Assess-009_OH_1_001"/>
    <s v="Assessment CDQR "/>
    <s v="OESE, OSEP"/>
    <s v="2017-18"/>
    <s v="OHIO"/>
    <s v="OH"/>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In the State of Ohio, significant fluctuation in grade level and/or student subgroup is not uncommon year-to-year.  For example, between SY 17 and SY 18, Ohio observed changes of at least 1,000 students in nine grade levels.  Additionally, every race saw an increase or decrease of at least 1,000 students - most well over that amount.  Between SY 18 and current enrollment figures, Ohio has observed changes of at least 2,000 students in eight grade levels.  Two of these grade levels saw changes in student enrollment of over 3,000.  Ohio also requests that ED verify and provide the methods used to calculate student enrollment from FS185, FS188, and FS189.  There appear to be inconsistencies in the categories being used.   "/>
    <m/>
    <m/>
    <m/>
    <s v="X"/>
    <s v="X"/>
    <s v="X"/>
    <s v="See CDQR Y2Y report"/>
    <s v="See CDQR Y2Y report"/>
    <s v="See CDQR Y2Y report"/>
    <s v="See CDQR Y2Y report"/>
    <s v="No resubmission"/>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192"/>
    <s v="State requests PO review; May need PSC to reach back out to provide additional information"/>
    <x v="1"/>
    <x v="3"/>
    <x v="6"/>
    <x v="5"/>
    <s v="No"/>
    <s v="A year to year change of more than 200 (count difference) and 10% was identified for at least one subgroup, assessment type, or grade. Please review the CDQR Year to Year tab. Please resubmit SY 2017-18 data or submit a data note to explain why these data are accurate."/>
    <s v="In the State of Ohio, significant fluctuation in grade level and/or student subgroup is not uncommon year-to-year.  For example, between SY 2017 and SY 2018, Ohio observed changes of at least 1,000 students in nine grade levels.  Additionally, every race saw an increase or decrease of at least 1,000 students - most well over that amount.  Between SY 18 and current enrollment figures, Ohio has observed changes of at least 2,000 students in eight grade levels.  Two of these grade levels saw changes in student enrollment of over 3,000.  Ohio also requests that ED verify and provide the methods used to calculate student enrollment from FS185, FS188, and FS189.  There appear to be inconsistencies in the categories being used.   "/>
    <m/>
    <m/>
    <m/>
    <m/>
    <m/>
    <m/>
    <m/>
  </r>
  <r>
    <s v="DQR-Assess-013_OH_1_001"/>
    <s v="Assessment CDQR "/>
    <s v="OESE, OSEP"/>
    <s v="2017-18"/>
    <s v="OHIO"/>
    <s v="OH"/>
    <s v="DQR-Assess-013"/>
    <s v="185, 188"/>
    <s v="588, 589"/>
    <s v="SEA"/>
    <s v="SUBJECT COUNT COMPARISON - MTH TO RLA"/>
    <s v="NA"/>
    <s v="X"/>
    <s v="X"/>
    <m/>
    <s v="FCS, MAN, MAP, MIG, MILCNCTD"/>
    <s v="HS"/>
    <s v="ALL"/>
    <s v="No"/>
    <s v="Subject Count Comparison - MTH to RLA (FS185, 188): The count of FCS, MAN, MAP, MIG, and MILCNCTD students  in High School who were enrolled at the time of the assessment in a Mathematics assessment (FS185) does not align with the count of students who were enrolled at the time of the assessment in a Reading/Language Arts assessment (FS188). While some variation is expected, the FCS discrepancy of 903 students, or 25.0%, the MAN discrepancy of 20 students, or -10.2%, the MAP discrepancy of 438 students, or 14.7%, the MIG discrepancy of 12 students, or 20.0%, and the MILCNCTD discrepancy of 258 students, or 91.2%, is larger than expected. Please revise data and resubmit or explain in a data note why these data are accurate."/>
    <m/>
    <s v="Subject Count Comparison - MTH to RLA (FS185, 188): The count of FCS, MAN, MAP, MIG, and MILCNCTD students  in High School who were enrolled at the time of the assessment in a Mathematics assessment (FS185) does not align with the count of students who were enrolled at the time of the assessment in a Reading/Language Arts assessment (FS188). While some variation is expected, the FCS discrepancy of 903 students, or 25.0%, the MAN discrepancy of 20 students, or -10.2%, the MAP discrepancy of 438 students, or 14.7%, the MIG discrepancy of 12 students, or 20.0%, and the MILCNCTD discrepancy of 258 students, or 91.2%, is larger than expected. Please revise data and resubmit or explain in a data note why these data are accurate."/>
    <s v="Data have been verified as accurate.  Multiple possibilities exist for this observation, and Ohio notes that differences in reported enrollment exist between all files - FS185, FS188, and FS189. The differences in numbers of students tested across subjects in High School Mathematics, Reading/Language Arts, and Science are attributable to the operation of Ohio's End of Course Exams.  Due to the fact that these tests are not required to be taken when a student is at a particular grade level, not every student will take an exam in every subject area in any given year  There are also more assessments in Mathematics than RLA or SCI, further reducing the possibility that the number of students taking each subject will match.  Differences in the specific student subgroups may occur due to the fact that assessments are administered in different windows, and these students may exhibit greater mobility, leading to movement out of the state prior to a particular window. Ohio also requests that ED verify and provide the methods used to calculate student enrollment from FS185, FS188, and FS189.  There appear to be inconsistencies in the categories being used."/>
    <m/>
    <m/>
    <m/>
    <m/>
    <m/>
    <m/>
    <m/>
    <m/>
    <m/>
    <m/>
    <s v="Data resubmitted"/>
    <s v="Resolved"/>
    <m/>
    <m/>
    <m/>
    <m/>
    <m/>
    <m/>
    <x v="0"/>
    <s v="Exclude"/>
    <s v=""/>
    <x v="193"/>
    <m/>
    <x v="0"/>
    <x v="0"/>
    <x v="0"/>
    <x v="0"/>
    <m/>
    <s v=""/>
    <s v=""/>
    <m/>
    <m/>
    <m/>
    <m/>
    <m/>
    <m/>
    <m/>
  </r>
  <r>
    <s v="DQR-Assess-013_OH_1_002"/>
    <s v="Assessment CDQR "/>
    <s v="OESE, OSEP"/>
    <s v="2017-18"/>
    <s v="OHIO"/>
    <s v="OH"/>
    <s v="DQR-Assess-013"/>
    <s v="185, 188"/>
    <s v="588, 589"/>
    <s v="SEA"/>
    <s v="SUBJECT COUNT COMPARISON - MTH TO RLA"/>
    <s v="NA"/>
    <s v="X"/>
    <s v="X"/>
    <m/>
    <s v="MILCNCTD"/>
    <s v="3 TO 8"/>
    <s v="ALL"/>
    <s v="No"/>
    <s v="Subject Count Comparison - MTH to RLA (FS185, 188): The count of MILCNCT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777 students, or 24.8%, is larger than expected. Please revise data and resubmit or explain in a data note why these data are accurate."/>
    <m/>
    <s v="Subject Count Comparison - MTH to RLA (FS185, 188): The count of MILCNCT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777 students, or 24.8%, is larger than expected. Please revise data and resubmit or explain in a data note why these data are accurate."/>
    <s v="Data have been verified as accurate.  The most likely explanation for this observed difference is the fact that military students tend to be highly mobile, and the fact that Ohio's State Tests are administered during different windows.  This could lead to a student moving out of the state prior to sitting for both assessments.  Additionally, particularly in grade 3, there are multiple administrations of the RLA, reducing the likelihood that a student would not participate in this assessment.  This plays out across 3rd grade as a whole, with approximately 5,000 more students being tested in ELA (RLA) than Math.  Ohio also requests that ED verify and provide the methods used to calculate student enrollment from FS185, FS188, and FS189.  There appear to be inconsistencies in the categories being used."/>
    <m/>
    <m/>
    <m/>
    <m/>
    <m/>
    <m/>
    <m/>
    <m/>
    <m/>
    <m/>
    <s v="Data resubmitted"/>
    <s v="Resolved"/>
    <m/>
    <m/>
    <m/>
    <m/>
    <m/>
    <m/>
    <x v="0"/>
    <s v="Exclude"/>
    <s v=""/>
    <x v="194"/>
    <m/>
    <x v="0"/>
    <x v="0"/>
    <x v="0"/>
    <x v="0"/>
    <m/>
    <s v=""/>
    <s v=""/>
    <m/>
    <m/>
    <m/>
    <m/>
    <m/>
    <m/>
    <m/>
  </r>
  <r>
    <s v="DQR-Assess-018_OH_1_001"/>
    <s v="Assessment CDQR "/>
    <s v="OESE, OSEP"/>
    <s v="2017-18"/>
    <s v="OHIO"/>
    <s v="OH"/>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98%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9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verified as correct. State has obtained waiver to exceed 1% AASCD cap."/>
    <m/>
    <m/>
    <s v="Revise; Waiver"/>
    <s v="X"/>
    <m/>
    <m/>
    <s v="CWD"/>
    <s v="ALL"/>
    <s v="ALTALTACH"/>
    <s v="Y"/>
    <s v="No resubmission"/>
    <s v="Did not resolve"/>
    <m/>
    <s v="1% CWD Alternate Assessment Participation [MATHEMATICS]: Students with Disabilities (IDEA) (CWD) taking the alternate assessment based on alternate achievement standards (ALTPARTALTACH) make up 1.9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MATHEMATICS]: Students with Disabilities (IDEA) (CWD) taking the alternate assessment based on alternate achievement standards (ALTPARTALTACH) make up 1.9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95"/>
    <s v="Confirm that waiver is present"/>
    <x v="2"/>
    <x v="5"/>
    <x v="6"/>
    <x v="0"/>
    <s v="Yes"/>
    <s v="1% CWD Alternate Assessment Participation [MATHEMATICS]: Students with Disabilities (IDEA) (CWD) taking the alternate assessment based on alternate achievement standards (ALTPARTALTACH) make up 1.9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_x000a__x000a_ED Note: State indicated that data were correct as reported."/>
    <s v="Data verified as correct. State has obtained waiver to exceed 1% AASCD cap."/>
    <m/>
    <m/>
    <m/>
    <m/>
    <m/>
    <m/>
    <m/>
  </r>
  <r>
    <s v="DQR-Assess-018_OH_1_002"/>
    <s v="Assessment CDQR "/>
    <s v="OESE, OSEP"/>
    <s v="2017-18"/>
    <s v="OHIO"/>
    <s v="OH"/>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9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9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verified as correct. State has obtained waiver to exceed 1% AASCD cap."/>
    <m/>
    <m/>
    <s v="Revise; Waiver"/>
    <m/>
    <s v="X"/>
    <m/>
    <s v="CWD"/>
    <s v="ALL"/>
    <s v="ALTALTACH"/>
    <s v="Y"/>
    <s v="No resubmission"/>
    <s v="Did not resolve"/>
    <m/>
    <s v="1% CWD Alternate Assessment Participation [READING/LANGUAGE ARTS]: Students with Disabilities (IDEA) (CWD) taking the alternate assessment based on alternate achievement standards (ALTPARTALTACH) make up 1.9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READING/LANGUAGE ARTS]: Students with Disabilities (IDEA) (CWD) taking the alternate assessment based on alternate achievement standards (ALTPARTALTACH) make up 1.9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95"/>
    <s v="Confirm that waiver is present"/>
    <x v="2"/>
    <x v="5"/>
    <x v="6"/>
    <x v="0"/>
    <s v="Yes"/>
    <s v="1% CWD Alternate Assessment Participation [READING/LANGUAGE ARTS]: Students with Disabilities (IDEA) (CWD) taking the alternate assessment based on alternate achievement standards (ALTPARTALTACH) make up 1.9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_x000a__x000a_ED Note: State indicated that data were correct as reported."/>
    <s v="Data verified as correct. State has obtained waiver to exceed 1% AASCD cap."/>
    <m/>
    <m/>
    <m/>
    <m/>
    <m/>
    <m/>
    <m/>
  </r>
  <r>
    <s v="DQR-Assess-018_OH_1_003"/>
    <s v="Assessment CDQR "/>
    <s v="OESE, OSEP"/>
    <s v="2017-18"/>
    <s v="OHIO"/>
    <s v="OH"/>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Data verified as correct. State has obtained waiver to exceed 1% AASCD cap."/>
    <m/>
    <m/>
    <s v="Revise; Waiver"/>
    <m/>
    <m/>
    <s v="X"/>
    <s v="CWD"/>
    <s v="ALL"/>
    <s v="ALTALTACH"/>
    <s v="Y"/>
    <s v="No resubmission"/>
    <s v="Did not resolve"/>
    <m/>
    <s v="1% CWD Alternate Assessment Participation [SCIENCE]: Students with Disabilities (IDEA) (CWD) taking the alternate assessment based on alternate achievement standards (ALTPARTALTACH) make up 2.02%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cience and SEA only"/>
    <s v="1% CWD Alternate Assessment Participation [SCIENCE]: Students with Disabilities (IDEA) (CWD) taking the alternate assessment based on alternate achievement standards (ALTPARTALTACH) make up 2.02%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95"/>
    <s v="Confirm that waiver is present"/>
    <x v="2"/>
    <x v="5"/>
    <x v="6"/>
    <x v="0"/>
    <s v="Yes"/>
    <s v="1% CWD Alternate Assessment Participation [SCIENCE]: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_x000a__x000a_ED Note: State indicated that data were correct as reported."/>
    <s v="...State has obtained waiver to exceed 1% AASCD cap."/>
    <m/>
    <m/>
    <m/>
    <m/>
    <m/>
    <m/>
    <m/>
  </r>
  <r>
    <s v="DQR-Assess-002_OK_1_001"/>
    <s v="Assessment CDQR "/>
    <s v="OESE, OSEP"/>
    <s v="2017-18"/>
    <s v="OKLAHOMA"/>
    <s v="OK"/>
    <s v="DQR-Assess-002"/>
    <n v="179"/>
    <n v="585"/>
    <s v="SEA"/>
    <s v="METADATA ERROR"/>
    <s v="IN DATA, NOT METADATA"/>
    <m/>
    <m/>
    <s v="X"/>
    <s v="NA"/>
    <s v="10,12"/>
    <s v="ALTALTACH, REGWACC, REGWOACC"/>
    <s v="No"/>
    <s v="Achievement metadata - [SCIENCE]: Achievement data (FS 179) submitted for ALTASSALTACH, REGASSWACC, REGASSWOACC for GRADES 10, 12; however, EMAPS assessment metadata does not include these GRADES 10, 12/ALTASSALTACH, GRADES 10, 12/REGASSWACC, and GRADES 10, 12/REGASSWOACC combinations. Please resubmit metadata and/or data to ensure consistency."/>
    <m/>
    <s v="Achievement metadata - [SCIENCE]: Achievement data (FS 179) submitted for ALTASSALTACH, REGASSWACC, REGASSWOACC for GRADES 10, 12; however, EMAPS assessment metadata does not include these GRADES 10, 12/ALTASSALTACH, GRADES 10, 12/REGASSWACC, and GRADES 10, 12/REGASSWOACC combinations. Please resubmit metadata and/or data to ensure consistency."/>
    <s v="FS179 has been resubmitted to correct this issue."/>
    <m/>
    <m/>
    <m/>
    <m/>
    <m/>
    <s v="X"/>
    <s v="NA"/>
    <n v="11"/>
    <s v="REGWOACC"/>
    <m/>
    <s v="Data resubmitted"/>
    <s v="Did not resolve"/>
    <m/>
    <s v="Achievement metadata - [SCIENCE]: No achievement data (FS 179) submitted for REGASSWOACC [PERF LEVELS 1-4] for GRADE 11; however, EMAPS assessment metadata indicated GRADE 11/REGASSWOACC/LEVELS 1-4 would be submitted. Please resubmit metadata and/or data to ensure consistency."/>
    <m/>
    <m/>
    <m/>
    <m/>
    <x v="1"/>
    <s v="Exclude - Science and SEA only"/>
    <s v="Achievement metadata - [SCIENCE]: No achievement data (FS 179) submitted for REGASSWOACC [PERF LEVELS 1-4] for GRADE 11; however, EMAPS assessment metadata indicated GRADE 11/REGASSWOACC/LEVELS 1-4 would be submitted. Please resubmit metadata and/or data to ensure consistency."/>
    <x v="196"/>
    <m/>
    <x v="1"/>
    <x v="6"/>
    <x v="4"/>
    <x v="4"/>
    <s v="No"/>
    <s v="Achievement metadata - [SCIENCE]: No achievement data (FS 179) submitted for REGASSWOACC [PERF LEVELS 1-4] for GRADE 11; however, EMAPS assessment metadata indicated GRADE 11/REGASSWOACC/LEVELS 1-4 would be submitted. Please resubmit metadata and/or data to ensure consistency."/>
    <m/>
    <m/>
    <m/>
    <m/>
    <m/>
    <m/>
    <m/>
    <m/>
  </r>
  <r>
    <s v="DQR-Assess-002_OK_2_001"/>
    <s v="Assessment CDQR "/>
    <s v="OESE, OSEP"/>
    <s v="2017-18"/>
    <s v="OKLAHOMA"/>
    <s v="OK"/>
    <s v="DQR-Assess-002"/>
    <n v="179"/>
    <n v="585"/>
    <s v="SEA"/>
    <s v="METADATA ERROR"/>
    <s v="IN METADATA, NOT DATA"/>
    <m/>
    <m/>
    <m/>
    <m/>
    <m/>
    <m/>
    <m/>
    <m/>
    <m/>
    <m/>
    <s v=""/>
    <m/>
    <m/>
    <m/>
    <m/>
    <m/>
    <s v="X"/>
    <s v="NA"/>
    <n v="11"/>
    <s v="REGWACC, REGWOACC"/>
    <m/>
    <s v="Data resubmitted"/>
    <s v="New"/>
    <m/>
    <s v="Achievement metadata - [SCIENCE]: No achievement data (FS 179) submitted for REGASSWACC, REGASSWOACC [PERF LEVELS 1-4] for GRADE 11; however, EMAPS assessment metadata indicated GRADE 11/REGASSWACC/LEVELS 1-4, GRADE 11/REGASSWOACC/LEVELS 1-4 would be submitted. Please resubmit metadata and/or data to ensure consistency."/>
    <m/>
    <m/>
    <m/>
    <m/>
    <x v="1"/>
    <s v="Exclude - Science and SEA only"/>
    <s v="Achievement metadata - [SCIENCE]: No achievement data (FS 179) submitted for REGASSWACC, REGASSWOACC [PERF LEVELS 1-4] for GRADE 11; however, EMAPS assessment metadata indicated GRADE 11/REGASSWACC/LEVELS 1-4, GRADE 11/REGASSWOACC/LEVELS 1-4 would be submitted. Please resubmit metadata and/or data to ensure consistency."/>
    <x v="1"/>
    <m/>
    <x v="0"/>
    <x v="6"/>
    <x v="1"/>
    <x v="1"/>
    <s v=""/>
    <s v="Achievement metadata - [SCIENCE]: No achievement data (FS 179) submitted for REGASSWACC, REGASSWOACC [PERF LEVELS 1-4] for GRADE 11; however, EMAPS assessment metadata indicated GRADE 11/REGASSWACC/LEVELS 1-4, GRADE 11/REGASSWOACC/LEVELS 1-4 would be submitted. Please resubmit metadata and/or data to ensure consistency."/>
    <s v=""/>
    <m/>
    <m/>
    <m/>
    <m/>
    <m/>
    <m/>
    <m/>
  </r>
  <r>
    <s v="DQR-Assess-002_OK_1_002"/>
    <s v="Assessment CDQR "/>
    <s v="OESE, OSEP"/>
    <s v="2017-18"/>
    <s v="OKLAHOMA"/>
    <s v="OK"/>
    <s v="DQR-Assess-002"/>
    <s v="175, 178"/>
    <s v="583, 584"/>
    <s v="SEA"/>
    <s v="METADATA ERROR"/>
    <s v="IN DATA, NOT METADATA"/>
    <s v="X"/>
    <s v="X"/>
    <m/>
    <s v="NA"/>
    <s v="9,10,12"/>
    <s v="ALTALTACH, REGWACC, REGWOACC"/>
    <s v="No"/>
    <s v="Achievement metadata - [MATHEMATICS and READING/LANGUAGE ARTS]: Achievement data (FS 175/178) submitted for ALTASSALTACH, REGASSWACC, REGASSWOACC for GRADES 9, 10, 12; however, EMAPS assessment metadata does not include these _x000a_GRADE 10/ALTASSALTACH/LEVELS 1, 3, 4, GRADE 12/ALTASSALTACH/LEVELS 1-3, GRADE 10/REGASSWACC/LEVELS 1, 2, 4, GRADE 12/REGASSWACC/LEVELS 1-3, GRADES 9, 12/REGASSWOACC, GRADE 10/REGASSWOACC/LEVELS 1-3. Please resubmit metadata and/or data to ensure consistency."/>
    <m/>
    <s v="Achievement metadata - [MATHEMATICS and READING/LANGUAGE ARTS]: Achievement data (FS 175/178) submitted for ALTASSALTACH, REGASSWACC, REGASSWOACC for GRADES 9, 10, 12; however, EMAPS assessment metadata does not include these _x000a_GRADE 10/ALTASSALTACH/LEVELS 1, 3, 4, GRADE 12/ALTASSALTACH/LEVELS 1-3, GRADE 10/REGASSWACC/LEVELS 1, 2, 4, GRADE 12/REGASSWACC/LEVELS 1-3, GRADES 9, 12/REGASSWOACC, GRADE 10/REGASSWOACC/LEVELS 1-3. Please resubmit metadata and/or data to ensure consistency."/>
    <s v="FS175 and FS178 have been resubmitted to correct the issues."/>
    <m/>
    <m/>
    <m/>
    <s v="X"/>
    <s v="X"/>
    <m/>
    <s v="NA"/>
    <n v="11"/>
    <s v="REGWOACC"/>
    <m/>
    <s v="Data resubmitted"/>
    <s v="Did not resolve"/>
    <m/>
    <s v="Achievement metadata - [MATHEMATICS and READING/LANGUAGE ARTS]: No achievement data (FS 175/178) submitted for REGASSWOACC [PERF LEVEL 4] for GRADE 11; however, EMAPS assessment metadata indicated GRADE 11/REGASSWOACC/PERF LEVEL 4 would be submitted. Please resubmit metadata and/or data to ensure consistency."/>
    <m/>
    <m/>
    <m/>
    <m/>
    <x v="1"/>
    <s v="Exclude - SEA"/>
    <s v="Achievement metadata - [MATHEMATICS and READING/LANGUAGE ARTS]: No achievement data (FS 175/178) submitted for REGASSWOACC [PERF LEVEL 4] for GRADE 11; however, EMAPS assessment metadata indicated GRADE 11/REGASSWOACC/PERF LEVEL 4 would be submitted. Please resubmit metadata and/or data to ensure consistency."/>
    <x v="197"/>
    <m/>
    <x v="1"/>
    <x v="6"/>
    <x v="4"/>
    <x v="4"/>
    <s v="No"/>
    <s v="Achievement metadata - [MATHEMATICS and READING/LANGUAGE ARTS]: No achievement data (FS 175/178) submitted for REGASSWOACC [PERF LEVEL 4] for GRADE 11; however, EMAPS assessment metadata indicated GRADE 11/REGASSWOACC/PERF LEVEL 4 would be submitted. Please resubmit metadata and/or data to ensure consistency."/>
    <s v=""/>
    <m/>
    <m/>
    <m/>
    <m/>
    <m/>
    <m/>
    <m/>
  </r>
  <r>
    <s v="DQR-Assess-002_OK_2_002"/>
    <s v="Assessment CDQR "/>
    <s v="OESE, OSEP"/>
    <s v="2017-18"/>
    <s v="OKLAHOMA"/>
    <s v="OK"/>
    <s v="DQR-Assess-002"/>
    <s v="175, 178"/>
    <s v="583, 584"/>
    <s v="SEA"/>
    <s v="METADATA ERROR"/>
    <s v="IN METADATA, NOT DATA"/>
    <m/>
    <m/>
    <m/>
    <m/>
    <m/>
    <m/>
    <m/>
    <m/>
    <m/>
    <m/>
    <s v=""/>
    <m/>
    <m/>
    <m/>
    <s v="X"/>
    <s v="X"/>
    <m/>
    <s v="NA"/>
    <n v="11"/>
    <s v="REGWOACC"/>
    <m/>
    <s v="Data resubmitted"/>
    <s v="New"/>
    <m/>
    <s v="Achievement metadata - [MATHEMATICS and READING/LANGUAGE ARTS]: No achievement data (FS 175/178) submitted for REGASSWOACC [PERF LEVEL 4] for GRADE 11; however, EMAPS assessment metadata indicated GRADE 11/REGASSWOACC/PERF LEVEL 4 would be submitted. Please resubmit metadata and/or data to ensure consistency."/>
    <m/>
    <m/>
    <m/>
    <m/>
    <x v="1"/>
    <s v="Exclude - SEA"/>
    <s v="Achievement metadata - [MATHEMATICS and READING/LANGUAGE ARTS]: No achievement data (FS 175/178) submitted for REGASSWOACC [PERF LEVEL 4] for GRADE 11; however, EMAPS assessment metadata indicated GRADE 11/REGASSWOACC/PERF LEVEL 4 would be submitted. Please resubmit metadata and/or data to ensure consistency."/>
    <x v="1"/>
    <m/>
    <x v="0"/>
    <x v="9"/>
    <x v="1"/>
    <x v="1"/>
    <s v=""/>
    <s v="Achievement metadata - [MATHEMATICS and READING/LANGUAGE ARTS]: No achievement data (FS 175/178) submitted for REGASSWOACC [PERF LEVEL 4] for GRADE 11; however, EMAPS assessment metadata indicated GRADE 11/REGASSWOACC/PERF LEVEL 4 would be submitted. Please resubmit metadata and/or data to ensure consistency."/>
    <s v=""/>
    <m/>
    <m/>
    <m/>
    <m/>
    <m/>
    <m/>
    <m/>
  </r>
  <r>
    <s v="DQR-Assess-003_OK_1_001"/>
    <s v="Assessment CDQR "/>
    <s v="OESE, OSEP"/>
    <s v="2017-18"/>
    <s v="OKLAHOMA"/>
    <s v="OK"/>
    <s v="DQR-Assess-003"/>
    <n v="189"/>
    <n v="590"/>
    <s v="SEA"/>
    <s v="METADATA ERROR"/>
    <s v="IN DATA, NOT METADATA"/>
    <m/>
    <m/>
    <s v="X"/>
    <s v="NA"/>
    <s v="10,12"/>
    <s v="ALTALTACH, REGWACC, REGWOACC"/>
    <s v="No"/>
    <s v="Participation metadata - [SCIENCE]: Participation data (FS 189) submitted for ALTPARTALTACH, REGPARTWACC, REGPARTWOACC for GRADES 10, 12; however, EMAPS assessment metadata does not include these GRADES 10, 12/ALTPARTALTACH, GRADES 10, 12/REGPARTWACC, and GRADES 10, 12/REGPARTWOACC combinations. Please resubmit metadata and/or data to ensure consistency."/>
    <m/>
    <s v="Participation metadata - [SCIENCE]: Participation data (FS 189) submitted for ALTPARTALTACH, REGPARTWACC, REGPARTWOACC for GRADES 10, 12; however, EMAPS assessment metadata does not include these GRADES 10, 12/ALTPARTALTACH, GRADES 10, 12/REGPARTWACC, and GRADES 10, 12/REGPARTWOACC combinations. Please resubmit metadata and/or data to ensure consistency."/>
    <s v="FS189 has been resubmitted to correct this issue."/>
    <m/>
    <m/>
    <m/>
    <m/>
    <m/>
    <m/>
    <m/>
    <m/>
    <m/>
    <m/>
    <s v="Data resubmitted"/>
    <s v="Resolved"/>
    <m/>
    <m/>
    <m/>
    <m/>
    <m/>
    <m/>
    <x v="0"/>
    <s v="Exclude"/>
    <s v=""/>
    <x v="198"/>
    <m/>
    <x v="0"/>
    <x v="0"/>
    <x v="5"/>
    <x v="5"/>
    <s v=""/>
    <s v=""/>
    <s v=""/>
    <m/>
    <m/>
    <m/>
    <m/>
    <m/>
    <m/>
    <m/>
  </r>
  <r>
    <s v="DQR-Assess-003_OK_2_001"/>
    <s v="Assessment CDQR "/>
    <s v="OESE, OSEP"/>
    <s v="2017-18"/>
    <s v="OKLAHOMA"/>
    <s v="OK"/>
    <s v="DQR-Assess-003"/>
    <n v="189"/>
    <n v="590"/>
    <s v="SEA"/>
    <s v="METADATA ERROR"/>
    <s v="IN METADATA, NOT DATA"/>
    <m/>
    <m/>
    <m/>
    <m/>
    <m/>
    <m/>
    <m/>
    <m/>
    <m/>
    <m/>
    <s v=""/>
    <m/>
    <m/>
    <m/>
    <m/>
    <m/>
    <s v="X"/>
    <s v="NA"/>
    <n v="11"/>
    <s v="REGWACC, REGWOACC"/>
    <m/>
    <s v="Data resubmitted"/>
    <s v="New"/>
    <m/>
    <s v="Participation metadata - [SCIENCE]: No Participation data (FS 189) submitted for REGPARTWACC, REGPARTWOACC for GRADE 11; however, EMAPS assessment metadata indicated GRADE 11/REGPARTWACC, REGPARTWOACC would be submitted. Please resubmit metadata and/or data to ensure consistency."/>
    <m/>
    <m/>
    <m/>
    <m/>
    <x v="1"/>
    <s v="Exclude - Science and SEA only"/>
    <s v="Participation metadata - [SCIENCE]: No Participation data (FS 189) submitted for REGPARTWACC, REGPARTWOACC for GRADE 11; however, EMAPS assessment metadata indicated GRADE 11/REGPARTWACC, REGPARTWOACC would be submitted. Please resubmit metadata and/or data to ensure consistency."/>
    <x v="1"/>
    <m/>
    <x v="0"/>
    <x v="6"/>
    <x v="1"/>
    <x v="1"/>
    <s v=""/>
    <s v="Participation metadata - [SCIENCE]: No Participation data (FS 189) submitted for REGPARTWACC, REGPARTWOACC for GRADE 11; however, EMAPS assessment metadata indicated GRADE 11/REGPARTWACC, REGPARTWOACC would be submitted. Please resubmit metadata and/or data to ensure consistency."/>
    <s v=""/>
    <m/>
    <m/>
    <m/>
    <m/>
    <m/>
    <m/>
    <m/>
  </r>
  <r>
    <s v="DQR-Assess-003_OK_1_002"/>
    <s v="Assessment CDQR "/>
    <s v="OESE, OSEP"/>
    <s v="2017-18"/>
    <s v="OKLAHOMA"/>
    <s v="OK"/>
    <s v="DQR-Assess-003"/>
    <s v="185, 188"/>
    <s v="588, 589"/>
    <s v="SEA"/>
    <s v="METADATA ERROR"/>
    <s v="IN DATA, NOT METADATA"/>
    <s v="X"/>
    <s v="X"/>
    <m/>
    <s v="NA"/>
    <s v="9,10,12"/>
    <s v="ALTALTACH, REGWACC, REGWOACC"/>
    <s v="No"/>
    <s v="Participation metadata - [MATHEMATICS and READING/LANGUAGE ARTS]: Participation data (FS 185/188) submitted for ALTPARTALTACH, REGPARTWACC, REGPARTWOACC for GRADES 9, 10, 12; however, EMAPS assessment metadata does not include these GRADES 9, 10, 12/ALTPARTALTACH, GRADES 9, 10, 12/REGPARTWACC, and GRADES 9, 10, 12/REGPARTWOACC combinations. Please resubmit metadata and/or data to ensure consistency."/>
    <m/>
    <s v="Participation metadata - [MATHEMATICS and READING/LANGUAGE ARTS]: Participation data (FS 185/188) submitted for ALTPARTALTACH, REGPARTWACC, REGPARTWOACC for GRADES 9, 10, 12; however, EMAPS assessment metadata does not include these GRADES 9, 10, 12/ALTPARTALTACH, GRADES 9, 10, 12/REGPARTWACC, and GRADES 9, 10, 12/REGPARTWOACC combinations. Please resubmit metadata and/or data to ensure consistency."/>
    <s v="FS185 and FS188 have been resubmitted to correct these issues."/>
    <m/>
    <m/>
    <m/>
    <m/>
    <m/>
    <m/>
    <m/>
    <m/>
    <m/>
    <m/>
    <s v="Data resubmitted"/>
    <s v="Resolved"/>
    <m/>
    <m/>
    <m/>
    <m/>
    <m/>
    <m/>
    <x v="0"/>
    <s v="Exclude"/>
    <s v=""/>
    <x v="199"/>
    <m/>
    <x v="0"/>
    <x v="0"/>
    <x v="5"/>
    <x v="5"/>
    <s v=""/>
    <s v=""/>
    <s v=""/>
    <m/>
    <m/>
    <m/>
    <m/>
    <m/>
    <m/>
    <m/>
  </r>
  <r>
    <s v="DQR-Assess-004_OK_2_001"/>
    <s v="Assessment CDQR "/>
    <s v="OESE, OSEP"/>
    <s v="2017-18"/>
    <s v="OKLAHOMA"/>
    <s v="OK"/>
    <s v="DQR-Assess-004"/>
    <s v="179, 189"/>
    <s v="585, 590"/>
    <s v="SEA, LEA, SCH"/>
    <s v="PARTIAL DATA"/>
    <s v="NA"/>
    <m/>
    <m/>
    <m/>
    <m/>
    <m/>
    <m/>
    <m/>
    <m/>
    <m/>
    <m/>
    <s v=""/>
    <m/>
    <m/>
    <m/>
    <m/>
    <m/>
    <s v="X"/>
    <s v="ALL, CWD, ECODIS, M, MAN, MB, MHL, MW"/>
    <n v="11"/>
    <s v="REGWACC, REGWOACC"/>
    <m/>
    <s v="Data resubmitted"/>
    <s v="New"/>
    <m/>
    <s v="Missing Data (179/189): Achievement and Participation data for students in the ALL, CWD, ECODIS, M, MAN, MB, MHL, MW subgroups for the REGASSWACC, REGASSWOACC assessment types in GRADE 11 was not reported in any of the grades at the SEA, LEA, and School levels. Please submit data."/>
    <m/>
    <m/>
    <m/>
    <m/>
    <x v="1"/>
    <s v="Exclude - Science"/>
    <s v="Missing Data (179/189): Achievement and Participation data for students in the ALL, CWD, ECODIS, M, MAN, MB, MHL, MW subgroups for the REGASSWACC, REGASSWOACC assessment types in GRADE 11 was not reported in any of the grades at the SEA, LEA, and School levels. Please submit data."/>
    <x v="1"/>
    <m/>
    <x v="1"/>
    <x v="2"/>
    <x v="1"/>
    <x v="1"/>
    <s v=""/>
    <s v="Missing Data (179/189): Achievement and Participation data for students in the ALL, CWD, ECODIS, M, MAN, MB, MHL, MW subgroups for the REGASSWACC, REGASSWOACC assessment types in GRADE 11 was not reported in any of the grades at the SEA, LEA, and School levels. Please submit data."/>
    <s v=""/>
    <m/>
    <m/>
    <m/>
    <m/>
    <m/>
    <m/>
    <m/>
  </r>
  <r>
    <s v="DQR-Assess-009_OK_1_001"/>
    <s v="Assessment CDQR "/>
    <s v="OESE, OSEP"/>
    <s v="2017-18"/>
    <s v="OKLAHOMA"/>
    <s v="OK"/>
    <s v="DQR-Assess-009"/>
    <s v="175, 178, 179, 185, 188, 189"/>
    <s v="583, 584, 585, 588, 589, 590"/>
    <s v="SEA"/>
    <s v="ACCURACY - YEAR TO YEAR COUNT"/>
    <s v="NA"/>
    <s v="X"/>
    <s v="X"/>
    <s v="X"/>
    <s v="See CDQR Y2Y report"/>
    <s v="See CDQR Y2Y report"/>
    <s v="See CDQR Y2Y report"/>
    <s v="See CDQR Y2Y report"/>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FS175, FS178,FS179,FS185, FS188 and FS 189 have been resubmitted to correct these issues."/>
    <m/>
    <m/>
    <m/>
    <s v="X"/>
    <s v="X"/>
    <s v="X"/>
    <s v="See CDQR Y2Y report"/>
    <s v="See CDQR Y2Y report"/>
    <s v="See CDQR Y2Y report"/>
    <s v="See CDQR Y2Y report"/>
    <s v="Data resubmitted"/>
    <s v="Did not resolv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200"/>
    <m/>
    <x v="1"/>
    <x v="3"/>
    <x v="4"/>
    <x v="4"/>
    <s v="No"/>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s v=""/>
    <m/>
    <m/>
    <m/>
    <m/>
    <m/>
    <m/>
    <m/>
  </r>
  <r>
    <s v="DQR-Assess-010_OK_2_001"/>
    <s v="Assessment CDQR "/>
    <s v="OESE, OSEP"/>
    <s v="2017-18"/>
    <s v="OKLAHOMA"/>
    <s v="OK"/>
    <s v="DQR-Assess-010"/>
    <n v="189"/>
    <n v="590"/>
    <s v="SEA"/>
    <s v="ACCURACY - YEAR TO YEAR RATE"/>
    <s v="NA"/>
    <m/>
    <m/>
    <m/>
    <m/>
    <m/>
    <m/>
    <m/>
    <m/>
    <m/>
    <m/>
    <s v=""/>
    <m/>
    <m/>
    <m/>
    <m/>
    <m/>
    <s v="X"/>
    <s v="See CDQR Y2Y report"/>
    <s v="See CDQR Y2Y report"/>
    <s v="See CDQR Y2Y report"/>
    <s v="See CDQR Y2Y report"/>
    <s v="Data resubmitted"/>
    <s v="New"/>
    <m/>
    <s v="A year to year participation rate change of more than 4% was identified for at least one subgroup, assessment type, or grade. Please review the CDQR Year to Year tab. Please resubmit SY 2017-18 data or submit a data note to explain why these data are accurate."/>
    <m/>
    <m/>
    <m/>
    <m/>
    <x v="1"/>
    <s v="Exclude - Science and SEA only"/>
    <s v="A year to year participation rate change of more than 4% was identified for at least one subgroup, assessment type, or grade. Please review the CDQR Year to Year tab. Please resubmit SY 2017-18 data or submit a data note to explain why these data are accurate."/>
    <x v="1"/>
    <m/>
    <x v="1"/>
    <x v="3"/>
    <x v="1"/>
    <x v="1"/>
    <s v=""/>
    <s v="A year to year participation rate change of more than 4% was identified for at least one subgroup, assessment type, or grade. Please review the CDQR Year to Year tab. Please resubmit SY 2017-18 data or submit a data note to explain why these data are accurate."/>
    <s v=""/>
    <m/>
    <m/>
    <m/>
    <m/>
    <m/>
    <m/>
    <m/>
  </r>
  <r>
    <s v="DQR-Assess-010_OK_1_001"/>
    <s v="Assessment CDQR "/>
    <s v="OESE, OSEP"/>
    <s v="2017-18"/>
    <s v="OKLAHOMA"/>
    <s v="OK"/>
    <s v="DQR-Assess-010"/>
    <s v="175, 178, 179, 185, 188, 189"/>
    <s v="583, 584, 585, 588, 589, 590"/>
    <s v="SEA"/>
    <s v="ACCURACY - YEAR TO YEAR RATE"/>
    <s v="NA"/>
    <s v="X"/>
    <s v="X"/>
    <s v="X"/>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FS175, FS178,FS179,FS185, FS188 and FS 189 have been resubmitted to correct these issues."/>
    <m/>
    <m/>
    <m/>
    <m/>
    <m/>
    <m/>
    <m/>
    <m/>
    <m/>
    <m/>
    <s v="Data resubmitted"/>
    <s v="Resolved"/>
    <m/>
    <m/>
    <m/>
    <m/>
    <m/>
    <m/>
    <x v="0"/>
    <s v="Exclude"/>
    <s v=""/>
    <x v="200"/>
    <m/>
    <x v="0"/>
    <x v="0"/>
    <x v="5"/>
    <x v="5"/>
    <s v=""/>
    <s v=""/>
    <s v=""/>
    <m/>
    <m/>
    <m/>
    <m/>
    <m/>
    <m/>
    <m/>
  </r>
  <r>
    <s v="DQR-Assess-012_OK_1_001"/>
    <s v="Assessment CDQR "/>
    <s v="OESE, OSEP"/>
    <s v="2017-18"/>
    <s v="OKLAHOMA"/>
    <s v="OK"/>
    <s v="DQR-Assess-012"/>
    <s v="175, 178, 185, 188"/>
    <s v="583, 584, 588, 589"/>
    <s v="SEA, LEA, SCH"/>
    <s v="ACROSS FILE COMPARISON"/>
    <s v="NA"/>
    <s v="X"/>
    <s v="X"/>
    <m/>
    <s v="ALL, CWD, ECODIS, F, HOM, LEP, M, MAN, MB, MHL, MM, MW"/>
    <n v="11"/>
    <s v="ALL, REGASSWACC, REGASSWOACC"/>
    <s v="No"/>
    <s v="Across file comparison: The SEA number of students in the ALL, CWD, ECODIS, F, HOM, LEP, M, MAN, MB, MHL, MM, MW subgroups who took an assessment and received a valid score for GRADE 11 and ALL, REGASSWACC, REGASSWOACC assessment types does not equal the number of students who participated in the assessment. _x000a__x000a_The total for the MATHEMATICS REGASSWACC assessment type has a discrepancy of -473 students, or -8%. The total for the READING/LANGUAGE ARTS REGASSWACC assessment type has a discrepancy of -2454 students, or -6%._x000a__x000a_Similar discrepancies exist at the LEA and School levels. Please revise data and resubmit or explain in a data note why these data are accurate."/>
    <m/>
    <s v="Across file comparison: The SEA number of students in the ALL, CWD, ECODIS, F, HOM, LEP, M, MAN, MB, MHL, MM, MW subgroups who took an assessment and received a valid score for GRADE 11 and ALL, REGASSWACC, REGASSWOACC assessment types does not equal the number of students who participated in the assessment. _x000a__x000a_The total for the MATHEMATICS REGASSWACC assessment type has a discrepancy of -473 students, or -8%. The total for the READING/LANGUAGE ARTS REGASSWACC assessment type has a discrepancy of -2454 students, or -6%._x000a__x000a_Similar discrepancies exist at the LEA and School levels. Please revise data and resubmit or explain in a data note why these data are accurate."/>
    <s v="FS175, FS178,FS185, FS188  have been resubmitted to correct these issues."/>
    <m/>
    <m/>
    <m/>
    <m/>
    <m/>
    <m/>
    <m/>
    <m/>
    <m/>
    <m/>
    <s v="Data resubmitted"/>
    <s v="Resolved"/>
    <m/>
    <m/>
    <m/>
    <m/>
    <m/>
    <m/>
    <x v="0"/>
    <s v="Exclude"/>
    <s v=""/>
    <x v="201"/>
    <m/>
    <x v="0"/>
    <x v="0"/>
    <x v="5"/>
    <x v="5"/>
    <s v=""/>
    <s v=""/>
    <s v=""/>
    <m/>
    <m/>
    <m/>
    <m/>
    <m/>
    <m/>
    <m/>
  </r>
  <r>
    <s v="DQR-Assess-012_OK_1_002"/>
    <s v="Assessment CDQR "/>
    <s v="OESE, OSEP"/>
    <s v="2017-18"/>
    <s v="OKLAHOMA"/>
    <s v="OK"/>
    <s v="DQR-Assess-012"/>
    <s v="175, 179, 185, 189"/>
    <s v="583, 585, 588, 590"/>
    <s v="SEA, LEA, SCH"/>
    <s v="ACROSS FILE COMPARISON"/>
    <s v="NA"/>
    <s v="X"/>
    <m/>
    <s v="X"/>
    <s v="ALL, CWD, ECODIS, F, HOM, LEP, M, MAN, MB, MHL, MM, MW"/>
    <n v="12"/>
    <s v="ALL, REGASSWOACC"/>
    <s v="No"/>
    <s v="Across file comparison: The SEA number of students in the ALL, CWD, ECODIS, F, HOM, LEP, M, MAN, MB, MHL, MM, MW subgroups who took an assessment and received a valid score for GRADE 12 and ALL, REGASSWOACC assessment types does not equal the number of students who participated in the assessment. _x000a__x000a_The Grand Total for MATHEMATICS has a discrepancy of -331 students, or -35%. Discrepancies in the subgroups range from 66 to 240._x000a__x000a_The Grand Total for SCIENCE has a discrepancy of -892 students, or -99%. Discrepancies in the subgroups range from 50 to 603._x000a__x000a_Similar discrepancies exist at the LEA and School levels. Please revise data and resubmit or explain in a data note why these data are accurate."/>
    <m/>
    <s v="Across file comparison: The SEA number of students in the ALL, CWD, ECODIS, F, HOM, LEP, M, MAN, MB, MHL, MM, MW subgroups who took an assessment and received a valid score for GRADE 12 and ALL, REGASSWOACC assessment types does not equal the number of students who participated in the assessment. _x000a__x000a_The Grand Total for MATHEMATICS has a discrepancy of -331 students, or -35%. Discrepancies in the subgroups range from 66 to 240._x000a__x000a_The Grand Total for SCIENCE has a discrepancy of -892 students, or -99%. Discrepancies in the subgroups range from 50 to 603._x000a__x000a_Similar discrepancies exist at the LEA and School levels. Please revise data and resubmit or explain in a data note why these data are accurate."/>
    <s v="FS175, FS179, FS185, FS189 have been resubmitted to correct these issues."/>
    <m/>
    <m/>
    <m/>
    <m/>
    <m/>
    <m/>
    <m/>
    <m/>
    <m/>
    <m/>
    <s v="Data resubmitted"/>
    <s v="Resolved"/>
    <m/>
    <m/>
    <m/>
    <m/>
    <m/>
    <m/>
    <x v="0"/>
    <s v="Exclude"/>
    <s v=""/>
    <x v="202"/>
    <m/>
    <x v="0"/>
    <x v="0"/>
    <x v="5"/>
    <x v="5"/>
    <s v=""/>
    <s v=""/>
    <s v=""/>
    <m/>
    <m/>
    <m/>
    <m/>
    <m/>
    <m/>
    <m/>
  </r>
  <r>
    <s v="DQR-Assess-012_OK_1_003"/>
    <s v="Assessment CDQR "/>
    <s v="OESE, OSEP"/>
    <s v="2017-18"/>
    <s v="OKLAHOMA"/>
    <s v="OK"/>
    <s v="DQR-Assess-012"/>
    <s v="178, 188"/>
    <s v="584, 589"/>
    <s v="SEA, LEA, SCH"/>
    <s v="ACROSS FILE COMPARISON"/>
    <s v="NA"/>
    <m/>
    <s v="X"/>
    <m/>
    <s v="ALL, ECODIS, F, M, MB, MHL, MW"/>
    <n v="12"/>
    <s v="ALL, REGASSWACC, REGASSWOACC"/>
    <s v="No"/>
    <s v="Across file comparison: The SEA number of students in the ALL, ECODIS, F, M, MB, MHL, MW subgroups who took an assessment and received a valid score for GRADE 12 and ALL, REGASSWACC, REGASSWOACC assessment types does not equal the number of students who participated in the assessment. _x000a__x000a_The Grand Total has a discrepancy of -344 students, or -36%. The total for the REGASSWACC assessment type has a discrepancy of -50 students, or -44%. The total for the REGASSWOACC assessment type has a discrepancy of 294 students, or -35%._x000a__x000a_Similar discrepancies exist at the LEA and School levels. Please revise data and resubmit or explain in a data note why these data are accurate."/>
    <m/>
    <s v="Across file comparison: The SEA number of students in the ALL, ECODIS, F, M, MB, MHL, MW subgroups who took an assessment and received a valid score for GRADE 12 and ALL, REGASSWACC, REGASSWOACC assessment types does not equal the number of students who participated in the assessment. _x000a__x000a_The Grand Total has a discrepancy of -344 students, or -36%. The total for the REGASSWACC assessment type has a discrepancy of -50 students, or -44%. The total for the REGASSWOACC assessment type has a discrepancy of 294 students, or -35%._x000a__x000a_Similar discrepancies exist at the LEA and School levels. Please revise data and resubmit or explain in a data note why these data are accurate."/>
    <s v="FS 178 and FS 179 have been resubmitted to correct these issues."/>
    <m/>
    <m/>
    <m/>
    <m/>
    <m/>
    <m/>
    <m/>
    <m/>
    <m/>
    <m/>
    <s v="Data resubmitted"/>
    <s v="Resolved"/>
    <m/>
    <m/>
    <m/>
    <m/>
    <m/>
    <m/>
    <x v="0"/>
    <s v="Exclude"/>
    <s v=""/>
    <x v="203"/>
    <m/>
    <x v="0"/>
    <x v="0"/>
    <x v="5"/>
    <x v="5"/>
    <s v=""/>
    <s v=""/>
    <s v=""/>
    <m/>
    <m/>
    <m/>
    <m/>
    <m/>
    <m/>
    <m/>
  </r>
  <r>
    <s v="DQR-Assess-012_OK_1_004"/>
    <s v="Assessment CDQR "/>
    <s v="OESE, OSEP"/>
    <s v="2017-18"/>
    <s v="OKLAHOMA"/>
    <s v="OK"/>
    <s v="DQR-Assess-012"/>
    <s v="179, 189"/>
    <s v="585, 590"/>
    <s v="SEA, LEA, SCH"/>
    <s v="ACROSS FILE COMPARISON"/>
    <s v="NA"/>
    <m/>
    <m/>
    <s v="X"/>
    <s v="ALL, CWD, ECODIS, F, FCS, HOM, LEP, M, MA, MAN, MB, MHL, MM, MNP, MW"/>
    <s v="ALL, 11"/>
    <s v="ALL, REGASSWACC, REGASSWOACC"/>
    <s v="No"/>
    <s v="Across file comparison: The SEA number of students in the ALL, CWD, ECODIS, F, FCS, HOM, LEP, M, MA, MAN, MB, MHL, MM, MNP, MW subgroups who took an assessment and received a valid score for GRADE 11 and ALL, REGASSWACC, REGASSWOACC assessment types does not equal the number of students who participated in the assessment. _x000a__x000a_The GRAND TOTAL has a discrepancy of -45195 students, or -31%. Discrepancies in the subgroups range from 125 to 24004 students._x000a__x000a_Similar discrepancies exist at the LEA and School levels. Please revise data and resubmit or explain in a data note why these data are accurate."/>
    <m/>
    <s v="Across file comparison: The SEA number of students in the ALL, CWD, ECODIS, F, FCS, HOM, LEP, M, MA, MAN, MB, MHL, MM, MNP, MW subgroups who took an assessment and received a valid score for GRADE 11 and ALL, REGASSWACC, REGASSWOACC assessment types does not equal the number of students who participated in the assessment. _x000a__x000a_The GRAND TOTAL has a discrepancy of -45195 students, or -31%. Discrepancies in the subgroups range from 125 to 24004 students._x000a__x000a_Similar discrepancies exist at the LEA and School levels. Please revise data and resubmit or explain in a data note why these data are accurate."/>
    <s v="FS 189 and FS 179 have been resubmitted to correct these issues."/>
    <m/>
    <m/>
    <m/>
    <m/>
    <m/>
    <m/>
    <m/>
    <m/>
    <m/>
    <m/>
    <s v="Data resubmitted"/>
    <s v="Resolved"/>
    <m/>
    <m/>
    <m/>
    <m/>
    <m/>
    <m/>
    <x v="0"/>
    <s v="Exclude"/>
    <s v=""/>
    <x v="204"/>
    <m/>
    <x v="0"/>
    <x v="0"/>
    <x v="5"/>
    <x v="5"/>
    <s v=""/>
    <s v=""/>
    <s v=""/>
    <m/>
    <m/>
    <m/>
    <m/>
    <m/>
    <m/>
    <m/>
  </r>
  <r>
    <s v="DQR-Assess-014_OK_1_001"/>
    <s v="Assessment CDQR "/>
    <s v="OESE, OSEP"/>
    <s v="2017-18"/>
    <s v="OKLAHOMA"/>
    <s v="OK"/>
    <s v="DQR-Assess-014"/>
    <n v="185"/>
    <n v="588"/>
    <s v="SEA"/>
    <s v="LOW PARTICIPATION RATE"/>
    <s v="NA"/>
    <s v="X"/>
    <m/>
    <m/>
    <s v="All subgroups"/>
    <s v="All grades"/>
    <s v="All assessment types"/>
    <s v="Yes"/>
    <s v="Low Participation Rate (FS 185): The participation rates for all subgroups range from 50.0 to 50.1%. The participation rate for the ALL STUDENTS subgroup is 50.0%.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s for all subgroups range from 50.0 to 50.1%. The participation rate for the ALL STUDENTS subgroup is 50.0%. The ESEA, as amended, requires that States annually measure the achievement of not less than 95 percent of all students, and 95 percent of all students in each subgroup of students. Please revise data and resubmit and/or provide an explanatory data note. "/>
    <s v="FS185 has been resubmitted to correct this error."/>
    <m/>
    <m/>
    <m/>
    <m/>
    <m/>
    <m/>
    <m/>
    <m/>
    <m/>
    <m/>
    <s v="Data resubmitted"/>
    <s v="Resolved"/>
    <m/>
    <m/>
    <m/>
    <m/>
    <m/>
    <m/>
    <x v="0"/>
    <s v="Exclude"/>
    <s v=""/>
    <x v="205"/>
    <m/>
    <x v="0"/>
    <x v="0"/>
    <x v="5"/>
    <x v="5"/>
    <s v=""/>
    <s v=""/>
    <s v=""/>
    <m/>
    <m/>
    <m/>
    <m/>
    <m/>
    <m/>
    <m/>
  </r>
  <r>
    <s v="DQR-Assess-014_OK_1_002"/>
    <s v="Assessment CDQR "/>
    <s v="OESE, OSEP"/>
    <s v="2017-18"/>
    <s v="OKLAHOMA"/>
    <s v="OK"/>
    <s v="DQR-Assess-014"/>
    <n v="188"/>
    <n v="589"/>
    <s v="SEA"/>
    <s v="LOW PARTICIPATION RATE"/>
    <s v="NA"/>
    <m/>
    <s v="X"/>
    <m/>
    <s v="All subgroups"/>
    <s v="All grades"/>
    <s v="All assessment types"/>
    <s v="Yes"/>
    <s v="Low Participation Rate (FS 188): The participation rates for all subgroups range from 50.0 to 50.1%. The participation rate for the ALL STUDENTS subgroup is 50.0%.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all subgroups range from 50.0 to 50.1%. The participation rate for the ALL STUDENTS subgroup is 50.0%. The ESEA, as amended, requires that States annually measure the achievement of not less than 95 percent of all students, and 95 percent of all students in each subgroup of students. Please revise data and resubmit and/or provide an explanatory data note. "/>
    <s v="FS188 has been resubmitted to correct this issue."/>
    <m/>
    <m/>
    <m/>
    <m/>
    <m/>
    <m/>
    <m/>
    <m/>
    <m/>
    <m/>
    <s v="Data resubmitted"/>
    <s v="Resolved"/>
    <m/>
    <m/>
    <m/>
    <m/>
    <m/>
    <m/>
    <x v="0"/>
    <s v="Exclude"/>
    <s v=""/>
    <x v="206"/>
    <m/>
    <x v="0"/>
    <x v="0"/>
    <x v="5"/>
    <x v="5"/>
    <s v=""/>
    <s v=""/>
    <s v=""/>
    <m/>
    <m/>
    <m/>
    <m/>
    <m/>
    <m/>
    <m/>
  </r>
  <r>
    <s v="DQR-Assess-018_OK_1_001"/>
    <s v="Assessment CDQR "/>
    <s v="OESE, OSEP"/>
    <s v="2017-18"/>
    <s v="OKLAHOMA"/>
    <s v="OK"/>
    <s v="DQR-Assess-018"/>
    <n v="185"/>
    <n v="588"/>
    <s v="SEA"/>
    <s v="1% ALTALT"/>
    <s v="NA"/>
    <s v="X"/>
    <m/>
    <m/>
    <s v="All subgroups"/>
    <s v="All grades"/>
    <s v="ALTALTACH"/>
    <s v="No"/>
    <s v="1% CWD Alternate Assessment Participation: Students with Disabilities (IDEA) (CWD) taking the alternate assessment based on alternate achievement standards (ALTPARTALTACH) make up 1.6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tudents with Disabilities (IDEA) (CWD) taking the alternate assessment based on alternate achievement standards (ALTPARTALTACH) make up 1.6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FS185 has been resubmitted to correct this error."/>
    <m/>
    <m/>
    <s v="Revise; Waiver"/>
    <s v="X"/>
    <m/>
    <m/>
    <s v="CWD"/>
    <s v="ALL"/>
    <s v="ALTALTACH"/>
    <s v="Y"/>
    <s v="Data resubmitted"/>
    <s v="Did not resolve"/>
    <m/>
    <s v="1% CWD Alternate Assessment Participation: Students with Disabilities (IDEA) (CWD) taking the alternate assessment based on alternate achievement standards (ALTPARTALTACH) make up 1.6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Students with Disabilities (IDEA) (CWD) taking the alternate assessment based on alternate achievement standards (ALTPARTALTACH) make up 1.6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205"/>
    <m/>
    <x v="2"/>
    <x v="5"/>
    <x v="5"/>
    <x v="5"/>
    <s v="No"/>
    <s v="1% CWD Alternate Assessment Participation: Students with Disabilities (IDEA) (CWD) taking the alternate assessment based on alternate achievement standards (ALTPARTALTACH) make up 1.6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
    <m/>
    <m/>
    <m/>
    <m/>
    <m/>
    <m/>
    <m/>
  </r>
  <r>
    <s v="DQR-Assess-018_OK_1_002"/>
    <s v="Assessment CDQR "/>
    <s v="OESE, OSEP"/>
    <s v="2017-18"/>
    <s v="OKLAHOMA"/>
    <s v="OK"/>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6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6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FS188 has been resubmitted to correct this error."/>
    <m/>
    <m/>
    <s v="Revise; Waiver"/>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6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READING/LANGUAGE ARTS]: Students with Disabilities (IDEA) (CWD) taking the alternate assessment based on alternate achievement standards (ALTPARTALTACH) make up 1.6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207"/>
    <m/>
    <x v="2"/>
    <x v="5"/>
    <x v="5"/>
    <x v="5"/>
    <s v="No"/>
    <s v="1% CWD Alternate Assessment Participation [READING/LANGUAGE ARTS]: Students with Disabilities (IDEA) (CWD) taking the alternate assessment based on alternate achievement standards (ALTPARTALTACH) make up 1.6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
    <m/>
    <m/>
    <m/>
    <m/>
    <m/>
    <m/>
    <m/>
  </r>
  <r>
    <s v="DQR-Assess-018_OK_1_003"/>
    <s v="Assessment CDQR "/>
    <s v="OESE, OSEP"/>
    <s v="2017-18"/>
    <s v="OKLAHOMA"/>
    <s v="OK"/>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FS189 has been resubmitted to correct this issue."/>
    <m/>
    <m/>
    <s v="Revise; Waiver"/>
    <m/>
    <m/>
    <s v="X"/>
    <s v="CWD"/>
    <s v="ALL"/>
    <s v="ALTALTACH"/>
    <s v="Y"/>
    <s v="Data resubmitted"/>
    <s v="Did not resolve"/>
    <m/>
    <s v="1% CWD Alternate Assessment Participation [SCIENCE]: Students with Disabilities (IDEA) (CWD) taking the alternate assessment based on alternate achievement standards (ALTPARTALTACH) make up 1.5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cience and SEA only"/>
    <s v="1% CWD Alternate Assessment Participation [SCIENCE]: Students with Disabilities (IDEA) (CWD) taking the alternate assessment based on alternate achievement standards (ALTPARTALTACH) make up 1.5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198"/>
    <m/>
    <x v="2"/>
    <x v="5"/>
    <x v="5"/>
    <x v="5"/>
    <s v="No"/>
    <s v="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m/>
    <m/>
    <m/>
    <m/>
  </r>
  <r>
    <s v="DQR-Assess-002_OR_1_001"/>
    <s v="Assessment CDQR "/>
    <s v="OESE, OSEP"/>
    <s v="2017-18"/>
    <s v="OREGON"/>
    <s v="OR"/>
    <s v="DQR-Assess-002"/>
    <n v="179"/>
    <n v="585"/>
    <s v="SEA"/>
    <s v="METADATA ERROR"/>
    <s v="IN DATA, NOT METADATA"/>
    <m/>
    <m/>
    <s v="X"/>
    <s v="NA"/>
    <s v="5,8,11"/>
    <s v="ALTALTACH"/>
    <s v="No"/>
    <s v="Achievement metadata - [SCIENCE]: Achievement data (FS 179) submitted for ALTASSALTACH [PERF LEVEL 5] for GRADES 5, 8, 11; however, EMAPS assessment metadata does not include this GRADES 5, 8, 11/ALTASSALTACH/PERF LEVEL 5 combination. Additionally, zeroes were reported for this combination. Please resubmit metadata and/or data to ensure consistency."/>
    <m/>
    <s v="Achievement metadata - [SCIENCE]: Achievement data (FS 179) submitted for ALTASSALTACH [PERF LEVEL 5] for GRADES 5, 8, 11; however, EMAPS assessment metadata does not include this GRADES 5, 8, 11/ALTASSALTACH/PERF LEVEL 5 combination. Additionally, zeroes were reported for this combination. Please resubmit metadata and/or data to ensure consistency."/>
    <s v="Per spec zero counts are required for all valid combinations.  While Oregon does not have Perf Level 5 for ALTASSALTACH thus not reported in metadata but zero.  Should we not report zero counts OR indicate it as a valid combination in metadata?"/>
    <m/>
    <m/>
    <m/>
    <m/>
    <m/>
    <s v="X"/>
    <s v="NA"/>
    <s v="5, 8, 11"/>
    <s v="ALTALTACH"/>
    <m/>
    <s v="No resubmission"/>
    <s v="Did not resolve"/>
    <m/>
    <s v="Achievement metadata - [SCIENCE]: Achievement data (FS 179) submitted for ALTASSALTACH [PERF LEVEL 5] for GRADES 5, 8, 11; however, EMAPS assessment metadata does not include this GRADES 5, 8, 11/ALTASSALTACH/PERF LEVEL 5 combination. Additionally, zeroes were reported for this combination. Please resubmit metadata and/or data to ensure consistency."/>
    <m/>
    <m/>
    <m/>
    <m/>
    <x v="1"/>
    <s v="Exclude - Science and SEA only"/>
    <s v="Achievement metadata - [SCIENCE]: Achievement data (FS 179) submitted for ALTASSALTACH [PERF LEVEL 5] for GRADES 5, 8, 11; however, EMAPS assessment metadata does not include this GRADES 5, 8, 11/ALTASSALTACH/PERF LEVEL 5 combination. Additionally, zeroes were reported for this combination. Please resubmit metadata and/or data to ensure consistency."/>
    <x v="208"/>
    <s v="PSC should contact the state to provide a response"/>
    <x v="0"/>
    <x v="1"/>
    <x v="4"/>
    <x v="4"/>
    <s v="No"/>
    <s v="Achievement metadata - [SCIENCE]: Achievement data (FS 179) submitted for ALTASSALTACH [PERF LEVEL 5] for GRADES 5, 8, 11; however, EMAPS assessment metadata does not include this GRADES 5, 8, 11/ALTASSALTACH/PERF LEVEL 5 combination. Additionally, zeroes were reported for this combination. Please resubmit metadata and/or data to ensure consistency."/>
    <m/>
    <m/>
    <m/>
    <m/>
    <m/>
    <m/>
    <m/>
    <m/>
  </r>
  <r>
    <s v="DQR-Assess-004_OR_1_001"/>
    <s v="Assessment CDQR "/>
    <s v="OESE, OSEP"/>
    <s v="2017-18"/>
    <s v="OREGON"/>
    <s v="OR"/>
    <s v="DQR-Assess-004"/>
    <s v="175, 178, 179, 185, 188, 189"/>
    <s v="583, 584, 585, 588, 589, 590"/>
    <s v="SEA, LEA, SCH"/>
    <s v="PARTIAL DATA"/>
    <s v="NA"/>
    <s v="X"/>
    <s v="X"/>
    <s v="X"/>
    <s v="FCS, MILCNCTD"/>
    <s v="All grades"/>
    <s v="All assessment types"/>
    <s v="No"/>
    <s v="Missing Data (175/178/185/188): Achievement and Participation data for students in the FCS and MILCNCTD subgroups for a(n) ALL Assessment Type was not reported in any of the grades at the SEA, LEA, and School levels. Please submit data."/>
    <m/>
    <s v="Missing Data (175/178/185/188): Achievement and Participation data for students in the FCS and MILCNCTD subgroups for a(n) ALL Assessment Type was not reported in any of the grades at the SEA, LEA, and School levels. Please submit data."/>
    <s v="Oregon was unable to report FCS and MILCNCTD for '1718.  We report 0 at the SEA level for all category sets (as required by the spec).  Please advise if this is wrong and how to correct."/>
    <m/>
    <m/>
    <m/>
    <s v="X"/>
    <s v="X"/>
    <s v="X"/>
    <s v="FCS, MILCNCTD"/>
    <s v="All grades"/>
    <s v="All assessment types"/>
    <m/>
    <s v="No resubmission"/>
    <s v="Did not resolve"/>
    <m/>
    <s v="Missing Data (175/178/185/188): Achievement and Participation data for students in the FCS and MILCNCTD subgroups for a(n) ALL Assessment Type was not reported in any of the grades at the SEA, LEA, and School levels. Please submit data."/>
    <m/>
    <m/>
    <m/>
    <m/>
    <x v="1"/>
    <s v="Include"/>
    <s v="Missing Data (175/178/185/188): Achievement and Participation data for students in the FCS and MILCNCTD subgroups for a(n) ALL Assessment Type was not reported in any of the grades at the SEA, LEA, and School levels. Please submit data."/>
    <x v="209"/>
    <m/>
    <x v="1"/>
    <x v="2"/>
    <x v="6"/>
    <x v="5"/>
    <s v="No"/>
    <s v="Missing Data (175/178/185/188): Achievement and Participation data for students in the FCS and MILCNCTD subgroups for a(n) ALL Assessment Type was not reported in any of the grades at the SEA, LEA, and School levels. Please submit data."/>
    <s v="Oregon was unable to report FCS and MILCNCTD for SY 2017-18."/>
    <m/>
    <m/>
    <m/>
    <m/>
    <m/>
    <m/>
    <m/>
  </r>
  <r>
    <s v="DQR-Assess-006_OR_1_001"/>
    <s v="Assessment CDQR "/>
    <s v="OESE, OSEP"/>
    <s v="2017-18"/>
    <s v="OREGON"/>
    <s v="OR"/>
    <s v="DQR-Assess-006"/>
    <s v="175, 178, 179"/>
    <s v="583, 584, 585"/>
    <s v="SEA, SCH"/>
    <s v="LEVEL COMPARISON"/>
    <s v="NA"/>
    <s v="X"/>
    <s v="X"/>
    <s v="X"/>
    <s v="ALL, ECODIS, F, LEP, M, MHL, MW"/>
    <s v="All, 3, 4, 5, 6, 7, 8, 11"/>
    <s v="ALTASSALTACH"/>
    <s v="No"/>
    <s v="Achievement SEA to SCH comparison: The FS 175/178/179 SEA number of students in the ALL, ECODIS, F, LEP, M, MHL, and MW subgroups who took a(n) ALTASSALTACH assessment and received a valid score in GRADES ALL, 3, 4, 5, 6, 7, 8, 11 is different from the sum of the SCH level counts of students. The GRAND TOTAL SEA number of students in the subgroup who took an ALTASSALTACH assessment for MATHEMATICS and received a valid score is 2279 students (64%) different from the SCH number. Discrepancies in the subgroups range from 378-1677 students. _x000a__x000a_Similar SEA to SCH discrepancies exist for the FS 178/179 number of students who took an assessment and received a valid score. Please revise data and resubmit or explain in a data note why these data are accurate."/>
    <m/>
    <s v="Achievement SEA to SCH comparison: The FS 175/178/179 SEA number of students in the ALL, ECODIS, F, LEP, M, MHL, and MW subgroups who took a(n) ALTASSALTACH assessment and received a valid score in GRADES ALL, 3, 4, 5, 6, 7, 8, 11 is different from the sum of the SCH level counts of students. The GRAND TOTAL SEA number of students in the subgroup who took an ALTASSALTACH assessment for MATHEMATICS and received a valid score is 2279 students (64%) different from the SCH number. Discrepancies in the subgroups range from 378-1677 students. _x000a__x000a_Similar SEA to SCH discrepancies exist for the FS 178/179 number of students who took an assessment and received a valid score. Please revise data and resubmit or explain in a data note why these data are accurate."/>
    <s v="Data are correct. At the School level, we exclude students who were in District Special Education programs; these students are reported at the LEA and SEA levels, but not at the School level. The discrepancy between the counts of students at the State and School levels is equal to the number of District Special Ed students at each grade and achievement level."/>
    <m/>
    <m/>
    <m/>
    <s v="X"/>
    <s v="X"/>
    <s v="X"/>
    <s v="ALL, ECODIS, F, LEP, M, MHL, MW"/>
    <s v="All, 3, 4, 5, 6, 7, 8, 11"/>
    <s v="ALTALTACH"/>
    <m/>
    <s v="No resubmission"/>
    <s v="Did not resolve"/>
    <m/>
    <s v="Achievement SEA to SCH comparison: The FS 175/178/179 SEA number of students in the ALL, ECODIS, F, LEP, M, MHL, and MW subgroups who took a(n) ALTASSALTACH assessment and received a valid score in GRADES ALL, 3, 4, 5, 6, 7, 8, 11 is different from the sum of the SCH level counts of students. The GRAND TOTAL SEA number of students in the subgroup who took an ALTASSALTACH assessment for MATHEMATICS and received a valid score is 2279 students (64%) different from the SCH number. Discrepancies in the subgroups range from 378-1677 students. _x000a__x000a_Similar SEA to SCH discrepancies exist for the FS 178/179 number of students who took an assessment and received a valid score. Please revise data and resubmit or explain in a data note why these data are accurate."/>
    <m/>
    <m/>
    <m/>
    <m/>
    <x v="1"/>
    <s v="Include"/>
    <s v="Achievement SEA to SCH comparison: The FS 175/178/179 SEA number of students in the ALL, ECODIS, F, LEP, M, MHL, and MW subgroups who took a(n) ALTASSALTACH assessment and received a valid score in GRADES ALL, 3, 4, 5, 6, 7, 8, 11 is different from the sum of the SCH level counts of students. The GRAND TOTAL SEA number of students in the subgroup who took an ALTASSALTACH assessment for MATHEMATICS and received a valid score is 2279 students (64%) different from the SCH number. Discrepancies in the subgroups range from 378-1677 students. _x000a__x000a_Similar SEA to SCH discrepancies exist for the FS 178/179 number of students who took an assessment and received a valid score. Please revise data and resubmit or explain in a data note why these data are accurate."/>
    <x v="210"/>
    <m/>
    <x v="1"/>
    <x v="7"/>
    <x v="3"/>
    <x v="2"/>
    <s v="Yes"/>
    <s v="Achievement SEA to SCH comparison: The FS 175/178/179 SEA number of students in the ALL, ECODIS, F, LEP, M, MHL, and MW subgroups who took a(n) ALTASSALTACH assessment and received a valid score in GRADES ALL, 3, 4, 5, 6, 7, 8, 11 is different from the sum of the SCH level counts of students. The GRAND TOTAL SEA number of students in the subgroup who took an ALTASSALTACH assessment for MATHEMATICS and received a valid score is 2279 students (64%) different from the SCH number. Discrepancies in the subgroups range from 378-1677 students. _x000a__x000a_Similar SEA to SCH discrepancies exist for the FS 178/179 number of students who took an assessment and received a valid score. Please revise data and resubmit or explain in a data note why these data are accurate._x000a__x000a_ED Note: State indicated that data were correct as reported."/>
    <s v="...At the School level, [Oregon] excludes students who were in District Special Education programs; these students are reported at the LEA and SEA levels, but not at the School level. The discrepancy between the counts of students at the State and School levels is equal to the number of District Special Ed students at each grade and achievement level."/>
    <m/>
    <m/>
    <m/>
    <m/>
    <m/>
    <m/>
    <m/>
  </r>
  <r>
    <s v="DQR-Assess-006_OR_1_002"/>
    <s v="Assessment CDQR "/>
    <s v="OESE, OSEP"/>
    <s v="2017-18"/>
    <s v="OREGON"/>
    <s v="OR"/>
    <s v="DQR-Assess-006"/>
    <s v="175, 178, 179"/>
    <s v="583, 584, 585"/>
    <s v="SEA, SCH"/>
    <s v="LEVEL COMPARISON"/>
    <s v="NA"/>
    <s v="X"/>
    <s v="X"/>
    <s v="X"/>
    <s v="CWD"/>
    <s v="All grades"/>
    <s v="ALL, ALTASSALTACH"/>
    <s v="No"/>
    <s v="Achievement SEA to SCH comparison: The FS 175/178/179 SEA number of students in the CWD subgroup who took a(n) ALL, ALTASSALTACH assessment and received a valid score is different from the sum of the SCH level counts of students. _x000a__x000a_SEA to SCH discrepancies by subject: _x000a_-MATHEMATICS: 4823 students, 11%_x000a_-READING/LANGUAGE ARTS: 4846 students, 11%_x000a_-SCIENCE: 1835 students, 11%_x000a__x000a_Discrepancies in the other grades range from 485-772 students. Please revise data and resubmit or explain in a data note why these data are accurate."/>
    <m/>
    <s v="Achievement SEA to SCH comparison: The FS 175/178/179 SEA number of students in the CWD subgroup who took a(n) ALL, ALTASSALTACH assessment and received a valid score is different from the sum of the SCH level counts of students. _x000a__x000a_SEA to SCH discrepancies by subject: _x000a_-MATHEMATICS: 4823 students, 11%_x000a_-READING/LANGUAGE ARTS: 4846 students, 11%_x000a_-SCIENCE: 1835 students, 11%_x000a__x000a_Discrepancies in the other grades range from 485-772 students. Please revise data and resubmit or explain in a data note why these data are accurate."/>
    <s v="Data are correct. At the School level, we exclude students who were in District Special Education programs; these students are reported at the LEA and SEA levels, but not at the School level. The discrepancy between the counts of students at the State and School levels is equal to the number of District Special Ed students at each grade and achievement level."/>
    <m/>
    <m/>
    <m/>
    <s v="X"/>
    <s v="X"/>
    <s v="X"/>
    <s v="CWD"/>
    <s v="All grades"/>
    <s v="ALL, ALTALTACH"/>
    <m/>
    <s v="No resubmission"/>
    <s v="Did not resolve"/>
    <m/>
    <s v="Achievement SEA to SCH comparison: The FS 175/178/179 SEA number of students in the CWD subgroup who took a(n) ALL, ALTASSALTACH assessment and received a valid score is different from the sum of the SCH level counts of students. _x000a__x000a_SEA to SCH discrepancies by subject: _x000a_-MATHEMATICS: 4823 students, 11%_x000a_-READING/LANGUAGE ARTS: 4846 students, 11%_x000a_-SCIENCE: 1835 students, 11%_x000a__x000a_Discrepancies in the other grades range from 485-772 students. Please revise data and resubmit or explain in a data note why these data are accurate."/>
    <m/>
    <m/>
    <m/>
    <m/>
    <x v="1"/>
    <s v="Include"/>
    <s v="Achievement SEA to SCH comparison: The FS 175/178/179 SEA number of students in the CWD subgroup who took a(n) ALL, ALTASSALTACH assessment and received a valid score is different from the sum of the SCH level counts of students. _x000a__x000a_SEA to SCH discrepancies by subject: _x000a_-MATHEMATICS: 4823 students, 11%_x000a_-READING/LANGUAGE ARTS: 4846 students, 11%_x000a_-SCIENCE: 1835 students, 11%_x000a__x000a_Discrepancies in the other grades range from 485-772 students. Please revise data and resubmit or explain in a data note why these data are accurate."/>
    <x v="210"/>
    <m/>
    <x v="1"/>
    <x v="7"/>
    <x v="3"/>
    <x v="2"/>
    <s v="Yes"/>
    <s v="Achievement SEA to SCH comparison: The FS 175/178/179 SEA number of students in the CWD subgroup who took a(n) ALL, ALTASSALTACH assessment and received a valid score is different from the sum of the SCH level counts of students. _x000a__x000a_SEA to SCH discrepancies by subject: _x000a_-MATHEMATICS: 4823 students, 11%_x000a_-READING/LANGUAGE ARTS: 4846 students, 11%_x000a_-SCIENCE: 1835 students, 11%_x000a__x000a_Discrepancies in the other grades range from 485-772 students. Please revise data and resubmit or explain in a data note why these data are accurate._x000a__x000a_ED Note: State indicated that data were correct as reported."/>
    <s v="...At the School level, [Oregon] excludes students who were in District Special Education programs; these students are reported at the LEA and SEA levels, but not at the School level. The discrepancy between the counts of students at the State and School levels is equal to the number of District Special Ed students at each grade and achievement level."/>
    <m/>
    <m/>
    <m/>
    <m/>
    <m/>
    <m/>
    <m/>
  </r>
  <r>
    <s v="DQR-Assess-009_OR_1_001"/>
    <s v="Assessment CDQR "/>
    <s v="OESE, OSEP"/>
    <s v="2017-18"/>
    <s v="OREGON"/>
    <s v="OR"/>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Data are correct. Participation rates in Oregon were lower in 2017-18 due to a significant number of parents opting their children out of statewide assessments. Oregon is working with school districts to increase participation in future years."/>
    <m/>
    <m/>
    <m/>
    <s v="X"/>
    <s v="X"/>
    <s v="X"/>
    <s v="See CDQR Y2Y report"/>
    <s v="See CDQR Y2Y report"/>
    <s v="See CDQR Y2Y report"/>
    <s v="See CDQR Y2Y report"/>
    <s v="No resubmission"/>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211"/>
    <s v="Parent opt-in/opt-out"/>
    <x v="1"/>
    <x v="3"/>
    <x v="6"/>
    <x v="5"/>
    <s v="Yes"/>
    <s v="A year to year change of more than 200 (count difference) and 10% was identified for at least one subgroup, assessment type, or grade. Please review the CDQR Year to Year tab. Please resubmit SY 2017-18 data or submit a data note to explain why these data are accurate._x000a__x000a_ED Note: State indicated that data were correct as reported."/>
    <s v="Participation rates in Oregon were lower in SY 2017-18 due to a significant number of parents opting their children out of statewide assessments. Oregon is working with school districts to increase participation in future years."/>
    <m/>
    <m/>
    <m/>
    <m/>
    <m/>
    <m/>
    <m/>
  </r>
  <r>
    <s v="DQR-Assess-010_OR_1_001"/>
    <s v="Assessment CDQR "/>
    <s v="OESE, OSEP"/>
    <s v="2017-18"/>
    <s v="OREGON"/>
    <s v="OR"/>
    <s v="DQR-Assess-010"/>
    <n v="189"/>
    <n v="590"/>
    <s v="SEA"/>
    <s v="ACCURACY - YEAR TO YEAR RATE"/>
    <s v="NA"/>
    <m/>
    <m/>
    <s v="X"/>
    <s v="See CDQR Y2Y report"/>
    <s v="See CDQR Y2Y report"/>
    <s v="See CDQR Y2Y report"/>
    <s v="See CDQR Y2Y report"/>
    <s v="A year to year participation rate change of more than 4% was identified for at least one subgroup, assessment type, or grade. Please review the CDQR Year to Year Report. Please resubmit SY 2017-18 data or submit a data note to explain why these data are accurate."/>
    <m/>
    <s v="A year to year participation rate change of more than 4% was identified for at least one subgroup, assessment type, or grade. Please review the CDQR Year to Year Report. Please resubmit SY 2017-18 data or submit a data note to explain why these data are accurate."/>
    <s v="Data are correct. Participation in the science assessment is required. Oregon notifies school districts each year that the science assessment is required for all students in grades 5, 8, and high school (https://www.oregon.gov/ode/educator-resources/assessment/AAUpdates/asmtacty_update_09_27_18.pdf). However, the Science assessment is not used in the accountability system that is used to identify Title I schools for supports and interventions.  Because of this, we typically see lower participation rates in this subject than we do for English language arts or mathematics. Districts with low participation rates in 2017-18 were contacted as part of the State’s efforts to improve participation rates in all subjects."/>
    <m/>
    <m/>
    <m/>
    <m/>
    <m/>
    <s v="X"/>
    <s v="See CDQR Y2Y report"/>
    <s v="See CDQR Y2Y report"/>
    <s v="See CDQR Y2Y report"/>
    <s v="See CDQR Y2Y report"/>
    <s v="No resubmission"/>
    <s v="Did not resolve"/>
    <m/>
    <s v="A year to year participation rate change of more than 4% was identified for at least one subgroup, assessment type, or grade. Please review the CDQR Year to Year tab. Please resubmit SY 2017-18 data or submit a data note to explain why these data are accurate."/>
    <m/>
    <m/>
    <m/>
    <m/>
    <x v="1"/>
    <s v="Exclude - Science and SEA only"/>
    <s v="A year to year participation rate change of more than 4% was identified for at least one subgroup, assessment type, or grade. Please review the CDQR Year to Year tab. Please resubmit SY 2017-18 data or submit a data note to explain why these data are accurate."/>
    <x v="212"/>
    <m/>
    <x v="1"/>
    <x v="3"/>
    <x v="3"/>
    <x v="3"/>
    <s v="Yes"/>
    <s v="A year to year participation rate change of more than 4% was identified for at least one subgroup, assessment type, or grade. Please review the CDQR Year to Year tab. Please resubmit SY 2017-18 data or submit a data note to explain why these data are accurate._x000a__x000a_ED Note: State indicated that data were correct as reported."/>
    <s v="...Participation in the science assessment is required. Oregon notifies school districts each year that the science assessment is required for all students in grades 5, 8, and high school (https://www.oregon.gov/ode/educator-resources/assessment/AAUpdates/asmtacty_update_09_27_18.pdf). However, the Science assessment is not used in the accountability system that is used to identify Title I schools for supports and interventions.  Because of this, we typically see lower participation rates in this subject than we do for English language arts or mathematics. Districts with low participation rates in 2017-18 were contacted as part of the State’s efforts to improve participation rates in all subjects."/>
    <m/>
    <m/>
    <m/>
    <m/>
    <m/>
    <m/>
    <m/>
  </r>
  <r>
    <s v="DQR-Assess-012_OR_1_001"/>
    <s v="Assessment CDQR "/>
    <s v="OESE, OSEP"/>
    <s v="2017-18"/>
    <s v="OREGON"/>
    <s v="OR"/>
    <s v="DQR-Assess-012"/>
    <s v="178, 188"/>
    <s v="584, 589"/>
    <s v="SEA, LEA, SCH"/>
    <s v="ACROSS FILE COMPARISON"/>
    <s v="NA"/>
    <m/>
    <s v="X"/>
    <m/>
    <s v="LEP"/>
    <s v="ALL, 6, 7, 8, 11"/>
    <s v="ALL"/>
    <s v="No"/>
    <s v="Across file comparison: The SEA number of students in the LEP subgroup who took an assessment and received a valid score for GRADES ALL, 6, 7, 8, 11 and ALL assessment type does not equal the number of students who participated in the assessment. The Grand Total discrepancy is -1240 students, or -5%. _x000a__x000a_Similar discrepancies exist at the LEA and School levels, except for GRADE 6, which only sees a discrepancy at the School level. Please revise data and resubmit or explain in a data note why these data are accurate."/>
    <m/>
    <s v="Across file comparison: The SEA number of students in the LEP subgroup who took an assessment and received a valid score for GRADES ALL, 6, 7, 8, 11 and ALL assessment type does not equal the number of students who participated in the assessment. The Grand Total discrepancy is -1240 students, or -5%. _x000a__x000a_Similar discrepancies exist at the LEA and School levels, except for GRADE 6, which only sees a discrepancy at the School level. Please revise data and resubmit or explain in a data note why these data are accurate."/>
    <s v="Data are correct. English Learner students who have been in the U.S. less than 12 months and took the English Language Proficiency (ELP) assessment in lieu of the ELA assessment (per FS188 specs) are counted as participants even though they do not have an ELA score or performance level and are therefore not included in FS178."/>
    <m/>
    <m/>
    <m/>
    <m/>
    <s v="X"/>
    <m/>
    <s v="LEP"/>
    <s v="ALL, 6, 7, 8, 11"/>
    <s v="ALL"/>
    <s v="No"/>
    <s v="No resubmission"/>
    <s v="Did not resolve"/>
    <m/>
    <s v="Across file comparison: The SEA number of students in the LEP subgroup who took an assessment and received a valid score for GRADES ALL, 6, 7, 8, 11 and ALL assessment type does not equal the number of students who participated in the assessment. The Grand Total discrepancy is -1240 students, or -5%. _x000a__x000a_Similar discrepancies exist at the LEA and School levels, except for GRADE 6, which only sees a discrepancy at the School level. Please revise data and resubmit or explain in a data note why these data are accurate."/>
    <m/>
    <m/>
    <m/>
    <m/>
    <x v="1"/>
    <s v="Include"/>
    <s v="Across file comparison: The SEA number of students in the LEP subgroup who took an assessment and received a valid score for GRADES ALL, 6, 7, 8, 11 and ALL assessment type does not equal the number of students who participated in the assessment. The Grand Total discrepancy is -1240 students, or -5%. _x000a__x000a_Similar discrepancies exist at the LEA and School levels, except for GRADE 6, which only sees a discrepancy at the School level. Please revise data and resubmit or explain in a data note why these data are accurate."/>
    <x v="213"/>
    <m/>
    <x v="1"/>
    <x v="4"/>
    <x v="3"/>
    <x v="2"/>
    <s v="Yes"/>
    <s v="Across file comparison: The SEA number of students in the LEP subgroup who took an assessment and received a valid score for GRADES ALL, 6, 7, 8, 11 and ALL assessment type does not equal the number of students who participated in the assessment. The Grand Total discrepancy is -1240 students, or -5%. _x000a__x000a_Similar discrepancies exist at the LEA and School levels, except for GRADE 6, which only sees a discrepancy at the School level. Please revise data and resubmit or explain in a data note why these data are accurate._x000a__x000a_ED Note: State indicated that data were correct as reported."/>
    <s v="...English Learner students who have been in the U.S. less than 12 months and took the English Language Proficiency (ELP) assessment in lieu of the ELA assessment (per FS 188 specs) are counted as participants even though they do not have an ELA score or performance level and are therefore not included in FS 178."/>
    <m/>
    <m/>
    <m/>
    <m/>
    <m/>
    <m/>
    <m/>
  </r>
  <r>
    <s v="DQR-Assess-014_OR_1_001"/>
    <s v="Assessment CDQR "/>
    <s v="OESE, OSEP"/>
    <s v="2017-18"/>
    <s v="OREGON"/>
    <s v="OR"/>
    <s v="DQR-Assess-014"/>
    <n v="185"/>
    <n v="588"/>
    <s v="SEA"/>
    <s v="LOW PARTICIPATION RATE"/>
    <s v="NA"/>
    <s v="X"/>
    <m/>
    <m/>
    <s v="ALL, CWD, ECODIS, F, HOM, M, MA, MAN, MB, MM, MW"/>
    <s v="All grades"/>
    <s v="All assessment types"/>
    <s v="No"/>
    <s v="Low Participation Rate (FS 185): The participation rates for all subgroups (except LEP, MHL, MIG, and MNP) range from 87.9 to 94.2%. The participation rate for the ALL STUDENTS subgroup is 93.0%.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s for all subgroups (except LEP, MHL, MIG, and MNP) range from 87.9 to 94.2%. The participation rate for the ALL STUDENTS subgroup is 93.0%. The ESEA, as amended, requires that States annually measure the achievement of not less than 95 percent of all students, and 95 percent of all students in each subgroup of students. Please revise data and resubmit and/or provide an explanatory data note. "/>
    <s v="Data are correct. Participation rates in Oregon were lower in 2016-17 due to a significant number of parents opting their children out of statewide assessments. Oregon is working with school districts to increase participation in future years."/>
    <m/>
    <m/>
    <m/>
    <m/>
    <m/>
    <m/>
    <m/>
    <m/>
    <m/>
    <m/>
    <s v="Data resubmitted"/>
    <s v="Resolved"/>
    <m/>
    <m/>
    <m/>
    <m/>
    <m/>
    <m/>
    <x v="0"/>
    <s v="Exclude"/>
    <s v=""/>
    <x v="214"/>
    <m/>
    <x v="0"/>
    <x v="0"/>
    <x v="0"/>
    <x v="0"/>
    <m/>
    <s v=""/>
    <s v=""/>
    <m/>
    <m/>
    <m/>
    <m/>
    <m/>
    <m/>
    <m/>
  </r>
  <r>
    <s v="DQR-Assess-014_OR_1_002"/>
    <s v="Assessment CDQR "/>
    <s v="OESE, OSEP"/>
    <s v="2017-18"/>
    <s v="OREGON"/>
    <s v="OR"/>
    <s v="DQR-Assess-014"/>
    <n v="188"/>
    <n v="589"/>
    <s v="SEA"/>
    <s v="LOW PARTICIPATION RATE"/>
    <s v="NA"/>
    <m/>
    <s v="X"/>
    <m/>
    <s v="ALL, CWD, ECODIS, F, HOM, M, MAN, MB, MM, MW"/>
    <s v="All grades"/>
    <s v="All assessment types"/>
    <s v="No"/>
    <s v="Low Participation Rate (FS 188): The participation rates for all subgroups (except LEP, MA, MHL, MIG, and MNP) range from 88.7 to 94.8%. The participation rate for the ALL STUDENTS subgroup is 93.9%.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all subgroups (except LEP, MA, MHL, MIG, and MNP) range from 88.7 to 94.8%. The participation rate for the ALL STUDENTS subgroup is 93.9%. The ESEA, as amended, requires that States annually measure the achievement of not less than 95 percent of all students, and 95 percent of all students in each subgroup of students. Please revise data and resubmit and/or provide an explanatory data note. "/>
    <s v="Data are correct. Participation rates in Oregon were lower in 2017-18 due to a significant number of parents opting their children out of statewide assessments. Oregon is working with school districts to increase participation in future years."/>
    <m/>
    <m/>
    <m/>
    <m/>
    <m/>
    <m/>
    <m/>
    <m/>
    <m/>
    <m/>
    <s v="Data resubmitted"/>
    <s v="Resolved"/>
    <m/>
    <m/>
    <m/>
    <m/>
    <m/>
    <m/>
    <x v="0"/>
    <s v="Exclude"/>
    <s v=""/>
    <x v="211"/>
    <m/>
    <x v="0"/>
    <x v="0"/>
    <x v="0"/>
    <x v="0"/>
    <m/>
    <s v=""/>
    <s v=""/>
    <m/>
    <m/>
    <m/>
    <m/>
    <m/>
    <m/>
    <m/>
  </r>
  <r>
    <s v="DQR-Assess-018_OR_1_001"/>
    <s v="Assessment CDQR "/>
    <s v="OESE, OSEP"/>
    <s v="2017-18"/>
    <s v="OREGON"/>
    <s v="OR"/>
    <s v="DQR-Assess-018"/>
    <n v="185"/>
    <n v="588"/>
    <s v="SEA"/>
    <s v="1% ALTALT"/>
    <s v="NA"/>
    <s v="X"/>
    <m/>
    <m/>
    <s v="All subgroups"/>
    <s v="All grades"/>
    <s v="ALTALTACH"/>
    <s v="No"/>
    <s v="1% CWD Alternate Assessment Participation: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Data are correct. 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
    <m/>
    <m/>
    <s v="Revise; Per Email"/>
    <s v="X"/>
    <m/>
    <m/>
    <s v="CWD"/>
    <s v="ALL"/>
    <s v="ALTALTACH"/>
    <s v="Y"/>
    <s v="No resubmission"/>
    <s v="Did not resolve"/>
    <m/>
    <s v="1% CWD Alternate Assessment Participation: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x v="215"/>
    <m/>
    <x v="2"/>
    <x v="5"/>
    <x v="5"/>
    <x v="5"/>
    <s v="Yes"/>
    <s v="1% CWD Alternate Assessment Participation: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_x000a__x000a_ED Note: State indicated that data were correct as reported."/>
    <s v="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
    <m/>
    <m/>
    <m/>
    <m/>
    <m/>
    <m/>
    <m/>
  </r>
  <r>
    <s v="DQR-Assess-018_OR_1_002"/>
    <s v="Assessment CDQR "/>
    <s v="OESE, OSEP"/>
    <s v="2017-18"/>
    <s v="OREGON"/>
    <s v="OR"/>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2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2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Data are correct. 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
    <m/>
    <m/>
    <s v="Revise; Per Email"/>
    <m/>
    <s v="X"/>
    <m/>
    <s v="CWD"/>
    <s v="ALL"/>
    <s v="ALTALTACH"/>
    <s v="Y"/>
    <s v="No resubmission"/>
    <s v="Did not resolve"/>
    <m/>
    <s v="1% CWD Alternate Assessment Participation [READING/LANGUAGE ARTS]: Students with Disabilities (IDEA) (CWD) taking the alternate assessment based on alternate achievement standards (ALTPARTALTACH) make up 1.2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READING/LANGUAGE ARTS]: Students with Disabilities (IDEA) (CWD) taking the alternate assessment based on alternate achievement standards (ALTPARTALTACH) make up 1.2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x v="215"/>
    <m/>
    <x v="2"/>
    <x v="5"/>
    <x v="5"/>
    <x v="5"/>
    <s v="Yes"/>
    <s v="1% CWD Alternate Assessment Participation [READING/LANGUAGE ARTS]: Students with Disabilities (IDEA) (CWD) taking the alternate assessment based on alternate achievement standards (ALTPARTALTACH) make up 1.2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_x000a__x000a_ED Note: State indicated that data were correct as reported."/>
    <s v="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
    <m/>
    <m/>
    <m/>
    <m/>
    <m/>
    <m/>
    <m/>
  </r>
  <r>
    <s v="DQR-Assess-018_OR_1_003"/>
    <s v="Assessment CDQR "/>
    <s v="OESE, OSEP"/>
    <s v="2017-18"/>
    <s v="OREGON"/>
    <s v="OR"/>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s v="Data are correct. 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
    <m/>
    <m/>
    <s v="Revise; Per Email"/>
    <m/>
    <m/>
    <s v="X"/>
    <s v="CWD"/>
    <s v="ALL"/>
    <s v="ALTALTACH"/>
    <s v="Y"/>
    <s v="No resubmission"/>
    <s v="Did not resolve"/>
    <m/>
    <s v="1% CWD Alternate Assessment Participation [SCIENCE]: Students with Disabilities (IDEA) (CWD) taking the alternate assessment based on alternate achievement standards (ALTPARTALTACH) make up 1.1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m/>
    <m/>
    <m/>
    <m/>
    <x v="1"/>
    <s v="Exclude - Science and SEA only"/>
    <s v="1% CWD Alternate Assessment Participation [SCIENCE]: Students with Disabilities (IDEA) (CWD) taking the alternate assessment based on alternate achievement standards (ALTPARTALTACH) make up 1.1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x v="215"/>
    <m/>
    <x v="2"/>
    <x v="5"/>
    <x v="5"/>
    <x v="5"/>
    <s v="Yes"/>
    <s v="1% CWD Alternate Assessment Participation [SCIENCE]: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_x000a__x000a_ED Note: State indicated that data were correct as reported."/>
    <s v="...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
    <m/>
    <m/>
    <m/>
    <m/>
    <m/>
    <m/>
    <m/>
  </r>
  <r>
    <s v="DQR-Assess-004_PA_1_001"/>
    <s v="Assessment CDQR "/>
    <s v="OESE, OSEP"/>
    <s v="2017-18"/>
    <s v="PENNSYLVANIA"/>
    <s v="PA"/>
    <s v="DQR-Assess-004"/>
    <s v="175, 178, 179, 185, 188, 189"/>
    <s v="583, 584, 585, 588, 589, 590"/>
    <s v="SEA, LEA, SCH"/>
    <s v="PARTIAL DATA"/>
    <s v="NA"/>
    <s v="X"/>
    <s v="X"/>
    <s v="X"/>
    <s v="FCS"/>
    <s v="All grades"/>
    <s v="All assessment types"/>
    <s v="No"/>
    <s v="Missing Data (175/178/185/188): Achievement and Participation data for students in the FCS subgroup for a(n) ALL Assessment Type was not reported in any of the grades at the SEA, LEA, and School levels. Please submit data."/>
    <m/>
    <s v="Missing Data (175/178/185/188): Achievement and Participation data for students in the FCS subgroup for a(n) ALL Assessment Type was not reported in any of the grades at the SEA, LEA, and School levels. Please submit data."/>
    <s v="File will be resubmitted."/>
    <m/>
    <m/>
    <m/>
    <s v="X"/>
    <s v="X"/>
    <s v="X"/>
    <s v="FCS"/>
    <s v="All grades"/>
    <s v="All assessment types"/>
    <m/>
    <s v="Data resubmitted"/>
    <s v="Did not resolve"/>
    <m/>
    <s v="Missing Data (175/178/185/188): Achievement and Participation data for students in the FCS subgroup for a(n) ALL Assessment Type was not reported in any of the grades at the SEA, LEA, and School levels. Please submit data."/>
    <m/>
    <m/>
    <m/>
    <m/>
    <x v="1"/>
    <s v="Include"/>
    <s v="Missing Data (175/178/185/188): Achievement and Participation data for students in the FCS subgroup for a(n) ALL Assessment Type was not reported in any of the grades at the SEA, LEA, and School levels. Please submit data."/>
    <x v="216"/>
    <m/>
    <x v="1"/>
    <x v="2"/>
    <x v="4"/>
    <x v="4"/>
    <s v="No"/>
    <s v="Missing Data (175/178/185/188): Achievement and Participation data for students in the FCS subgroup for a(n) ALL Assessment Type was not reported in any of the grades at the SEA, LEA, and School levels. Please submit data."/>
    <s v=""/>
    <m/>
    <m/>
    <m/>
    <m/>
    <m/>
    <m/>
    <m/>
  </r>
  <r>
    <s v="DQR-Assess-005_PA_1_001"/>
    <s v="Assessment CDQR "/>
    <s v="OESE, OSEP"/>
    <s v="2017-18"/>
    <s v="PENNSYLVANIA"/>
    <s v="PA"/>
    <s v="DQR-Assess-005"/>
    <n v="175"/>
    <n v="583"/>
    <s v="SEA, LEA"/>
    <s v="LEVEL COMPARISON"/>
    <s v="NA"/>
    <s v="X"/>
    <m/>
    <m/>
    <s v="CWD, F, LEP, MM"/>
    <s v="ALL, 6, 7, 8, 11"/>
    <s v="ALL, REGASSWACC, REGASSWOACC"/>
    <s v="No"/>
    <s v="Achievement SEA to LEA comparison - [MATHEMATICS]: The SEA FS 175 number of students in the CWD, F, LEP, MM subgroups who took an ALL, REGASSWACC, REGASSWOACC assessment and received a valid score in GRADES ALL, 6, 7, 8, 11 is different from the sum of the LEA level counts of students who took an assessment and received a valid score. _x000a__x000a_SEA to LEA discrepancies by Subject/Assessment Type/Subgroup/Grade:_x000a_-ALL/CWD/Grade 8: 2462 students, 10%_x000a_-ALL/CWD/Grade 11: 2636 students, 13%_x000a_-REGASSWOACC/CWD/Grade 7: 822 students, 10%_x000a_-ALL/F/Grade 11: 6339 students, 10%_x000a_-ALL/LEP/Grade 7: 494 students, 11%_x000a_-ALL/LEP/Grade 11: 445 students, 12%_x000a_-ALL/MM/Grade 7: 486 students, 10%_x000a_-ALL/MM/Grade 8: 444 students, 10%_x000a_-ALL/MM/Grade 11: 397 students, 14%_x000a__x000a_Please revise data and resubmit or explain in a data note why these data are accurate."/>
    <m/>
    <s v="Achievement SEA to LEA comparison - [MATHEMATICS]: The SEA FS 175 number of students in the CWD, F, LEP, MM subgroups who took an ALL, REGASSWACC, REGASSWOACC assessment and received a valid score in GRADES ALL, 6, 7, 8, 11 is different from the sum of the LEA level counts of students who took an assessment and received a valid score. _x000a__x000a_SEA to LEA discrepancies by Subject/Assessment Type/Subgroup/Grade:_x000a_-ALL/CWD/Grade 8: 2462 students, 10%_x000a_-ALL/CWD/Grade 11: 2636 students, 13%_x000a_-REGASSWOACC/CWD/Grade 7: 822 students, 10%_x000a_-ALL/F/Grade 11: 6339 students, 10%_x000a_-ALL/LEP/Grade 7: 494 students, 11%_x000a_-ALL/LEP/Grade 11: 445 students, 12%_x000a_-ALL/MM/Grade 7: 486 students, 10%_x000a_-ALL/MM/Grade 8: 444 students, 10%_x000a_-ALL/MM/Grade 11: 397 students, 14%_x000a__x000a_Please revise data and resubmit or explain in a data note why these data are accurate."/>
    <s v="File will be resubmitted."/>
    <m/>
    <m/>
    <m/>
    <m/>
    <m/>
    <m/>
    <m/>
    <m/>
    <m/>
    <m/>
    <s v="Data resubmitted"/>
    <s v="Resolved"/>
    <m/>
    <m/>
    <m/>
    <m/>
    <m/>
    <m/>
    <x v="0"/>
    <s v="Exclude"/>
    <s v=""/>
    <x v="216"/>
    <m/>
    <x v="0"/>
    <x v="0"/>
    <x v="5"/>
    <x v="5"/>
    <s v=""/>
    <s v=""/>
    <s v=""/>
    <m/>
    <m/>
    <m/>
    <m/>
    <m/>
    <m/>
    <m/>
  </r>
  <r>
    <s v="DQR-Assess-005_PA_1_002"/>
    <s v="Assessment CDQR "/>
    <s v="OESE, OSEP"/>
    <s v="2017-18"/>
    <s v="PENNSYLVANIA"/>
    <s v="PA"/>
    <s v="DQR-Assess-005"/>
    <n v="178"/>
    <n v="584"/>
    <s v="SEA, LEA"/>
    <s v="LEVEL COMPARISON"/>
    <s v="NA"/>
    <m/>
    <s v="X"/>
    <m/>
    <s v="CWD, F, HOM, LEP, MM"/>
    <s v="ALL, 6, 7, 8, 11"/>
    <s v="ALL, REGASSWACC, REGASSWOACC"/>
    <s v="No"/>
    <s v="Achievement SEA to LEA comparison - [READING/LANGUAGE ARTS]: The SEA FS 178 number of students in the CWD, F, LEP, MM subgroups who took an ALL, REGASSWACC, REGASSWOACC assessment and received a valid score in GRADES ALL, 6, 7, 8, 11 is different from the sum of the LEA level counts of students who took an assessment and received a valid score. _x000a__x000a_SEA to LEA discrepancies by Assessment Type/Subgroup/Grade:_x000a_-ALL/CWD/Grade 8: 2468 students, 10%_x000a_-ALL/CWD/Grade 11: 2589 students, 13%_x000a_-REGASSWOACC/CWD/Grade 7: 5370 students, 10%_x000a_-ALL/F/Grade 11: 6229 students, 10%_x000a_-REGASSWOACC/HOM/ALL: 818 students, 11%_x000a_-ALL/LEP/Grade 6: 442 students, 11%_x000a_-ALL/LEP/Grade 7: 460 students, 11%_x000a_-ALL/LEP/Grade 11: 400 students, 12%_x000a_-ALL/MM/Grade 7: 486 students, 10%_x000a_-ALL/MM/Grade 8: 444 students, 10%_x000a_-ALL/MM/Grade 11: 394 students, 14%_x000a__x000a_Please revise data and resubmit or explain in a data note why these data are accurate."/>
    <m/>
    <s v="Achievement SEA to LEA comparison - [READING/LANGUAGE ARTS]: The SEA FS 178 number of students in the CWD, F, LEP, MM subgroups who took an ALL, REGASSWACC, REGASSWOACC assessment and received a valid score in GRADES ALL, 6, 7, 8, 11 is different from the sum of the LEA level counts of students who took an assessment and received a valid score. _x000a__x000a_SEA to LEA discrepancies by Assessment Type/Subgroup/Grade:_x000a_-ALL/CWD/Grade 8: 2468 students, 10%_x000a_-ALL/CWD/Grade 11: 2589 students, 13%_x000a_-REGASSWOACC/CWD/Grade 7: 5370 students, 10%_x000a_-ALL/F/Grade 11: 6229 students, 10%_x000a_-REGASSWOACC/HOM/ALL: 818 students, 11%_x000a_-ALL/LEP/Grade 6: 442 students, 11%_x000a_-ALL/LEP/Grade 7: 460 students, 11%_x000a_-ALL/LEP/Grade 11: 400 students, 12%_x000a_-ALL/MM/Grade 7: 486 students, 10%_x000a_-ALL/MM/Grade 8: 444 students, 10%_x000a_-ALL/MM/Grade 11: 394 students, 14%_x000a__x000a_Please revise data and resubmit or explain in a data note why these data are accurate."/>
    <s v="File will be resubmitted."/>
    <m/>
    <m/>
    <m/>
    <m/>
    <m/>
    <m/>
    <m/>
    <m/>
    <m/>
    <m/>
    <s v="Data resubmitted"/>
    <s v="Resolved"/>
    <m/>
    <m/>
    <m/>
    <m/>
    <m/>
    <m/>
    <x v="0"/>
    <s v="Exclude"/>
    <s v=""/>
    <x v="216"/>
    <m/>
    <x v="0"/>
    <x v="0"/>
    <x v="5"/>
    <x v="5"/>
    <s v=""/>
    <s v=""/>
    <s v=""/>
    <m/>
    <m/>
    <m/>
    <m/>
    <m/>
    <m/>
    <m/>
  </r>
  <r>
    <s v="DQR-Assess-005_PA_1_003"/>
    <s v="Assessment CDQR "/>
    <s v="OESE, OSEP"/>
    <s v="2017-18"/>
    <s v="PENNSYLVANIA"/>
    <s v="PA"/>
    <s v="DQR-Assess-005"/>
    <n v="179"/>
    <n v="585"/>
    <s v="SEA, LEA"/>
    <s v="LEVEL COMPARISON"/>
    <s v="NA"/>
    <m/>
    <m/>
    <s v="X"/>
    <s v="ALL, CWD, F, HOM, LEP, M, MM"/>
    <s v="All, 8, 11"/>
    <s v="ALL, REGASSWACC, REGASSWOACC"/>
    <s v="No"/>
    <s v="Achievement SEA to LEA comparison - [SCIENCE]: The SEA FS 179 number of students in the ALL, CWD, F, HOM, LEP, M, MM subgroups who took an ALL, REGASSWACC, REGASSWOACC assessment and received a valid score in GRADES ALL, 8, 11 is different from the sum of the LEA level counts of students who took an assessment and received a valid score. _x000a__x000a_The GRAND TOTAL SEA number of students in the subgroup who took an REGASSWACC assessment for MATHEMATICS and received a valid score is 2279 students (64%) different from the SCH number._x000a__x000a_SEA to LEA discrepancies by Assessment Type/Subgroup/Grade:_x000a_-REGASSWACC/GRAND TOTAL: 1877 students, 12%_x000a_-ALL/CWD/Grade ALL: 6961 students, 10%_x000a_-ALL/CWD/Grade 8: 2429 students, 10%_x000a_-ALL/CWD/Grade 11: 2582 students, 13%_x000a_-ALL/F/Grade 11: 6213 students, 10%_x000a_-REGASSWACC/F/Grade 8: 717 students, 11%_x000a_-ALL/HOM/Grade ALL: 454 students, 10%_x000a_-ALL/LEP/Grade 11: 436 students, 11%_x000a_-REGASSWOACC/LEP/Grade 8: 244 students, 11%_x000a_-REGASSWACC/M/Grade 11: 1042 students, 12%_x000a_-ALL/MM/Grade 8: 437 students, 10%_x000a_-ALL/MM/Grade 11: 392 students, 14%_x000a__x000a_Please revise data and resubmit or explain in a data note why these data are accurate."/>
    <m/>
    <s v="Achievement SEA to LEA comparison - [SCIENCE]: The SEA FS 179 number of students in the ALL, CWD, F, HOM, LEP, M, MM subgroups who took an ALL, REGASSWACC, REGASSWOACC assessment and received a valid score in GRADES ALL, 8, 11 is different from the sum of the LEA level counts of students who took an assessment and received a valid score. _x000a__x000a_The GRAND TOTAL SEA number of students in the subgroup who took an REGASSWACC assessment for MATHEMATICS and received a valid score is 2279 students (64%) different from the SCH number._x000a__x000a_SEA to LEA discrepancies by Assessment Type/Subgroup/Grade:_x000a_-REGASSWACC/GRAND TOTAL: 1877 students, 12%_x000a_-ALL/CWD/Grade ALL: 6961 students, 10%_x000a_-ALL/CWD/Grade 8: 2429 students, 10%_x000a_-ALL/CWD/Grade 11: 2582 students, 13%_x000a_-ALL/F/Grade 11: 6213 students, 10%_x000a_-REGASSWACC/F/Grade 8: 717 students, 11%_x000a_-ALL/HOM/Grade ALL: 454 students, 10%_x000a_-ALL/LEP/Grade 11: 436 students, 11%_x000a_-REGASSWOACC/LEP/Grade 8: 244 students, 11%_x000a_-REGASSWACC/M/Grade 11: 1042 students, 12%_x000a_-ALL/MM/Grade 8: 437 students, 10%_x000a_-ALL/MM/Grade 11: 392 students, 14%_x000a__x000a_Please revise data and resubmit or explain in a data note why these data are accurate."/>
    <s v="File will be resubmitted."/>
    <m/>
    <m/>
    <m/>
    <m/>
    <m/>
    <m/>
    <m/>
    <m/>
    <m/>
    <m/>
    <s v="Data resubmitted"/>
    <s v="Resolved"/>
    <m/>
    <m/>
    <m/>
    <m/>
    <m/>
    <m/>
    <x v="0"/>
    <s v="Exclude"/>
    <s v=""/>
    <x v="216"/>
    <m/>
    <x v="0"/>
    <x v="0"/>
    <x v="5"/>
    <x v="5"/>
    <s v=""/>
    <s v=""/>
    <s v=""/>
    <m/>
    <m/>
    <m/>
    <m/>
    <m/>
    <m/>
    <m/>
  </r>
  <r>
    <s v="DQR-Assess-005_PA_1_004"/>
    <s v="Assessment CDQR "/>
    <s v="OESE, OSEP"/>
    <s v="2017-18"/>
    <s v="PENNSYLVANIA"/>
    <s v="PA"/>
    <s v="DQR-Assess-005"/>
    <s v="175, 178, 179, 185, 188, 189"/>
    <s v="583, 584, 585, 588, 589, 590"/>
    <s v="SEA, LEA"/>
    <s v="LEVEL COMPARISON"/>
    <s v="NA"/>
    <s v="X"/>
    <s v="X"/>
    <s v="X"/>
    <s v="ECODIS, MB, MHL"/>
    <s v="ALL, 3, 4, 5, 6, 7, 8, 11"/>
    <s v="ALL, REGASSWACC, REGASSWOACC"/>
    <s v="No"/>
    <s v="Achievement SEA to LEA comparison: The SEA FS 175 number of students in the ECODIS, MB, and MHL subgroups who took an ALL, REGASSWACC, REGASSWOACC assessment and received a valid score in GRADES ALL, 3-8, 11 is different from the sum of the LEA level counts of students who took an assessment and received a valid score._x000a__x000a_SEA to LEA GRAND TOTAL discrepancies by Subject/Grade Level/Subgroup/Assessment Type:_x000a_-ECODIS: 47592 students, 11%_x000a_-MB: 32617 students, 25%_x000a_-MHL: 12667 students, 12%_x000a__x000a_Similar SEA to LEA discrepancies exist for the FS 178/179 number of students who took an assessment and received a valid score, and for the FS 185/188/189 number of students who participated in an ALTASSALTACH assessment. Please revise data and resubmit or explain in a data note why these data are accurate."/>
    <m/>
    <s v="Achievement SEA to LEA comparison: The SEA FS 175 number of students in the ECODIS, MB, and MHL subgroups who took an ALL, REGASSWACC, REGASSWOACC assessment and received a valid score in GRADES ALL, 3-8, 11 is different from the sum of the LEA level counts of students who took an assessment and received a valid score._x000a__x000a_SEA to LEA GRAND TOTAL discrepancies by Subject/Grade Level/Subgroup/Assessment Type:_x000a_-ECODIS: 47592 students, 11%_x000a_-MB: 32617 students, 25%_x000a_-MHL: 12667 students, 12%_x000a__x000a_Similar SEA to LEA discrepancies exist for the FS 178/179 number of students who took an assessment and received a valid score, and for the FS 185/188/189 number of students who participated in an ALTASSALTACH assessment. Please revise data and resubmit or explain in a data note why these data are accurate."/>
    <s v="File will be resubmitted."/>
    <m/>
    <m/>
    <m/>
    <m/>
    <m/>
    <m/>
    <m/>
    <m/>
    <m/>
    <m/>
    <s v="Data resubmitted"/>
    <s v="Resolved"/>
    <m/>
    <m/>
    <m/>
    <m/>
    <m/>
    <m/>
    <x v="0"/>
    <s v="Exclude"/>
    <s v=""/>
    <x v="216"/>
    <m/>
    <x v="0"/>
    <x v="0"/>
    <x v="5"/>
    <x v="5"/>
    <s v=""/>
    <s v=""/>
    <s v=""/>
    <m/>
    <m/>
    <m/>
    <m/>
    <m/>
    <m/>
    <m/>
  </r>
  <r>
    <s v="DQR-Assess-005_PA_1_005"/>
    <s v="Assessment CDQR "/>
    <s v="OESE, OSEP"/>
    <s v="2017-18"/>
    <s v="PENNSYLVANIA"/>
    <s v="PA"/>
    <s v="DQR-Assess-005"/>
    <s v="175, 178, 179, 185, 188, 189"/>
    <s v="583, 584, 585, 588, 589, 590"/>
    <s v="SEA, LEA"/>
    <s v="LEVEL COMPARISON"/>
    <s v="NA"/>
    <s v="X"/>
    <s v="X"/>
    <s v="X"/>
    <s v="MB"/>
    <s v="All grades"/>
    <s v="ALTASSALTACH"/>
    <s v="No"/>
    <s v="Achievement SEA to LEA comparison: The SEA FS 175/178/179 GRAND TOTAL number of students in the MB subgroup who took an ALTASSALTACH assessment and received a valid score is different from the sum of the LEA level counts of students who took an assessment and received a valid score. _x000a__x000a_SEA to LEA discrepancies by subject: _x000a_-MATHEMATICS: 530 students, 14%_x000a_-READING/LANGUAGE ARTS: 531 students, 14%_x000a_-SCIENCE: 256 students, 16%_x000a__x000a_Similar SEA to LEA discrepancies exist for the FS 185/188/189 number of students who participated in an ALTASSALTACH assessment. Please revise data and resubmit or explain in a data note why these data are accurate."/>
    <m/>
    <s v="Achievement SEA to LEA comparison: The SEA FS 175/178/179 GRAND TOTAL number of students in the MB subgroup who took an ALTASSALTACH assessment and received a valid score is different from the sum of the LEA level counts of students who took an assessment and received a valid score. _x000a__x000a_SEA to LEA discrepancies by subject: _x000a_-MATHEMATICS: 530 students, 14%_x000a_-READING/LANGUAGE ARTS: 531 students, 14%_x000a_-SCIENCE: 256 students, 16%_x000a__x000a_Similar SEA to LEA discrepancies exist for the FS 185/188/189 number of students who participated in an ALTASSALTACH assessment. Please revise data and resubmit or explain in a data note why these data are accurate."/>
    <s v="File will be resubmitted."/>
    <m/>
    <m/>
    <m/>
    <m/>
    <m/>
    <m/>
    <m/>
    <m/>
    <m/>
    <m/>
    <s v="Data resubmitted"/>
    <s v="Resolved"/>
    <m/>
    <m/>
    <m/>
    <m/>
    <m/>
    <m/>
    <x v="0"/>
    <s v="Exclude"/>
    <s v=""/>
    <x v="216"/>
    <m/>
    <x v="0"/>
    <x v="0"/>
    <x v="5"/>
    <x v="5"/>
    <s v=""/>
    <s v=""/>
    <s v=""/>
    <m/>
    <m/>
    <m/>
    <m/>
    <m/>
    <m/>
    <m/>
  </r>
  <r>
    <s v="DQR-Assess-009_PA_1_001"/>
    <s v="Assessment CDQR "/>
    <s v="OESE, OSEP"/>
    <s v="2017-18"/>
    <s v="PENNSYLVANIA"/>
    <s v="PA"/>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File will be resubmitted."/>
    <m/>
    <m/>
    <m/>
    <s v="X"/>
    <s v="X"/>
    <s v="X"/>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216"/>
    <m/>
    <x v="1"/>
    <x v="3"/>
    <x v="4"/>
    <x v="4"/>
    <s v="No"/>
    <s v="A year to year change of more than 200 (count difference) and 10% was identified for at least one subgroup, assessment type, or grade. Please review the CDQR Year to Year tab. Please resubmit SY 2017-18 data or submit a data note to explain why these data are accurate."/>
    <s v=""/>
    <m/>
    <m/>
    <m/>
    <m/>
    <m/>
    <m/>
    <m/>
  </r>
  <r>
    <s v="DQR-Assess-010_PA_2_001"/>
    <s v="Assessment CDQR "/>
    <s v="OESE, OSEP"/>
    <s v="2017-18"/>
    <s v="PENNSYLVANIA"/>
    <s v="PA"/>
    <s v="DQR-Assess-010"/>
    <n v="188"/>
    <n v="589"/>
    <s v="SEA"/>
    <s v="ACCURACY - YEAR TO YEAR RATE"/>
    <s v="NA"/>
    <m/>
    <m/>
    <m/>
    <m/>
    <m/>
    <m/>
    <m/>
    <m/>
    <m/>
    <m/>
    <s v=""/>
    <m/>
    <m/>
    <m/>
    <m/>
    <s v="X"/>
    <m/>
    <s v="See CDQR Y2Y report"/>
    <s v="See CDQR Y2Y report"/>
    <s v="See CDQR Y2Y report"/>
    <s v="See CDQR Y2Y report"/>
    <s v="Data resubmitted"/>
    <s v="New"/>
    <m/>
    <s v="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articipation rate change of more than 4% was identified for at least one subgroup, assessment type, or grade. Please review the CDQR Year to Year tab. Please resubmit SY 2017-18 data or submit a data note to explain why these data are accurate."/>
    <x v="1"/>
    <m/>
    <x v="1"/>
    <x v="3"/>
    <x v="1"/>
    <x v="1"/>
    <s v=""/>
    <s v="A year to year participation rate change of more than 4% was identified for at least one subgroup, assessment type, or grade. Please review the CDQR Year to Year tab. Please resubmit SY 2017-18 data or submit a data note to explain why these data are accurate."/>
    <s v=""/>
    <m/>
    <m/>
    <m/>
    <m/>
    <m/>
    <m/>
    <m/>
  </r>
  <r>
    <s v="DQR-Assess-010_PA_1_001"/>
    <s v="Assessment CDQR "/>
    <s v="OESE, OSEP"/>
    <s v="2017-18"/>
    <s v="PENNSYLVANIA"/>
    <s v="PA"/>
    <s v="DQR-Assess-010"/>
    <s v="185, 189"/>
    <s v="588, 590"/>
    <s v="SEA"/>
    <s v="ACCURACY - YEAR TO YEAR RATE"/>
    <s v="NA"/>
    <s v="X"/>
    <m/>
    <s v="X"/>
    <s v="See CDQR Y2Y report"/>
    <s v="See CDQR Y2Y report"/>
    <s v="See CDQR Y2Y report"/>
    <s v="See CDQR Y2Y report"/>
    <s v="A year to year participation rate change of more than 4% was identified for at least one subgroup, assessment type, or grade. Please review the CDQR Year to Year Report. Please resubmit SY 2017-18 data or submit a data note to explain why these data are accurate."/>
    <m/>
    <s v="A year to year participation rate change of more than 4% was identified for at least one subgroup, assessment type, or grade. Please review the CDQR Year to Year Report. Please resubmit SY 2017-18 data or submit a data note to explain why these data are accurate."/>
    <s v="File will be resubmitted."/>
    <m/>
    <m/>
    <m/>
    <s v="X"/>
    <m/>
    <s v="X"/>
    <s v="See CDQR Y2Y report"/>
    <s v="See CDQR Y2Y report"/>
    <s v="See CDQR Y2Y report"/>
    <s v="See CDQR Y2Y report"/>
    <s v="Data resubmitted"/>
    <s v="Did not resolve"/>
    <m/>
    <s v="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articipation rate change of more than 4% was identified for at least one subgroup, assessment type, or grade. Please review the CDQR Year to Year tab. Please resubmit SY 2017-18 data or submit a data note to explain why these data are accurate."/>
    <x v="216"/>
    <m/>
    <x v="1"/>
    <x v="3"/>
    <x v="4"/>
    <x v="4"/>
    <s v="No"/>
    <s v="A year to year participation rate change of more than 4% was identified for at least one subgroup, assessment type, or grade. Please review the CDQR Year to Year tab. Please resubmit SY 2017-18 data or submit a data note to explain why these data are accurate."/>
    <s v=""/>
    <m/>
    <m/>
    <m/>
    <m/>
    <m/>
    <m/>
    <m/>
  </r>
  <r>
    <s v="DQR-Assess-014_PA_1_001"/>
    <s v="Assessment CDQR "/>
    <s v="OESE, OSEP"/>
    <s v="2017-18"/>
    <s v="PENNSYLVANIA"/>
    <s v="PA"/>
    <s v="DQR-Assess-014"/>
    <n v="185"/>
    <n v="588"/>
    <s v="SEA"/>
    <s v="LOW PARTICIPATION RATE"/>
    <s v="NA"/>
    <s v="X"/>
    <m/>
    <m/>
    <s v="CWD, HOM, MAN, MIG"/>
    <s v="All grades"/>
    <s v="All assessment types"/>
    <s v="No"/>
    <s v="Low Participation Rate (FS 185): The participation rates for the CWD, HOM, MAN, and MIG subgroups range from 90.2 to 94.9%.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s for the CWD, HOM, MAN, and MIG subgroups range from 90.2 to 94.9%. The ESEA, as amended, requires that States annually measure the achievement of not less than 95 percent of all students, and 95 percent of all students in each subgroup of students. Please revise data and resubmit and/or provide an explanatory data note. "/>
    <s v="File will be resubmitted."/>
    <m/>
    <m/>
    <m/>
    <s v="X"/>
    <m/>
    <m/>
    <s v="MAN, HOM, CWD"/>
    <s v="ALL"/>
    <s v="ALL"/>
    <s v="Y"/>
    <s v="Data resubmitted"/>
    <s v="Did not resolve"/>
    <m/>
    <s v="Low Participation Rate (FS185): The participation rate for MAN, HOM, CWD students range from 93.73 to 94.92%.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MAN, HOM, CWD students range from 93.73 to 94.92%. The ESEA, as amended, requires that States annually measure the achievement of not less than 95 percent of all students, and 95 percent of all students in each subgroup of students. Please revise data and resubmit and/or provide an explanatory data note."/>
    <x v="216"/>
    <m/>
    <x v="1"/>
    <x v="4"/>
    <x v="4"/>
    <x v="4"/>
    <s v="No"/>
    <s v="Low Participation Rate (FS185): The participation rate for MAN, HOM, CWD students range from 93.73 to 94.92%. The ESEA, as amended, requires that States annually measure the achievement of not less than 95 percent of all students, and 95 percent of all students in each subgroup of students. Please revise data and resubmit and/or provide an explanatory data note."/>
    <s v=""/>
    <m/>
    <m/>
    <m/>
    <m/>
    <m/>
    <m/>
    <m/>
  </r>
  <r>
    <s v="DQR-Assess-014_PA_1_002"/>
    <s v="Assessment CDQR "/>
    <s v="OESE, OSEP"/>
    <s v="2017-18"/>
    <s v="PENNSYLVANIA"/>
    <s v="PA"/>
    <s v="DQR-Assess-014"/>
    <n v="188"/>
    <n v="589"/>
    <s v="SEA"/>
    <s v="LOW PARTICIPATION RATE"/>
    <s v="NA"/>
    <m/>
    <s v="X"/>
    <m/>
    <s v="CWD, HOM, LEP, MAN, MHL, MIG"/>
    <s v="All grades"/>
    <s v="All assessment types"/>
    <s v="No"/>
    <s v="Low Participation Rate (FS 188): The participation rates for  the CWD, HOM, LEP, MAN, MHL, and MIG subgroups range from 75.5 to 94.6%.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the CWD, HOM, LEP, MAN, MHL, and MIG subgroups range from 75.5 to 94.6%. The ESEA, as amended, requires that States annually measure the achievement of not less than 95 percent of all students, and 95 percent of all students in each subgroup of students. Please revise data and resubmit and/or provide an explanatory data note. "/>
    <s v="File will be resubmitted."/>
    <m/>
    <m/>
    <m/>
    <m/>
    <s v="X"/>
    <m/>
    <s v="MIG, MHL, MAN, LEP, HOM, CWD"/>
    <s v="ALL"/>
    <s v="ALL"/>
    <s v="Y"/>
    <s v="Data resubmitted"/>
    <s v="Did not resolve"/>
    <m/>
    <s v="Low Participation Rate (FS188): The participation rate for MIG, MHL, MAN, LEP, HOM, CWD students range from 81.57 to 94.64%.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MIG, MHL, MAN, LEP, HOM, CWD students range from 81.57 to 94.64%. The ESEA, as amended, requires that States annually measure the achievement of not less than 95 percent of all students, and 95 percent of all students in each subgroup of students. Please revise data and resubmit and/or provide an explanatory data note."/>
    <x v="216"/>
    <m/>
    <x v="1"/>
    <x v="4"/>
    <x v="4"/>
    <x v="4"/>
    <s v="No"/>
    <s v="Low Participation Rate (FS188): The participation rate for MIG, MHL, MAN, LEP, HOM, CWD students range from 81.57 to 94.64%. The ESEA, as amended, requires that States annually measure the achievement of not less than 95 percent of all students, and 95 percent of all students in each subgroup of students. Please revise data and resubmit and/or provide an explanatory data note."/>
    <s v=""/>
    <m/>
    <m/>
    <m/>
    <m/>
    <m/>
    <m/>
    <m/>
  </r>
  <r>
    <s v="DQR-Assess-018_PA_1_001"/>
    <s v="Assessment CDQR "/>
    <s v="OESE, OSEP"/>
    <s v="2017-18"/>
    <s v="PENNSYLVANIA"/>
    <s v="PA"/>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2.01%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tudents with Disabilities (IDEA) (CWD) taking the alternate assessment based on alternate achievement standards (ALTPARTALTACH) make up 2.0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File will be resubmitted."/>
    <m/>
    <m/>
    <s v="Revise; Per Email"/>
    <s v="X"/>
    <m/>
    <m/>
    <s v="CWD"/>
    <s v="ALL"/>
    <s v="ALTALTACH"/>
    <s v="Y"/>
    <s v="Data resubmitted"/>
    <s v="Did not resolve"/>
    <m/>
    <s v="1% CWD Alternate Assessment Participation: Students with Disabilities (IDEA) (CWD) taking the alternate assessment based on alternate achievement standards (ALTPARTALTACH) make up 2.0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Students with Disabilities (IDEA) (CWD) taking the alternate assessment based on alternate achievement standards (ALTPARTALTACH) make up 2.0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x v="216"/>
    <m/>
    <x v="2"/>
    <x v="5"/>
    <x v="5"/>
    <x v="5"/>
    <s v="No"/>
    <s v="1% CWD Alternate Assessment Participation: Students with Disabilities (IDEA) (CWD) taking the alternate assessment based on alternate achievement standards (ALTPARTALTACH) make up 2.0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
    <m/>
    <m/>
    <m/>
    <m/>
    <m/>
    <m/>
    <m/>
  </r>
  <r>
    <s v="DQR-Assess-018_PA_1_002"/>
    <s v="Assessment CDQR "/>
    <s v="OESE, OSEP"/>
    <s v="2017-18"/>
    <s v="PENNSYLVANIA"/>
    <s v="PA"/>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File will be resubmitted."/>
    <m/>
    <m/>
    <s v="Revise; Per Email"/>
    <m/>
    <s v="X"/>
    <m/>
    <s v="CWD"/>
    <s v="ALL"/>
    <s v="ALTALTACH"/>
    <s v="Y"/>
    <s v="Data resubmitted"/>
    <s v="Did not resolve"/>
    <m/>
    <s v="1% CWD Alternate Assessment Participation [READING/LANGUAGE ARTS]: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READING/LANGUAGE ARTS]: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x v="216"/>
    <m/>
    <x v="2"/>
    <x v="5"/>
    <x v="5"/>
    <x v="5"/>
    <s v="No"/>
    <s v="1% CWD Alternate Assessment Participation [READING/LANGUAGE ARTS]: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
    <m/>
    <m/>
    <m/>
    <m/>
    <m/>
    <m/>
    <m/>
  </r>
  <r>
    <s v="DQR-Assess-018_PA_1_003"/>
    <s v="Assessment CDQR "/>
    <s v="OESE, OSEP"/>
    <s v="2017-18"/>
    <s v="PENNSYLVANIA"/>
    <s v="PA"/>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97%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9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s v="File will be resubmitted."/>
    <m/>
    <m/>
    <s v="Revise; Per Email"/>
    <m/>
    <m/>
    <s v="X"/>
    <s v="CWD"/>
    <s v="ALL"/>
    <s v="ALTALTACH"/>
    <s v="Y"/>
    <s v="Data resubmitted"/>
    <s v="Did not resolve"/>
    <m/>
    <s v="1% CWD Alternate Assessment Participation [SCIENCE]: Students with Disabilities (IDEA) (CWD) taking the alternate assessment based on alternate achievement standards (ALTPARTALTACH) make up 1.97%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m/>
    <m/>
    <m/>
    <m/>
    <x v="1"/>
    <s v="Exclude - Science and SEA only"/>
    <s v="1% CWD Alternate Assessment Participation [SCIENCE]: Students with Disabilities (IDEA) (CWD) taking the alternate assessment based on alternate achievement standards (ALTPARTALTACH) make up 1.97%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x v="216"/>
    <m/>
    <x v="2"/>
    <x v="5"/>
    <x v="5"/>
    <x v="5"/>
    <s v="No"/>
    <s v="1% CWD Alternate Assessment Participation [SCIENCE]: Students with Disabilities (IDEA) (CWD) taking the alternate assessment based on alternate achievement standards (ALTPARTALTACH) make up 1.9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m/>
    <m/>
    <m/>
    <m/>
    <m/>
    <m/>
    <m/>
    <m/>
  </r>
  <r>
    <s v="DQR-Assess-001_PR_1_001"/>
    <s v="Assessment CDQR "/>
    <s v="OESE, OSEP"/>
    <s v="2017-18"/>
    <s v="PUERTO RICO"/>
    <s v="PR"/>
    <s v="DQR-Assess-001"/>
    <s v="175, 178, 179, 185, 188, 189"/>
    <s v="583, 584, 585, 588, 589, 590"/>
    <s v="SEA, LEA, SCH"/>
    <s v="MISSING DATA"/>
    <s v="NA"/>
    <s v="X"/>
    <s v="X"/>
    <s v="X"/>
    <s v="All subgroups"/>
    <s v="All grades"/>
    <s v="All assessment types"/>
    <s v="Yes"/>
    <s v="Missing Data (FS 175/178/179/185/188/189): Achievement and Participation data were not reported at the SEA, LEA, and School levels. Please submit data."/>
    <m/>
    <s v="Missing Data (FS 175/178/179/185/188/189): Achievement and Participation data were not reported at the SEA, LEA, and School levels. Please submit data. ED acknowledges that the State was having technical issues and expects to receive complete data by the final due date. "/>
    <s v="Data was submitted 5 days later. We have reviewed data and understand is correct. We were not able to resolve the external and technical issues with the enough buffer time to correct the validation errors triggered by ESS. _x000a__x000a_To avoid late submissions, we are making the adjustments to transition to Generate. At present, we have initiated the redesign and standardization of PRDE's Data Warehouse (DW). The tool to be used will be an additional module within the DW and  will facilitate the EDFacts files reporting directly from Generate. The reporting calendar has been modified also, and assessment data must be prepared for submission by August."/>
    <m/>
    <m/>
    <s v="Revise; State Explanation"/>
    <m/>
    <m/>
    <m/>
    <m/>
    <m/>
    <m/>
    <m/>
    <s v="Data resubmitted"/>
    <s v="Resolved"/>
    <m/>
    <m/>
    <m/>
    <m/>
    <m/>
    <m/>
    <x v="0"/>
    <s v="Exclude"/>
    <s v=""/>
    <x v="217"/>
    <m/>
    <x v="0"/>
    <x v="0"/>
    <x v="0"/>
    <x v="0"/>
    <m/>
    <s v=""/>
    <s v=""/>
    <m/>
    <m/>
    <m/>
    <m/>
    <m/>
    <m/>
    <m/>
  </r>
  <r>
    <s v="DQR-Assess-002_PR_2_001"/>
    <s v="Assessment CDQR "/>
    <s v="OESE, OSEP"/>
    <s v="2017-18"/>
    <s v="PUERTO RICO"/>
    <s v="PR"/>
    <s v="DQR-Assess-002"/>
    <n v="179"/>
    <n v="585"/>
    <s v="SEA"/>
    <s v="METADATA ERROR"/>
    <s v="ZEROS SUBMITTED"/>
    <m/>
    <m/>
    <m/>
    <m/>
    <m/>
    <m/>
    <m/>
    <m/>
    <m/>
    <m/>
    <s v=""/>
    <m/>
    <m/>
    <m/>
    <m/>
    <m/>
    <s v="X"/>
    <s v="NA"/>
    <s v="3, 5, 6, 7"/>
    <s v="ALTALTACH, REGWACC, REGWOACC"/>
    <m/>
    <s v="Data resubmitted"/>
    <s v="New"/>
    <m/>
    <s v="Achievement metadata - [SCIENCE]: Achievement data (FS 179) submitted for ALTASSALTACH, REGASSWACC, REGASSWOACC [PERF LEVELS 1-4] for GRADES 3, 5, 6, 7; however, EMAPS assessment metadata does not include these GRADES 3, 5, 6, 7/ALTASSALTACH, REGASSWACC, REGASSWOACC/LEVELS 1-4 combinations. Zeroes were submitted for these combinations. Please resubmit metadata and/or data to ensure consistency."/>
    <m/>
    <m/>
    <m/>
    <m/>
    <x v="1"/>
    <s v="Exclude"/>
    <s v="Achievement metadata - [SCIENCE]: Achievement data (FS 179) submitted for ALTASSALTACH, REGASSWACC, REGASSWOACC [PERF LEVELS 1-4] for GRADES 3, 5, 6, 7; however, EMAPS assessment metadata does not include these GRADES 3, 5, 6, 7/ALTASSALTACH, REGASSWACC, REGASSWOACC/LEVELS 1-4 combinations. Zeroes were submitted for these combinations. Please resubmit metadata and/or data to ensure consistency."/>
    <x v="1"/>
    <s v="Zeroes submitted comment; recommend removing from data notes"/>
    <x v="0"/>
    <x v="1"/>
    <x v="1"/>
    <x v="1"/>
    <s v=""/>
    <s v="Achievement metadata - [SCIENCE]: Achievement data (FS 179) submitted for ALTASSALTACH, REGASSWACC, REGASSWOACC [PERF LEVELS 1-4] for GRADES 3, 5, 6, 7; however, EMAPS assessment metadata does not include these GRADES 3, 5, 6, 7/ALTASSALTACH, REGASSWACC, REGASSWOACC/LEVELS 1-4 combinations. Zeroes were submitted for these combinations. Please resubmit metadata and/or data to ensure consistency."/>
    <s v=""/>
    <m/>
    <m/>
    <m/>
    <m/>
    <m/>
    <m/>
    <m/>
  </r>
  <r>
    <s v="DQR-Assess-003_PR_2_001"/>
    <s v="Assessment CDQR "/>
    <s v="OESE, OSEP"/>
    <s v="2017-18"/>
    <s v="PUERTO RICO"/>
    <s v="PR"/>
    <s v="DQR-Assess-003"/>
    <n v="189"/>
    <n v="590"/>
    <s v="SEA"/>
    <s v="METADATA ERROR"/>
    <s v="ZEROS SUBMITTED"/>
    <m/>
    <m/>
    <m/>
    <m/>
    <m/>
    <m/>
    <m/>
    <m/>
    <m/>
    <m/>
    <s v=""/>
    <m/>
    <m/>
    <m/>
    <m/>
    <m/>
    <s v="X"/>
    <s v="NA"/>
    <s v="3, 5, 6, 7"/>
    <s v="ALTALTACH, REGWACC, REGWOACC"/>
    <m/>
    <s v="Data resubmitted"/>
    <s v="New"/>
    <m/>
    <s v="Participation metadata - [SCIENCE]: No Participation data (FS 189) submitted for ALTPARTALTACH, REGPARTWACC, REGPARTWOACC for GRADES 3, 5, 6, 7; however, EMAPS assessment metadata indicated GRADES 3, 5, 6, 7/ALTPARTALTACH, GRADES 3, 5, 6, 7/REGPARTWACC, and GRADES 3, 5, 6, 7/REGPARTWOACC would be submitted. Zeroes were submitted for these combinations. Please resubmit metadata and/or data to ensure consistency."/>
    <m/>
    <m/>
    <m/>
    <m/>
    <x v="1"/>
    <s v="Exclude"/>
    <s v="Participation metadata - [SCIENCE]: No Participation data (FS 189) submitted for ALTPARTALTACH, REGPARTWACC, REGPARTWOACC for GRADES 3, 5, 6, 7; however, EMAPS assessment metadata indicated GRADES 3, 5, 6, 7/ALTPARTALTACH, GRADES 3, 5, 6, 7/REGPARTWACC, and GRADES 3, 5, 6, 7/REGPARTWOACC would be submitted. Zeroes were submitted for these combinations. Please resubmit metadata and/or data to ensure consistency."/>
    <x v="1"/>
    <s v="Zeroes submitted comment; recommend removing from data notes"/>
    <x v="0"/>
    <x v="1"/>
    <x v="1"/>
    <x v="1"/>
    <s v=""/>
    <s v="Participation metadata - [SCIENCE]: No Participation data (FS 189) submitted for ALTPARTALTACH, REGPARTWACC, REGPARTWOACC for GRADES 3, 5, 6, 7; however, EMAPS assessment metadata indicated GRADES 3, 5, 6, 7/ALTPARTALTACH, GRADES 3, 5, 6, 7/REGPARTWACC, and GRADES 3, 5, 6, 7/REGPARTWOACC would be submitted. Zeroes were submitted for these combinations. Please resubmit metadata and/or data to ensure consistency."/>
    <s v=""/>
    <m/>
    <m/>
    <m/>
    <m/>
    <m/>
    <m/>
    <m/>
  </r>
  <r>
    <s v="DQR-Assess-009_PR_2_001"/>
    <s v="Assessment CDQR "/>
    <s v="OESE, OSEP"/>
    <s v="2017-18"/>
    <s v="PUERTO RICO"/>
    <s v="PR"/>
    <s v="DQR-Assess-009"/>
    <s v="175, 178, 179, 185, 188, 189"/>
    <s v="583, 584, 585, 588, 589, 590"/>
    <s v="SEA"/>
    <s v="ACCURACY - YEAR TO YEAR COUNT"/>
    <s v="NA"/>
    <m/>
    <m/>
    <m/>
    <m/>
    <m/>
    <m/>
    <m/>
    <m/>
    <m/>
    <m/>
    <s v=""/>
    <m/>
    <m/>
    <m/>
    <s v="X"/>
    <s v="X"/>
    <s v="X"/>
    <s v="See CDQR Y2Y report"/>
    <s v="See CDQR Y2Y report"/>
    <s v="See CDQR Y2Y report"/>
    <s v="See CDQR Y2Y report"/>
    <s v="Data resubmitted"/>
    <s v="New"/>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Exclude - SEA"/>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1"/>
    <m/>
    <x v="1"/>
    <x v="3"/>
    <x v="1"/>
    <x v="1"/>
    <s v=""/>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s v=""/>
    <m/>
    <m/>
    <m/>
    <m/>
    <m/>
    <m/>
    <m/>
  </r>
  <r>
    <s v="DQR-Assess-011_PR_2_001"/>
    <s v="Assessment CDQR "/>
    <s v="OESE, OSEP"/>
    <s v="2017-18"/>
    <s v="PUERTO RICO"/>
    <s v="PR"/>
    <s v="DQR-Assess-011"/>
    <s v="179, 189"/>
    <n v="585"/>
    <s v="SEA"/>
    <s v="YEAR TO YEAR COMPARISON - CWD"/>
    <s v="NA"/>
    <m/>
    <m/>
    <m/>
    <m/>
    <m/>
    <m/>
    <m/>
    <m/>
    <m/>
    <m/>
    <s v=""/>
    <m/>
    <m/>
    <m/>
    <m/>
    <m/>
    <s v="X"/>
    <s v="CWD"/>
    <s v="ALL"/>
    <s v="ALTALTACH"/>
    <s v="Y"/>
    <s v="Data resubmitted"/>
    <s v="New"/>
    <m/>
    <s v="Year to Year comparison - CWD (FS179): The number of CWD students who took an ALTASSALTACH assessment and received a valid score in SY 2017-18 is -22.44% different from SY 2016-17. The approximate discrepancy is 175 students. The same discrepancy exists for the FS 189 number of CWD students who were enrolled at the time of the assessment and who took an ALTASSALTACH assessment. Please submit a data note explaining the discrepancy if the data are correct or resubmit the data."/>
    <m/>
    <m/>
    <m/>
    <m/>
    <x v="1"/>
    <s v="Exclude - SEA"/>
    <s v="Year to Year comparison - CWD (FS179): The number of CWD students who took an ALTASSALTACH assessment and received a valid score in SY 2017-18 is -22.44% different from SY 2016-17. The approximate discrepancy is 175 students. The same discrepancy exists for the FS 189 number of CWD students who were enrolled at the time of the assessment and who took an ALTASSALTACH assessment. Please submit a data note explaining the discrepancy if the data are correct or resubmit the data."/>
    <x v="1"/>
    <m/>
    <x v="1"/>
    <x v="3"/>
    <x v="1"/>
    <x v="1"/>
    <s v=""/>
    <s v="Year to Year comparison - CWD (FS179): The number of CWD students who took an ALTASSALTACH assessment and received a valid score in SY 2017-18 is -22.44% different from SY 2016-17. The approximate discrepancy is 175 students. The same discrepancy exists for the FS 189 number of CWD students who were enrolled at the time of the assessment and who took an ALTASSALTACH assessment. Please submit a data note explaining the discrepancy if the data are correct or resubmit the data."/>
    <s v=""/>
    <m/>
    <m/>
    <m/>
    <m/>
    <m/>
    <m/>
    <m/>
  </r>
  <r>
    <s v="DQR-Assess-010_PW_1_001"/>
    <s v="Assessment CDQR "/>
    <s v="OESE, OSEP"/>
    <s v="2017-18"/>
    <s v="REPUBLIC OF PALAU"/>
    <s v="PW"/>
    <s v="DQR-Assess-010"/>
    <s v="175, 178, 185, 188"/>
    <s v="583, 584, 588, 589"/>
    <s v="SEA"/>
    <s v="ACCURACY - YEAR TO YEAR RATE"/>
    <s v="NA"/>
    <s v="X"/>
    <s v="X"/>
    <m/>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The assessment data submitted is accurate therefore resubmission is not required.  The change of statewide assessment caused confusion in some schools which had negative effected on participation and proficiency rates.  In SY17-18, IOWA replaced Palau Achievement Test (PAT) as Palau's statewide assessment and it was administered for the first time."/>
    <m/>
    <m/>
    <m/>
    <s v="X"/>
    <s v="X"/>
    <m/>
    <s v="See CDQR Y2Y report"/>
    <s v="See CDQR Y2Y report"/>
    <s v="See CDQR Y2Y report"/>
    <s v="See CDQR Y2Y report"/>
    <s v="No resubmission"/>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Exclude - SEA"/>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218"/>
    <m/>
    <x v="1"/>
    <x v="3"/>
    <x v="2"/>
    <x v="3"/>
    <s v="Yes"/>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_x000a__x000a_ED Note: State indicated that data were correct as reported."/>
    <s v="In SY 2017-18, IOWA replaced Palau Achievement Test (PAT) as Palau's statewide assessment and it was administered for the first time. The change of statewide assessment caused confusion in some schools which had negative effected on participation and proficiency rates."/>
    <m/>
    <m/>
    <m/>
    <m/>
    <m/>
    <m/>
    <m/>
  </r>
  <r>
    <s v="DQR-Assess-014_PW_1_001"/>
    <s v="Assessment CDQR "/>
    <s v="OESE, OSEP"/>
    <s v="2017-18"/>
    <s v="REPUBLIC OF PALAU"/>
    <s v="PW"/>
    <s v="DQR-Assess-014"/>
    <n v="185"/>
    <n v="588"/>
    <s v="SEA"/>
    <s v="LOW PARTICIPATION RATE"/>
    <s v="NA"/>
    <s v="X"/>
    <m/>
    <m/>
    <s v="ALL, CWD"/>
    <s v="All grades"/>
    <s v="All assessment types"/>
    <s v="No"/>
    <s v="Low Participation Rate (FS 185): The participation rates for the ALL STUDENTS and the CWD subgroups are 65.3%.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s for the ALL STUDENTS and the CWD subgroups are 65.3%. The ESEA, as amended, requires that States annually measure the achievement of not less than 95 percent of all students, and 95 percent of all students in each subgroup of students. Please revise data and resubmit and/or provide an explanatory data note. "/>
    <s v="The assessment data submitted is accurate therefore resubmission is not required.  The change of the regular statewide assessment caused confusion in some schools.  In SY17-18, IOWA replaced Palau Achievement Test (PAT) as Palau's statewide assessment and it was administered for the first time.  Most students who were considered as nonparticipants for IOWA had invalid scores and the rest were absent.  For the Alternate Assessment, two schools did not complete individual student portfolios because they thought it was no longer required due to change of assessment from PAT to IOWA.    "/>
    <m/>
    <m/>
    <s v="?; not sure this is required for non-states"/>
    <m/>
    <m/>
    <m/>
    <m/>
    <m/>
    <m/>
    <m/>
    <s v="Data resubmitted"/>
    <s v="Resolved"/>
    <m/>
    <m/>
    <m/>
    <m/>
    <m/>
    <m/>
    <x v="0"/>
    <s v="Exclude"/>
    <s v=""/>
    <x v="219"/>
    <m/>
    <x v="0"/>
    <x v="0"/>
    <x v="0"/>
    <x v="0"/>
    <m/>
    <s v=""/>
    <s v=""/>
    <m/>
    <m/>
    <m/>
    <m/>
    <m/>
    <m/>
    <m/>
  </r>
  <r>
    <s v="DQR-Assess-014_PW_1_002"/>
    <s v="Assessment CDQR "/>
    <s v="OESE, OSEP"/>
    <s v="2017-18"/>
    <s v="REPUBLIC OF PALAU"/>
    <s v="PW"/>
    <s v="DQR-Assess-014"/>
    <n v="188"/>
    <n v="589"/>
    <s v="SEA"/>
    <s v="LOW PARTICIPATION RATE"/>
    <s v="NA"/>
    <m/>
    <s v="X"/>
    <m/>
    <s v="ALL, CWD"/>
    <s v="All grades"/>
    <s v="All assessment types"/>
    <s v="No"/>
    <s v="Low Participation Rate (FS 188): The participation rates for the ALL STUDENTS and the CWD subgroups are 73.4%.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the ALL STUDENTS and the CWD subgroups are 73.4%. The ESEA, as amended, requires that States annually measure the achievement of not less than 95 percent of all students, and 95 percent of all students in each subgroup of students. Please revise data and resubmit and/or provide an explanatory data note. "/>
    <s v="The assessment data submitted is accurate therefore resubmission is not required.  The change of the regular statewide assessment caused confusion in some schools.  In SY17-18, IOWA replaced Palau Achievement Test (PAT) as Palau's statewide assessment and it was administered for the first time.  Most students who were considered as nonparticipants for IOWA had invalid scores and the rest were absent.  For the Alternate Assessment, two schools did not complete individual student portfolios because they thought it was no longer required due to change of assessment from PAT to IOWA."/>
    <m/>
    <m/>
    <s v="?; not sure this is required for non-states"/>
    <m/>
    <m/>
    <m/>
    <m/>
    <m/>
    <m/>
    <m/>
    <s v="Data resubmitted"/>
    <s v="Resolved"/>
    <m/>
    <m/>
    <m/>
    <m/>
    <m/>
    <m/>
    <x v="0"/>
    <s v="Exclude"/>
    <s v=""/>
    <x v="220"/>
    <m/>
    <x v="0"/>
    <x v="0"/>
    <x v="0"/>
    <x v="0"/>
    <m/>
    <s v=""/>
    <s v=""/>
    <m/>
    <m/>
    <m/>
    <m/>
    <m/>
    <m/>
    <m/>
  </r>
  <r>
    <s v="DQR-Assess-010_MH_1_001"/>
    <s v="Assessment CDQR "/>
    <s v="OESE, OSEP"/>
    <s v="2017-18"/>
    <s v="REPUBLIC OF THE MARSHALL ISLANDS"/>
    <s v="MH"/>
    <s v="DQR-Assess-010"/>
    <s v="175, 178, 185, 188"/>
    <s v="583, 584, 588, 589"/>
    <s v="SEA"/>
    <s v="ACCURACY - YEAR TO YEAR RATE"/>
    <s v="NA"/>
    <s v="X"/>
    <s v="X"/>
    <m/>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
    <m/>
    <m/>
    <m/>
    <s v="X"/>
    <s v="X"/>
    <m/>
    <s v="See CDQR Y2Y report"/>
    <s v="See CDQR Y2Y report"/>
    <s v="See CDQR Y2Y report"/>
    <s v="See CDQR Y2Y report"/>
    <s v="No resubmission"/>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Exclude - SEA"/>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1"/>
    <m/>
    <x v="1"/>
    <x v="3"/>
    <x v="1"/>
    <x v="1"/>
    <s v=""/>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s v=""/>
    <m/>
    <m/>
    <m/>
    <m/>
    <m/>
    <m/>
    <m/>
  </r>
  <r>
    <s v="DQR-Assess-014_MH_1_001"/>
    <s v="Assessment CDQR "/>
    <s v="OESE, OSEP"/>
    <s v="2017-18"/>
    <s v="REPUBLIC OF THE MARSHALL ISLANDS"/>
    <s v="MH"/>
    <s v="DQR-Assess-014"/>
    <n v="185"/>
    <n v="588"/>
    <s v="SEA"/>
    <s v="LOW PARTICIPATION RATE"/>
    <s v="NA"/>
    <s v="X"/>
    <m/>
    <m/>
    <s v="ALL, CWD"/>
    <s v="All grades"/>
    <s v="All assessment types"/>
    <s v="No"/>
    <s v="Low Participation Rate (FS 185): The participation rates for the ALL STUDENTS and the CWD subgroups are 89.9%.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s for the ALL STUDENTS and the CWD subgroups are 89.9%. The ESEA, as amended, requires that States annually measure the achievement of not less than 95 percent of all students, and 95 percent of all students in each subgroup of students. Please revise data and resubmit and/or provide an explanatory data note. "/>
    <s v=""/>
    <m/>
    <m/>
    <s v="?; not sure this is required for non-states"/>
    <m/>
    <m/>
    <m/>
    <m/>
    <m/>
    <m/>
    <m/>
    <s v="Data resubmitted"/>
    <s v="Resolved"/>
    <m/>
    <m/>
    <m/>
    <m/>
    <m/>
    <m/>
    <x v="0"/>
    <s v="Exclude"/>
    <s v=""/>
    <x v="1"/>
    <m/>
    <x v="0"/>
    <x v="0"/>
    <x v="0"/>
    <x v="0"/>
    <s v=""/>
    <s v=""/>
    <s v=""/>
    <m/>
    <m/>
    <m/>
    <m/>
    <m/>
    <m/>
    <m/>
  </r>
  <r>
    <s v="DQR-Assess-014_MH_1_002"/>
    <s v="Assessment CDQR "/>
    <s v="OESE, OSEP"/>
    <s v="2017-18"/>
    <s v="REPUBLIC OF THE MARSHALL ISLANDS"/>
    <s v="MH"/>
    <s v="DQR-Assess-014"/>
    <n v="188"/>
    <n v="589"/>
    <s v="SEA"/>
    <s v="LOW PARTICIPATION RATE"/>
    <s v="NA"/>
    <m/>
    <s v="X"/>
    <m/>
    <s v="ALL, CWD"/>
    <s v="All grades"/>
    <s v="All assessment types"/>
    <s v="No"/>
    <s v="Low Participation Rate (FS 188): The participation rates for the ALL STUDENTS and the CWD subgroups are 89.9%.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the ALL STUDENTS and the CWD subgroups are 89.9%. The ESEA, as amended, requires that States annually measure the achievement of not less than 95 percent of all students, and 95 percent of all students in each subgroup of students. Please revise data and resubmit and/or provide an explanatory data note. "/>
    <s v=""/>
    <m/>
    <m/>
    <s v="?; not sure this is required for non-states"/>
    <m/>
    <m/>
    <m/>
    <m/>
    <m/>
    <m/>
    <m/>
    <s v="Data resubmitted"/>
    <s v="Resolved"/>
    <m/>
    <m/>
    <m/>
    <m/>
    <m/>
    <m/>
    <x v="0"/>
    <s v="Exclude"/>
    <s v=""/>
    <x v="1"/>
    <m/>
    <x v="0"/>
    <x v="0"/>
    <x v="0"/>
    <x v="0"/>
    <s v=""/>
    <s v=""/>
    <s v=""/>
    <m/>
    <m/>
    <m/>
    <m/>
    <m/>
    <m/>
    <m/>
  </r>
  <r>
    <s v="DQR-Assess-001_RI_1_001"/>
    <s v="Assessment CDQR "/>
    <s v="OESE, OSEP"/>
    <s v="2017-18"/>
    <s v="RHODE ISLAND"/>
    <s v="RI"/>
    <s v="DQR-Assess-001"/>
    <s v="179, 189"/>
    <s v="585, 590"/>
    <s v="SEA"/>
    <s v="MISSING DATA"/>
    <s v="NA"/>
    <m/>
    <m/>
    <s v="X"/>
    <s v="All subgroups"/>
    <s v="All grades"/>
    <s v="All assessment types"/>
    <s v="Yes"/>
    <s v="Missing Data (FS 179/189): Achievement and Participation data for Science were not reported at the SEA, LEA, and School levels. Please submit data."/>
    <m/>
    <s v="Missing Data (FS 179/189): Achievement and Participation data for Science were not reported at the SEA, LEA, and School levels. Please submit data."/>
    <s v="No Science assessment, already noted in submission plans."/>
    <m/>
    <m/>
    <m/>
    <m/>
    <m/>
    <s v="X"/>
    <s v="All subgroups"/>
    <s v="All grades"/>
    <s v="All assessment types"/>
    <m/>
    <s v="No resubmission"/>
    <s v="Did not resolve"/>
    <m/>
    <s v="Missing Data (FS 179/189): Achievement and Participation data for Science were not reported at the SEA, LEA, and School levels. Please submit data."/>
    <m/>
    <m/>
    <m/>
    <m/>
    <x v="1"/>
    <s v="Exclude - Science and SEA only"/>
    <s v="Missing Data (FS 179/189): Achievement and Participation data for Science were not reported at the SEA, LEA, and School levels. Please submit data."/>
    <x v="221"/>
    <m/>
    <x v="1"/>
    <x v="2"/>
    <x v="6"/>
    <x v="0"/>
    <s v="No"/>
    <s v="Missing Data (FS 179/189): Achievement and Participation data for Science were not reported at the SEA, LEA, and School levels. Please submit data."/>
    <s v="No Science assessment, already noted in submission plans."/>
    <m/>
    <m/>
    <m/>
    <m/>
    <m/>
    <m/>
    <m/>
  </r>
  <r>
    <s v="DQR-Assess-002_RI_2_001"/>
    <s v="Assessment CDQR "/>
    <s v="OESE, OSEP"/>
    <s v="2017-18"/>
    <s v="RHODE ISLAND"/>
    <s v="RI"/>
    <s v="DQR-Assess-002"/>
    <n v="179"/>
    <n v="585"/>
    <s v="SEA"/>
    <s v="METADATA ERROR"/>
    <s v="IN METADATA, NOT DATA"/>
    <m/>
    <m/>
    <m/>
    <m/>
    <m/>
    <m/>
    <m/>
    <m/>
    <m/>
    <m/>
    <s v=""/>
    <m/>
    <m/>
    <m/>
    <m/>
    <m/>
    <s v="X"/>
    <s v="NA"/>
    <s v="5, 8, 11"/>
    <s v="ALTALTACH, REGWACC, REGWOACC"/>
    <m/>
    <s v="Data resubmitted"/>
    <s v="New"/>
    <m/>
    <s v="Achievement metadata - [SCIENCE]: No achievement data (FS 179) submitted for ALTASSALTACH, REGASSWACC, REGASSWOACC [PERF LEVELS 1-4] for GRADES 5, 8, 11; however, EMAPS assessment metadata indicated GRADES 5, 8, 11/ALTASSALTACH, REGASSWACC, REGASSWOACC/LEVELS 1-4 would be submitted. Please resubmit metadata and/or data to ensure consistency."/>
    <m/>
    <m/>
    <m/>
    <m/>
    <x v="1"/>
    <s v="Exclude - Science and SEA only"/>
    <s v="Achievement metadata - [SCIENCE]: No achievement data (FS 179) submitted for ALTASSALTACH, REGASSWACC, REGASSWOACC [PERF LEVELS 1-4] for GRADES 5, 8, 11; however, EMAPS assessment metadata indicated GRADES 5, 8, 11/ALTASSALTACH, REGASSWACC, REGASSWOACC/LEVELS 1-4 would be submitted. Please resubmit metadata and/or data to ensure consistency."/>
    <x v="1"/>
    <m/>
    <x v="0"/>
    <x v="6"/>
    <x v="1"/>
    <x v="1"/>
    <s v=""/>
    <s v="Achievement metadata - [SCIENCE]: No achievement data (FS 179) submitted for ALTASSALTACH, REGASSWACC, REGASSWOACC [PERF LEVELS 1-4] for GRADES 5, 8, 11; however, EMAPS assessment metadata indicated GRADES 5, 8, 11/ALTASSALTACH, REGASSWACC, REGASSWOACC/LEVELS 1-4 would be submitted. Please resubmit metadata and/or data to ensure consistency."/>
    <s v=""/>
    <m/>
    <m/>
    <m/>
    <m/>
    <m/>
    <m/>
    <m/>
  </r>
  <r>
    <s v="DQR-Assess-004_RI_1_001"/>
    <s v="Assessment CDQR "/>
    <s v="OESE, OSEP"/>
    <s v="2017-18"/>
    <s v="RHODE ISLAND"/>
    <s v="RI"/>
    <s v="DQR-Assess-004"/>
    <s v="175, 178, 185, 188"/>
    <s v="583, 584, 588, 589"/>
    <s v="SEA, LEA, SCH"/>
    <s v="PARTIAL DATA"/>
    <s v="NA"/>
    <s v="X"/>
    <s v="X"/>
    <m/>
    <s v="HOM, MAP"/>
    <s v="All grades"/>
    <s v="All assessment types"/>
    <s v="No"/>
    <s v="Missing Data (175/178/185/188): Achievement and Participation data for students in the HOM and MAP subgroups for a(n) ALL Assessment Type was not reported in any of the grades at the SEA, LEA, and School levels. Please submit data."/>
    <m/>
    <s v="Missing Data (175/178/185/188): Achievement and Participation data for students in the HOM and MAP subgroups for a(n) ALL Assessment Type was not reported in any of the grades at the SEA, LEA, and School levels. Please submit data."/>
    <s v="resubmitted and fixed HOM subgroup.  RI reported Asians and Native Hawaiian or Other Pacific Islander as two separate groups."/>
    <m/>
    <m/>
    <m/>
    <s v="X"/>
    <s v="X"/>
    <m/>
    <s v="MAP"/>
    <s v="All grades"/>
    <s v="All assessment types"/>
    <m/>
    <s v="Data resubmitted"/>
    <s v="Did not resolve"/>
    <m/>
    <s v="Missing Data (175/178/185/188): Achievement and Participation data for students in the MAP subgroup for a(n) ALL Assessment Type was not reported in any of the grades at the SEA, LEA, and School levels. Please submit data."/>
    <m/>
    <m/>
    <m/>
    <m/>
    <x v="1"/>
    <s v="Include"/>
    <s v="Missing Data (175/178/185/188): Achievement and Participation data for students in the MAP subgroup for a(n) ALL Assessment Type was not reported in any of the grades at the SEA, LEA, and School levels. Please submit data."/>
    <x v="222"/>
    <m/>
    <x v="1"/>
    <x v="2"/>
    <x v="3"/>
    <x v="2"/>
    <s v="No"/>
    <s v="Missing Data (175/178/185/188): Achievement and Participation data for students in the MAP subgroup for a(n) ALL Assessment Type was not reported in any of the grades at the SEA, LEA, and School levels. Please submit data."/>
    <s v="...RI reported Asians and Native Hawaiian or Other Pacific Islander as two separate groups."/>
    <m/>
    <m/>
    <m/>
    <m/>
    <m/>
    <m/>
    <m/>
  </r>
  <r>
    <s v="DQR-Assess-006_RI_1_001"/>
    <s v="Assessment CDQR "/>
    <s v="OESE, OSEP"/>
    <s v="2017-18"/>
    <s v="RHODE ISLAND"/>
    <s v="RI"/>
    <s v="DQR-Assess-006"/>
    <s v="175, 178"/>
    <s v="583, 584"/>
    <s v="SEA, SCH"/>
    <s v="LEVEL COMPARISON"/>
    <s v="NA"/>
    <s v="X"/>
    <s v="X"/>
    <m/>
    <s v="All, CWD"/>
    <s v="All"/>
    <s v="ALTASSALTACH"/>
    <s v="No"/>
    <s v="Achievement SEA to SCH comparison: The GRAND TOTAL SEA FS 175/178 number of students in the who took an ALTASSALTACH assessment and received a valid score is different from the sum of the SCH level counts of students who took an assessment and received a valid score. For both MATHEMATICS and READING/LANGUAGE ARTS, the SEA number of students in who took an ALTASSALTACH assessment and received a valid score is 205 students (21%) different from the SCH number._x000a__x000a_Similar SEA to SCH discrepancies exist for the number of students who took an assessment and received a valid score in the CWD subgroup. Please revise data and resubmit or explain in a data note why these data are accurate."/>
    <m/>
    <s v="Achievement SEA to SCH comparison: The GRAND TOTAL SEA FS 175/178 number of students in the who took an ALTASSALTACH assessment and received a valid score is different from the sum of the SCH level counts of students who took an assessment and received a valid score. For both MATHEMATICS and READING/LANGUAGE ARTS, the SEA number of students in who took an ALTASSALTACH assessment and received a valid score is 205 students (21%) different from the SCH number._x000a__x000a_Similar SEA to SCH discrepancies exist for the number of students who took an assessment and received a valid score in the CWD subgroup. Please revise data and resubmit or explain in a data note why these data are accurate."/>
    <s v="Students who were outplaced are in SEA counts but not in School counts."/>
    <m/>
    <m/>
    <m/>
    <s v="X"/>
    <s v="X"/>
    <m/>
    <s v="All, CWD"/>
    <s v="All"/>
    <s v="ALTALTACH"/>
    <m/>
    <s v="Data resubmitted"/>
    <s v="Did not resolve"/>
    <m/>
    <s v="Achievement SEA to SCH comparison: The GRAND TOTAL SEA FS 175/178 number of students in the who took an ALTASSALTACH assessment and received a valid score is different from the sum of the SCH level counts of students who took an assessment and received a valid score. For both MATHEMATICS and READING/LANGUAGE ARTS, the SEA number of students in who took an ALTASSALTACH assessment and received a valid score is 205 students (20.56%) different from the SCH number._x000a__x000a_Similar SEA to SCH discrepancies exist for the number of students who took an assessment and received a valid score in the CWD subgroup. Please revise data and resubmit or explain in a data note why these data are accurate."/>
    <m/>
    <m/>
    <m/>
    <m/>
    <x v="1"/>
    <s v="Include"/>
    <s v="Achievement SEA to SCH comparison: The GRAND TOTAL SEA FS 175/178 number of students in the who took an ALTASSALTACH assessment and received a valid score is different from the sum of the SCH level counts of students who took an assessment and received a valid score. For both MATHEMATICS and READING/LANGUAGE ARTS, the SEA number of students in who took an ALTASSALTACH assessment and received a valid score is 205 students (20.56%) different from the SCH number._x000a__x000a_Similar SEA to SCH discrepancies exist for the number of students who took an assessment and received a valid score in the CWD subgroup. Please revise data and resubmit or explain in a data note why these data are accurate."/>
    <x v="223"/>
    <m/>
    <x v="1"/>
    <x v="7"/>
    <x v="2"/>
    <x v="2"/>
    <s v="No"/>
    <s v="Achievement SEA to SCH comparison: The GRAND TOTAL SEA FS 175/178 number of students in the who took an ALTASSALTACH assessment and received a valid score is different from the sum of the SCH level counts of students who took an assessment and received a valid score. For both MATHEMATICS and READING/LANGUAGE ARTS, the SEA number of students in who took an ALTASSALTACH assessment and received a valid score is 205 students (20.56%) different from the SCH number._x000a__x000a_Similar SEA to SCH discrepancies exist for the number of students who took an assessment and received a valid score in the CWD subgroup. Please revise data and resubmit or explain in a data note why these data are accurate."/>
    <s v="Students who were outplaced are in SEA counts but not in School counts."/>
    <m/>
    <m/>
    <m/>
    <m/>
    <m/>
    <m/>
    <m/>
  </r>
  <r>
    <s v="DQR-Assess-008_RI_2_001"/>
    <s v="Assessment CDQR "/>
    <s v="OESE, OSEP"/>
    <s v="2017-18"/>
    <s v="RHODE ISLAND"/>
    <s v="RI"/>
    <s v="DQR-Assess-008"/>
    <s v="185, 188"/>
    <s v="588, 589"/>
    <s v="SEA, SCH"/>
    <s v="LEVEL COMPARISON"/>
    <s v="NA"/>
    <m/>
    <m/>
    <m/>
    <m/>
    <m/>
    <m/>
    <m/>
    <m/>
    <m/>
    <m/>
    <s v=""/>
    <m/>
    <m/>
    <m/>
    <s v="X"/>
    <s v="X"/>
    <m/>
    <s v="ALL, CWD"/>
    <s v="ALL"/>
    <s v="ALTALTACH"/>
    <m/>
    <s v="Data resubmitted"/>
    <s v="New"/>
    <m/>
    <s v="Participation SEA to SCH comparison: The SEA FS 185 number of students in the ALL, CWD subgroups who participated in an assessment reported at the SEA level in Mathematics for the ALTASSALTACH assessment in GRADES ALL is different than the sum of the SCH level count of students. The SEA total number of students who participated in an ALTASSALTACH assessment for Mathematics and the SEA total number of students in the CWD subgroup who participated in an ALTASSALTACH assessment for Mathematics is 205 students (-20.56%) different from the SCH number._x000a__x000a_Similar SEA to SCH discrepancies exist for the FS 188 number of students in the ALL, CWD subgroups who participated in an assessment and for the FS 185/188 number of students in the ALL, CWD subgroups who were enrolled at the time of the assessment. Please revise data and resubmit or explain in a data note why these data are accurate."/>
    <m/>
    <m/>
    <m/>
    <m/>
    <x v="1"/>
    <s v="Include"/>
    <s v="Participation SEA to SCH comparison: The SEA FS 185 number of students in the ALL, CWD subgroups who participated in an assessment reported at the SEA level in Mathematics for the ALTASSALTACH assessment in GRADES ALL is different than the sum of the SCH level count of students. The SEA total number of students who participated in an ALTASSALTACH assessment for Mathematics and the SEA total number of students in the CWD subgroup who participated in an ALTASSALTACH assessment for Mathematics is 205 students (-20.56%) different from the SCH number._x000a__x000a_Similar SEA to SCH discrepancies exist for the FS 188 number of students in the ALL, CWD subgroups who participated in an assessment and for the FS 185/188 number of students in the ALL, CWD subgroups who were enrolled at the time of the assessment. Please revise data and resubmit or explain in a data note why these data are accurate."/>
    <x v="1"/>
    <m/>
    <x v="1"/>
    <x v="7"/>
    <x v="1"/>
    <x v="1"/>
    <s v=""/>
    <s v="Participation SEA to SCH comparison: The SEA FS 185 number of students in the ALL, CWD subgroups who participated in an assessment reported at the SEA level in Mathematics for the ALTASSALTACH assessment in GRADES ALL is different than the sum of the SCH level count of students. The SEA total number of students who participated in an ALTASSALTACH assessment for Mathematics and the SEA total number of students in the CWD subgroup who participated in an ALTASSALTACH assessment for Mathematics is 205 students (-20.56%) different from the SCH number._x000a__x000a_Similar SEA to SCH discrepancies exist for the FS 188 number of students in the ALL, CWD subgroups who participated in an assessment and for the FS 185/188 number of students in the ALL, CWD subgroups who were enrolled at the time of the assessment. Please revise data and resubmit or explain in a data note why these data are accurate."/>
    <s v=""/>
    <m/>
    <m/>
    <m/>
    <m/>
    <m/>
    <m/>
    <m/>
  </r>
  <r>
    <s v="DQR-Assess-009_RI_1_001"/>
    <s v="Assessment CDQR "/>
    <s v="OESE, OSEP"/>
    <s v="2017-18"/>
    <s v="RHODE ISLAND"/>
    <s v="RI"/>
    <s v="DQR-Assess-009"/>
    <s v="175, 178, 185, 188"/>
    <s v="583, 584, 588, 589"/>
    <s v="SEA"/>
    <s v="ACCURACY - YEAR TO YEAR COUNT"/>
    <s v="NA"/>
    <s v="X"/>
    <s v="X"/>
    <m/>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State adopted new tests resulting in significant changes in proficiency and participation rates."/>
    <m/>
    <m/>
    <m/>
    <s v="X"/>
    <s v="X"/>
    <m/>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224"/>
    <m/>
    <x v="1"/>
    <x v="3"/>
    <x v="3"/>
    <x v="3"/>
    <s v="No"/>
    <s v="A year to year change of more than 200 (count difference) and 10% was identified for at least one subgroup, assessment type, or grade. Please review the CDQR Year to Year tab. Please resubmit SY 2017-18 data or submit a data note to explain why these data are accurate."/>
    <s v="[Rhode Island] adopted new tests resulting in significant changes in proficiency and participation rates."/>
    <m/>
    <m/>
    <m/>
    <m/>
    <m/>
    <m/>
    <m/>
  </r>
  <r>
    <s v="DQR-Assess-010_RI_1_001"/>
    <s v="Assessment CDQR "/>
    <s v="OESE, OSEP"/>
    <s v="2017-18"/>
    <s v="RHODE ISLAND"/>
    <s v="RI"/>
    <s v="DQR-Assess-010"/>
    <s v="175, 178, 185, 188"/>
    <s v="583, 584, 588, 589"/>
    <s v="SEA"/>
    <s v="ACCURACY - YEAR TO YEAR RATE"/>
    <s v="NA"/>
    <s v="X"/>
    <s v="X"/>
    <m/>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State adopted new tests resulting in significant changes in proficiency and participation rates."/>
    <m/>
    <m/>
    <m/>
    <s v="X"/>
    <s v="X"/>
    <m/>
    <s v="See CDQR Y2Y report"/>
    <s v="See CDQR Y2Y report"/>
    <s v="See CDQR Y2Y report"/>
    <s v="See CDQR Y2Y report"/>
    <s v="Data resubmitted"/>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224"/>
    <m/>
    <x v="1"/>
    <x v="3"/>
    <x v="3"/>
    <x v="3"/>
    <s v="No"/>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s v="[Rhode Island] adopted new tests resulting in significant changes in proficiency and participation rates."/>
    <m/>
    <m/>
    <m/>
    <m/>
    <m/>
    <m/>
    <m/>
  </r>
  <r>
    <s v="DQR-Assess-012_RI_1_001"/>
    <s v="Assessment CDQR "/>
    <s v="OESE, OSEP"/>
    <s v="2017-18"/>
    <s v="RHODE ISLAND"/>
    <s v="RI"/>
    <s v="DQR-Assess-012"/>
    <s v="178, 188"/>
    <s v="584, 589"/>
    <s v="SEA, LEA, SCH"/>
    <s v="ACROSS FILE COMPARISON"/>
    <s v="NA"/>
    <m/>
    <s v="X"/>
    <m/>
    <s v="LEP"/>
    <s v="ALL, 3, 4, 5, 6, 7, 8"/>
    <s v="ALL"/>
    <s v="No"/>
    <s v="Across file comparison: The SEA number of students in the LEP subgroup who took an assessment and received a valid score for GRADS ALL, 3, 4, 5, 6, 7, 8 and ALL assessment type does not equal the number of students who participated in the assessment. The Grand Total discrepancy is -537 students, or -8%. Similar discrepancies exist at the LEA and School levels. Please revise data and resubmit or explain in a data note why these data are accurate."/>
    <m/>
    <s v="Across file comparison: The SEA number of students in the LEP subgroup who took an assessment and received a valid score for GRADS ALL, 3, 4, 5, 6, 7, 8 and ALL assessment type does not equal the number of students who participated in the assessment. The Grand Total discrepancy is -537 students, or -8%. Similar discrepancies exist at the LEA and School levels. Please revise data and resubmit or explain in a data note why these data are accurate."/>
    <s v="State counted those who took the ELP assessment as participants."/>
    <m/>
    <m/>
    <m/>
    <m/>
    <s v="X"/>
    <m/>
    <s v="LEP"/>
    <s v="ALL, 3, 4, 5, 6, 7, 8"/>
    <s v="ALL"/>
    <m/>
    <s v="Data resubmitted"/>
    <s v="Did not resolve"/>
    <m/>
    <s v="Across file comparison: The SEA number of students in the LEP subgroup who took an assessment and received a valid score for GRADES ALL, 3, 4, 5, 6, 7, 8 and ALL assessment type does not equal the number of students who participated in the assessment. The Grand Total discrepancy is 537 students, or -8.16%. _x000a__x000a_Similar discrepancies exist at the LEA and School levels. Please revise data and resubmit or explain in a data note why these data are accurate."/>
    <m/>
    <m/>
    <m/>
    <m/>
    <x v="1"/>
    <s v="Include"/>
    <s v="Across file comparison: The SEA number of students in the LEP subgroup who took an assessment and received a valid score for GRADES ALL, 3, 4, 5, 6, 7, 8 and ALL assessment type does not equal the number of students who participated in the assessment. The Grand Total discrepancy is 537 students, or -8.16%. _x000a__x000a_Similar discrepancies exist at the LEA and School levels. Please revise data and resubmit or explain in a data note why these data are accurate."/>
    <x v="225"/>
    <m/>
    <x v="1"/>
    <x v="4"/>
    <x v="2"/>
    <x v="2"/>
    <s v="No"/>
    <s v="Across file comparison: The SEA number of students in the LEP subgroup who took an assessment and received a valid score for GRADES ALL, 3, 4, 5, 6, 7, 8 and ALL assessment type does not equal the number of students who participated in the assessment. The Grand Total discrepancy is 537 students, or -8.16%. _x000a__x000a_Similar discrepancies exist at the LEA and School levels. Please revise data and resubmit or explain in a data note why these data are accurate."/>
    <s v="State counted those who took the English Language Proficiency assessment as participants."/>
    <m/>
    <m/>
    <m/>
    <m/>
    <m/>
    <m/>
    <m/>
  </r>
  <r>
    <s v="DQR-Assess-014_RI_1_001"/>
    <s v="Assessment CDQR "/>
    <s v="OESE, OSEP"/>
    <s v="2017-18"/>
    <s v="RHODE ISLAND"/>
    <s v="RI"/>
    <s v="DQR-Assess-014"/>
    <n v="185"/>
    <n v="588"/>
    <s v="SEA"/>
    <s v="LOW PARTICIPATION RATE"/>
    <s v="NA"/>
    <s v="X"/>
    <m/>
    <m/>
    <s v="CWD, FCS"/>
    <s v="All grades"/>
    <s v="All assessment types"/>
    <s v="No"/>
    <s v="Low Participation Rate (FS 185): The participation rate for the CWD subgroup is 94.9% and the FCS subgroup is 90.3%.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 for the CWD subgroup is 94.9% and the FCS subgroup is 90.3%. The ESEA, as amended, requires that States annually measure the achievement of not less than 95 percent of all students, and 95 percent of all students in each subgroup of students. Please revise data and resubmit and/or provide an explanatory data note. "/>
    <s v="verified the submitted data, certain subgroups were below 95%"/>
    <m/>
    <m/>
    <m/>
    <s v="X"/>
    <m/>
    <m/>
    <s v="FCS, CWD"/>
    <s v="ALL"/>
    <s v="ALL"/>
    <s v="Y"/>
    <s v="Data resubmitted"/>
    <s v="Did not resolve"/>
    <m/>
    <s v="Low Participation Rate (FS185): The participation rate for FCS students is 90.36% and 94.99% for CWD students.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FCS students is 90.36% and 94.99% for CWD students. The ESEA, as amended, requires that States annually measure the achievement of not less than 95 percent of all students, and 95 percent of all students in each subgroup of students. Please revise data and resubmit and/or provide an explanatory data note."/>
    <x v="226"/>
    <m/>
    <x v="1"/>
    <x v="4"/>
    <x v="4"/>
    <x v="4"/>
    <s v="Yes"/>
    <s v="Low Participation Rate (FS185): The participation rate for FCS students is 90.36% and 94.99% for CWD students. The ESEA, as amended, requires that States annually measure the achievement of not less than 95 percent of all students, and 95 percent of all students in each subgroup of students. Please revise data and resubmit and/or provide an explanatory data note._x000a__x000a_ED Note: State indicated that data were correct as reported."/>
    <m/>
    <m/>
    <m/>
    <m/>
    <m/>
    <m/>
    <m/>
    <m/>
  </r>
  <r>
    <s v="DQR-Assess-014_RI_1_002"/>
    <s v="Assessment CDQR "/>
    <s v="OESE, OSEP"/>
    <s v="2017-18"/>
    <s v="RHODE ISLAND"/>
    <s v="RI"/>
    <s v="DQR-Assess-014"/>
    <n v="188"/>
    <n v="589"/>
    <s v="SEA"/>
    <s v="LOW PARTICIPATION RATE"/>
    <s v="NA"/>
    <m/>
    <s v="X"/>
    <m/>
    <s v="CWD, FCS, LEP"/>
    <s v="All grades"/>
    <s v="All assessment types"/>
    <s v="No"/>
    <s v="Low Participation Rate (FS 188): The participation rate for the CWD subgroup is 94.7%, the FCS subgroup is 90.3%, and the LEP subgroup is 94.9%.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CWD subgroup is 94.7%, the FCS subgroup is 90.3%, and the LEP subgroup is 94.9%. The ESEA, as amended, requires that States annually measure the achievement of not less than 95 percent of all students, and 95 percent of all students in each subgroup of students. Please revise data and resubmit and/or provide an explanatory data note. "/>
    <s v="verified the submitted data, certain subgroups were below 95%"/>
    <m/>
    <m/>
    <m/>
    <m/>
    <s v="X"/>
    <m/>
    <s v="LEP, HOM, FCS, CWD"/>
    <s v="ALL"/>
    <s v="ALL"/>
    <s v="Y"/>
    <s v="Data resubmitted"/>
    <s v="Did not resolve"/>
    <m/>
    <s v="Low Participation Rate (FS188): The participation rate for LEP, HOM, FCS, CWD students range from 90.36 to 94.94%.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LEP, HOM, FCS, CWD students range from 90.36 to 94.94%. The ESEA, as amended, requires that States annually measure the achievement of not less than 95 percent of all students, and 95 percent of all students in each subgroup of students. Please revise data and resubmit and/or provide an explanatory data note."/>
    <x v="226"/>
    <m/>
    <x v="1"/>
    <x v="4"/>
    <x v="4"/>
    <x v="4"/>
    <s v="Yes"/>
    <s v="Low Participation Rate (FS188): The participation rate for LEP, HOM, FCS, CWD students range from 90.36 to 94.94%. The ESEA, as amended, requires that States annually measure the achievement of not less than 95 percent of all students, and 95 percent of all students in each subgroup of students. Please revise data and resubmit and/or provide an explanatory data note._x000a__x000a_ED Note: State indicated that data were correct as reported."/>
    <m/>
    <m/>
    <m/>
    <m/>
    <m/>
    <m/>
    <m/>
    <m/>
  </r>
  <r>
    <s v="DQR-Assess-018_RI_1_001"/>
    <s v="Assessment CDQR "/>
    <s v="OESE, OSEP"/>
    <s v="2017-18"/>
    <s v="RHODE ISLAND"/>
    <s v="RI"/>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3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tudents with Disabilities (IDEA) (CWD) taking the alternate assessment based on alternate achievement standards (ALTPARTALTACH) make up 1.3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s v="verified the submitted data, it is more than 1%"/>
    <m/>
    <m/>
    <s v="Revise; Per Email"/>
    <s v="X"/>
    <m/>
    <m/>
    <s v="CWD"/>
    <s v="ALL"/>
    <s v="ALTALTACH"/>
    <s v="Y"/>
    <s v="Data resubmitted"/>
    <s v="Did not resolve"/>
    <m/>
    <s v="1% CWD Alternate Assessment Participation: Students with Disabilities (IDEA) (CWD) taking the alternate assessment based on alternate achievement standards (ALTPARTALTACH) make up 1.3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Students with Disabilities (IDEA) (CWD) taking the alternate assessment based on alternate achievement standards (ALTPARTALTACH) make up 1.3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
    <x v="227"/>
    <m/>
    <x v="2"/>
    <x v="5"/>
    <x v="5"/>
    <x v="5"/>
    <s v="Yes"/>
    <s v="1% CWD Alternate Assessment Participation: Students with Disabilities (IDEA) (CWD) taking the alternate assessment based on alternate achievement standards (ALTPARTALTACH) make up 1.3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_x000a__x000a_ED Note: State indicated that data were correct as reported."/>
    <m/>
    <m/>
    <m/>
    <m/>
    <m/>
    <m/>
    <m/>
    <m/>
  </r>
  <r>
    <s v="DQR-Assess-018_RI_1_002"/>
    <s v="Assessment CDQR "/>
    <s v="OESE, OSEP"/>
    <s v="2017-18"/>
    <s v="RHODE ISLAND"/>
    <s v="RI"/>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3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3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s v="verified the submitted data, it is more than 1%"/>
    <m/>
    <m/>
    <s v="Revise; Per Email"/>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3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m/>
    <m/>
    <m/>
    <m/>
    <x v="1"/>
    <s v="Exclude - SEA"/>
    <s v="1% CWD Alternate Assessment Participation [READING/LANGUAGE ARTS]: Students with Disabilities (IDEA) (CWD) taking the alternate assessment based on alternate achievement standards (ALTPARTALTACH) make up 1.3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
    <x v="227"/>
    <m/>
    <x v="2"/>
    <x v="5"/>
    <x v="5"/>
    <x v="5"/>
    <s v="Yes"/>
    <s v="1% CWD Alternate Assessment Participation [READING/LANGUAGE ARTS]: Students with Disabilities (IDEA) (CWD) taking the alternate assessment based on alternate achievement standards (ALTPARTALTACH) make up 1.3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_x000a__x000a_ED Note: State indicated that data were correct as reported."/>
    <m/>
    <m/>
    <m/>
    <m/>
    <m/>
    <m/>
    <m/>
    <m/>
  </r>
  <r>
    <s v="DQR-Assess-002_SC_1_001"/>
    <s v="Assessment CDQR "/>
    <s v="OESE, OSEP"/>
    <s v="2017-18"/>
    <s v="SOUTH CAROLINA"/>
    <s v="SC"/>
    <s v="DQR-Assess-002"/>
    <n v="179"/>
    <n v="585"/>
    <s v="SEA"/>
    <s v="METADATA ERROR"/>
    <s v="IN DATA, NOT METADATA"/>
    <m/>
    <m/>
    <s v="X"/>
    <s v="NA"/>
    <s v="3,5,7"/>
    <s v="ALTALTACH, REGWACC, REGWOACC"/>
    <s v="No"/>
    <s v="Achievement metadata - [SCIENCE]: Achievement data (FS 179) submitted for ALTASSALTACH, REGASSWACC, REGASSWOACC [PERF LEVELS 1-4] for GRADES 3, 5, 7; however, EMAPS assessment metadata does not include these GRADES 3, 5, 7/ALTASSALTACH/LEVELS 1-4, GRADES 3, 5, 7/REGASSWACC/LEVELS 1-4, GRADES 3, 5, 7/REGASSWOACC/LEVELS 1-4 combinations. Additionally, zeroes were submitted for these combinations. Please resubmit metadata and/or data to ensure consistency."/>
    <m/>
    <s v="Achievement metadata - [SCIENCE]: Achievement data (FS 179) submitted for ALTASSALTACH, REGASSWACC, REGASSWOACC [PERF LEVELS 1-4] for GRADES 3, 5, 7; however, EMAPS assessment metadata does not include these GRADES 3, 5, 7/ALTASSALTACH/LEVELS 1-4, GRADES 3, 5, 7/REGASSWACC/LEVELS 1-4, GRADES 3, 5, 7/REGASSWOACC/LEVELS 1-4 combinations. Additionally, zeroes were submitted for these combinations. Please resubmit metadata and/or data to ensure consistency."/>
    <s v="File resubmitted 3/1/19 to remove grades 3, 5, and 7."/>
    <m/>
    <m/>
    <m/>
    <m/>
    <m/>
    <m/>
    <m/>
    <m/>
    <m/>
    <m/>
    <s v="Data resubmitted"/>
    <s v="Resolved"/>
    <m/>
    <m/>
    <m/>
    <m/>
    <m/>
    <m/>
    <x v="0"/>
    <s v="Exclude"/>
    <s v=""/>
    <x v="228"/>
    <m/>
    <x v="0"/>
    <x v="0"/>
    <x v="5"/>
    <x v="5"/>
    <s v=""/>
    <s v=""/>
    <s v=""/>
    <m/>
    <m/>
    <m/>
    <m/>
    <m/>
    <m/>
    <m/>
  </r>
  <r>
    <s v="DQR-Assess-003_SC_1_001"/>
    <s v="Assessment CDQR "/>
    <s v="OESE, OSEP"/>
    <s v="2017-18"/>
    <s v="SOUTH CAROLINA"/>
    <s v="SC"/>
    <s v="DQR-Assess-003"/>
    <n v="189"/>
    <n v="590"/>
    <s v="SEA"/>
    <s v="METADATA ERROR"/>
    <s v="IN DATA, NOT METADATA"/>
    <m/>
    <m/>
    <s v="X"/>
    <s v="NA"/>
    <s v="3,5,7"/>
    <s v="ALTALTACH, REGWACC, REGWOACC"/>
    <s v="No"/>
    <s v="Participation metadata - [SCIENCE]: Participation data (FS 189) submitted for ALTPARTALTACH, REGPARTWACC, REGPARTWOACC for GRADES 3, 5, 7; however, EMAPS assessment metadata does not include these GRADES 3, 5, 7/ALTPARTALTACH, GRADES 3, 5, 7/REGPARTWACC, and GRADES 3, 5, 7/REGPARTWOACC combinations. Additionally, zeroes were submitted for these combinations. Please resubmit metadata and/or data to ensure consistency."/>
    <m/>
    <s v="Participation metadata - [SCIENCE]: Participation data (FS 189) submitted for ALTPARTALTACH, REGPARTWACC, REGPARTWOACC for GRADES 3, 5, 7; however, EMAPS assessment metadata does not include these GRADES 3, 5, 7/ALTPARTALTACH, GRADES 3, 5, 7/REGPARTWACC, and GRADES 3, 5, 7/REGPARTWOACC combinations. Additionally, zeroes were submitted for these combinations. Please resubmit metadata and/or data to ensure consistency."/>
    <s v="File resubmitted 3/1/19 to remove grades 3, 5, and 7."/>
    <m/>
    <m/>
    <m/>
    <m/>
    <m/>
    <m/>
    <m/>
    <m/>
    <m/>
    <m/>
    <s v="Data resubmitted"/>
    <s v="Resolved"/>
    <m/>
    <m/>
    <m/>
    <m/>
    <m/>
    <m/>
    <x v="0"/>
    <s v="Exclude"/>
    <s v=""/>
    <x v="228"/>
    <m/>
    <x v="0"/>
    <x v="0"/>
    <x v="5"/>
    <x v="5"/>
    <s v=""/>
    <s v=""/>
    <s v=""/>
    <m/>
    <m/>
    <m/>
    <m/>
    <m/>
    <m/>
    <m/>
  </r>
  <r>
    <s v="DQR-Assess-009_SC_1_001"/>
    <s v="Assessment CDQR "/>
    <s v="OESE, OSEP"/>
    <s v="2017-18"/>
    <s v="SOUTH CAROLINA"/>
    <s v="SC"/>
    <s v="DQR-Assess-009"/>
    <s v="175, 178, 179, 185, 188, 189"/>
    <s v="583, 584, 585, 588, 589, 590"/>
    <s v="SEA"/>
    <s v="ACCURACY - YEAR TO YEAR COUNT"/>
    <s v="NA"/>
    <s v="X"/>
    <s v="X"/>
    <s v="X"/>
    <s v="See CDQR Y2Y report"/>
    <s v="See CDQR Y2Y report"/>
    <s v="See CDQR Y2Y report"/>
    <s v="See CDQR Y2Y report"/>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This year, we modified our method of identifying students with accommodations.  This led to more accurate reporting, but also led to more students being coded as 'with accommodations'.   The change in counts is based on students previously coded as without accommodations now being coded as with accommodations.  (In all flagged discrepancies, the 'with accommodations' count went up and the 'without accommodations' count went down.)  This was mainly due to making sure the ESL accommodations were included in those flagging a student as 'with accommodations'."/>
    <m/>
    <m/>
    <m/>
    <s v="X"/>
    <s v="X"/>
    <s v="X"/>
    <s v="See CDQR Y2Y report"/>
    <s v="See CDQR Y2Y report"/>
    <s v="See CDQR Y2Y report"/>
    <s v="See CDQR Y2Y report"/>
    <s v="Data resubmitted"/>
    <s v="Did not resolv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229"/>
    <m/>
    <x v="1"/>
    <x v="3"/>
    <x v="3"/>
    <x v="3"/>
    <s v="No"/>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s v="This year, [South Carolina] modified [the] method of identifying students with accommodations. This led to more accurate reporting, but also led to more students being coded as 'with accommodations'. The change in counts is based on students previously coded as without accommodations now being coded as with accommodations. (In all flagged discrepancies, the 'with accommodations' count went up and the 'without accommodations' count went down.) This was mainly due to making sure the ESL accommodations were included in those flagging a student as 'with accommodations'."/>
    <m/>
    <m/>
    <m/>
    <m/>
    <m/>
    <m/>
    <m/>
  </r>
  <r>
    <s v="DQR-Assess-010_SC_1_001"/>
    <s v="Assessment CDQR "/>
    <s v="OESE, OSEP"/>
    <s v="2017-18"/>
    <s v="SOUTH CAROLINA"/>
    <s v="SC"/>
    <s v="DQR-Assess-010"/>
    <n v="179"/>
    <n v="585"/>
    <s v="SEA"/>
    <s v="ACCURACY - YEAR TO YEAR RATE"/>
    <s v="NA"/>
    <m/>
    <m/>
    <s v="X"/>
    <s v="See CDQR Y2Y report"/>
    <s v="See CDQR Y2Y report"/>
    <s v="See CDQR Y2Y report"/>
    <s v="See CDQR Y2Y report"/>
    <s v="A year to year proficiency rate change of more than 15% was identified for at least one subgroup, assessment type, or grade. Please review the CDQR Year to Year Report. Please resubmit SY 2017-18 data or submit a data note to explain why these data are accurate."/>
    <m/>
    <s v="A year to year proficiency rate change of more than 15% was identified for at least one subgroup, assessment type, or grade. Please review the CDQR Year to Year Report. Please resubmit SY 2017-18 data or submit a data note to explain why these data are accurate."/>
    <s v="This year, we modified our method of identifying students with accommodations.  This led to more accurate reporting, but also led to more students being coded as 'with accommodations'.   The change in counts is based on students previously coded as without accommodations now being coded as with accommodations.  (In all flagged discrepancies, the 'with accommodations' count went up and the 'without accommodations' count went down.)  This was mainly due to making sure the ESL accommodations were included in those flagging a student as 'with accommodations'."/>
    <m/>
    <m/>
    <m/>
    <m/>
    <m/>
    <s v="X"/>
    <s v="See CDQR Y2Y report"/>
    <s v="See CDQR Y2Y report"/>
    <s v="See CDQR Y2Y report"/>
    <s v="See CDQR Y2Y report"/>
    <s v="Data resubmitted"/>
    <s v="Did not resolve"/>
    <m/>
    <s v="A year to year proficiency rate change of more than 15% was identified for at least one subgroup, assessment type, or grade. Please review the CDQR Year to Year tab. Please resubmit SY 2017-18 data or submit a data note to explain why these data are accurate."/>
    <m/>
    <m/>
    <m/>
    <m/>
    <x v="1"/>
    <s v="Exclude - Science and SEA only"/>
    <s v="A year to year proficiency rate change of more than 15% was identified for at least one subgroup, assessment type, or grade. Please review the CDQR Year to Year tab. Please resubmit SY 2017-18 data or submit a data note to explain why these data are accurate."/>
    <x v="229"/>
    <m/>
    <x v="1"/>
    <x v="3"/>
    <x v="3"/>
    <x v="3"/>
    <s v="No"/>
    <s v="A year to year proficiency rate change of more than 15% was identified for at least one subgroup, assessment type, or grade. Please review the CDQR Year to Year tab. Please resubmit SY 2017-18 data or submit a data note to explain why these data are accurate."/>
    <s v="This year, [South Carolina] modified [the] method of identifying students with accommodations. This led to more accurate reporting, but also led to more students being coded as 'with accommodations'. The change in counts is based on students previously coded as without accommodations now being coded as with accommodations. (In all flagged discrepancies, the 'with accommodations' count went up and the 'without accommodations' count went down.) This was mainly due to making sure the ESL accommodations were included in those flagging a student as 'with accommodations'."/>
    <m/>
    <m/>
    <m/>
    <m/>
    <m/>
    <m/>
    <m/>
  </r>
  <r>
    <s v="DQR-Assess-011_SC_1_001"/>
    <s v="Assessment CDQR "/>
    <s v="OESE, OSEP"/>
    <s v="2017-18"/>
    <s v="SOUTH CAROLINA"/>
    <s v="SC"/>
    <s v="DQR-Assess-011"/>
    <n v="179"/>
    <n v="585"/>
    <s v="SEA"/>
    <s v="YEAR TO YEAR COMPARISON - CWD"/>
    <s v="NA"/>
    <m/>
    <m/>
    <s v="X"/>
    <s v="CWD"/>
    <s v="All"/>
    <s v="ALTASSALTACH"/>
    <s v="No"/>
    <s v="Year to Year comparison (FS 179): The number of CWD students who took an ALTASSALTACH assessment and received a valid score in SY 2017-18 is -34 percent different from that number in SY 2016-17. The approximate discrepancy is -1032 students. The same discrepancy exists for the FS 189 number of CWD students who took an ALTASSALTACH assessment and received a valid score. Please revise data and resubmit or explain in a data note why these data are accurate."/>
    <m/>
    <s v="Year to Year comparison (FS 179): The number of CWD students who took an ALTASSALTACH assessment and received a valid score in SY 2017-18 is -34 percent different from that number in SY 2016-17. The approximate discrepancy is -1032 students. The same discrepancy exists for the FS 189 number of CWD students who took an ALTASSALTACH assessment and received a valid score. Please revise data and resubmit or explain in a data note why these data are accurate."/>
    <s v="In 16-17, all grades (3-8 and HS) tested Science.  In 17-18, only four grades (4, 6, 8, and HS) tested Science.  This explains the change in overall students."/>
    <m/>
    <m/>
    <m/>
    <m/>
    <m/>
    <s v="X"/>
    <s v="CWD"/>
    <s v="ALL"/>
    <s v="ALTALTACH"/>
    <s v="Y"/>
    <s v="Data resubmitted"/>
    <s v="Did not resolve"/>
    <m/>
    <s v="Year to Year comparison - CWD (FS179): The number of CWD students who took an ALTASSALTACH assessment and received a valid score in SY 2017-18 is -33.95% different from SY 2016-17. The approximate discrepancy is 1032 students. Please submit a data note explaining the discrepancy if the data are correct or resubmit the data."/>
    <m/>
    <m/>
    <m/>
    <m/>
    <x v="1"/>
    <s v="Exclude - Science and SEA only"/>
    <s v="Year to Year comparison - CWD (FS179): The number of CWD students who took an ALTASSALTACH assessment and received a valid score in SY 2017-18 is -33.95% different from SY 2016-17. The approximate discrepancy is 1032 students. Please submit a data note explaining the discrepancy if the data are correct or resubmit the data."/>
    <x v="230"/>
    <m/>
    <x v="1"/>
    <x v="3"/>
    <x v="3"/>
    <x v="3"/>
    <s v="No"/>
    <s v="Year to Year comparison - CWD (FS179): The number of CWD students who took an ALTASSALTACH assessment and received a valid score in SY 2017-18 is -33.95% different from SY 2016-17. The approximate discrepancy is 1032 students. Please submit a data note explaining the discrepancy if the data are correct or resubmit the data."/>
    <s v="In SY 2016-17, all grades (3-8 and HS) tested Science.  In SY 2017-18, only four grades (4, 6, 8, and HS) tested Science. This explains the change in overall students."/>
    <m/>
    <m/>
    <m/>
    <m/>
    <m/>
    <m/>
    <m/>
  </r>
  <r>
    <s v="DQR-Assess-011_SC_2_001"/>
    <s v="Assessment CDQR "/>
    <s v="OESE, OSEP"/>
    <s v="2017-18"/>
    <s v="SOUTH CAROLINA"/>
    <s v="SC"/>
    <s v="DQR-Assess-011"/>
    <n v="189"/>
    <n v="590"/>
    <s v="SEA"/>
    <s v="YEAR TO YEAR COMPARISON - CWD"/>
    <s v="NA"/>
    <m/>
    <m/>
    <m/>
    <m/>
    <m/>
    <m/>
    <m/>
    <m/>
    <m/>
    <m/>
    <s v=""/>
    <m/>
    <m/>
    <m/>
    <m/>
    <m/>
    <s v="X"/>
    <s v="CWD"/>
    <s v="ALL"/>
    <s v="ALTALTACH"/>
    <s v="Y"/>
    <s v="Data resubmitted"/>
    <s v="New"/>
    <m/>
    <s v="Year to Year comparison - CWD (FS189): The number of CWD students who were enrolled at the time of the assessment and who took an ALTASSALTACH assessment in SY 2017-18 is -33.95% different from SY 2016-17. The approximate discrepancy is 1032 students. Please submit a data note explaining the discrepancy if the data are correct or resubmit the data."/>
    <m/>
    <m/>
    <m/>
    <m/>
    <x v="1"/>
    <s v="Exclude - Science and SEA only"/>
    <s v="Year to Year comparison - CWD (FS189): The number of CWD students who were enrolled at the time of the assessment and who took an ALTASSALTACH assessment in SY 2017-18 is -33.95% different from SY 2016-17. The approximate discrepancy is 1032 students. Please submit a data note explaining the discrepancy if the data are correct or resubmit the data."/>
    <x v="1"/>
    <m/>
    <x v="1"/>
    <x v="3"/>
    <x v="1"/>
    <x v="1"/>
    <s v=""/>
    <s v="Year to Year comparison - CWD (FS189): The number of CWD students who were enrolled at the time of the assessment and who took an ALTASSALTACH assessment in SY 2017-18 is -33.95% different from SY 2016-17. The approximate discrepancy is 1032 students. Please submit a data note explaining the discrepancy if the data are correct or resubmit the data."/>
    <s v=""/>
    <m/>
    <m/>
    <m/>
    <m/>
    <m/>
    <m/>
    <m/>
  </r>
  <r>
    <s v="DQR-Assess-013_SC_1_001"/>
    <s v="Assessment CDQR "/>
    <s v="OESE, OSEP"/>
    <s v="2017-18"/>
    <s v="SOUTH CAROLINA"/>
    <s v="SC"/>
    <s v="DQR-Assess-013"/>
    <s v="185, 188"/>
    <s v="588, 589"/>
    <s v="SEA"/>
    <s v="SUBJECT COUNT COMPARISON - MTH TO RLA"/>
    <s v="NA"/>
    <s v="X"/>
    <s v="X"/>
    <m/>
    <s v="FCS, LEP, M, MA, MHL, MIG, MM, MW"/>
    <s v="HS"/>
    <s v="ALL"/>
    <s v="No"/>
    <s v="Subject Count Comparison - MTH to RLA (FS185, 188): The count of FCS, LEP, M, MA, MHL, MIG, MM,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376 students, or 5.9%, is in the M subgroup. Discrepancies in other subgroups range from 4 to 1296 students. Please revise data and resubmit or explain in a data note why these data are accurate."/>
    <m/>
    <s v="Subject Count Comparison - MTH to RLA (FS185, 188): The count of FCS, LEP, M, MA, MHL, MIG, MM,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376 students, or 5.9%, is in the M subgroup. Discrepancies in other subgroups range from 4 to 1296 students. Please revise data and resubmit or explain in a data note why these data are accurate."/>
    <s v="Our regular high school assessments (the End-of-Course Exam) is usually not taken during the same year for ELA and Math by a given student.  Instead of taking it at the end of a select year, the student takes it when they take one out of a set of specific ELA or Math courses.  It is reasonable the year they take ELA can differ from the year they take Math, so discrepancies in subgroups are expected."/>
    <m/>
    <m/>
    <m/>
    <m/>
    <m/>
    <m/>
    <m/>
    <m/>
    <m/>
    <m/>
    <s v="Data resubmitted"/>
    <s v="Resolved"/>
    <m/>
    <m/>
    <m/>
    <m/>
    <m/>
    <m/>
    <x v="0"/>
    <s v="Exclude"/>
    <s v=""/>
    <x v="231"/>
    <m/>
    <x v="0"/>
    <x v="0"/>
    <x v="0"/>
    <x v="0"/>
    <s v=""/>
    <s v=""/>
    <s v=""/>
    <m/>
    <m/>
    <m/>
    <m/>
    <m/>
    <m/>
    <m/>
  </r>
  <r>
    <s v="DQR-Assess-015_SC_1_001"/>
    <s v="Assessment CDQR "/>
    <s v="OESE, OSEP"/>
    <s v="2017-18"/>
    <s v="SOUTH CAROLINA"/>
    <s v="SC"/>
    <s v="DQR-Assess-015"/>
    <n v="185"/>
    <n v="588"/>
    <s v="SEA"/>
    <s v="100% PARTICIPATION RATE VERIFICATION"/>
    <s v="NA"/>
    <s v="X"/>
    <m/>
    <m/>
    <s v="MIG"/>
    <s v="All grades"/>
    <s v="All assessment types"/>
    <s v="No"/>
    <s v="100% Participation Rate (FS 185): The participation rate for the MIG subgroup is 100%. ED does not expect to see participation rates below 95%. While a participation rate of 100% is possible, please resubmit data if data are inaccurate."/>
    <m/>
    <s v="100% Participation Rate (FS 185): The participation rate for the MIG subgroup is 100%. While a participation rate of 100% is possible, please resubmit data if data are inaccurate."/>
    <s v="Confirmed accurate."/>
    <m/>
    <m/>
    <s v="Revise; Error in Comment"/>
    <m/>
    <m/>
    <m/>
    <m/>
    <m/>
    <m/>
    <m/>
    <s v="Data resubmitted"/>
    <s v="Resolved"/>
    <m/>
    <m/>
    <m/>
    <m/>
    <m/>
    <m/>
    <x v="0"/>
    <s v="Exclude"/>
    <s v=""/>
    <x v="232"/>
    <m/>
    <x v="0"/>
    <x v="0"/>
    <x v="0"/>
    <x v="0"/>
    <m/>
    <s v=""/>
    <s v=""/>
    <m/>
    <m/>
    <m/>
    <m/>
    <m/>
    <m/>
    <m/>
  </r>
  <r>
    <s v="DQR-Assess-015_SC_1_002"/>
    <s v="Assessment CDQR "/>
    <s v="OESE, OSEP"/>
    <s v="2017-18"/>
    <s v="SOUTH CAROLINA"/>
    <s v="SC"/>
    <s v="DQR-Assess-015"/>
    <n v="188"/>
    <n v="589"/>
    <s v="SEA"/>
    <s v="100% PARTICIPATION RATE VERIFICATION"/>
    <s v="NA"/>
    <m/>
    <s v="X"/>
    <m/>
    <s v="MIG"/>
    <s v="All grades"/>
    <s v="All assessment types"/>
    <s v="No"/>
    <s v="100% Participation Rate (FS 188): The participation rate for the MIG subgroup is 100%. ED does not expect to see participation rates below 95%. While a participation rate of 100% is possible, please resubmit data if data are inaccurate."/>
    <m/>
    <s v="100% Participation Rate (FS 188): The participation rate for the MIG subgroup is 100%. While a participation rate of 100% is possible, please resubmit data if data are inaccurate."/>
    <s v="Confirmed accurate."/>
    <m/>
    <m/>
    <s v="Revise; Error in Comment"/>
    <m/>
    <m/>
    <m/>
    <m/>
    <m/>
    <m/>
    <m/>
    <s v="Data resubmitted"/>
    <s v="Resolved"/>
    <m/>
    <m/>
    <m/>
    <m/>
    <m/>
    <m/>
    <x v="0"/>
    <s v="Exclude"/>
    <s v=""/>
    <x v="232"/>
    <m/>
    <x v="0"/>
    <x v="0"/>
    <x v="0"/>
    <x v="0"/>
    <m/>
    <s v=""/>
    <s v=""/>
    <m/>
    <m/>
    <m/>
    <m/>
    <m/>
    <m/>
    <m/>
  </r>
  <r>
    <s v="DQR-Assess-009_SD_1_001"/>
    <s v="Assessment CDQR "/>
    <s v="OESE, OSEP"/>
    <s v="2017-18"/>
    <s v="SOUTH DAKOTA"/>
    <s v="SD"/>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These values have been verified to be correct. Our subgroup populations in the state are often very small. A change to just a few students can often register a large percent change as a result of the N value. "/>
    <m/>
    <m/>
    <m/>
    <s v="X"/>
    <s v="X"/>
    <s v="X"/>
    <s v="See CDQR Y2Y report"/>
    <s v="See CDQR Y2Y report"/>
    <s v="See CDQR Y2Y report"/>
    <s v="See CDQR Y2Y report"/>
    <s v="No resubmission"/>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233"/>
    <m/>
    <x v="1"/>
    <x v="3"/>
    <x v="3"/>
    <x v="3"/>
    <s v="Yes"/>
    <s v="A year to year change of more than 200 (count difference) and 10% was identified for at least one subgroup, assessment type, or grade. Please review the CDQR Year to Year tab. Please resubmit SY 2017-18 data or submit a data note to explain why these data are accurate._x000a__x000a_ED Note: State indicated that data were correct as reported."/>
    <s v="...Our subgroup populations in the state are often very small. A change to just a few students can often register a large percent change as a result of the N value. "/>
    <m/>
    <m/>
    <m/>
    <m/>
    <m/>
    <m/>
    <m/>
  </r>
  <r>
    <s v="DQR-Assess-010_SD_1_001"/>
    <s v="Assessment CDQR "/>
    <s v="OESE, OSEP"/>
    <s v="2017-18"/>
    <s v="SOUTH DAKOTA"/>
    <s v="SD"/>
    <s v="DQR-Assess-010"/>
    <n v="179"/>
    <n v="585"/>
    <s v="SEA"/>
    <s v="ACCURACY - YEAR TO YEAR RATE"/>
    <s v="NA"/>
    <m/>
    <m/>
    <s v="X"/>
    <s v="See CDQR Y2Y report"/>
    <s v="See CDQR Y2Y report"/>
    <s v="See CDQR Y2Y report"/>
    <s v="See CDQR Y2Y report"/>
    <s v="A year to year proficiency rate change of more than 15% was identified for at least one subgroup, assessment type, or grade. Please review the CDQR Year to Year Report. Please resubmit SY 2017-18 data or submit a data note to explain why these data are accurate."/>
    <m/>
    <s v="A year to year proficiency rate change of more than 15% was identified for at least one subgroup, assessment type, or grade. Please review the CDQR Year to Year Report. Please resubmit SY 2017-18 data or submit a data note to explain why these data are accurate."/>
    <s v="These values have been verified to be correct. Our subgroup populations in the state are often very small. A change to just a few students can often register a large percent change as a result of the N value. "/>
    <m/>
    <m/>
    <m/>
    <m/>
    <m/>
    <s v="X"/>
    <s v="See CDQR Y2Y report"/>
    <s v="See CDQR Y2Y report"/>
    <s v="See CDQR Y2Y report"/>
    <s v="See CDQR Y2Y report"/>
    <s v="No resubmission"/>
    <s v="Did not resolve"/>
    <m/>
    <s v="A year to year proficiency rate change of more than 15% was identified for at least one subgroup, assessment type, or grade. Please review the CDQR Year to Year tab. Please resubmit SY 2017-18 data or submit a data note to explain why these data are accurate."/>
    <m/>
    <m/>
    <m/>
    <m/>
    <x v="1"/>
    <s v="Exclude - Science and SEA only"/>
    <s v="A year to year proficiency rate change of more than 15% was identified for at least one subgroup, assessment type, or grade. Please review the CDQR Year to Year tab. Please resubmit SY 2017-18 data or submit a data note to explain why these data are accurate."/>
    <x v="233"/>
    <m/>
    <x v="1"/>
    <x v="3"/>
    <x v="3"/>
    <x v="3"/>
    <s v="Yes"/>
    <s v="A year to year proficiency rate change of more than 15% was identified for at least one subgroup, assessment type, or grade. Please review the CDQR Year to Year tab. Please resubmit SY 2017-18 data or submit a data note to explain why these data are accurate._x000a__x000a_ED Note: State indicated that data were correct as reported."/>
    <s v="...Our subgroup populations in the state are often very small. A change to just a few students can often register a large percent change as a result of the N value. "/>
    <m/>
    <m/>
    <m/>
    <m/>
    <m/>
    <m/>
    <m/>
  </r>
  <r>
    <s v="DQR-Assess-012_SD_1_001"/>
    <s v="Assessment CDQR "/>
    <s v="OESE, OSEP"/>
    <s v="2017-18"/>
    <s v="SOUTH DAKOTA"/>
    <s v="SD"/>
    <s v="DQR-Assess-012"/>
    <s v="178, 188"/>
    <s v="584, 589"/>
    <s v="SEA, LEA, SCH"/>
    <s v="ACROSS FILE COMPARISON"/>
    <s v="NA"/>
    <m/>
    <s v="X"/>
    <m/>
    <s v="LEP"/>
    <s v="ALL"/>
    <s v="ALL"/>
    <s v="No"/>
    <s v="Across file comparison: The SEA GRAND TOTAL number of students in the LEP subgroup who took an assessment and received a valid score (2330 students) (FS 178) does not equal the number of students in the LEP subgroup who participated in the assessment (2461 students) (FS 188). This is a discrepancy of -131 students, or -5%. Similar discrepancies exist at the LEA and School levels. Please revise data and resubmit or explain in a data note why these data are accurate."/>
    <m/>
    <s v="Across file comparison: The SEA GRAND TOTAL number of students in the LEP subgroup who took an assessment and received a valid score (2330 students) (FS 178) does not equal the number of students in the LEP subgroup who participated in the assessment (2461 students) (FS 188). This is a discrepancy of -131 students, or -5%. Similar discrepancies exist at the LEA and School levels. Please revise data and resubmit or explain in a data note why these data are accurate."/>
    <s v="These values have been verified to be correct. This subgroup population has a history of having a high percentage of students who show as participating, but who do not have a valid score at the end of the assessment period. In the 16-17 SY there were 2267 student who took an assessment and received a valid score (FS 178) and 2460 students who participated. This was a -8% difference. This year we have improved this number with only a -5% difference in the number of students who participated and who also have received a valid assessment score."/>
    <m/>
    <m/>
    <m/>
    <m/>
    <s v="X"/>
    <m/>
    <s v="LEP"/>
    <s v="ALL"/>
    <s v="ALL"/>
    <s v="No"/>
    <s v="No resubmission"/>
    <s v="Did not resolve"/>
    <m/>
    <s v="Across file comparison: The SEA GRAND TOTAL number of students in the LEP subgroup who took an assessment and received a valid score (2330 students) (FS 178) does not equal the number of students in the LEP subgroup who participated in the assessment (2461 students) (FS 188). This is a discrepancy of -131 students, or -5%. Similar discrepancies exist at the LEA and School levels. Please revise data and resubmit or explain in a data note why these data are accurate."/>
    <m/>
    <m/>
    <m/>
    <m/>
    <x v="1"/>
    <s v="Include"/>
    <s v="Across file comparison: The SEA GRAND TOTAL number of students in the LEP subgroup who took an assessment and received a valid score (2330 students) (FS 178) does not equal the number of students in the LEP subgroup who participated in the assessment (2461 students) (FS 188). This is a discrepancy of -131 students, or -5%. Similar discrepancies exist at the LEA and School levels. Please revise data and resubmit or explain in a data note why these data are accurate."/>
    <x v="234"/>
    <m/>
    <x v="1"/>
    <x v="4"/>
    <x v="3"/>
    <x v="2"/>
    <s v="Yes"/>
    <s v="Across file comparison: The SEA GRAND TOTAL number of students in the LEP subgroup who took an assessment and received a valid score (2330 students) (FS 178) does not equal the number of students in the LEP subgroup who participated in the assessment (2461 students) (FS 188). This is a discrepancy of -131 students, or -5%. Similar discrepancies exist at the LEA and School levels. Please revise data and resubmit or explain in a data note why these data are accurate._x000a__x000a_ED Note: State indicated that data were correct as reported."/>
    <s v="...This subgroup population has a history of having a high percentage of students who show as participating, but who do not have a valid score at the end of the assessment period. In SY 2016-17, there were 2267 students who took an assessment and received a valid score (FS 178) and 2460 students who participated. This was a -8% difference. This year we have improved this number with only a -5% difference in the number of students who participated and who also have received a valid assessment score."/>
    <m/>
    <m/>
    <m/>
    <m/>
    <m/>
    <m/>
    <m/>
  </r>
  <r>
    <s v="DQR-Assess-015_SD_1_001"/>
    <s v="Assessment CDQR "/>
    <s v="OESE, OSEP"/>
    <s v="2017-18"/>
    <s v="SOUTH DAKOTA"/>
    <s v="SD"/>
    <s v="DQR-Assess-015"/>
    <n v="185"/>
    <n v="588"/>
    <s v="SEA"/>
    <s v="100% PARTICIPATION RATE VERIFICATION"/>
    <s v="NA"/>
    <s v="X"/>
    <m/>
    <m/>
    <s v="MNP, MIG"/>
    <s v="All grades"/>
    <s v="All assessment types"/>
    <s v="No"/>
    <s v="100% Participation Rate (FS 185): The participation rate for the MNP and MIG subgroups is 100%. ED does not expect to see participation rates below 95%. While a participation rate of 100% is possible, please resubmit data if data are inaccurate."/>
    <m/>
    <s v="100% Participation Rate (FS 185): The participation rate for the MNP and MIG subgroups is 100%. While a participation rate of 100% is possible, please resubmit data if data are inaccurate.."/>
    <s v="These values have been verified to be correct. Our subgroup populations in the state are often very small. A change to just a few students can often register a large percent change as a result of the N value. "/>
    <m/>
    <m/>
    <s v="Revise; Error in Comment"/>
    <m/>
    <m/>
    <m/>
    <m/>
    <m/>
    <m/>
    <m/>
    <s v="Data resubmitted"/>
    <s v="Resolved"/>
    <m/>
    <m/>
    <m/>
    <m/>
    <m/>
    <m/>
    <x v="0"/>
    <s v="Exclude"/>
    <s v=""/>
    <x v="233"/>
    <m/>
    <x v="0"/>
    <x v="0"/>
    <x v="0"/>
    <x v="0"/>
    <m/>
    <s v=""/>
    <s v=""/>
    <m/>
    <m/>
    <m/>
    <m/>
    <m/>
    <m/>
    <m/>
  </r>
  <r>
    <s v="DQR-Assess-015_SD_1_002"/>
    <s v="Assessment CDQR "/>
    <s v="OESE, OSEP"/>
    <s v="2017-18"/>
    <s v="SOUTH DAKOTA"/>
    <s v="SD"/>
    <s v="DQR-Assess-015"/>
    <n v="188"/>
    <n v="589"/>
    <s v="SEA"/>
    <s v="100% PARTICIPATION RATE VERIFICATION"/>
    <s v="NA"/>
    <m/>
    <s v="X"/>
    <m/>
    <s v="MNP"/>
    <s v="All grades"/>
    <s v="All assessment types"/>
    <s v="No"/>
    <s v="100% Participation Rate (FS 188): The participation rate for the MNP subgroup is 100%. ED does not expect to see participation rates below 95%. While a participation rate of 100% is possible, please resubmit data if data are inaccurate."/>
    <m/>
    <s v="100% Participation Rate (FS 188): The participation rate for the MNP subgroup is 100%. While a participation rate of 100% is possible, please resubmit data if data are inaccurate."/>
    <s v="These values have been verified to be correct. Our subgroup populations in the state are often very small. A change to just a few students can often register a large percent change as a result of the N value. "/>
    <m/>
    <m/>
    <s v="Revise; Error in Comment"/>
    <m/>
    <m/>
    <m/>
    <m/>
    <m/>
    <m/>
    <m/>
    <s v="Data resubmitted"/>
    <s v="Resolved"/>
    <m/>
    <m/>
    <m/>
    <m/>
    <m/>
    <m/>
    <x v="0"/>
    <s v="Exclude"/>
    <s v=""/>
    <x v="233"/>
    <m/>
    <x v="0"/>
    <x v="0"/>
    <x v="0"/>
    <x v="0"/>
    <m/>
    <s v=""/>
    <s v=""/>
    <m/>
    <m/>
    <m/>
    <m/>
    <m/>
    <m/>
    <m/>
  </r>
  <r>
    <s v="DQR-Assess-018_SD_1_001"/>
    <s v="Assessment CDQR "/>
    <s v="OESE, OSEP"/>
    <s v="2017-18"/>
    <s v="SOUTH DAKOTA"/>
    <s v="SD"/>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1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s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
    <m/>
    <m/>
    <s v="Revise; Waiver"/>
    <s v="X"/>
    <m/>
    <m/>
    <s v="CWD"/>
    <s v="ALL"/>
    <s v="ALTALTACH"/>
    <s v="Y"/>
    <s v="No resubmission"/>
    <s v="Did not resolve"/>
    <m/>
    <s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m/>
    <m/>
    <m/>
    <m/>
    <x v="1"/>
    <s v="Exclude - SEA"/>
    <s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x v="235"/>
    <s v="Confirm that waiver is present"/>
    <x v="2"/>
    <x v="5"/>
    <x v="6"/>
    <x v="0"/>
    <s v="No"/>
    <s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s v="South Dakota [has]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
    <m/>
    <m/>
    <m/>
    <m/>
    <m/>
    <m/>
    <m/>
  </r>
  <r>
    <s v="DQR-Assess-018_SD_1_002"/>
    <s v="Assessment CDQR "/>
    <s v="OESE, OSEP"/>
    <s v="2017-18"/>
    <s v="SOUTH DAKOTA"/>
    <s v="SD"/>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1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1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
    <m/>
    <m/>
    <s v="Revise; Waiver"/>
    <m/>
    <s v="X"/>
    <m/>
    <s v="CWD"/>
    <s v="ALL"/>
    <s v="ALTALTACH"/>
    <s v="Y"/>
    <s v="No resubmission"/>
    <s v="Did not resolve"/>
    <m/>
    <s v="1% CWD Alternate Assessment Participation [READING/LANGUAGE ARTS]: Students with Disabilities (IDEA) (CWD) taking the alternate assessment based on alternate achievement standards (ALTPARTALTACH) make up 1.1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READING/LANGUAGE ARTS]: Students with Disabilities (IDEA) (CWD) taking the alternate assessment based on alternate achievement standards (ALTPARTALTACH) make up 1.1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235"/>
    <s v="Confirm that waiver is present"/>
    <x v="2"/>
    <x v="5"/>
    <x v="6"/>
    <x v="0"/>
    <s v="No"/>
    <s v="1% CWD Alternate Assessment Participation [READING/LANGUAGE ARTS]: Students with Disabilities (IDEA) (CWD) taking the alternate assessment based on alternate achievement standards (ALTPARTALTACH) make up 1.1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
    <m/>
    <m/>
    <m/>
    <m/>
    <m/>
    <m/>
    <m/>
  </r>
  <r>
    <s v="DQR-Assess-018_SD_1_003"/>
    <s v="Assessment CDQR "/>
    <s v="OESE, OSEP"/>
    <s v="2017-18"/>
    <s v="SOUTH DAKOTA"/>
    <s v="SD"/>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
    <m/>
    <m/>
    <s v="Revise; Waiver"/>
    <m/>
    <m/>
    <s v="X"/>
    <s v="CWD"/>
    <s v="ALL"/>
    <s v="ALTALTACH"/>
    <s v="Y"/>
    <s v="No resubmission"/>
    <s v="Did not resolve"/>
    <m/>
    <s v="1% CWD Alternate Assessment Participation [SCIENCE]: Students with Disabilities (IDEA) (CWD) taking the alternate assessment based on alternate achievement standards (ALTPARTALTACH) make up 1.14%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cience and SEA only"/>
    <s v="1% CWD Alternate Assessment Participation [SCIENCE]: Students with Disabilities (IDEA) (CWD) taking the alternate assessment based on alternate achievement standards (ALTPARTALTACH) make up 1.14%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235"/>
    <s v="Confirm that waiver is present"/>
    <x v="2"/>
    <x v="5"/>
    <x v="6"/>
    <x v="0"/>
    <s v="No"/>
    <s v="1% CWD Alternate Assessment Participation [SCIENCE]: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
    <m/>
    <m/>
    <m/>
    <m/>
    <m/>
    <m/>
    <m/>
  </r>
  <r>
    <s v="DQR-Assess-004_TN_1_001"/>
    <s v="Assessment CDQR "/>
    <s v="OESE, OSEP"/>
    <s v="2017-18"/>
    <s v="TENNESSEE"/>
    <s v="TN"/>
    <s v="DQR-Assess-004"/>
    <s v="175, 178, 185, 188"/>
    <s v="583, 584, 588, 589"/>
    <s v="SEA"/>
    <s v="PARTIAL DATA"/>
    <s v="NA"/>
    <s v="X"/>
    <s v="X"/>
    <m/>
    <s v="All subgroups"/>
    <s v="9,10,12"/>
    <s v="ALTALTACH"/>
    <s v="No"/>
    <s v="Missing Data (FS 175/178/185/188): Achievement and Participation data were not reported for ALTASSALTACH, ALTPARTALTACH for GRADES 9, 10, 12 at the SEA, LEA, and School levels. Please submit data."/>
    <m/>
    <s v="Missing Data (FS 175/178/185/188): Achievement and Participation data were not reported for ALTASSALTACH, ALTPARTALTACH for GRADES 9, 10, 12 at the SEA, LEA, and School levels. Please submit data."/>
    <s v="The EMAPS assessment survey has been updated to indicate that students take the math and rla alternate assessments based on alternate achievement standards in grade 11.  Students in grades 9, 10, and 12 do not take math and rla alternate assessments based on alternate achievement standards."/>
    <m/>
    <m/>
    <m/>
    <s v="X"/>
    <s v="X"/>
    <m/>
    <s v="All subgroups"/>
    <s v="9,10,12"/>
    <s v="ALTALTACH"/>
    <m/>
    <s v="No resubmission"/>
    <s v="Did not resolve"/>
    <m/>
    <s v="Missing Data (FS 175/178/185/188): Achievement and Participation data were not reported for ALTASSALTACH, ALTPARTALTACH for GRADES 9, 10, 12 at the SEA, LEA, and School levels. Please submit data."/>
    <m/>
    <m/>
    <m/>
    <m/>
    <x v="1"/>
    <s v="Exclude"/>
    <s v="Missing Data (FS 175/178/185/188): Achievement and Participation data were not reported for ALTASSALTACH, ALTPARTALTACH for GRADES 9, 10, 12 at the SEA, LEA, and School levels. Please submit data."/>
    <x v="236"/>
    <s v="Recommends removal of data note/state comment; this is an EMAPs issue that does not impact the data."/>
    <x v="0"/>
    <x v="1"/>
    <x v="4"/>
    <x v="4"/>
    <s v="No"/>
    <s v="Missing Data (FS 175/178/185/188): Achievement and Participation data were not reported for ALTASSALTACH, ALTPARTALTACH for GRADES 9, 10, 12 at the SEA, LEA, and School levels. Please submit data."/>
    <m/>
    <m/>
    <m/>
    <m/>
    <m/>
    <m/>
    <m/>
    <m/>
  </r>
  <r>
    <s v="DQR-Assess-009_TN_1_001"/>
    <s v="Assessment CDQR "/>
    <s v="OESE, OSEP"/>
    <s v="2017-18"/>
    <s v="TENNESSEE"/>
    <s v="TN"/>
    <s v="DQR-Assess-009"/>
    <s v="175, 178, 179, 185, 188, 189"/>
    <s v="583, 584, 585, 588, 589, 590"/>
    <s v="SEA"/>
    <s v="ACCURACY - YEAR TO YEAR COUNT"/>
    <s v="NA"/>
    <s v="X"/>
    <s v="X"/>
    <s v="X"/>
    <s v="See CDQR Y2Y report"/>
    <s v="See CDQR Y2Y report"/>
    <s v="See CDQR Y2Y report"/>
    <s v="See CDQR Y2Y report"/>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Prior to 2017-18, high school math reporting was limited to Algebra I.  As of 2017-18, high school math results include Algebra I and Integrated Math 1.  The inclusion of Integrated Math I accounts for the large year-to-year increases in the number of high school and all students participating in math assessments (FS185) and assigned performance levels (FS175) as well as the increase in the math participation rate for grades 11 and 12.  In addition, improvements in identification/coding account for the increases in math participation/results for Asian (19%/17%) and homeless (52%/45%) students as well as participation of Hispanic (11%) students.                                                                                                                                                                                                                              Similarly, improvements in identification/coding account for the significant increases in rla participation for Asian (12%) and homeless (46%/40%) students.  However, fewer students took regular rla assessments with accommodations (-7345) because the human reader/signer accommodation was not offered in 2017-18.                                                                                                                                                                                     Students taking the regular science assessment in grades 3 and 4 were assigned raw scores but were not assigned performance levels; consequently, they were reported as non-participants (NPART) in FS189 and were not reported in FS179.  As a result, participation in grade 3 and 4 science assessments was limited to students taking the alternate assessment based on alternate achievement standards other than a few 3rd and 4th graders who took regular assessments designed for higher grades.   The reduction in science participation in grades 3 and 4 (approximately, - 150,000) caused science participation to decline significantly for all students and all subgroups.  In addition, fewer students took regular science assessments with accommodations (-7345) because the human reader/signer accommodation was not offered in 2017-18.                                                                                                                                                                                            "/>
    <m/>
    <m/>
    <m/>
    <s v="X"/>
    <s v="X"/>
    <s v="X"/>
    <s v="See CDQR Y2Y report"/>
    <s v="See CDQR Y2Y report"/>
    <s v="See CDQR Y2Y report"/>
    <s v="See CDQR Y2Y report"/>
    <s v="No resubmission"/>
    <s v="Did not resolv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237"/>
    <m/>
    <x v="1"/>
    <x v="3"/>
    <x v="3"/>
    <x v="3"/>
    <s v="No"/>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s v="Prior to SY 2017-18, high school math reporting was limited to Algebra I.  As of SY 2017-18, high school math results include Algebra I and Integrated Math 1.  The inclusion of Integrated Math I accounts for the large year-to-year increases in the number of high school and all students participating in math assessments (FS 185) and assigned performance levels (FS 175) as well as the increase in the math participation rate for grades 11 and 12.  _x000a__x000a_In addition, improvements in identification/coding account for the increases in math participation/results for Asian (19%/17%) and homeless (52%/45%) students as well as participation of Hispanic (11%) students._x000a__x000a_Similarly, improvements in identification/coding account for the significant increases in rla participation for Asian (12%) and homeless (46%/40%) students.  However, fewer students took regular rla assessments with accommodations (-7345) because the human reader/signer accommodation was not offered in 2017-18._x000a__x000a_Students taking the regular science assessment in grades 3 and 4 were assigned raw scores but were not assigned performance levels; consequently, they were reported as non-participants (NPART) in FS189 and were not reported in FS179.  As a result, participation in grade 3 and 4 science assessments was limited to students taking the alternate assessment based on alternate achievement standards other than a few 3rd and 4th graders who took regular assessments designed for higher grades.   The reduction in science participation in grades 3 and 4 (approximately, - 150,000) caused science participation to decline significantly for all students and all subgroups.  In addition, fewer students took regular science assessments with accommodations (-7345) because the human reader/signer accommodation was not offered in 2017-18.                                                                                                                                                                                            "/>
    <m/>
    <m/>
    <m/>
    <m/>
    <m/>
    <m/>
    <m/>
  </r>
  <r>
    <s v="DQR-Assess-010_TN_1_001"/>
    <s v="Assessment CDQR "/>
    <s v="OESE, OSEP"/>
    <s v="2017-18"/>
    <s v="TENNESSEE"/>
    <s v="TN"/>
    <s v="DQR-Assess-010"/>
    <s v="179, 185, 188, 189"/>
    <s v="585, 588, 589, 590"/>
    <s v="SEA"/>
    <s v="ACCURACY - YEAR TO YEAR RATE"/>
    <s v="NA"/>
    <s v="X"/>
    <s v="X"/>
    <s v="X"/>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The reduction in science participation in grades 3 and 4 (approximately, - 150,000) discussed above reduced participation rates in grades 3 and 4 to approximately 1%  as participation was limited to students taking alternate science assessments with alternate achievement standards and a few students taking regular assessments designed for higher grades.  For the same reason, proficiency rates for grades 3 and 4 fell to 10%-11% from 47%-61%.  And due to the magnitude of the reduction, science participation rates declined significantly for all students and all subgroups.  And as discussed above, new accountability provisions for newly arrived ELs, reduced participation rates in math and rla assessments not only for the EL subgroup but also for subgroups with a significant number of ELs (Asian, Hispanic, and migrant) as well as subgroups (homeless) and grades (9, 10, 11, and 12) with relatively few members."/>
    <m/>
    <m/>
    <m/>
    <s v="X"/>
    <s v="X"/>
    <s v="X"/>
    <s v="See CDQR Y2Y report"/>
    <s v="See CDQR Y2Y report"/>
    <s v="See CDQR Y2Y report"/>
    <s v="See CDQR Y2Y report"/>
    <s v="No resubmission"/>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238"/>
    <m/>
    <x v="1"/>
    <x v="3"/>
    <x v="3"/>
    <x v="3"/>
    <s v="No"/>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s v="...Science participation in grades 3 and 4 [...] was limited to students taking alternate science assessments with alternate achievement standards and a few students taking regular assessments designed for higher grades.  For the same reason, proficiency rates for grades 3 and 4 fell to 10%-11% from 47%-61%.  And due to the magnitude of the reduction, science participation rates declined significantly for all students and all subgroups.  [...] new accountability provisions for newly arrived ELs reduced participation rates in math and rla assessments not only for the EL subgroup but also for subgroups with a significant number of ELs (Asian, Hispanic, and migrant) as well as subgroups (homeless) and grades (9, 10, 11, and 12) with relatively few members."/>
    <m/>
    <m/>
    <m/>
    <m/>
    <m/>
    <m/>
    <m/>
  </r>
  <r>
    <s v="DQR-Assess-013_TN_1_001"/>
    <s v="Assessment CDQR "/>
    <s v="OESE, OSEP"/>
    <s v="2017-18"/>
    <s v="TENNESSEE"/>
    <s v="TN"/>
    <s v="DQR-Assess-013"/>
    <s v="185, 188"/>
    <s v="588, 589"/>
    <s v="SEA"/>
    <s v="SUBJECT COUNT COMPARISON - MTH TO RLA"/>
    <s v="NA"/>
    <s v="X"/>
    <s v="X"/>
    <m/>
    <s v="ALL, CWD, ECODIS, F, FCS, HOM, LEP, M, MA, MAN, MHL, MIG, MNP, MW"/>
    <s v="HS"/>
    <s v="ALL"/>
    <s v="No"/>
    <s v="Subject Count Comparison - MTH to RLA (FS185, 188): The count of ALL, CWD, ECODIS, F, FCS, HOM, LEP, M, MA, MAN, MHL, MIG, MNP,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5741 students, or 8.5%, is in the ALL STUDENTS subgroup. Discrepancies in other subgroups range from 3 to 5455 students. Please revise data and resubmit or explain in a data note why these data are accurate."/>
    <m/>
    <s v="Subject Count Comparison - MTH to RLA (FS185, 188): The count of ALL, CWD, ECODIS, F, FCS, HOM, LEP, M, MA, MAN, MHL, MIG, MNP, and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5741 students, or 8.5%, is in the ALL STUDENTS subgroup. Discrepancies in other subgroups range from 3 to 5455 students. Please revise data and resubmit or explain in a data note why these data are accurate."/>
    <s v="Fewer high school students were tested in math than in rla because the high school math results are for statewide assessments in Algebra I and Integrated Math I. While 9th graders dominate the pool of high school students enrolled and assessed in Algebra I and Integrated Math 1, a significant number of 8th graders take Algebra I; their results are included in the 8th grade math results.  By contrast, the rla results are for English II, for which enrollment is limited almost entirely to students in grades 9-12. The variation in the number of high school students tested in ma and rla has shrunk compared to 2016-17 due to the inclusion of Integrated Math 1 in reporting for high school students in 2017-18.  However, the ma – rla gap remains and affects all students and most subgroups but to varying degrees."/>
    <m/>
    <m/>
    <m/>
    <m/>
    <m/>
    <m/>
    <m/>
    <m/>
    <m/>
    <m/>
    <s v="Data resubmitted"/>
    <s v="Resolved"/>
    <m/>
    <m/>
    <m/>
    <m/>
    <m/>
    <m/>
    <x v="0"/>
    <s v="Exclude"/>
    <s v=""/>
    <x v="239"/>
    <m/>
    <x v="0"/>
    <x v="0"/>
    <x v="0"/>
    <x v="0"/>
    <s v=""/>
    <s v=""/>
    <s v=""/>
    <m/>
    <m/>
    <m/>
    <m/>
    <m/>
    <m/>
    <m/>
  </r>
  <r>
    <s v="DQR-Assess-014_TN_1_001"/>
    <s v="Assessment CDQR "/>
    <s v="OESE, OSEP"/>
    <s v="2017-18"/>
    <s v="TENNESSEE"/>
    <s v="TN"/>
    <s v="DQR-Assess-014"/>
    <n v="185"/>
    <n v="588"/>
    <s v="SEA"/>
    <s v="LOW PARTICIPATION RATE"/>
    <s v="NA"/>
    <s v="X"/>
    <m/>
    <m/>
    <s v="FCS, HOM, LEP, MA, MHL, MIG"/>
    <s v="All grades"/>
    <s v="All assessment types"/>
    <s v="No"/>
    <s v="Low Participation Rate (FS 185): The participation rates for the FCS, HOM, LEP, MA, MHL, and MIG subgroups range from 78.4 to 93.2%.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s for the FCS, HOM, LEP, MA, MHL, and MIG subgroups range from 78.4 to 93.2%. The ESEA, as amended, requires that States annually measure the achievement of not less than 95 percent of all students, and 95 percent of all students in each subgroup of students. Please revise data and resubmit and/or provide an explanatory data note. "/>
    <s v="While newly arrived ELs are required to take math assessments, they are not assigned performance levels, which means that they are not included in FS175 and are reported as NPART in FS185. As of 2017-18, accountability provisions affecting newly arrived ELs apply to those enrolled in US schools for two or fewer years rather than the first year of US schooling as in prior years.  Due to the magnitude of the change, participation rates were low and/or plummeted not only for the EL subgroup but also for other subgroups with a significant number of ELs (Asian, Hispanic, and migrant) as well as subgroups (foster care and homeless) and grades (10) with relatively few members."/>
    <m/>
    <m/>
    <m/>
    <m/>
    <m/>
    <m/>
    <m/>
    <m/>
    <m/>
    <m/>
    <s v="Data resubmitted"/>
    <s v="Resolved"/>
    <m/>
    <m/>
    <m/>
    <m/>
    <m/>
    <m/>
    <x v="0"/>
    <s v="Exclude"/>
    <s v=""/>
    <x v="240"/>
    <m/>
    <x v="0"/>
    <x v="0"/>
    <x v="0"/>
    <x v="0"/>
    <s v=""/>
    <s v=""/>
    <s v=""/>
    <m/>
    <m/>
    <m/>
    <m/>
    <m/>
    <m/>
    <m/>
  </r>
  <r>
    <s v="DQR-Assess-014_TN_1_002"/>
    <s v="Assessment CDQR "/>
    <s v="OESE, OSEP"/>
    <s v="2017-18"/>
    <s v="TENNESSEE"/>
    <s v="TN"/>
    <s v="DQR-Assess-014"/>
    <n v="188"/>
    <n v="589"/>
    <s v="SEA"/>
    <s v="LOW PARTICIPATION RATE"/>
    <s v="NA"/>
    <m/>
    <s v="X"/>
    <m/>
    <s v="FCS, HOM, LEP, MA, MHL, MIG"/>
    <s v="All grades"/>
    <s v="All assessment types"/>
    <s v="No"/>
    <s v="Low Participation Rate (FS 188): The participation rates for the FCS, HOM, LEP, MA, MHL, and MIG subgroups range from 80.1 to 93.8%.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the FCS, HOM, LEP, MA, MHL, and MIG subgroups range from 80.1 to 93.8%. The ESEA, as amended, requires that States annually measure the achievement of not less than 95 percent of all students, and 95 percent of all students in each subgroup of students. Please revise data and resubmit and/or provide an explanatory data note. "/>
    <s v="While newly arrived ELs are required to take rla assessments, they are not assigned performance levels, which means that they are not included in FS178 and are reported as NPART in FS188. As of 2017-18, accountability provisions affecting newly arrived ELs apply to those enrolled in US schools for two or fewer years rather than the first year of US schooling as in prior years.  Due to the magnitude of the change, participation rates were low and/or plummeted not only for the EL subgroup but also for other subgroups with a significant number of ELs (Asian and migrant) as well as subgroups (foster care and homeless) and grades (9, 11, and 12) with relatively few members."/>
    <m/>
    <m/>
    <m/>
    <m/>
    <m/>
    <m/>
    <m/>
    <m/>
    <m/>
    <m/>
    <s v="Data resubmitted"/>
    <s v="Resolved"/>
    <m/>
    <m/>
    <m/>
    <m/>
    <m/>
    <m/>
    <x v="0"/>
    <s v="Exclude"/>
    <s v=""/>
    <x v="241"/>
    <m/>
    <x v="0"/>
    <x v="0"/>
    <x v="0"/>
    <x v="0"/>
    <s v=""/>
    <s v=""/>
    <s v=""/>
    <m/>
    <m/>
    <m/>
    <m/>
    <m/>
    <m/>
    <m/>
  </r>
  <r>
    <s v="DQR-Assess-018_TN_1_001"/>
    <s v="Assessment CDQR "/>
    <s v="OESE, OSEP"/>
    <s v="2017-18"/>
    <s v="TENNESSEE"/>
    <s v="TN"/>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4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4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s v="TN has a waiver of the 1% cap requirement for 2017-18. The department is improving guidance and training for districts, conducting additional monitoring, and requiring districts that exceed the cap to submit public justification letters."/>
    <m/>
    <m/>
    <s v="Revise; Waiver"/>
    <s v="X"/>
    <m/>
    <m/>
    <s v="CWD"/>
    <s v="ALL"/>
    <s v="ALTALTACH"/>
    <s v="Y"/>
    <s v="No resubmission"/>
    <s v="Did not resolve"/>
    <m/>
    <s v="1% CWD Alternate Assessment Participation [MATHEMATICS]: Students with Disabilities (IDEA) (CWD) taking the alternate assessment based on alternate achievement standards (ALTPARTALTACH) make up 1.4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m/>
    <m/>
    <m/>
    <m/>
    <x v="1"/>
    <s v="Exclude - SEA"/>
    <s v="1% CWD Alternate Assessment Participation [MATHEMATICS]: Students with Disabilities (IDEA) (CWD) taking the alternate assessment based on alternate achievement standards (ALTPARTALTACH) make up 1.4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x v="242"/>
    <s v="DS question: State question does not seem relevant"/>
    <x v="2"/>
    <x v="5"/>
    <x v="0"/>
    <x v="0"/>
    <s v="No"/>
    <s v="1% CWD Alternate Assessment Participation [MATHEMATICS]: Students with Disabilities (IDEA) (CWD) taking the alternate assessment based on alternate achievement standards (ALTPARTALTACH) make up 1.4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s v="The department is improving guidance and training for districts, conducting additional monitoring, and requiring districts that exceed the cap to submit public justification letters."/>
    <m/>
    <m/>
    <m/>
    <m/>
    <m/>
    <m/>
    <m/>
  </r>
  <r>
    <s v="DQR-Assess-018_TN_1_002"/>
    <s v="Assessment CDQR "/>
    <s v="OESE, OSEP"/>
    <s v="2017-18"/>
    <s v="TENNESSEE"/>
    <s v="TN"/>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4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4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N has a waiver of the 1% cap requirement for 2017-18. The department is improving guidance and training for districts, conducting additional monitoring, and requiring districts that exceed the cap to submit public justification letters."/>
    <m/>
    <m/>
    <s v="Revise; Waiver"/>
    <m/>
    <s v="X"/>
    <m/>
    <s v="CWD"/>
    <s v="ALL"/>
    <s v="ALTALTACH"/>
    <s v="Y"/>
    <s v="No resubmission"/>
    <s v="Did not resolve"/>
    <m/>
    <s v="1% CWD Alternate Assessment Participation [READING/LANGUAGE ARTS]: Students with Disabilities (IDEA) (CWD) taking the alternate assessment based on alternate achievement standards (ALTPARTALTACH) make up 1.4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READING/LANGUAGE ARTS]: Students with Disabilities (IDEA) (CWD) taking the alternate assessment based on alternate achievement standards (ALTPARTALTACH) make up 1.4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242"/>
    <s v="Confirm that waiver is present"/>
    <x v="2"/>
    <x v="5"/>
    <x v="6"/>
    <x v="0"/>
    <s v="No"/>
    <s v="1% CWD Alternate Assessment Participation [READING/LANGUAGE ARTS]: Students with Disabilities (IDEA) (CWD) taking the alternate assessment based on alternate achievement standards (ALTPARTALTACH) make up 1.4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N has a waiver of the 1% cap requirement for 2017-18. The department is improving guidance and training for districts, conducting additional monitoring, and requiring districts that exceed the cap to submit public justification letters."/>
    <m/>
    <m/>
    <m/>
    <m/>
    <m/>
    <m/>
    <m/>
  </r>
  <r>
    <s v="DQR-Assess-018_TN_1_003"/>
    <s v="Assessment CDQR "/>
    <s v="OESE, OSEP"/>
    <s v="2017-18"/>
    <s v="TENNESSEE"/>
    <s v="TN"/>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N has a waiver of the 1% cap requirement for 2017-18. The department is improving guidance and training for districts, conducting additional monitoring, and requiring districts that exceed the cap to submit public justification letters."/>
    <m/>
    <m/>
    <s v="Revise; Waiver"/>
    <m/>
    <m/>
    <s v="X"/>
    <s v="CWD"/>
    <s v="ALL"/>
    <s v="ALTALTACH"/>
    <s v="Y"/>
    <s v="No resubmission"/>
    <s v="Did not resolve"/>
    <m/>
    <s v="1% CWD Alternate Assessment Participation [SCIENCE]: Students with Disabilities (IDEA) (CWD) taking the alternate assessment based on alternate achievement standards (ALTPARTALTACH) make up 1.75%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cience and SEA only"/>
    <s v="1% CWD Alternate Assessment Participation [SCIENCE]: Students with Disabilities (IDEA) (CWD) taking the alternate assessment based on alternate achievement standards (ALTPARTALTACH) make up 1.75%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242"/>
    <s v="Confirm that waiver is present"/>
    <x v="2"/>
    <x v="5"/>
    <x v="6"/>
    <x v="0"/>
    <s v="No"/>
    <s v="1% CWD Alternate Assessment Participation [SCIENCE]: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N has a waiver of the 1% cap requirement for 2017-18. The department is improving guidance and training for districts, conducting additional monitoring, and requiring districts that exceed the cap to submit public justification letters."/>
    <m/>
    <m/>
    <m/>
    <m/>
    <m/>
    <m/>
    <m/>
  </r>
  <r>
    <s v="DQR-Assess-002_TX_1_001"/>
    <s v="Assessment CDQR "/>
    <s v="OESE, OSEP"/>
    <s v="2017-18"/>
    <s v="TEXAS"/>
    <s v="TX"/>
    <s v="DQR-Assess-002"/>
    <n v="179"/>
    <n v="585"/>
    <s v="SEA"/>
    <s v="METADATA ERROR"/>
    <s v="IN DATA, NOT METADATA"/>
    <m/>
    <m/>
    <s v="X"/>
    <s v="NA"/>
    <s v="6,7"/>
    <s v="ALTALTACH, REGWACC, REGWOACC"/>
    <s v="No"/>
    <s v="Achievement metadata - [SCIENCE]: Achievement data (FS 179) submitted for ALTASSALTACH, REGASSWACC, REGASSWOACC [PERF LEVELS 1-4] for GRADES 6, 7; however, EMAPS assessment metadata does not include these GRADES 6, 7/ALTASSALTACH/LEVELS 1-4, GRADES 6, 7/REGASSWACC/LEVELS 1-4, GRADES 6, 7/REGASSWOACC/LEVELS 1-4 combinations. Please resubmit metadata and/or data to ensure consistency."/>
    <m/>
    <s v="Achievement metadata - [SCIENCE]: Achievement data (FS 179) submitted for ALTASSALTACH, REGASSWACC, REGASSWOACC [PERF LEVELS 1-4] for GRADES 6, 7; however, EMAPS assessment metadata does not include these GRADES 6, 7/ALTASSALTACH/LEVELS 1-4, GRADES 6, 7/REGASSWACC/LEVELS 1-4, GRADES 6, 7/REGASSWOACC/LEVELS 1-4 combinations. Please resubmit metadata and/or data to ensure consistency."/>
    <s v="Achievement data (FS179) was later resubmitted on 1/15/2019, which now matches the achievement metadata. "/>
    <m/>
    <m/>
    <m/>
    <m/>
    <m/>
    <m/>
    <m/>
    <m/>
    <m/>
    <m/>
    <s v="Data resubmitted"/>
    <s v="Resolved"/>
    <m/>
    <m/>
    <m/>
    <m/>
    <m/>
    <m/>
    <x v="0"/>
    <s v="Exclude"/>
    <s v=""/>
    <x v="243"/>
    <m/>
    <x v="0"/>
    <x v="0"/>
    <x v="5"/>
    <x v="5"/>
    <s v=""/>
    <s v=""/>
    <s v=""/>
    <m/>
    <m/>
    <m/>
    <m/>
    <m/>
    <m/>
    <m/>
  </r>
  <r>
    <s v="DQR-Assess-002_TX_2_001"/>
    <s v="Assessment CDQR "/>
    <s v="OESE, OSEP"/>
    <s v="2017-18"/>
    <s v="TEXAS"/>
    <s v="TX"/>
    <s v="DQR-Assess-002"/>
    <n v="179"/>
    <n v="585"/>
    <s v="SEA"/>
    <s v="METADATA ERROR"/>
    <s v="ZEROS SUBMITTED"/>
    <m/>
    <m/>
    <m/>
    <m/>
    <m/>
    <m/>
    <m/>
    <m/>
    <m/>
    <m/>
    <s v=""/>
    <m/>
    <m/>
    <m/>
    <m/>
    <m/>
    <s v="X"/>
    <s v="NA"/>
    <s v="5, 8, HS"/>
    <s v="ALTALTACH"/>
    <m/>
    <s v="Data resubmitted"/>
    <s v="New"/>
    <m/>
    <s v="Missing Data (FS 179): Achievement data were not reported for ALTASSALTACH [PERF LEVEL 2] for GRADES 5, 8, HS. Zeroes were reported for these combinations."/>
    <m/>
    <m/>
    <m/>
    <m/>
    <x v="1"/>
    <s v="Exclude"/>
    <s v="Missing Data (FS 179): Achievement data were not reported for ALTASSALTACH [PERF LEVEL 2] for GRADES 5, 8, HS. Zeroes were reported for these combinations."/>
    <x v="1"/>
    <s v="Zeroes submitted comment; recommend removing from data notes"/>
    <x v="0"/>
    <x v="1"/>
    <x v="1"/>
    <x v="1"/>
    <s v=""/>
    <s v="Missing Data (FS 179): Achievement data were not reported for ALTASSALTACH [PERF LEVEL 2] for GRADES 5, 8, HS. Zeroes were reported for these combinations."/>
    <s v=""/>
    <m/>
    <m/>
    <m/>
    <m/>
    <m/>
    <m/>
    <m/>
  </r>
  <r>
    <s v="DQR-Assess-002_TX_2_002"/>
    <s v="Assessment CDQR "/>
    <s v="OESE, OSEP"/>
    <s v="2017-18"/>
    <s v="TEXAS"/>
    <s v="TX"/>
    <s v="DQR-Assess-002"/>
    <s v="175, 178"/>
    <s v="583, 584"/>
    <s v="SEA"/>
    <s v="METADATA ERROR"/>
    <s v="ZEROS SUBMITTED"/>
    <m/>
    <m/>
    <m/>
    <m/>
    <m/>
    <m/>
    <m/>
    <m/>
    <m/>
    <m/>
    <s v=""/>
    <m/>
    <m/>
    <m/>
    <s v="X"/>
    <s v="X"/>
    <m/>
    <s v="NA"/>
    <s v="3, 4, 5, 6, 7, 8, HS"/>
    <s v="ALTALTACH"/>
    <m/>
    <s v="Data resubmitted"/>
    <s v="New"/>
    <m/>
    <s v="Missing Data (FS 175/178): Achievement data were not reported for ALTASSALTACH [PERF LEVEL 2] for GRADES 3, 4, 5, 6, 7, 8, HS. Zeroes were reported for these combinations."/>
    <m/>
    <m/>
    <m/>
    <m/>
    <x v="1"/>
    <s v="Exclude"/>
    <s v="Missing Data (FS 175/178): Achievement data were not reported for ALTASSALTACH [PERF LEVEL 2] for GRADES 3, 4, 5, 6, 7, 8, HS. Zeroes were reported for these combinations."/>
    <x v="1"/>
    <s v="Zeroes submitted comment; recommend removing from data notes"/>
    <x v="0"/>
    <x v="1"/>
    <x v="1"/>
    <x v="1"/>
    <s v=""/>
    <s v="Missing Data (FS 175/178): Achievement data were not reported for ALTASSALTACH [PERF LEVEL 2] for GRADES 3, 4, 5, 6, 7, 8, HS. Zeroes were reported for these combinations."/>
    <s v=""/>
    <m/>
    <m/>
    <m/>
    <m/>
    <m/>
    <m/>
    <m/>
  </r>
  <r>
    <s v="DQR-Assess-003_TX_1_001"/>
    <s v="Assessment CDQR "/>
    <s v="OESE, OSEP"/>
    <s v="2017-18"/>
    <s v="TEXAS"/>
    <s v="TX"/>
    <s v="DQR-Assess-003"/>
    <n v="189"/>
    <n v="590"/>
    <s v="SEA"/>
    <s v="METADATA ERROR"/>
    <s v="IN DATA, NOT METADATA"/>
    <m/>
    <m/>
    <s v="X"/>
    <s v="NA"/>
    <s v="6,7"/>
    <s v="ALTALTACH, REGWACC, REGWOACC"/>
    <s v="No"/>
    <s v="Participation metadata - [SCIENCE]: Participation data (FS 189) submitted for ALTPARTALTACH, REGPARTWACC, REGPARTWOACC for GRADES 6, 7; however, EMAPS assessment metadata does not include these GRADES 6, 7/ALTPARTALTACH, GRADES 6, 7/REGPARTWACC, and GRADES 6, 7/REGPARTWOACC combinations. Please resubmit metadata and/or data to ensure consistency."/>
    <m/>
    <s v="Participation metadata - [SCIENCE]: Participation data (FS 189) submitted for ALTPARTALTACH, REGPARTWACC, REGPARTWOACC for GRADES 6, 7; however, EMAPS assessment metadata does not include these GRADES 6, 7/ALTPARTALTACH, GRADES 6, 7/REGPARTWACC, and GRADES 6, 7/REGPARTWOACC combinations. Please resubmit metadata and/or data to ensure consistency."/>
    <s v="Participation data (FS189) was later resubmitted on 1/15/2019, which now matches the participation metadata."/>
    <m/>
    <m/>
    <m/>
    <m/>
    <m/>
    <m/>
    <m/>
    <m/>
    <m/>
    <m/>
    <s v="Data resubmitted"/>
    <s v="Resolved"/>
    <m/>
    <m/>
    <m/>
    <m/>
    <m/>
    <m/>
    <x v="0"/>
    <s v="Exclude"/>
    <s v=""/>
    <x v="244"/>
    <m/>
    <x v="0"/>
    <x v="0"/>
    <x v="5"/>
    <x v="5"/>
    <s v=""/>
    <s v=""/>
    <s v=""/>
    <m/>
    <m/>
    <m/>
    <m/>
    <m/>
    <m/>
    <m/>
  </r>
  <r>
    <s v="DQR-Assess-004_TX_1_001"/>
    <s v="Assessment CDQR "/>
    <s v="OESE, OSEP"/>
    <s v="2017-18"/>
    <s v="TEXAS"/>
    <s v="TX"/>
    <s v="DQR-Assess-004"/>
    <s v="175, 178"/>
    <s v="583, 584"/>
    <s v="SEA"/>
    <s v="PARTIAL DATA"/>
    <s v="NA"/>
    <s v="X"/>
    <s v="X"/>
    <m/>
    <s v="All subgroups"/>
    <s v="3,4,5,6,7,8,HS"/>
    <s v="ALTALTACH"/>
    <s v="No"/>
    <s v="Missing Data (FS 175/178): Achievement data were not reported for ALTASSALTACH [PERF LEVEL 2] for all grades at the SEA, LEA, and School levels. Please submit data."/>
    <m/>
    <s v="Missing Data (FS 175/178): Achievement data were not reported for ALTASSALTACH [PERF LEVEL 2] for all grades at the SEA, LEA, and School levels. Please submit data."/>
    <s v="To align EDFacts reports with the State Accountability system under ESSA, for SY 2017-18, Texas reported four performance levels: PERF LEVEL 1 (L1): Does Not Meet Grade Level, PERF LEVEL 2 (L2): Approaches Grade Level, PERF LEVEL 3 (L3): Meets Grade Level &amp; PERF LEVEL 4 (L4): Masters Grade Level, with the L3 (Meets GL) as the At or Above Proficiency level. While regular assessments with or without accommodation have all the four performance levels, Alternate assessments aligned with alternate standards only have three performance levels, in which Level II Satisfactory of above is counted towards meeting both Approaches GL and Meets GL in the state accountability. Since counts in the EDFacts’ four performance levels are mutual exclusive, students taking STAAR Alternate 2 with Level II Satisfactory performance were counted as PERF LEVEL 3, thus leaving the PERF LEVEL 2 not populated. The data is confirmed accurate. "/>
    <m/>
    <m/>
    <m/>
    <s v="X"/>
    <s v="X"/>
    <m/>
    <s v="All subgroups"/>
    <s v="3,4,5,6,7,8,HS"/>
    <s v="ALTALTACH"/>
    <m/>
    <s v="No resubmission"/>
    <s v="Did not resolve"/>
    <m/>
    <s v="Missing Data (FS 175/178): Achievement data were not reported for ALTASSALTACH [PERF LEVEL 2] for all grades at the SEA, LEA, and School levels. Please submit data."/>
    <m/>
    <m/>
    <m/>
    <m/>
    <x v="1"/>
    <s v="Include"/>
    <s v="Missing Data (FS 175/178): Achievement data were not reported for ALTASSALTACH [PERF LEVEL 2] for all grades at the SEA, LEA, and School levels. Please submit data."/>
    <x v="245"/>
    <m/>
    <x v="1"/>
    <x v="2"/>
    <x v="3"/>
    <x v="2"/>
    <s v="Yes"/>
    <s v="Missing Data (FS 175/178): Achievement data were not reported for ALTASSALTACH [PERF LEVEL 2] for all grades at the SEA, LEA, and School levels. Please submit data._x000a__x000a_ED Note: State indicated that data were correct as reported."/>
    <s v="To align EDFacts reports with the State Accountability system under ESSA, for SY 2017-18, Texas reported four performance levels: PERF LEVEL 1 (L1): Does Not Meet Grade Level, PERF LEVEL 2 (L2): Approaches Grade Level, PERF LEVEL 3 (L3): Meets Grade Level &amp; PERF LEVEL 4 (L4): Masters Grade Level, with the L3 (Meets GL) as the At or Above Proficiency level. While regular assessments with or without accommodation have all the four performance levels, Alternate assessments aligned with alternate standards only have three performance levels, in which Level II Satisfactory of above is counted towards meeting both Approaches GL and Meets GL in the state accountability. Since counts in the EDFacts’ four performance levels are mutual exclusive, students taking STAAR Alternate 2 with Level II Satisfactory performance were counted as PERF LEVEL 3, thus leaving the PERF LEVEL 2 not populated."/>
    <m/>
    <m/>
    <m/>
    <m/>
    <m/>
    <m/>
    <m/>
  </r>
  <r>
    <s v="DQR-Assess-009_TX_1_001"/>
    <s v="Assessment CDQR "/>
    <s v="OESE, OSEP"/>
    <s v="2017-18"/>
    <s v="TEXAS"/>
    <s v="TX"/>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A detailed year to year data analysis reveals that the number of students who took a REGASSWACC assessment and received a valid score for subject Reading/LA in SY 2017-18 has gone down generally by 3 - 11 percent for various grades, but by ~10% for grades 5 &amp; 6. The reason could be: in SY 2016-17, Texas converted STAAR L and STAAR A, which was designed for students with need of accommodations, to online versions, which offered better and easier access to accommodations to students in need. Because of that, we saw a surge of number of students taking a REGASSWACC assessment. As we came to the 2nd year of such change in SY 2017-18, the number of students taking REGASSWACC has gone down by some percentage if compared with 2016-17, but are still higher than 2015-16. Overall, number of students of all grades assessed with REGASSWACC for subject Reading/LA went up by 20% from 2015-16 to 2016-17, but down by 5% from 2016-17 to 2017-18, however, still up by 14% if 2017-18 is compared directly with 201-17. _x000a_Another noticeable change by the detailed year to year data analysis is seen in number of students who take ALTPARTALTACH assessments for all subjects. Texas has observed the number of students taking ALTPARTALTACH has continuously increased for all subjects from year to year since 2015 when the ALTASSMODACH was removed. With the 1% cap in mind, Texas Education Agency is providing guidance and training to LEAs to reduce the number of students taking ALTPARTALTACH in coming years._x000a_The data is confirmed accurate."/>
    <m/>
    <m/>
    <m/>
    <s v="X"/>
    <s v="X"/>
    <s v="X"/>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246"/>
    <m/>
    <x v="1"/>
    <x v="3"/>
    <x v="3"/>
    <x v="3"/>
    <s v="No"/>
    <s v="A year to year change of more than 200 (count difference) and 10% was identified for at least one subgroup, assessment type, or grade. Please review the CDQR Year to Year tab. Please resubmit SY 2017-18 data or submit a data note to explain why these data are accurate."/>
    <s v="...In SY 2016-17, Texas converted STAAR L and STAAR A, which was designed for students with need of accommodations, to online versions, which offered better and easier access to accommodations to students in need. Because of that, we saw a surge of number of students taking a REGASSWACC assessment. As we came to the 2nd year of such change in SY 2017-18, the number of students taking REGASSWACC has gone down by some percentage if compared with SY 2016-17, but are still higher than SY 2015-16. Overall, number of students of all grades assessed with REGASSWACC for subject Reading/LA went up by 20% from SY 2015-16 to SY 2016-17, but down by 5% from SY 2016-17 to SY 2017-18, however, still up by 14% if SY 2017-18 is compared directly with SY 2016-17. _x000a__x000a_...Texas has observed the number of students taking ALTPARTALTACH has continuously increased for all subjects from year to year since 2015 when the ALTASSMODACH was removed. With the 1% cap in mind, Texas Education Agency is providing guidance and training to LEAs to reduce the number of students taking ALTPARTALTACH in coming years._x000a_The data is confirmed accurate."/>
    <m/>
    <m/>
    <m/>
    <m/>
    <m/>
    <m/>
    <m/>
  </r>
  <r>
    <s v="DQR-Assess-010_TX_1_001"/>
    <s v="Assessment CDQR "/>
    <s v="OESE, OSEP"/>
    <s v="2017-18"/>
    <s v="TEXAS"/>
    <s v="TX"/>
    <s v="DQR-Assess-010"/>
    <s v="175, 178, 179"/>
    <s v="583, 584, 585"/>
    <s v="SEA"/>
    <s v="ACCURACY - YEAR TO YEAR RATE"/>
    <s v="NA"/>
    <s v="X"/>
    <s v="X"/>
    <s v="X"/>
    <s v="See CDQR Y2Y report"/>
    <s v="See CDQR Y2Y report"/>
    <s v="See CDQR Y2Y report"/>
    <s v="See CDQR Y2Y report"/>
    <s v="A year to year proficiency rate change of more than 15% was identified for at least one subgroup, assessment type, or grade. Please review the CDQR Year to Year Report. Please resubmit SY 2017-18 data or submit a data note to explain why these data are accurate."/>
    <m/>
    <s v="A year to year proficiency rate change of more than 15% was identified for at least one subgroup, assessment type, or grade. Please review the CDQR Year to Year Report. Please resubmit SY 2017-18 data or submit a data note to explain why these data are accurate."/>
    <s v="Prior to the school year 2017-18, Texas reported Approaches Grade Level as the At or Above Proficiency Level in the EDFacts reports. From 2017-18, to align with the 2017-18 state accountability system under ESSA, Texas reported Meets Grade Level, which is one level higher than the Approaches GL, as the At or Above Proficiency Level. This reporting change regarding proficient level has resulted in fewer students at or above proficient level in 2017-18 compared to prior years. This change was reflected in the Texas EMAPS Assessment Metadata"/>
    <m/>
    <m/>
    <m/>
    <s v="X"/>
    <s v="X"/>
    <s v="X"/>
    <s v="See CDQR Y2Y report"/>
    <s v="See CDQR Y2Y report"/>
    <s v="See CDQR Y2Y report"/>
    <s v="See CDQR Y2Y report"/>
    <s v="Data resubmitted"/>
    <s v="Did not resolve"/>
    <m/>
    <s v="A year to year proficiency rate change of more than 15%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was identified for at least one subgroup, assessment type, or grade. Please review the CDQR Year to Year tab. Please resubmit SY 2017-18 data or submit a data note to explain why these data are accurate."/>
    <x v="247"/>
    <m/>
    <x v="1"/>
    <x v="3"/>
    <x v="3"/>
    <x v="3"/>
    <s v="No"/>
    <s v="A year to year proficiency rate change of more than 15% was identified for at least one subgroup, assessment type, or grade. Please review the CDQR Year to Year tab. Please resubmit SY 2017-18 data or submit a data note to explain why these data are accurate."/>
    <s v="Prior to SY 2017-18, Texas reported &quot;Approaches Grade Level&quot; as the At or Above Proficiency Level in the EDFacts reports. From SY 2017-18, to align with the state accountability system under ESSA, Texas reported &quot;Meets Grade Level&quot;, which is one level higher than the &quot;Approaches GL&quot;, as the At or Above Proficiency Level. This reporting change regarding proficient level has resulted in fewer students at or above proficient level in SY 2017-18 compared to prior years."/>
    <m/>
    <m/>
    <m/>
    <m/>
    <m/>
    <m/>
    <m/>
  </r>
  <r>
    <s v="DQR-Assess-013_TX_1_001"/>
    <s v="Assessment CDQR "/>
    <s v="OESE, OSEP"/>
    <s v="2017-18"/>
    <s v="TEXAS"/>
    <s v="TX"/>
    <s v="DQR-Assess-013"/>
    <s v="185, 188"/>
    <s v="588, 589"/>
    <s v="SEA"/>
    <s v="SUBJECT COUNT COMPARISON - MTH TO RLA"/>
    <s v="NA"/>
    <s v="X"/>
    <s v="X"/>
    <m/>
    <s v="CWD"/>
    <s v="3 TO 8"/>
    <s v="ALL"/>
    <s v="No"/>
    <s v="Subject Count Comparison - MTH to RLA (FS185, 188): The count of CW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19189 students, or -8.0%, is larger than expected. Please revise data and resubmit or explain in a data note why these data are accurate."/>
    <m/>
    <s v="Subject Count Comparison - MTH to RLA (FS185, 188): The count of CW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19189 students, or -8.0%, is larger than expected. Please revise data and resubmit or explain in a data note why these data are accurate."/>
    <s v="The difference is verified and confirmed for CWD of grades 3-8 between MTH and RLA for SY 2017-18. The reason for this variance is that: during the 2018 Spring assessment administration season, Texas experienced two online testing glitches, one in April, the other in May. The may event primarily impacted students with disabilities (CWD) taking the grades 3-8 reading test. Per Commissioner’s decision, the results of the STAAR tests directly affected by the online testing issues were excluded from the state accountability reporting. The data submitted by TX has been confirmed accurate"/>
    <m/>
    <m/>
    <m/>
    <m/>
    <m/>
    <m/>
    <m/>
    <m/>
    <m/>
    <m/>
    <s v="Data resubmitted"/>
    <s v="Resolved"/>
    <m/>
    <m/>
    <m/>
    <m/>
    <m/>
    <m/>
    <x v="0"/>
    <s v="Exclude"/>
    <s v=""/>
    <x v="248"/>
    <m/>
    <x v="0"/>
    <x v="0"/>
    <x v="0"/>
    <x v="0"/>
    <m/>
    <s v=""/>
    <s v=""/>
    <m/>
    <m/>
    <m/>
    <m/>
    <m/>
    <m/>
    <m/>
  </r>
  <r>
    <s v="DQR-Assess-013_TX_1_002"/>
    <s v="Assessment CDQR "/>
    <s v="OESE, OSEP"/>
    <s v="2017-18"/>
    <s v="TEXAS"/>
    <s v="TX"/>
    <s v="DQR-Assess-013"/>
    <s v="185, 188"/>
    <s v="588, 589"/>
    <s v="SEA"/>
    <s v="SUBJECT COUNT COMPARISON - MTH TO RLA"/>
    <s v="NA"/>
    <s v="X"/>
    <s v="X"/>
    <m/>
    <s v="All subgroups"/>
    <s v="HS"/>
    <s v="ALL"/>
    <s v="No"/>
    <s v="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is 199750 students, or 54.3%. DIscrepancies in other subgroups range from 229 to 113887 students. Please revise data and resubmit or explain in a data note why these data are accurate."/>
    <m/>
    <s v="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is 199750 students, or 54.3%. DIscrepancies in other subgroups range from 229 to 113887 students. Please revise data and resubmit or explain in a data note why these data are accurate."/>
    <s v="The reason the count of students assessed in Mathematics in High School doesn’t align with the count of students assessed in Reading/LA is that Algebra I, the High School course for Mathematics, is often taken by many students while in middle school. Although most of those middle school Algebra I takers take one or two advanced Mathematics courses in high school, House Bill 5 (HB 5), passed by the Texas Legislature in 2013, prohibited these test results being used in the state accountability. And results of those math tests were thus not reported. To improve the situation, the 85th (2017) Texas Legislature introduced changes to the accountability system that will allow high schools to factor Advanced Placement (AP), International Baccalaureate (IB), SAT and ACT tests into their accountability ratings (reference: ESSA – Texas State Plan A.2.iii, on page 7). And the Texas Education Agency (TEA) is requesting the 86th (2019) Texas legislature to appropriate funds beginning in the 2019-20 school year for high school students who completed state testing requirements prior to high school to take once either the ACT or the SAT to fulfill the federal testing requirements."/>
    <m/>
    <m/>
    <m/>
    <m/>
    <m/>
    <m/>
    <m/>
    <m/>
    <m/>
    <m/>
    <s v="Data resubmitted"/>
    <s v="Resolved"/>
    <m/>
    <m/>
    <m/>
    <m/>
    <m/>
    <m/>
    <x v="0"/>
    <s v="Exclude"/>
    <s v=""/>
    <x v="249"/>
    <m/>
    <x v="0"/>
    <x v="0"/>
    <x v="0"/>
    <x v="0"/>
    <s v=""/>
    <s v=""/>
    <s v=""/>
    <m/>
    <m/>
    <m/>
    <m/>
    <m/>
    <m/>
    <m/>
  </r>
  <r>
    <s v="DQR-Assess-018_TX_1_001"/>
    <s v="Assessment CDQR "/>
    <s v="OESE, OSEP"/>
    <s v="2017-18"/>
    <s v="TEXAS"/>
    <s v="TX"/>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4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4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s v="Texas has observed that the percentage of students who taking ALTPARTALTACH exceeded the 1.0 percent cap in mathematics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
    <m/>
    <m/>
    <s v="Revise; Waiver"/>
    <s v="X"/>
    <m/>
    <m/>
    <s v="CWD"/>
    <s v="ALL"/>
    <s v="ALTALTACH"/>
    <s v="Y"/>
    <s v="No resubmission"/>
    <s v="Did not resolve"/>
    <m/>
    <s v="1% CWD Alternate Assessment Participation [MATHEMATICS]: Students with Disabilities (IDEA) (CWD) taking the alternate assessment based on alternate achievement standards (ALTPARTALTACH) make up 1.4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m/>
    <m/>
    <m/>
    <m/>
    <x v="1"/>
    <s v="Exclude - SEA"/>
    <s v="1% CWD Alternate Assessment Participation [MATHEMATICS]: Students with Disabilities (IDEA) (CWD) taking the alternate assessment based on alternate achievement standards (ALTPARTALTACH) make up 1.4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x v="250"/>
    <s v="Confirm that waiver is present"/>
    <x v="2"/>
    <x v="5"/>
    <x v="6"/>
    <x v="0"/>
    <s v="No"/>
    <s v="1% CWD Alternate Assessment Participation [MATHEMATICS]: Students with Disabilities (IDEA) (CWD) taking the alternate assessment based on alternate achievement standards (ALTPARTALTACH) make up 1.4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s v="Texas has observed that the percentage of students who taking ALTPARTALTACH exceeded the 1.0 percent cap in mathematics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
    <m/>
    <m/>
    <m/>
    <m/>
    <m/>
    <m/>
    <m/>
  </r>
  <r>
    <s v="DQR-Assess-018_TX_1_002"/>
    <s v="Assessment CDQR "/>
    <s v="OESE, OSEP"/>
    <s v="2017-18"/>
    <s v="TEXAS"/>
    <s v="TX"/>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34%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3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exas has observed that the percentage of students who taking ALTPARTALTACH exceeded the 1.0 percent cap in reading/LA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
    <m/>
    <m/>
    <s v="Revise; Waiver"/>
    <m/>
    <s v="X"/>
    <m/>
    <s v="CWD"/>
    <s v="ALL"/>
    <s v="ALTALTACH"/>
    <s v="Y"/>
    <s v="No resubmission"/>
    <s v="Did not resolve"/>
    <m/>
    <s v="1% CWD Alternate Assessment Participation [READING/LANGUAGE ARTS]: Students with Disabilities (IDEA) (CWD) taking the alternate assessment based on alternate achievement standards (ALTPARTALTACH) make up 1.3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READING/LANGUAGE ARTS]: Students with Disabilities (IDEA) (CWD) taking the alternate assessment based on alternate achievement standards (ALTPARTALTACH) make up 1.3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251"/>
    <s v="Confirm that waiver is present"/>
    <x v="2"/>
    <x v="5"/>
    <x v="6"/>
    <x v="0"/>
    <s v="No"/>
    <s v="1% CWD Alternate Assessment Participation [READING/LANGUAGE ARTS]: Students with Disabilities (IDEA) (CWD) taking the alternate assessment based on alternate achievement standards (ALTPARTALTACH) make up 1.3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exas has observed that the percentage of students who taking ALTPARTALTACH exceeded the 1.0 percent cap in reading/LA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
    <m/>
    <m/>
    <m/>
    <m/>
    <m/>
    <m/>
    <m/>
  </r>
  <r>
    <s v="DQR-Assess-018_TX_1_003"/>
    <s v="Assessment CDQR "/>
    <s v="OESE, OSEP"/>
    <s v="2017-18"/>
    <s v="TEXAS"/>
    <s v="TX"/>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28%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2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exas has observed that the percentage of students who taking ALTPARTALTACH exceeded the 1.0 percent cap in science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
    <m/>
    <m/>
    <s v="Revise; Waiver"/>
    <m/>
    <m/>
    <s v="X"/>
    <s v="CWD"/>
    <s v="ALL"/>
    <s v="ALTALTACH"/>
    <s v="Y"/>
    <s v="Data resubmitted"/>
    <s v="Did not resolve"/>
    <m/>
    <s v="1% CWD Alternate Assessment Participation [SCIENCE]: Students with Disabilities (IDEA) (CWD) taking the alternate assessment based on alternate achievement standards (ALTPARTALTACH) make up 1.28%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cience and SEA only"/>
    <s v="1% CWD Alternate Assessment Participation [SCIENCE]: Students with Disabilities (IDEA) (CWD) taking the alternate assessment based on alternate achievement standards (ALTPARTALTACH) make up 1.28%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252"/>
    <s v="Confirm that waiver is present"/>
    <x v="2"/>
    <x v="5"/>
    <x v="6"/>
    <x v="0"/>
    <s v="No"/>
    <s v="1% CWD Alternate Assessment Participation [SCIENCE]: Students with Disabilities (IDEA) (CWD) taking the alternate assessment based on alternate achievement standards (ALTPARTALTACH) make up 1.2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Texas has observed that the percentage of students who taking ALTPARTALTACH exceeded the 1.0 percent cap in science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
    <m/>
    <m/>
    <m/>
    <m/>
    <m/>
    <m/>
    <m/>
  </r>
  <r>
    <s v="DQR-Assess-001_VI_1_001"/>
    <s v="Assessment CDQR "/>
    <s v="OESE, OSEP"/>
    <s v="2017-18"/>
    <s v="U.S. VIRGIN ISLANDS"/>
    <s v="VI"/>
    <s v="DQR-Assess-001"/>
    <s v="175, 178, 179, 185, 188, 189"/>
    <s v="583, 584, 585, 588, 589, 590"/>
    <s v="SEA, LEA, SCH"/>
    <s v="MISSING DATA"/>
    <s v="NA"/>
    <s v="X"/>
    <s v="X"/>
    <s v="X"/>
    <s v="All subgroups"/>
    <s v="All grades"/>
    <s v="All assessment types"/>
    <s v="Yes"/>
    <s v="Missing Data (FS 175/178/179/185/188/189): Achievement and Participation data were not reported at the SEA, LEA, and School levels. Please submit data."/>
    <m/>
    <s v="Missing Data (FS 175/178/179/185/188/189): Achievement and Participation data were not reported at the SEA, LEA, and School levels. Please submit data."/>
    <s v="No state assessments was given due to hurricane damages."/>
    <m/>
    <m/>
    <m/>
    <s v="X"/>
    <s v="X"/>
    <s v="X"/>
    <s v="All subgroups"/>
    <s v="All grades"/>
    <s v="All assessment types"/>
    <m/>
    <s v="No resubmission"/>
    <s v="Did not resolve"/>
    <m/>
    <s v="Missing Data (FS 175/178/179/185/188/189): Achievement and Participation data were not reported at the SEA, LEA, and School levels. Please submit data."/>
    <m/>
    <m/>
    <m/>
    <m/>
    <x v="1"/>
    <s v="Include"/>
    <s v="Missing Data (FS 175/178/179/185/188/189): Achievement and Participation data were not reported at the SEA, LEA, and School levels. Please submit data."/>
    <x v="253"/>
    <m/>
    <x v="1"/>
    <x v="2"/>
    <x v="2"/>
    <x v="2"/>
    <s v="No"/>
    <s v="Missing Data (FS 175/178/179/185/188/189): Achievement and Participation data were not reported at the SEA, LEA, and School levels. Please submit data."/>
    <s v="No state assessments was given due to hurricane damages."/>
    <m/>
    <m/>
    <m/>
    <m/>
    <m/>
    <m/>
    <m/>
  </r>
  <r>
    <s v="DQR-Assess-002_UT_1_001"/>
    <s v="Assessment CDQR "/>
    <s v="OESE, OSEP"/>
    <s v="2017-18"/>
    <s v="UTAH"/>
    <s v="UT"/>
    <s v="DQR-Assess-002"/>
    <n v="179"/>
    <n v="585"/>
    <s v="SEA"/>
    <s v="METADATA ERROR"/>
    <s v="IN METADATA, NOT DATA"/>
    <m/>
    <m/>
    <s v="X"/>
    <s v="NA"/>
    <s v="9,10,11,12"/>
    <s v="ALTALTACH, REGWACC, REGWOACC"/>
    <s v="No"/>
    <s v="Achievement metadata - [SCIENCE]: No achievement data (FS 179) submitted for ALTASSALTACH, REGASSWACC, REGASSWOACC for GRADES 9, 11, 12 and for ALTASSALTACH, REGASSWACC, REGASSWACC [PERF LEVEL 3, 4] for GRADE 10; however, EMAPS assessment metadata indicated GRADES 9, 11, 12/ALTASSALTACH, GRADES 9, 11, 12/REGASSWACC, GRADES 9, 11, 12/REGASSWOACC, and GRADE 10/REGASSWACC/PERF LEVEL 3, 4 would be submitted. Please resubmit metadata and/or data to ensure consistency."/>
    <m/>
    <s v="Achievement metadata - [SCIENCE]: No achievement data (FS 179) submitted for ALTASSALTACH, REGASSWACC, REGASSWOACC for GRADES 9, 11, 12 and for ALTASSALTACH, REGASSWACC, REGASSWACC [PERF LEVEL 3, 4] for GRADE 10; however, EMAPS assessment metadata indicated GRADES 9, 11, 12/ALTASSALTACH, GRADES 9, 11, 12/REGASSWACC, GRADES 9, 11, 12/REGASSWOACC, and GRADE 10/REGASSWACC/PERF LEVEL 3, 4 would be submitted. Please resubmit metadata and/or data to ensure consistency."/>
    <s v="Data file was resubmitted. "/>
    <m/>
    <m/>
    <m/>
    <m/>
    <m/>
    <m/>
    <m/>
    <m/>
    <m/>
    <m/>
    <s v="Data resubmitted"/>
    <s v="Resolved"/>
    <m/>
    <m/>
    <m/>
    <m/>
    <m/>
    <m/>
    <x v="0"/>
    <s v="Exclude"/>
    <s v=""/>
    <x v="254"/>
    <m/>
    <x v="0"/>
    <x v="0"/>
    <x v="5"/>
    <x v="5"/>
    <s v=""/>
    <s v=""/>
    <s v=""/>
    <m/>
    <m/>
    <m/>
    <m/>
    <m/>
    <m/>
    <m/>
  </r>
  <r>
    <s v="DQR-Assess-002_UT_2_001"/>
    <s v="Assessment CDQR "/>
    <s v="OESE, OSEP"/>
    <s v="2017-18"/>
    <s v="UTAH"/>
    <s v="UT"/>
    <s v="DQR-Assess-002"/>
    <n v="179"/>
    <n v="585"/>
    <s v="SEA"/>
    <s v="METADATA ERROR"/>
    <s v="ZEROS SUBMITTED"/>
    <m/>
    <m/>
    <m/>
    <m/>
    <m/>
    <m/>
    <m/>
    <m/>
    <m/>
    <m/>
    <s v=""/>
    <m/>
    <m/>
    <m/>
    <m/>
    <m/>
    <s v="X"/>
    <s v="NA"/>
    <s v="9, 11, 12"/>
    <s v="ALTALTACH, REGWACC, REGWOACC"/>
    <m/>
    <s v="Data resubmitted"/>
    <s v="New"/>
    <m/>
    <s v="Missing Data (FS 179): Achievement data were not reported for ALTASSALTACH, REGASSWACC, REGASSWOACC [PERF LEVEL 1-4] for GRADES 9, 11, 12. Zeroes were reported for these combinations."/>
    <m/>
    <m/>
    <m/>
    <m/>
    <x v="1"/>
    <s v="Exclude"/>
    <s v="Missing Data (FS 179): Achievement data were not reported for ALTASSALTACH, REGASSWACC, REGASSWOACC [PERF LEVEL 1-4] for GRADES 9, 11, 12. Zeroes were reported for these combinations."/>
    <x v="1"/>
    <s v="Zeroes submitted comment; recommend removing from data notes"/>
    <x v="0"/>
    <x v="1"/>
    <x v="1"/>
    <x v="1"/>
    <s v=""/>
    <s v="Missing Data (FS 179): Achievement data were not reported for ALTASSALTACH, REGASSWACC, REGASSWOACC [PERF LEVEL 1-4] for GRADES 9, 11, 12. Zeroes were reported for these combinations."/>
    <s v=""/>
    <m/>
    <m/>
    <m/>
    <m/>
    <m/>
    <m/>
    <m/>
  </r>
  <r>
    <s v="DQR-Assess-002_UT_1_002"/>
    <s v="Assessment CDQR "/>
    <s v="OESE, OSEP"/>
    <s v="2017-18"/>
    <s v="UTAH"/>
    <s v="UT"/>
    <s v="DQR-Assess-002"/>
    <s v="175, 178"/>
    <s v="583, 584"/>
    <s v="SEA"/>
    <s v="METADATA ERROR"/>
    <s v="IN METADATA, NOT DATA"/>
    <s v="X"/>
    <s v="X"/>
    <m/>
    <s v="NA"/>
    <s v="4,7,9"/>
    <s v="ALTALTACH, REGWACC, REGWOACC"/>
    <s v="No"/>
    <s v="Achievement metadata - [MATHEMATICS and READING/LANGUAGE ARTS]: No achievement data (FS 175/178) submitted for ALTASSALTACH, REGASSWACC, REGASSWOACC for GRADE 9 and for ALTASSALTACH, REGASSWACC, REGASSWOACC [PERF LEVEL 4] for GRADES 4, 7; however, EMAPS assessment metadata indicated GRADE 9/ALTASSALTACH, GRADE 9/REGASSWACC, GRADE 9/REGASSWOACC, and GRADES 4, 7/REGASSWACC/PERF LEVEL 4 would be submitted. Please resubmit metadata and/or data to ensure consistency."/>
    <m/>
    <s v="Achievement metadata - [MATHEMATICS and READING/LANGUAGE ARTS]: No achievement data (FS 175/178) submitted for ALTASSALTACH, REGASSWACC, REGASSWOACC for GRADE 9 and for ALTASSALTACH, REGASSWACC, REGASSWOACC [PERF LEVEL 4] for GRADES 4, 7; however, EMAPS assessment metadata indicated GRADE 9/ALTASSALTACH, GRADE 9/REGASSWACC, GRADE 9/REGASSWOACC, and GRADES 4, 7/REGASSWACC/PERF LEVEL 4 would be submitted. Please resubmit metadata and/or data to ensure consistency."/>
    <s v="Data files were resubmitted. "/>
    <m/>
    <m/>
    <m/>
    <m/>
    <m/>
    <m/>
    <m/>
    <m/>
    <m/>
    <m/>
    <s v="Data resubmitted"/>
    <s v="Resolved"/>
    <m/>
    <m/>
    <m/>
    <m/>
    <m/>
    <m/>
    <x v="0"/>
    <s v="Exclude"/>
    <s v=""/>
    <x v="255"/>
    <m/>
    <x v="0"/>
    <x v="0"/>
    <x v="5"/>
    <x v="5"/>
    <s v=""/>
    <s v=""/>
    <s v=""/>
    <m/>
    <m/>
    <m/>
    <m/>
    <m/>
    <m/>
    <m/>
  </r>
  <r>
    <s v="DQR-Assess-002_UT_2_002"/>
    <s v="Assessment CDQR "/>
    <s v="OESE, OSEP"/>
    <s v="2017-18"/>
    <s v="UTAH"/>
    <s v="UT"/>
    <s v="DQR-Assess-002"/>
    <s v="175, 178"/>
    <s v="583, 584"/>
    <s v="SEA"/>
    <s v="METADATA ERROR"/>
    <s v="ZEROS SUBMITTED"/>
    <m/>
    <m/>
    <m/>
    <m/>
    <m/>
    <m/>
    <m/>
    <m/>
    <m/>
    <m/>
    <s v=""/>
    <m/>
    <m/>
    <m/>
    <s v="X"/>
    <s v="X"/>
    <m/>
    <s v="NA"/>
    <n v="9"/>
    <s v="ALTALTACH, REGWACC, REGWOACC"/>
    <m/>
    <s v="Data resubmitted"/>
    <s v="New"/>
    <m/>
    <s v="Missing Data (FS 175/178): Achievement data were not reported for ALTASSALTACH, REGASSWACC, REGASSWOACC [PERF LEVEL 1-4] for GRADE 9. Zeroes were reported for these combinations."/>
    <m/>
    <m/>
    <m/>
    <m/>
    <x v="1"/>
    <s v="Exclude"/>
    <s v="Missing Data (FS 175/178): Achievement data were not reported for ALTASSALTACH, REGASSWACC, REGASSWOACC [PERF LEVEL 1-4] for GRADE 9. Zeroes were reported for these combinations."/>
    <x v="1"/>
    <s v="Zeroes submitted comment; recommend removing from data notes"/>
    <x v="0"/>
    <x v="1"/>
    <x v="1"/>
    <x v="1"/>
    <s v=""/>
    <s v="Missing Data (FS 175/178): Achievement data were not reported for ALTASSALTACH, REGASSWACC, REGASSWOACC [PERF LEVEL 1-4] for GRADE 9. Zeroes were reported for these combinations."/>
    <s v=""/>
    <m/>
    <m/>
    <m/>
    <m/>
    <m/>
    <m/>
    <m/>
  </r>
  <r>
    <s v="DQR-Assess-003_UT_1_002"/>
    <s v="Assessment CDQR "/>
    <s v="OESE, OSEP"/>
    <s v="2017-18"/>
    <s v="UTAH"/>
    <s v="UT"/>
    <s v="DQR-Assess-003"/>
    <s v="189"/>
    <n v="590"/>
    <s v="SEA"/>
    <s v="METADATA ERROR"/>
    <s v="IN METADATA, NOT DATA"/>
    <s v="X"/>
    <s v="X"/>
    <m/>
    <s v="NA"/>
    <n v="9"/>
    <s v="ALTALTACH, REGWACC, REGWOACC"/>
    <s v="No"/>
    <s v="Participation metadata - [SCIENCE]: No Participation data (FS 189) submitted for ALTPARTALTACH, REGPARTWACC, REGPARTWOACC for GRADE 9; however, EMAPS assessment metadata indicated GRADE 9/ALTPARTALTACH, GRADE 9/REGPARTWACC, AND GRADE 9/REGPARTWOACC would be submitted. Please resubmit metadata and/or data to ensure consistency."/>
    <m/>
    <s v="Participation metadata - [SCIENCE]: No Participation data (FS 189) submitted for ALTPARTALTACH, REGPARTWACC, REGPARTWOACC for GRADE 9; however, EMAPS assessment metadata indicated GRADE 9/ALTPARTALTACH, GRADE 9/REGPARTWACC, AND GRADE 9/REGPARTWOACC would be submitted. Please resubmit metadata and/or data to ensure consistency."/>
    <s v="Data files were resubmitted. "/>
    <m/>
    <m/>
    <m/>
    <m/>
    <m/>
    <m/>
    <m/>
    <n v="9"/>
    <s v="ALTALTACH, REGWACC, REGWOACC"/>
    <m/>
    <s v="Data resubmitted"/>
    <s v="Resolved"/>
    <m/>
    <m/>
    <m/>
    <m/>
    <m/>
    <m/>
    <x v="0"/>
    <s v="Exclude"/>
    <s v=""/>
    <x v="255"/>
    <m/>
    <x v="0"/>
    <x v="0"/>
    <x v="5"/>
    <x v="5"/>
    <s v=""/>
    <s v=""/>
    <s v=""/>
    <m/>
    <m/>
    <m/>
    <m/>
    <m/>
    <m/>
    <m/>
  </r>
  <r>
    <s v="DQR-Assess-003_UT_2_001"/>
    <s v="Assessment CDQR "/>
    <s v="OESE, OSEP"/>
    <s v="2017-18"/>
    <s v="UTAH"/>
    <s v="UT"/>
    <s v="DQR-Assess-003"/>
    <n v="189"/>
    <n v="590"/>
    <s v="SEA"/>
    <s v="METADATA ERROR"/>
    <s v="ZEROS SUBMITTED"/>
    <m/>
    <m/>
    <m/>
    <m/>
    <m/>
    <m/>
    <m/>
    <m/>
    <m/>
    <m/>
    <s v=""/>
    <m/>
    <m/>
    <m/>
    <m/>
    <m/>
    <s v="X"/>
    <s v="NA"/>
    <n v="9"/>
    <s v="ALTALTACH, REGWACC, REGWOACC"/>
    <m/>
    <s v="Data resubmitted"/>
    <s v="New"/>
    <m/>
    <s v="Missing Data - [SCIENCE]: No Participation data (FS 189) submitted for ALTPARTALTACH, REGPARTWACC, REGPARTWOACC for GRADE 9; however, EMAPS assessment metadata indicated GRADE 9/ALTPARTALTACH, GRADE 9/REGPARTWACC, AND GRADE 9/REGPARTWOACC would be submitted. Zeroes were submitted for these combinations."/>
    <m/>
    <m/>
    <m/>
    <m/>
    <x v="1"/>
    <s v="Exclude"/>
    <s v="Missing Data - [SCIENCE]: No Participation data (FS 189) submitted for ALTPARTALTACH, REGPARTWACC, REGPARTWOACC for GRADE 9; however, EMAPS assessment metadata indicated GRADE 9/ALTPARTALTACH, GRADE 9/REGPARTWACC, AND GRADE 9/REGPARTWOACC would be submitted. Zeroes were submitted for these combinations."/>
    <x v="1"/>
    <s v="Zeroes submitted comment; recommend removing from data notes"/>
    <x v="0"/>
    <x v="1"/>
    <x v="1"/>
    <x v="1"/>
    <s v=""/>
    <s v="Missing Data - [SCIENCE]: No Participation data (FS 189) submitted for ALTPARTALTACH, REGPARTWACC, REGPARTWOACC for GRADE 9; however, EMAPS assessment metadata indicated GRADE 9/ALTPARTALTACH, GRADE 9/REGPARTWACC, AND GRADE 9/REGPARTWOACC would be submitted. Zeroes were submitted for these combinations."/>
    <s v=""/>
    <m/>
    <m/>
    <m/>
    <m/>
    <m/>
    <m/>
    <m/>
  </r>
  <r>
    <s v="DQR-Assess-003_UT_1_001"/>
    <s v="Assessment CDQR "/>
    <s v="OESE, OSEP"/>
    <s v="2017-18"/>
    <s v="UTAH"/>
    <s v="UT"/>
    <s v="DQR-Assess-003"/>
    <s v="185, 188"/>
    <s v="588, 589"/>
    <s v="SEA"/>
    <s v="METADATA ERROR"/>
    <s v="IN METADATA, NOT DATA"/>
    <m/>
    <m/>
    <s v="X"/>
    <s v="NA"/>
    <s v="9,11,12"/>
    <s v="ALTALTACH, REGWACC, REGWOACC"/>
    <s v="No"/>
    <s v="Participation metadata - [MATHEMATICS and READING/LANGUAGE ARTS]: No Participation data (FS 185/188) submitted for ALTPARTALTACH, REGPARTWACC, REGPARTWOACC for GRADES 9, 11, 12; however, EMAPS assessment metadata indicated GRADES 9, 11, 12/ALTPARTALTACH, GRADES 9, 11, 12/REGPARTWACC, AND GRADES 9, 11, 12/REGPARTWOACC would be submitted. Please resubmit metadata and/or data to ensure consistency."/>
    <m/>
    <s v="Participation metadata - [MATHEMATICS and READING/LANGUAGE ARTS]: No Participation data (FS 185/188) submitted for ALTPARTALTACH, REGPARTWACC, REGPARTWOACC for GRADES 9, 11, 12; however, EMAPS assessment metadata indicated GRADES 9, 11, 12/ALTPARTALTACH, GRADES 9, 11, 12/REGPARTWACC, AND GRADES 9, 11, 12/REGPARTWOACC would be submitted. Please resubmit metadata and/or data to ensure consistency."/>
    <s v="Data file was resubmitted. "/>
    <m/>
    <m/>
    <m/>
    <m/>
    <m/>
    <m/>
    <m/>
    <s v="9, 11, 12"/>
    <s v="ALTALTACH, REGWACC, REGWOACC"/>
    <m/>
    <s v="Data resubmitted"/>
    <s v="Resolved"/>
    <m/>
    <m/>
    <m/>
    <m/>
    <m/>
    <m/>
    <x v="0"/>
    <s v="Exclude"/>
    <s v=""/>
    <x v="254"/>
    <m/>
    <x v="0"/>
    <x v="0"/>
    <x v="5"/>
    <x v="5"/>
    <s v=""/>
    <s v=""/>
    <s v=""/>
    <m/>
    <m/>
    <m/>
    <m/>
    <m/>
    <m/>
    <m/>
  </r>
  <r>
    <s v="DQR-Assess-003_UT_2_002"/>
    <s v="Assessment CDQR "/>
    <s v="OESE, OSEP"/>
    <s v="2017-18"/>
    <s v="UTAH"/>
    <s v="UT"/>
    <s v="DQR-Assess-003"/>
    <s v="185, 188"/>
    <s v="588, 589"/>
    <s v="SEA"/>
    <s v="METADATA ERROR"/>
    <s v="ZEROS SUBMITTED"/>
    <m/>
    <m/>
    <m/>
    <m/>
    <m/>
    <m/>
    <m/>
    <m/>
    <m/>
    <m/>
    <s v=""/>
    <m/>
    <m/>
    <m/>
    <s v="X"/>
    <s v="X"/>
    <m/>
    <s v="NA"/>
    <s v="9, 11, 12"/>
    <s v="ALTALTACH, REGWACC, REGWOACC"/>
    <m/>
    <s v="Data resubmitted"/>
    <s v="New"/>
    <m/>
    <s v="Missing Data - [MATHEMATICS and READING/LANGUAGE ARTS]: No Participation data (FS 185/188) submitted for ALTPARTALTACH, REGPARTWACC, REGPARTWOACC for GRADES 9, 11, 12; however, EMAPS assessment metadata indicated GRADES 9, 11, 12/ALTPARTALTACH, GRADES 9, 11, 12/REGPARTWACC, AND GRADES 9, 11, 12/REGPARTWOACC would be submitted. Zeroes were submitted for these combinations."/>
    <m/>
    <m/>
    <m/>
    <m/>
    <x v="1"/>
    <s v="Exclude"/>
    <s v="Missing Data - [MATHEMATICS and READING/LANGUAGE ARTS]: No Participation data (FS 185/188) submitted for ALTPARTALTACH, REGPARTWACC, REGPARTWOACC for GRADES 9, 11, 12; however, EMAPS assessment metadata indicated GRADES 9, 11, 12/ALTPARTALTACH, GRADES 9, 11, 12/REGPARTWACC, AND GRADES 9, 11, 12/REGPARTWOACC would be submitted. Zeroes were submitted for these combinations."/>
    <x v="1"/>
    <s v="Zeroes submitted comment; recommend removing from data notes"/>
    <x v="0"/>
    <x v="1"/>
    <x v="1"/>
    <x v="1"/>
    <s v=""/>
    <s v="Missing Data - [MATHEMATICS and READING/LANGUAGE ARTS]: No Participation data (FS 185/188) submitted for ALTPARTALTACH, REGPARTWACC, REGPARTWOACC for GRADES 9, 11, 12; however, EMAPS assessment metadata indicated GRADES 9, 11, 12/ALTPARTALTACH, GRADES 9, 11, 12/REGPARTWACC, AND GRADES 9, 11, 12/REGPARTWOACC would be submitted. Zeroes were submitted for these combinations."/>
    <s v=""/>
    <m/>
    <m/>
    <m/>
    <m/>
    <m/>
    <m/>
    <m/>
  </r>
  <r>
    <s v="DQR-Assess-004_UT_1_001"/>
    <s v="Assessment CDQR "/>
    <s v="OESE, OSEP"/>
    <s v="2017-18"/>
    <s v="UTAH"/>
    <s v="UT"/>
    <s v="DQR-Assess-004"/>
    <s v="175, 178, 179, 185, 188, 189"/>
    <s v="583, 584, 585, 588, 589, 590"/>
    <s v="SEA, LEA, SCH"/>
    <s v="PARTIAL DATA"/>
    <s v="NA"/>
    <s v="X"/>
    <s v="X"/>
    <s v="X"/>
    <s v="MF, MHN, MIG, MPR"/>
    <s v="All grades"/>
    <s v="All assessment types"/>
    <s v="No"/>
    <s v="Missing Data (175/178/179/185/188/189): Achievement and Participation data for students in MF, MHN, MIG, MPR subgroups for a(n) ALL Assessment Type was not reported in any of the grades at the SEA, LEA, and School levels. Please submit data."/>
    <m/>
    <s v="Missing Data (175/178/179/185/188/189): Achievement and Participation data for students in MF, MHN, MIG, MPR subgroups for a(n) ALL Assessment Type was not reported in any of the grades at the SEA, LEA, and School levels. Please submit data."/>
    <s v="Data files were resubmitted. "/>
    <m/>
    <m/>
    <m/>
    <s v="X"/>
    <s v="X"/>
    <s v="X"/>
    <s v="MF, MHN, MIG, MPR"/>
    <s v="All grades"/>
    <s v="All assessment types"/>
    <m/>
    <s v="Data resubmitted"/>
    <s v="Did not resolve"/>
    <m/>
    <s v="Missing Data (175/178/179/185/188/189): Achievement and Participation data for students in MF, MHN, MIG, MPR subgroups for a(n) ALL Assessment Type was not reported in any of the grades at the SEA, LEA, and School levels. Zeroes were submitted for these combinations. Please submit data."/>
    <m/>
    <m/>
    <m/>
    <m/>
    <x v="1"/>
    <s v="Include"/>
    <s v="Missing Data (175/178/179/185/188/189): Achievement and Participation data for students in MF, MHN, MIG, MPR subgroups for a(n) ALL Assessment Type was not reported in any of the grades at the SEA, LEA, and School levels. Zeroes were submitted for these combinations. Please submit data."/>
    <x v="255"/>
    <m/>
    <x v="1"/>
    <x v="2"/>
    <x v="4"/>
    <x v="4"/>
    <s v="No"/>
    <s v="Missing Data (175/178/179/185/188/189): Achievement and Participation data for students in MF, MHN, MIG, MPR subgroups for a(n) ALL Assessment Type was not reported in any of the grades at the SEA, LEA, and School levels. Zeroes were submitted for these combinations. Please submit data."/>
    <s v=""/>
    <m/>
    <m/>
    <m/>
    <m/>
    <m/>
    <m/>
    <m/>
  </r>
  <r>
    <s v="DQR-Assess-009_UT_1_001"/>
    <s v="Assessment CDQR "/>
    <s v="OESE, OSEP"/>
    <s v="2017-18"/>
    <s v="UTAH"/>
    <s v="UT"/>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Data are accurate. "/>
    <m/>
    <m/>
    <m/>
    <s v="X"/>
    <s v="X"/>
    <s v="X"/>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256"/>
    <m/>
    <x v="1"/>
    <x v="3"/>
    <x v="4"/>
    <x v="4"/>
    <s v="Yes"/>
    <s v="A year to year change of more than 200 (count difference) and 10% was identified for at least one subgroup, assessment type, or grade. Please review the CDQR Year to Year tab. Please resubmit SY 2017-18 data or submit a data note to explain why these data are accurate._x000a__x000a_ED Note: State indicated that data were correct as reported."/>
    <m/>
    <m/>
    <m/>
    <m/>
    <m/>
    <m/>
    <m/>
    <m/>
  </r>
  <r>
    <s v="DQR-Assess-011_UT_2_001"/>
    <s v="Assessment CDQR "/>
    <s v="OESE, OSEP"/>
    <s v="2017-18"/>
    <s v="UTAH"/>
    <s v="UT"/>
    <s v="DQR-Assess-011"/>
    <s v="179, 189"/>
    <n v="585"/>
    <s v="SEA"/>
    <s v="YEAR TO YEAR COMPARISON - CWD"/>
    <s v="NA"/>
    <m/>
    <m/>
    <m/>
    <m/>
    <m/>
    <m/>
    <m/>
    <m/>
    <m/>
    <m/>
    <s v=""/>
    <m/>
    <m/>
    <m/>
    <m/>
    <m/>
    <s v="X"/>
    <s v="CWD"/>
    <s v="ALL"/>
    <s v="ALTALTACH"/>
    <s v="Y"/>
    <s v="Data resubmitted"/>
    <s v="New"/>
    <m/>
    <s v="Year to Year comparison - CWD (FS179): The number of CWD students who took an ALTASSALTACH assessment and received a valid score in SY 2017-18 is -24.01% different from SY 2016-17. The approximate discrepancy is 684 students. The same discrepancy exists for the FS 189 number of CWD students who were enrolled at the time of the assessment and who took an ALTASSALTACH assessment. Please submit a data note explaining the discrepancy if the data are correct or resubmit the data."/>
    <m/>
    <m/>
    <m/>
    <m/>
    <x v="1"/>
    <s v="Exclude - Science and SEA only"/>
    <s v="Year to Year comparison - CWD (FS179): The number of CWD students who took an ALTASSALTACH assessment and received a valid score in SY 2017-18 is -24.01% different from SY 2016-17. The approximate discrepancy is 684 students. The same discrepancy exists for the FS 189 number of CWD students who were enrolled at the time of the assessment and who took an ALTASSALTACH assessment. Please submit a data note explaining the discrepancy if the data are correct or resubmit the data."/>
    <x v="1"/>
    <m/>
    <x v="1"/>
    <x v="3"/>
    <x v="1"/>
    <x v="1"/>
    <s v=""/>
    <s v="Year to Year comparison - CWD (FS179): The number of CWD students who took an ALTASSALTACH assessment and received a valid score in SY 2017-18 is -24.01% different from SY 2016-17. The approximate discrepancy is 684 students. The same discrepancy exists for the FS 189 number of CWD students who were enrolled at the time of the assessment and who took an ALTASSALTACH assessment. Please submit a data note explaining the discrepancy if the data are correct or resubmit the data."/>
    <s v=""/>
    <m/>
    <m/>
    <m/>
    <m/>
    <m/>
    <m/>
    <m/>
  </r>
  <r>
    <s v="DQR-Assess-013_UT_1_001"/>
    <s v="Assessment CDQR "/>
    <s v="OESE, OSEP"/>
    <s v="2017-18"/>
    <s v="UTAH"/>
    <s v="UT"/>
    <s v="DQR-Assess-013"/>
    <s v="185, 188"/>
    <s v="588, 589"/>
    <s v="SEA"/>
    <s v="SUBJECT COUNT COMPARISON - MTH TO RLA"/>
    <s v="NA"/>
    <s v="X"/>
    <s v="X"/>
    <m/>
    <s v="FCS, MAN"/>
    <s v="HS"/>
    <s v="ALL"/>
    <s v="No"/>
    <s v="Subject Count Comparison - MTH to RLA (FS185, 188): The count of FCS and MAN students in High School who were enrolled at the time of the assessment in a Mathematics assessment (FS185) does not align with the count of students who were enrolled at the time of the assessment in a Reading/Language Arts assessment (FS188). While some variation is expected, the FCS discrepancy of 24 students, or -17.8%, and the MAN discrepancy of 28 students, or -5.6%, is larger than expected. Please revise data and resubmit or explain in a data note why these data are accurate."/>
    <m/>
    <s v="Subject Count Comparison - MTH to RLA (FS185, 188): The count of FCS and MAN students in High School who were enrolled at the time of the assessment in a Mathematics assessment (FS185) does not align with the count of students who were enrolled at the time of the assessment in a Reading/Language Arts assessment (FS188). While some variation is expected, the FCS discrepancy of 24 students, or -17.8%, and the MAN discrepancy of 28 students, or -5.6%, is larger than expected. Please revise data and resubmit or explain in a data note why these data are accurate."/>
    <s v="This data is correct due to Utah allowing children to opt out of tests. "/>
    <m/>
    <m/>
    <m/>
    <s v="X"/>
    <s v="X"/>
    <m/>
    <s v="FCS, MAN"/>
    <s v="HS"/>
    <s v="ALL"/>
    <s v="Y"/>
    <s v="Data resubmitted"/>
    <s v="Did not resolve"/>
    <m/>
    <s v="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e FCS discrepancy of 24 students, or 17.78%, and the MAN discrepancy of 28 students, or -5.58%, is larger than expected. Please revise data and resubmit or explain in a data note why these data are accurate."/>
    <m/>
    <m/>
    <m/>
    <m/>
    <x v="1"/>
    <s v="Include"/>
    <s v="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e FCS discrepancy of 24 students, or 17.78%, and the MAN discrepancy of 28 students, or -5.58%, is larger than expected. Please revise data and resubmit or explain in a data note why these data are accurate."/>
    <x v="257"/>
    <s v="Parent opt-in/opt-out"/>
    <x v="1"/>
    <x v="4"/>
    <x v="6"/>
    <x v="2"/>
    <s v="Yes"/>
    <s v="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e FCS discrepancy of 24 students, or 17.78%, and the MAN discrepancy of 28 students, or -5.58%, is larger than expected. Please revise data and resubmit or explain in a data note why these data are accurate._x000a__x000a_ED Note: State indicated that data were correct as reported."/>
    <s v="This data is correct due to Utah allowing children to opt out of tests. "/>
    <m/>
    <m/>
    <m/>
    <m/>
    <m/>
    <m/>
    <m/>
  </r>
  <r>
    <s v="DQR-Assess-014_UT_1_001"/>
    <s v="Assessment CDQR "/>
    <s v="OESE, OSEP"/>
    <s v="2017-18"/>
    <s v="UTAH"/>
    <s v="UT"/>
    <s v="DQR-Assess-014"/>
    <n v="185"/>
    <n v="588"/>
    <s v="SEA"/>
    <s v="LOW PARTICIPATION RATE"/>
    <s v="NA"/>
    <s v="X"/>
    <m/>
    <m/>
    <s v="ALL, CWD, ECODIS, F, FCS, HOM, M, MB, MILCNCTD, MM, MW"/>
    <s v="All grades"/>
    <s v="All assessment types"/>
    <s v="No"/>
    <s v="Low Participation Rate (FS 185): The participation rates for all subgroups (except LEP, MA, MAN, MHL, and MNP) range from 90.1 to 94.9%. The participation rate for the ALL STUDENTS subgroup is 93.7%.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s for all subgroups (except LEP, MA, MAN, MHL, and MNP) range from 90.1 to 94.9%. The participation rate for the ALL STUDENTS subgroup is 93.7%. The ESEA, as amended, requires that States annually measure the achievement of not less than 95 percent of all students, and 95 percent of all students in each subgroup of students. Please revise data and resubmit and/or provide an explanatory data note. "/>
    <s v="Because of state law, we allow LEAs to have less than 95% participation rate. Our accountability reports show the backfilling to 95% participation rates requirements. "/>
    <m/>
    <m/>
    <m/>
    <s v="X"/>
    <m/>
    <m/>
    <s v="ALL STUDENTS, MW, MM, MILCNCTD, MB, M, HOM, FCS, F, ECODIS, CWD"/>
    <s v="ALL"/>
    <s v="ALL"/>
    <s v="Y"/>
    <s v="Data resubmitted"/>
    <s v="Did not resolve"/>
    <m/>
    <s v="Low Participation Rate (FS185): The participation rate for ALL STUDENTS, MW, MM, MILCNCTD, MB, M, HOM, FCS, F, ECODIS, CWD students range from 90.15 to 94.96%.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ALL STUDENTS, MW, MM, MILCNCTD, MB, M, HOM, FCS, F, ECODIS, CWD students range from 90.15 to 94.96%. The ESEA, as amended, requires that States annually measure the achievement of not less than 95 percent of all students, and 95 percent of all students in each subgroup of students. Please revise data and resubmit and/or provide an explanatory data note."/>
    <x v="258"/>
    <m/>
    <x v="1"/>
    <x v="4"/>
    <x v="10"/>
    <x v="7"/>
    <s v="No"/>
    <s v="Low Participation Rate (FS185): The participation rate for ALL STUDENTS, MW, MM, MILCNCTD, MB, M, HOM, FCS, F, ECODIS, CWD students range from 90.15 to 94.96%. The ESEA, as amended, requires that States annually measure the achievement of not less than 95 percent of all students, and 95 percent of all students in each subgroup of students. Please revise data and resubmit and/or provide an explanatory data note."/>
    <s v="Because of state law, [Utah] allows LEAs to have less than 95% participation rate. [Utah's] accountability reports show the backfilling to 95% participation rates requirements. "/>
    <m/>
    <m/>
    <m/>
    <m/>
    <m/>
    <m/>
    <m/>
  </r>
  <r>
    <s v="DQR-Assess-014_UT_1_002"/>
    <s v="Assessment CDQR "/>
    <s v="OESE, OSEP"/>
    <s v="2017-18"/>
    <s v="UTAH"/>
    <s v="UT"/>
    <s v="DQR-Assess-014"/>
    <n v="188"/>
    <n v="589"/>
    <s v="SEA"/>
    <s v="LOW PARTICIPATION RATE"/>
    <s v="NA"/>
    <m/>
    <s v="X"/>
    <m/>
    <s v="ALL, CWDm ECODIS, F, FCS, HOM, M, MB, MILCNCTD, MM, MW"/>
    <s v="All grades"/>
    <s v="All assessment types"/>
    <s v="No"/>
    <s v="Low Participation Rate (FS 188): The participation rates for all subgroups (except LEP, MA, MAN, MHL, and MNP) range from 90.2 to 94.8%. The participation rate for the ALL STUDENTS subgroup is 93.8%.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all subgroups (except LEP, MA, MAN, MHL, and MNP) range from 90.2 to 94.8%. The participation rate for the ALL STUDENTS subgroup is 93.8%. The ESEA, as amended, requires that States annually measure the achievement of not less than 95 percent of all students, and 95 percent of all students in each subgroup of students. Please revise data and resubmit and/or provide an explanatory data note. "/>
    <s v="Because of state law, we allow LEAs to have less than 95% participation rate. Our accountability reports show the backfilling to 95% participation rates requirements. "/>
    <m/>
    <m/>
    <m/>
    <m/>
    <s v="X"/>
    <m/>
    <s v="ALL STUDENTS, MW, MM, MILCNCTD, MB, M, HOM, FCS, F, ECODIS, CWD"/>
    <s v="ALL"/>
    <s v="ALL"/>
    <s v="Y"/>
    <s v="Data resubmitted"/>
    <s v="Did not resolve"/>
    <m/>
    <s v="Low Participation Rate (FS188): The participation rate for ALL STUDENTS, MW, MM, MILCNCTD, MB, M, HOM, FCS, F, ECODIS, CWD students range from 90.29 to 94.88%.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ALL STUDENTS, MW, MM, MILCNCTD, MB, M, HOM, FCS, F, ECODIS, CWD students range from 90.29 to 94.88%. The ESEA, as amended, requires that States annually measure the achievement of not less than 95 percent of all students, and 95 percent of all students in each subgroup of students. Please revise data and resubmit and/or provide an explanatory data note."/>
    <x v="258"/>
    <m/>
    <x v="1"/>
    <x v="4"/>
    <x v="10"/>
    <x v="7"/>
    <s v="No"/>
    <s v="Low Participation Rate (FS188): The participation rate for ALL STUDENTS, MW, MM, MILCNCTD, MB, M, HOM, FCS, F, ECODIS, CWD students range from 90.29 to 94.88%. The ESEA, as amended, requires that States annually measure the achievement of not less than 95 percent of all students, and 95 percent of all students in each subgroup of students. Please revise data and resubmit and/or provide an explanatory data note."/>
    <s v="Because of state law, [Utah] allows LEAs to have less than 95% participation rate. [Utah's] accountability reports show the backfilling to 95% participation rates requirements. "/>
    <m/>
    <m/>
    <m/>
    <m/>
    <m/>
    <m/>
    <m/>
  </r>
  <r>
    <s v="DQR-Assess-001_VT_1_001"/>
    <s v="Assessment CDQR "/>
    <s v="OESE, OSEP"/>
    <s v="2017-18"/>
    <s v="VERMONT"/>
    <s v="VT"/>
    <s v="DQR-Assess-001"/>
    <s v="175, 178, 179, 185, 188, 189"/>
    <s v="583, 584, 585, 588, 589, 590"/>
    <s v="SEA, LEA, SCH"/>
    <s v="MISSING DATA"/>
    <s v="NA"/>
    <s v="X"/>
    <s v="X"/>
    <s v="X"/>
    <s v="All subgroups"/>
    <s v="All grades"/>
    <s v="All assessment types"/>
    <s v="Yes"/>
    <s v="Missing Data (FS 175/178/179/185/188/189): Achievement and Participation data were not reported at the SEA, LEA, and School levels. Please submit data."/>
    <m/>
    <s v="Missing Data (FS 175/178/179/185/188/189): Achievement and Participation data were not reported at the SEA, LEA, and School levels. Please submit data. ED acknowledges State comment that data will be late and expects to receive complete data by the final due date. "/>
    <s v="VT is in the first year of implementation of a new Statewide Longitudinal Data System. Data is still not available for reporting as VTAOE collection staff are currently working with the field in cleaning the data. VT had previously entered an estimated date of June 30, 2019 in the State Submission Plan for when late EDFacts files would be submitted - it is still anticipated that data can be submitted by this date.  "/>
    <m/>
    <m/>
    <s v="Revise; State Explanation"/>
    <s v="X"/>
    <s v="X"/>
    <s v="X"/>
    <s v="All subgroups"/>
    <s v="All grades"/>
    <s v="All assessment types"/>
    <m/>
    <s v="No resubmission"/>
    <s v="Did not resolve"/>
    <m/>
    <s v="Missing Data (FS 175/178/179/185/188/189): Achievement and Participation data were not reported at the SEA, LEA, and School levels. Please submit data. ED acknowledges State comment that data will be late and expects to receive complete data by the final due date. "/>
    <m/>
    <m/>
    <m/>
    <m/>
    <x v="1"/>
    <s v="Include"/>
    <s v="Missing Data (FS 175/178/179/185/188/189): Achievement and Participation data were not reported at the SEA, LEA, and School levels. Please submit data. ED acknowledges State comment that data will be late and expects to receive complete data by the final due date. "/>
    <x v="259"/>
    <m/>
    <x v="1"/>
    <x v="2"/>
    <x v="2"/>
    <x v="2"/>
    <s v="No"/>
    <s v="Missing Data (FS 175/178/179/185/188/189): Achievement and Participation data were not reported at the SEA, LEA, and School levels. Please submit data. ED acknowledges State comment that data will be late and expects to receive complete data by the final due date. "/>
    <s v="[Vermont] is in the first year of implementation of a new Statewide Longitudinal Data System. Data is still not available for reporting as VTAOE collection staff are currently working with the field in cleaning the data. Vermont had previously entered an estimated date of June 30, 2019 in the State Submission Plan for when late EDFacts files would be submitted - it is still anticipated that data can be submitted by this date.  "/>
    <m/>
    <m/>
    <m/>
    <m/>
    <m/>
    <m/>
    <m/>
  </r>
  <r>
    <s v="DQR-Assess-002_VA_1_001"/>
    <s v="Assessment CDQR "/>
    <s v="OESE, OSEP"/>
    <s v="2017-18"/>
    <s v="VIRGINIA"/>
    <s v="VA"/>
    <s v="DQR-Assess-002"/>
    <n v="178"/>
    <n v="584"/>
    <s v="SEA"/>
    <s v="METADATA ERROR"/>
    <s v="ZEROS SUBMITTED"/>
    <m/>
    <s v="X"/>
    <m/>
    <s v="NA"/>
    <s v="3,4,5,6,7,8"/>
    <s v="ALTALTACH"/>
    <s v="No"/>
    <s v="Achievement metadata - [READING/LANGUAGE ARTS]: Achievement data (FS 178) submitted for ALTASSALTACH [PERF LEVEL 4] for GRADES 3, 4, 5, 6, 7, 8; however, EMAPS assessment metadata does not include these GRADE 3-8/ALTASSALTACH/LEVEL 4 combinations. Zeroes were submitted for these combinations. Please resubmit metadata and/or data to ensure consistency."/>
    <m/>
    <s v="Achievement metadata - [READING/LANGUAGE ARTS]: Achievement data (FS 178) submitted for ALTASSALTACH [PERF LEVEL 4] for GRADES 3, 4, 5, 6, 7, 8; however, EMAPS assessment metadata does not include these GRADE 3-8/ALTASSALTACH/LEVEL 4 combinations. Zeroes were submitted for these combinations. Please resubmit metadata and/or data to ensure consistency."/>
    <s v="The zeros have been removed. "/>
    <m/>
    <m/>
    <m/>
    <m/>
    <m/>
    <m/>
    <m/>
    <m/>
    <m/>
    <m/>
    <s v="Data resubmitted"/>
    <s v="Resolved"/>
    <m/>
    <m/>
    <m/>
    <m/>
    <m/>
    <m/>
    <x v="0"/>
    <s v="Exclude"/>
    <s v=""/>
    <x v="260"/>
    <m/>
    <x v="0"/>
    <x v="0"/>
    <x v="0"/>
    <x v="0"/>
    <s v=""/>
    <s v=""/>
    <s v=""/>
    <m/>
    <m/>
    <m/>
    <m/>
    <m/>
    <m/>
    <m/>
  </r>
  <r>
    <s v="DQR-Assess-009_VA_1_001"/>
    <s v="Assessment CDQR "/>
    <s v="OESE, OSEP"/>
    <s v="2017-18"/>
    <s v="VIRGINIA"/>
    <s v="VA"/>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The data have been resubmitted."/>
    <m/>
    <m/>
    <m/>
    <s v="X"/>
    <s v="X"/>
    <s v="X"/>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261"/>
    <m/>
    <x v="1"/>
    <x v="3"/>
    <x v="4"/>
    <x v="4"/>
    <s v="No"/>
    <s v="A year to year change of more than 200 (count difference) and 10% was identified for at least one subgroup, assessment type, or grade. Please review the CDQR Year to Year tab. Please resubmit SY 2017-18 data or submit a data note to explain why these data are accurate."/>
    <s v=""/>
    <m/>
    <m/>
    <m/>
    <m/>
    <m/>
    <m/>
    <m/>
  </r>
  <r>
    <s v="DQR-Assess-010_VA_1_001"/>
    <s v="Assessment CDQR "/>
    <s v="OESE, OSEP"/>
    <s v="2017-18"/>
    <s v="VIRGINIA"/>
    <s v="VA"/>
    <s v="DQR-Assess-010"/>
    <s v="178, 188"/>
    <s v="584, 589"/>
    <s v="SEA"/>
    <s v="ACCURACY - YEAR TO YEAR RATE"/>
    <s v="NA"/>
    <m/>
    <s v="X"/>
    <m/>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The data have been resubmitted."/>
    <m/>
    <m/>
    <m/>
    <m/>
    <m/>
    <m/>
    <m/>
    <m/>
    <m/>
    <m/>
    <s v="Data resubmitted"/>
    <s v="Resolved"/>
    <m/>
    <m/>
    <m/>
    <m/>
    <m/>
    <m/>
    <x v="0"/>
    <s v="Exclude"/>
    <s v=""/>
    <x v="261"/>
    <m/>
    <x v="0"/>
    <x v="0"/>
    <x v="5"/>
    <x v="5"/>
    <s v=""/>
    <s v=""/>
    <s v=""/>
    <m/>
    <m/>
    <m/>
    <m/>
    <m/>
    <m/>
    <m/>
  </r>
  <r>
    <s v="DQR-Assess-012_VA_2_001"/>
    <s v="Assessment CDQR "/>
    <s v="OESE, OSEP"/>
    <s v="2017-18"/>
    <s v="VIRGINIA"/>
    <s v="VA"/>
    <s v="DQR-Assess-012"/>
    <s v="178, 188"/>
    <s v="584, 589"/>
    <s v="SEA, LEA, SCH"/>
    <s v="ACROSS FILE COMPARISON"/>
    <s v="NA"/>
    <m/>
    <m/>
    <m/>
    <m/>
    <m/>
    <m/>
    <m/>
    <m/>
    <m/>
    <m/>
    <s v=""/>
    <m/>
    <m/>
    <m/>
    <m/>
    <s v="X"/>
    <m/>
    <s v="LEP"/>
    <s v="ALL, 5, 6, 7, 8"/>
    <s v="ALL"/>
    <m/>
    <s v="Data resubmitted"/>
    <s v="New"/>
    <m/>
    <s v="Across file comparison: The SEA number of students in the LEP subgroup who took an assessment and received a valid score for GRADES ALL, 3, 4, 5, 6, 7, 8 and ALL assessment type does not equal the number of students who participated in the assessment. The Grand Total discrepancy is 2771 students, or -5.65%. _x000a__x000a_Similar discrepancies exist at the LEA and School levels. Please revise data and resubmit or explain in a data note why these data are accurate."/>
    <m/>
    <m/>
    <m/>
    <m/>
    <x v="1"/>
    <s v="Include"/>
    <s v="Across file comparison: The SEA number of students in the LEP subgroup who took an assessment and received a valid score for GRADES ALL, 3, 4, 5, 6, 7, 8 and ALL assessment type does not equal the number of students who participated in the assessment. The Grand Total discrepancy is 2771 students, or -5.65%. _x000a__x000a_Similar discrepancies exist at the LEA and School levels. Please revise data and resubmit or explain in a data note why these data are accurate."/>
    <x v="1"/>
    <m/>
    <x v="1"/>
    <x v="4"/>
    <x v="1"/>
    <x v="1"/>
    <s v=""/>
    <s v="Across file comparison: The SEA number of students in the LEP subgroup who took an assessment and received a valid score for GRADES ALL, 3, 4, 5, 6, 7, 8 and ALL assessment type does not equal the number of students who participated in the assessment. The Grand Total discrepancy is 2771 students, or -5.65%. _x000a__x000a_Similar discrepancies exist at the LEA and School levels. Please revise data and resubmit or explain in a data note why these data are accurate."/>
    <s v=""/>
    <m/>
    <m/>
    <m/>
    <m/>
    <m/>
    <m/>
    <m/>
  </r>
  <r>
    <s v="DQR-Assess-013_VA_1_001"/>
    <s v="Assessment CDQR "/>
    <s v="OESE, OSEP"/>
    <s v="2017-18"/>
    <s v="VIRGINIA"/>
    <s v="VA"/>
    <s v="DQR-Assess-013"/>
    <s v="185, 188"/>
    <s v="588, 589"/>
    <s v="SEA"/>
    <s v="SUBJECT COUNT COMPARISON - MTH TO RLA"/>
    <s v="NA"/>
    <s v="X"/>
    <s v="X"/>
    <m/>
    <s v="LEP"/>
    <s v="3 TO 8"/>
    <s v="ALL"/>
    <s v="No"/>
    <s v="Subject Count Comparison - MTH to RLA (FS185, 188): The count of LEP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26 students, or -100.0%, is larger than expected. Please revise data and resubmit or explain in a data note why these data are accurate."/>
    <m/>
    <s v="Subject Count Comparison - MTH to RLA (FS185, 188): The count of LEP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26 students, or -100.0%, is larger than expected. Please revise data and resubmit or explain in a data note why these data are accurate."/>
    <s v="The data have been resubmitted. "/>
    <m/>
    <m/>
    <m/>
    <m/>
    <m/>
    <m/>
    <m/>
    <m/>
    <m/>
    <m/>
    <s v="Data resubmitted"/>
    <s v="Resolved"/>
    <m/>
    <m/>
    <m/>
    <m/>
    <m/>
    <m/>
    <x v="0"/>
    <s v="Exclude"/>
    <s v=""/>
    <x v="262"/>
    <m/>
    <x v="0"/>
    <x v="0"/>
    <x v="5"/>
    <x v="5"/>
    <s v=""/>
    <s v=""/>
    <s v=""/>
    <m/>
    <m/>
    <m/>
    <m/>
    <m/>
    <m/>
    <m/>
  </r>
  <r>
    <s v="DQR-Assess-013_VA_1_002"/>
    <s v="Assessment CDQR "/>
    <s v="OESE, OSEP"/>
    <s v="2017-18"/>
    <s v="VIRGINIA"/>
    <s v="VA"/>
    <s v="DQR-Assess-013"/>
    <s v="185, 188"/>
    <s v="588, 589"/>
    <s v="SEA"/>
    <s v="SUBJECT COUNT COMPARISON - MTH TO RLA"/>
    <s v="NA"/>
    <s v="X"/>
    <s v="X"/>
    <m/>
    <s v="All subgroups"/>
    <s v="HS"/>
    <s v="ALL"/>
    <s v="No"/>
    <s v="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122311 students, or -55.3%. Discrepancies in other subgroups range from 29 to 61463 students. Please revise data and resubmit or explain in a data note why these data are accurate."/>
    <m/>
    <s v="Subject Count Comparison - MTH to RLA (FS185, 188): The count of students in all subgroups in High School who were enrolled at the time of the assessment in a Mathematics assessment (FS185) does not align with the count of students who were enrolled at the time of the assessment in a Reading/Language Arts assessment (FS188). The discrepancy for the ALL STUDENTS subgroup -122311 students, or -55.3%. Discrepancies in other subgroups range from 29 to 61463 students. Please revise data and resubmit or explain in a data note why these data are accurate."/>
    <s v="The data have been resubmitted.  Virginia reports only one result per student; however, multiple courses are included in the mathematics count in accordance with Virginia's approved mathematics waiver. During the 2017-2018 year, Virginia began to calculate reading and mathematics performance and participation using a cohort rate. "/>
    <m/>
    <m/>
    <m/>
    <s v="X"/>
    <s v="X"/>
    <m/>
    <s v="All subgroups"/>
    <s v="HS"/>
    <s v="ALL"/>
    <s v="Y"/>
    <s v="Data resubmitted"/>
    <s v="Did not resolve"/>
    <m/>
    <s v="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22310 students, or -55.27%, is in the ALL STUDENTS subgroup. Please revise data and resubmit or explain in a data note why these data are accurate."/>
    <m/>
    <m/>
    <m/>
    <m/>
    <x v="1"/>
    <s v="Include"/>
    <s v="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22310 students, or -55.27%, is in the ALL STUDENTS subgroup. Please revise data and resubmit or explain in a data note why these data are accurate."/>
    <x v="263"/>
    <s v="Confirm that waiver is present"/>
    <x v="1"/>
    <x v="4"/>
    <x v="6"/>
    <x v="2"/>
    <s v="No"/>
    <s v="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22310 students, or -55.27%, is in the ALL STUDENTS subgroup. Please revise data and resubmit or explain in a data note why these data are accurate."/>
    <s v="...Virginia reports only one result per student; however, multiple courses are included in the mathematics count in accordance with Virginia's approved mathematics waiver. During SY 2017-18, Virginia began to calculate reading and mathematics performance and participation using a cohort rate. "/>
    <m/>
    <m/>
    <m/>
    <m/>
    <m/>
    <m/>
    <m/>
  </r>
  <r>
    <s v="DQR-Assess-014_VA_1_001"/>
    <s v="Assessment CDQR "/>
    <s v="OESE, OSEP"/>
    <s v="2017-18"/>
    <s v="VIRGINIA"/>
    <s v="VA"/>
    <s v="DQR-Assess-014"/>
    <n v="188"/>
    <n v="589"/>
    <s v="SEA"/>
    <s v="LOW PARTICIPATION RATE"/>
    <s v="NA"/>
    <m/>
    <s v="X"/>
    <m/>
    <s v="LEP"/>
    <s v="All grades"/>
    <s v="All assessment types"/>
    <s v="No"/>
    <s v="Low Participation Rate (FS 185): The participation rate for the LEP subgroup is 91.4%.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 for the LEP subgroup is 91.4%. The ESEA, as amended, requires that States annually measure the achievement of not less than 95 percent of all students, and 95 percent of all students in each subgroup of students. Please revise data and resubmit and/or provide an explanatory data note. "/>
    <s v="The data have been resubmitted."/>
    <m/>
    <m/>
    <m/>
    <m/>
    <m/>
    <m/>
    <m/>
    <m/>
    <m/>
    <m/>
    <s v="Data resubmitted"/>
    <s v="Resolved"/>
    <m/>
    <m/>
    <m/>
    <m/>
    <m/>
    <m/>
    <x v="0"/>
    <s v="Exclude"/>
    <s v=""/>
    <x v="261"/>
    <m/>
    <x v="0"/>
    <x v="0"/>
    <x v="5"/>
    <x v="5"/>
    <s v=""/>
    <s v=""/>
    <s v=""/>
    <m/>
    <m/>
    <m/>
    <m/>
    <m/>
    <m/>
    <m/>
  </r>
  <r>
    <s v="DQR-Assess-018_VA_1_001"/>
    <s v="Assessment CDQR "/>
    <s v="OESE, OSEP"/>
    <s v="2017-18"/>
    <s v="VIRGINIA"/>
    <s v="VA"/>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s v="Beginning in the 2017-2018 school year, VDOE monitored all 132-school divisions for overall participation in the VAAP in English reading and mathematics.  Divisions that exceeding one percent participation and had students participating in a disability area not traditionally associated with significant cognitive disability were required to complete individual student file reviews for compliance with Federal and state regulations and provide justification statements to staff members at VDOE.  This resulted in nearly 800 student file reviews across 82 school divisions.  Findings of non-compliance will be provided to VDOE federal program monitoring staff to ensure each individual case of noncompliance is corrected in accordance with OSEP Memo 09-02."/>
    <m/>
    <m/>
    <s v="Revise; Per Email"/>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m/>
    <m/>
    <m/>
    <m/>
    <x v="1"/>
    <s v="Exclude - SEA"/>
    <s v="1% CWD Alternate Assessment Participation [READING/LANGUAGE ARTS]: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x v="264"/>
    <m/>
    <x v="2"/>
    <x v="5"/>
    <x v="5"/>
    <x v="5"/>
    <s v="No"/>
    <s v="1% CWD Alternate Assessment Participation [READING/LANGUAGE ARTS]: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s v="Beginning in the 2017-2018 school year, VDOE monitored all 132-school divisions for overall participation in the VAAP in English reading and mathematics.  Divisions exceeding one percent participation and had students participating in a disability area not traditionally associated with significant cognitive disability were required to complete individual student file reviews for compliance with Federal and state regulations and provide justification statements to staff members at VDOE.  This resulted in nearly 800 student file reviews across 82 school divisions.  Findings of non-compliance will be provided to VDOE federal program monitoring staff to ensure each individual case of noncompliance is corrected in accordance with OSEP Memo 09-02."/>
    <m/>
    <m/>
    <m/>
    <m/>
    <m/>
    <m/>
    <m/>
  </r>
  <r>
    <s v="DQR-Assess-002_WA_1_001"/>
    <s v="Assessment CDQR "/>
    <s v="OESE, OSEP"/>
    <s v="2017-18"/>
    <s v="WASHINGTON"/>
    <s v="WA"/>
    <s v="DQR-Assess-002"/>
    <n v="178"/>
    <n v="584"/>
    <s v="SEA"/>
    <s v="METADATA ERROR"/>
    <s v="HS GRADES MISALIGNED"/>
    <m/>
    <s v="X"/>
    <m/>
    <s v="NA"/>
    <s v="10,11"/>
    <s v="ALTALTACH"/>
    <s v="No"/>
    <s v="Achievement metadata - [READING/LANGUAGE ARTS]: Achievement data (FS 178) submitted for ALTASSALTACH for GRADE 10; however, EMAPS assessment metadata indicated GRADE 11 would be submitted. Please resubmit metadata and/or data to ensure consistency."/>
    <m/>
    <s v="Achievement metadata - [READING/LANGUAGE ARTS]: Achievement data (FS 178) submitted for ALTASSALTACH for GRADE 10; however, EMAPS assessment metadata indicated GRADE 11 would be submitted. Please resubmit metadata and/or data to ensure consistency."/>
    <s v="The EMAPS metadata survey was corrected."/>
    <m/>
    <m/>
    <m/>
    <m/>
    <m/>
    <m/>
    <m/>
    <m/>
    <m/>
    <m/>
    <s v="Data resubmitted"/>
    <s v="Resolved"/>
    <m/>
    <m/>
    <m/>
    <m/>
    <m/>
    <m/>
    <x v="0"/>
    <s v="Exclude"/>
    <s v=""/>
    <x v="265"/>
    <m/>
    <x v="0"/>
    <x v="0"/>
    <x v="0"/>
    <x v="0"/>
    <s v=""/>
    <s v=""/>
    <s v=""/>
    <m/>
    <m/>
    <m/>
    <m/>
    <m/>
    <m/>
    <m/>
  </r>
  <r>
    <s v="DQR-Assess-002_WA_1_002"/>
    <s v="Assessment CDQR "/>
    <s v="OESE, OSEP"/>
    <s v="2017-18"/>
    <s v="WASHINGTON"/>
    <s v="WA"/>
    <s v="DQR-Assess-002"/>
    <n v="179"/>
    <n v="585"/>
    <s v="SEA"/>
    <s v="METADATA ERROR"/>
    <s v="IN DATA, NOT METADATA"/>
    <m/>
    <m/>
    <s v="X"/>
    <s v="NA"/>
    <n v="10"/>
    <s v="REGWACC, REGWOACC"/>
    <s v="No"/>
    <s v="Achievement metadata - [SCIENCE]: Achievement data (FS 179) submitted for REGASSWACC, REGASSWOACC [PERF LEVELS 1-4] for GRADE 10; however, EMAPS assessment metadata does not include these GRADE 10/REGASSWACC/LEVELS 1-4, GRADE 10/REGASSWOACC/LEVELS 1-4 combinations. Additionally, zeroes were submitted for these combinations. Please resubmit metadata and/or data to ensure consistency."/>
    <m/>
    <s v="Achievement metadata - [SCIENCE]: Achievement data (FS 179) submitted for REGASSWACC, REGASSWOACC [PERF LEVELS 1-4] for GRADE 10; however, EMAPS assessment metadata does not include these GRADE 10/REGASSWACC/LEVELS 1-4, GRADE 10/REGASSWOACC/LEVELS 1-4 combinations. Additionally, zeroes were submitted for these combinations. Please resubmit metadata and/or data to ensure consistency."/>
    <s v="This data was resubmtited."/>
    <m/>
    <m/>
    <m/>
    <m/>
    <m/>
    <m/>
    <m/>
    <m/>
    <m/>
    <m/>
    <s v="Data resubmitted"/>
    <s v="Resolved"/>
    <m/>
    <m/>
    <m/>
    <m/>
    <m/>
    <m/>
    <x v="0"/>
    <s v="Exclude"/>
    <s v=""/>
    <x v="266"/>
    <m/>
    <x v="0"/>
    <x v="0"/>
    <x v="0"/>
    <x v="0"/>
    <s v=""/>
    <s v=""/>
    <s v=""/>
    <m/>
    <m/>
    <m/>
    <m/>
    <m/>
    <m/>
    <m/>
  </r>
  <r>
    <s v="DQR-Assess-003_WA_1_001"/>
    <s v="Assessment CDQR "/>
    <s v="OESE, OSEP"/>
    <s v="2017-18"/>
    <s v="WASHINGTON"/>
    <s v="WA"/>
    <s v="DQR-Assess-003"/>
    <n v="188"/>
    <n v="589"/>
    <s v="SEA"/>
    <s v="METADATA ERROR"/>
    <s v="HS GRADES MISALIGNED"/>
    <m/>
    <s v="X"/>
    <m/>
    <s v="NA"/>
    <s v="10,11"/>
    <s v="ALTALTACH"/>
    <s v="No"/>
    <s v="Participation metadata - [READING/LANGUAGE ARTS]: Non-zero participation data (FS 188) submitted for ALTPARTALTACH in GRADE 10; however, EMAPS assessment metadata indicated GRADE 11 would be submitted. Please resubmit metadata and/or data to ensure consistency."/>
    <m/>
    <s v="Participation metadata - [READING/LANGUAGE ARTS]: Non-zero participation data (FS 188) submitted for ALTPARTALTACH in GRADE 10; however, EMAPS assessment metadata indicated GRADE 11 would be submitted. Please resubmit metadata and/or data to ensure consistency."/>
    <s v="The EMAPS metadata survey was corrected."/>
    <m/>
    <m/>
    <m/>
    <m/>
    <m/>
    <m/>
    <m/>
    <m/>
    <m/>
    <m/>
    <s v="Data resubmitted"/>
    <s v="Resolved"/>
    <m/>
    <m/>
    <m/>
    <m/>
    <m/>
    <m/>
    <x v="0"/>
    <s v="Exclude"/>
    <s v=""/>
    <x v="265"/>
    <m/>
    <x v="0"/>
    <x v="0"/>
    <x v="0"/>
    <x v="0"/>
    <s v=""/>
    <s v=""/>
    <s v=""/>
    <m/>
    <m/>
    <m/>
    <m/>
    <m/>
    <m/>
    <m/>
  </r>
  <r>
    <s v="DQR-Assess-004_WA_1_001"/>
    <s v="Assessment CDQR "/>
    <s v="OESE, OSEP"/>
    <s v="2017-18"/>
    <s v="WASHINGTON"/>
    <s v="WA"/>
    <s v="DQR-Assess-004"/>
    <n v="175"/>
    <n v="583"/>
    <s v="SEA, LEA"/>
    <s v="PARTIAL DATA"/>
    <s v="NA"/>
    <s v="X"/>
    <m/>
    <m/>
    <s v="FCS"/>
    <s v="All grades"/>
    <s v="All assessment types"/>
    <s v="No"/>
    <s v="Missing Data (175): Achievement data for students in the FCS subgroup for a(n) ALL, ALTASSALTACH, REGASSWACC, REGASSWOACC Assessment Type was not reported in all grades at the SEA and LEA levels. Please submit data."/>
    <m/>
    <s v="Missing Data (175): Achievement data for students in the FCS subgroup for a(n) ALL, ALTASSALTACH, REGASSWACC, REGASSWOACC Assessment Type was not reported in all grades at the SEA and LEA levels. Please submit data."/>
    <s v="This data was resubmtited."/>
    <m/>
    <m/>
    <m/>
    <m/>
    <m/>
    <m/>
    <m/>
    <m/>
    <m/>
    <m/>
    <s v="Data resubmitted"/>
    <s v="Resolved"/>
    <m/>
    <m/>
    <m/>
    <m/>
    <m/>
    <m/>
    <x v="0"/>
    <s v="Exclude"/>
    <s v=""/>
    <x v="266"/>
    <m/>
    <x v="0"/>
    <x v="0"/>
    <x v="0"/>
    <x v="0"/>
    <s v=""/>
    <s v=""/>
    <s v=""/>
    <m/>
    <m/>
    <m/>
    <m/>
    <m/>
    <m/>
    <m/>
  </r>
  <r>
    <s v="DQR-Assess-009_WA_1_001"/>
    <s v="Assessment CDQR "/>
    <s v="OESE, OSEP"/>
    <s v="2017-18"/>
    <s v="WASHINGTON"/>
    <s v="WA"/>
    <s v="DQR-Assess-009"/>
    <s v="175, 178, 179, 185, 188, 189"/>
    <s v="583, 584, 585, 588, 589, 590"/>
    <s v="SEA"/>
    <s v="ACCURACY - YEAR TO YEAR COUNT"/>
    <s v="NA"/>
    <s v="X"/>
    <s v="X"/>
    <s v="X"/>
    <s v="See CDQR Y2Y report"/>
    <s v="See CDQR Y2Y report"/>
    <s v="See CDQR Y2Y report"/>
    <s v="See CDQR Y2Y report"/>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These likely reflect actual shifts in demographic distribution or performance among those groups. "/>
    <m/>
    <m/>
    <m/>
    <s v="X"/>
    <s v="X"/>
    <s v="X"/>
    <s v="See CDQR Y2Y report"/>
    <s v="See CDQR Y2Y report"/>
    <s v="See CDQR Y2Y report"/>
    <s v="See CDQR Y2Y report"/>
    <s v="Data resubmitted"/>
    <s v="Did not resolv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267"/>
    <m/>
    <x v="1"/>
    <x v="3"/>
    <x v="2"/>
    <x v="3"/>
    <s v="No"/>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s v="These likely reflect actual shifts in demographic distribution or performance among those groups. "/>
    <m/>
    <m/>
    <m/>
    <m/>
    <m/>
    <m/>
    <m/>
  </r>
  <r>
    <s v="DQR-Assess-010_WA_1_001"/>
    <s v="Assessment CDQR "/>
    <s v="OESE, OSEP"/>
    <s v="2017-18"/>
    <s v="WASHINGTON"/>
    <s v="WA"/>
    <s v="DQR-Assess-010"/>
    <s v="175, 179, 185, 188, 189"/>
    <s v="583, 585, 588, 589, 590"/>
    <s v="SEA"/>
    <s v="ACCURACY - YEAR TO YEAR RATE"/>
    <s v="NA"/>
    <s v="X"/>
    <s v="X"/>
    <s v="X"/>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These likely reflect actual shifts in demographic distribution or performance among those groups. "/>
    <m/>
    <m/>
    <m/>
    <s v="X"/>
    <s v="X"/>
    <s v="X"/>
    <s v="See CDQR Y2Y report"/>
    <s v="See CDQR Y2Y report"/>
    <s v="See CDQR Y2Y report"/>
    <s v="See CDQR Y2Y report"/>
    <s v="Data resubmitted"/>
    <s v="Did not resolve"/>
    <m/>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x v="267"/>
    <m/>
    <x v="1"/>
    <x v="3"/>
    <x v="2"/>
    <x v="3"/>
    <s v="No"/>
    <s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s v="These likely reflect actual shifts in demographic distribution or performance among those groups. "/>
    <m/>
    <m/>
    <m/>
    <m/>
    <m/>
    <m/>
    <m/>
  </r>
  <r>
    <s v="DQR-Assess-014_WA_1_001"/>
    <s v="Assessment CDQR "/>
    <s v="OESE, OSEP"/>
    <s v="2017-18"/>
    <s v="WASHINGTON"/>
    <s v="WA"/>
    <s v="DQR-Assess-014"/>
    <n v="185"/>
    <n v="588"/>
    <s v="SEA"/>
    <s v="LOW PARTICIPATION RATE"/>
    <s v="NA"/>
    <s v="X"/>
    <m/>
    <m/>
    <s v="CWD, FCS, HOM, LEP, MAN, MB, MNP"/>
    <s v="All grades"/>
    <s v="All assessment types"/>
    <s v="No"/>
    <s v="Low Participation Rate (FS 185): The participation rates for the CWD, FCS, HOM, LEP, MAN, MB, and MNP subgroupsrange from 88.6 to 93.8%.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s for the CWD, FCS, HOM, LEP, MAN, MB, and MNP subgroupsrange from 88.6 to 93.8%. The ESEA, as amended, requires that States annually measure the achievement of not less than 95 percent of all students, and 95 percent of all students in each subgroup of students. Please revise data and resubmit and/or provide an explanatory data note. "/>
    <s v="Washington works with districts to monitor the completeness of their test administrations by providing districts tool identifying expected participants with the expectation that LEAs use those tools to test students in their districts still needing to do so. Some students and their parents refuse to sit for annual assessments, but the state offers no exemption from testing other than those for medical reasons or recently arrived english learners. Accountability and public-facing performance metrics use the greater of the number of students tested or 95% of expected to test, whichever is greater"/>
    <m/>
    <m/>
    <m/>
    <s v="X"/>
    <m/>
    <m/>
    <s v="MNP, MB, MAN, LEP, HOM, FCS, CWD"/>
    <s v="ALL"/>
    <s v="ALL"/>
    <s v="Y"/>
    <s v="Data resubmitted"/>
    <s v="Did not resolve"/>
    <m/>
    <s v="Low Participation Rate (FS185): The participation rate for MNP, MB, MAN, LEP, HOM, FCS, CWD students range from 88.61 to 94.96%.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MNP, MB, MAN, LEP, HOM, FCS, CWD students range from 88.61 to 94.96%. The ESEA, as amended, requires that States annually measure the achievement of not less than 95 percent of all students, and 95 percent of all students in each subgroup of students. Please revise data and resubmit and/or provide an explanatory data note."/>
    <x v="268"/>
    <s v="Parent opt-in/opt-out"/>
    <x v="1"/>
    <x v="4"/>
    <x v="6"/>
    <x v="0"/>
    <s v="No"/>
    <s v="Low Participation Rate (FS185): The participation rate for MNP, MB, MAN, LEP, HOM, FCS, CWD students range from 88.61 to 94.96%. The ESEA, as amended, requires that States annually measure the achievement of not less than 95 percent of all students, and 95 percent of all students in each subgroup of students. Please revise data and resubmit and/or provide an explanatory data note."/>
    <s v="Washington works with districts to monitor the completeness of their test administrations by providing districts tool identifying expected participants with the expectation that LEAs use those tools to test students in their districts still needing to do so. Some students and their parents refuse to sit for annual assessments, but the state offers no exemption from testing other than those for medical reasons or recently arrived English learners. Accountability and public-facing performance metrics use the greater of the number of students tested or 95% of expected to test, whichever is greater"/>
    <m/>
    <m/>
    <m/>
    <m/>
    <m/>
    <m/>
    <m/>
  </r>
  <r>
    <s v="DQR-Assess-014_WA_1_002"/>
    <s v="Assessment CDQR "/>
    <s v="OESE, OSEP"/>
    <s v="2017-18"/>
    <s v="WASHINGTON"/>
    <s v="WA"/>
    <s v="DQR-Assess-014"/>
    <n v="188"/>
    <n v="589"/>
    <s v="SEA"/>
    <s v="LOW PARTICIPATION RATE"/>
    <s v="NA"/>
    <m/>
    <s v="X"/>
    <m/>
    <s v="CWD, FCS, HOM, LEP, MB, MNP"/>
    <s v="All grades"/>
    <s v="All assessment types"/>
    <s v="No"/>
    <s v="Low Participation Rate (FS 188): The participation rates for the CWD, FCS, HOM, LEP, MB, and MNP subgroups range from 89.5 to 94.4%.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s for the CWD, FCS, HOM, LEP, MB, and MNP subgroups range from 89.5 to 94.4%. The ESEA, as amended, requires that States annually measure the achievement of not less than 95 percent of all students, and 95 percent of all students in each subgroup of students. Please revise data and resubmit and/or provide an explanatory data note. "/>
    <s v="Washington works with districts to monitor the completeness of their test administrations by providing districts tool identifying expected participants with the expectation that LEAs use those tools to test students in their districts still needing to do so. Some students and their parents refuse to sit for annual assessments, but the state offers no exemption from testing other than those for medical reasons or recently arrived english learners. Accountability and public-facing performance metrics use the greater of the number of students tested or 95% of expected to test, whichever is greater"/>
    <m/>
    <m/>
    <m/>
    <m/>
    <m/>
    <m/>
    <m/>
    <m/>
    <m/>
    <m/>
    <s v="Data resubmitted"/>
    <s v="Resolved"/>
    <m/>
    <m/>
    <m/>
    <m/>
    <m/>
    <m/>
    <x v="0"/>
    <s v="Exclude"/>
    <s v=""/>
    <x v="268"/>
    <m/>
    <x v="0"/>
    <x v="0"/>
    <x v="0"/>
    <x v="0"/>
    <s v=""/>
    <s v=""/>
    <s v=""/>
    <m/>
    <m/>
    <m/>
    <m/>
    <m/>
    <m/>
    <m/>
  </r>
  <r>
    <s v="DQR-Assess-001_WV_1_001"/>
    <s v="Assessment CDQR "/>
    <s v="OESE, OSEP"/>
    <s v="2017-18"/>
    <s v="WEST VIRGINIA"/>
    <s v="WV"/>
    <s v="DQR-Assess-001"/>
    <n v="185"/>
    <n v="588"/>
    <s v="LEA, SCH"/>
    <s v="MISSING DATA"/>
    <s v="NA"/>
    <s v="X"/>
    <m/>
    <m/>
    <s v="All subgroups"/>
    <s v="All grades"/>
    <s v="All assessment types"/>
    <s v="Yes"/>
    <s v="Missing Data (FS 185): Participation data for Mathematics were not reported at the LEA and SCH levels. Please submit data."/>
    <m/>
    <s v="Missing Data (FS 185): Participation data for Mathematics were not reported at the LEA and SCH levels. Please submit data."/>
    <s v="Data has been resubmitted."/>
    <m/>
    <m/>
    <m/>
    <m/>
    <m/>
    <m/>
    <m/>
    <m/>
    <m/>
    <m/>
    <s v="Data resubmitted"/>
    <s v="Resolved"/>
    <m/>
    <m/>
    <m/>
    <m/>
    <m/>
    <m/>
    <x v="0"/>
    <s v="Exclude"/>
    <s v=""/>
    <x v="269"/>
    <m/>
    <x v="0"/>
    <x v="0"/>
    <x v="5"/>
    <x v="5"/>
    <s v=""/>
    <s v=""/>
    <s v=""/>
    <m/>
    <m/>
    <m/>
    <m/>
    <m/>
    <m/>
    <m/>
  </r>
  <r>
    <s v="DQR-Assess-002_WV_1_001"/>
    <s v="Assessment CDQR "/>
    <s v="OESE, OSEP"/>
    <s v="2017-18"/>
    <s v="WEST VIRGINIA"/>
    <s v="WV"/>
    <s v="DQR-Assess-002"/>
    <n v="175"/>
    <n v="583"/>
    <s v="SEA"/>
    <s v="METADATA ERROR"/>
    <s v="IN METADATA, NOT DATA"/>
    <s v="X"/>
    <m/>
    <m/>
    <s v="NA"/>
    <n v="11"/>
    <s v="ALTALTACH"/>
    <s v="No"/>
    <s v="Achievement metadata - [MATHEMATICS]: No achievement data (FS 175) submitted for ALTASSALTACH [PERF LEVEL 4] for GRADE 11; however, EMAPS assessment metadata indicated GRADE 11/ALTASSALTACH/PERF LEVEL 4 would be submitted. Please resubmit metadata and/or data to ensure consistency."/>
    <m/>
    <s v="Achievement metadata - [MATHEMATICS]: No achievement data (FS 175) submitted for ALTASSALTACH [PERF LEVEL 4] for GRADE 11; however, EMAPS assessment metadata indicated GRADE 11/ALTASSALTACH/PERF LEVEL 4 would be submitted. Please resubmit metadata and/or data to ensure consistency."/>
    <s v="Data has been resubmitted."/>
    <m/>
    <m/>
    <m/>
    <s v="X"/>
    <s v="X"/>
    <m/>
    <s v="NA"/>
    <n v="11"/>
    <s v="ALTALTACH"/>
    <m/>
    <s v="Data resubmitted"/>
    <s v="Did not resolve"/>
    <m/>
    <s v="Achievement metadata - [MATHEMATICS]: No achievement data (FS 175) submitted for ALTASSALTACH [PERF LEVEL 4] for GRADE 11; however, EMAPS assessment metadata indicated GRADE 11/ALTASSALTACH/PERF LEVEL 4 would be submitted. Please resubmit metadata and/or data to ensure consistency."/>
    <m/>
    <m/>
    <m/>
    <m/>
    <x v="1"/>
    <s v="Exclude - SEA"/>
    <s v="Achievement metadata - [MATHEMATICS]: No achievement data (FS 175) submitted for ALTASSALTACH [PERF LEVEL 4] for GRADE 11; however, EMAPS assessment metadata indicated GRADE 11/ALTASSALTACH/PERF LEVEL 4 would be submitted. Please resubmit metadata and/or data to ensure consistency."/>
    <x v="269"/>
    <m/>
    <x v="0"/>
    <x v="1"/>
    <x v="4"/>
    <x v="4"/>
    <s v="No"/>
    <s v="Achievement metadata - [MATHEMATICS]: No achievement data (FS 175) submitted for ALTASSALTACH [PERF LEVEL 4] for GRADE 11; however, EMAPS assessment metadata indicated GRADE 11/ALTASSALTACH/PERF LEVEL 4 would be submitted. Please resubmit metadata and/or data to ensure consistency."/>
    <s v=""/>
    <m/>
    <m/>
    <m/>
    <m/>
    <m/>
    <m/>
    <m/>
  </r>
  <r>
    <s v="DQR-Assess-002_WV_1_002"/>
    <s v="Assessment CDQR "/>
    <s v="OESE, OSEP"/>
    <s v="2017-18"/>
    <s v="WEST VIRGINIA"/>
    <s v="WV"/>
    <s v="DQR-Assess-002"/>
    <n v="179"/>
    <n v="585"/>
    <s v="SEA"/>
    <s v="METADATA ERROR"/>
    <s v="IN DATA, NOT METADATA"/>
    <m/>
    <m/>
    <s v="X"/>
    <s v="NA"/>
    <s v="3,4,6,7"/>
    <s v="ALTALTACH, REGWOACC"/>
    <s v="No"/>
    <s v="Achievement metadata - [SCIENCE]: Achievement data (FS 179) submitted for ALTASSALTACH, REGASSWOACC [PERF LEVELS 1-3] for GRADES 3, 4, 6, 7; however, EMAPS assessment metadata does not include these GRADE 3/ALTASSALTACH/LEVEL 1, GRADE 4/ALTASSALTACH/LEVEL 1, 4, GRADE 6/ALTASSALTACH/LEVEL 1, GRADE 7/ALTASSALTACH/LEVEL 1, 2, GRADE 7/REGASSWOACC/LEVEL 1 combinations. Please resubmit metadata and/or data to ensure consistency."/>
    <m/>
    <s v="Achievement metadata - [SCIENCE]: Achievement data (FS 179) submitted for ALTASSALTACH, REGASSWOACC [PERF LEVELS 1-3] for GRADES 3, 4, 6, 7; however, EMAPS assessment metadata does not include these GRADE 3/ALTASSALTACH/LEVEL 1, GRADE 4/ALTASSALTACH/LEVEL 1, 4, GRADE 6/ALTASSALTACH/LEVEL 1, GRADE 7/ALTASSALTACH/LEVEL 1, 2, GRADE 7/REGASSWOACC/LEVEL 1 combinations. Please resubmit metadata and/or data to ensure consistency."/>
    <s v="science is only tested in grades 5, 8 and 11"/>
    <m/>
    <m/>
    <m/>
    <m/>
    <m/>
    <m/>
    <m/>
    <m/>
    <m/>
    <m/>
    <s v="Data resubmitted"/>
    <s v="Resolved"/>
    <m/>
    <m/>
    <m/>
    <m/>
    <m/>
    <m/>
    <x v="0"/>
    <s v="Exclude"/>
    <s v=""/>
    <x v="270"/>
    <m/>
    <x v="0"/>
    <x v="0"/>
    <x v="0"/>
    <x v="0"/>
    <s v=""/>
    <s v=""/>
    <s v=""/>
    <m/>
    <m/>
    <m/>
    <m/>
    <m/>
    <m/>
    <m/>
  </r>
  <r>
    <s v="DQR-Assess-002_WV_1_003"/>
    <s v="Assessment CDQR "/>
    <s v="OESE, OSEP"/>
    <s v="2017-18"/>
    <s v="WEST VIRGINIA"/>
    <s v="WV"/>
    <s v="DQR-Assess-002"/>
    <n v="179"/>
    <n v="585"/>
    <s v="SEA"/>
    <s v="METADATA ERROR"/>
    <s v="IN METADATA, NOT DATA"/>
    <m/>
    <m/>
    <s v="X"/>
    <s v="NA"/>
    <n v="5"/>
    <s v="ALTALTACH"/>
    <s v="No"/>
    <s v="Achievement metadata - [SCIENCE]: No achievement data (FS 179) submitted for ALTASSALTACH [PERF LEVELS 1-4] for GRADE 5; however, EMAPS assessment metadata indicated GRADE 5/ALTASSALTACH/LEVELS 1-4 would be submitted. Please resubmit metadata and/or data to ensure consistency."/>
    <m/>
    <s v="Achievement metadata - [SCIENCE]: No achievement data (FS 179) submitted for ALTASSALTACH [PERF LEVELS 1-4] for GRADE 5; however, EMAPS assessment metadata indicated GRADE 5/ALTASSALTACH/LEVELS 1-4 would be submitted. Please resubmit metadata and/or data to ensure consistency."/>
    <s v="science is only tested in grades 5, 8 and 11"/>
    <m/>
    <m/>
    <m/>
    <m/>
    <m/>
    <s v="X"/>
    <s v="NA"/>
    <n v="5"/>
    <s v="ALTALTACH"/>
    <m/>
    <s v="Data resubmitted"/>
    <s v="Did not resolve"/>
    <m/>
    <s v="Achievement metadata - [SCIENCE]: No achievement data (FS 179) submitted for ALTASSALTACH [PERF LEVEL 4] for GRADE 5; however, EMAPS assessment metadata indicated GRADE 5/ALTASSALTACH/LEVEL 4 would be submitted. Please resubmit metadata and/or data to ensure consistency."/>
    <m/>
    <m/>
    <m/>
    <m/>
    <x v="1"/>
    <s v="Exclude - Science and SEA only"/>
    <s v="Achievement metadata - [SCIENCE]: No achievement data (FS 179) submitted for ALTASSALTACH [PERF LEVEL 4] for GRADE 5; however, EMAPS assessment metadata indicated GRADE 5/ALTASSALTACH/LEVEL 4 would be submitted. Please resubmit metadata and/or data to ensure consistency."/>
    <x v="270"/>
    <m/>
    <x v="0"/>
    <x v="1"/>
    <x v="4"/>
    <x v="4"/>
    <s v="No"/>
    <s v="Achievement metadata - [SCIENCE]: No achievement data (FS 179) submitted for ALTASSALTACH [PERF LEVELS 1-4] for GRADE 5; however, EMAPS assessment metadata indicated GRADE 5/ALTASSALTACH/LEVELS 1-4 would be submitted. Please resubmit metadata and/or data to ensure consistency."/>
    <m/>
    <m/>
    <m/>
    <m/>
    <m/>
    <m/>
    <m/>
    <m/>
  </r>
  <r>
    <s v="DQR-Assess-003_WV_1_001"/>
    <s v="Assessment CDQR "/>
    <s v="OESE, OSEP"/>
    <s v="2017-18"/>
    <s v="WEST VIRGINIA"/>
    <s v="WV"/>
    <s v="DQR-Assess-003"/>
    <n v="189"/>
    <n v="590"/>
    <s v="SEA"/>
    <s v="METADATA ERROR"/>
    <s v="IN DATA, NOT METADATA"/>
    <m/>
    <m/>
    <s v="X"/>
    <s v="NA"/>
    <s v="3,4,6,7"/>
    <s v="ALTALTACH, REGWACC, REGWOACC"/>
    <s v="No"/>
    <s v="Participation metadata - [SCIENCE]: Participation data (FS 189) submitted for ALTPARTALTACH, REGPARTWACC, REGPARTWOACC for GRADES 3, 4, 6, 7; however, EMAPS assessment metadata does not include these GRADES 3, 4, 6, 7/ALTPARTALTACH, GRADES 3, 4, 6, 7/REGPARTWACC, and GRADES 3, 4, 6, 7/REGPARTWOACC combinations. Please resubmit metadata and/or data to ensure consistency."/>
    <m/>
    <s v="Participation metadata - [SCIENCE]: Participation data (FS 189) submitted for ALTPARTALTACH, REGPARTWACC, REGPARTWOACC for GRADES 3, 4, 6, 7; however, EMAPS assessment metadata does not include these GRADES 3, 4, 6, 7/ALTPARTALTACH, GRADES 3, 4, 6, 7/REGPARTWACC, and GRADES 3, 4, 6, 7/REGPARTWOACC combinations. Please resubmit metadata and/or data to ensure consistency."/>
    <s v="science is only tested in grades 5, 8 and 11"/>
    <m/>
    <m/>
    <m/>
    <m/>
    <m/>
    <m/>
    <m/>
    <m/>
    <m/>
    <m/>
    <s v="Data resubmitted"/>
    <s v="Resolved"/>
    <m/>
    <m/>
    <m/>
    <m/>
    <m/>
    <m/>
    <x v="0"/>
    <s v="Exclude"/>
    <s v=""/>
    <x v="270"/>
    <m/>
    <x v="0"/>
    <x v="0"/>
    <x v="0"/>
    <x v="0"/>
    <s v=""/>
    <s v=""/>
    <s v=""/>
    <m/>
    <m/>
    <m/>
    <m/>
    <m/>
    <m/>
    <m/>
  </r>
  <r>
    <s v="DQR-Assess-008_WV_2_001"/>
    <s v="Assessment CDQR "/>
    <s v="OESE, OSEP"/>
    <s v="2017-18"/>
    <s v="WEST VIRGINIA"/>
    <s v="WV"/>
    <s v="DQR-Assess-008"/>
    <n v="189"/>
    <n v="590"/>
    <s v="SEA, SCH"/>
    <s v="LEVEL COMPARISON"/>
    <s v="NA"/>
    <m/>
    <m/>
    <m/>
    <m/>
    <m/>
    <m/>
    <m/>
    <m/>
    <m/>
    <m/>
    <s v=""/>
    <m/>
    <m/>
    <m/>
    <m/>
    <m/>
    <s v="X"/>
    <s v="ALL, CWD, ECODIS, F, FCS, HOM, M, MM, MW"/>
    <s v="ALL, 3, 4"/>
    <s v="ALL, REGWACC, REGWOACC"/>
    <m/>
    <s v="Data resubmitted"/>
    <s v="New"/>
    <m/>
    <s v="Participation SEA to SCH comparison: The SEA FS 189 number of students in the ALL, CWD, ECODIS, F, FCS, HOM, M, MM, MW subgroups who participated in an assessment reported at the SEA level in SCIENCE for the ALL, REGASSWACC, REGASSWOACC assessment in GRADES ALL, 3, 4 is different than the sum of the SCH level count of students. The SEA Grand Total number of students who participated in an assessment for SCIENCE is 7405 students (13.13%) different from the SCH number_x000a__x000a_SEA to SCH discrepancies by Grade:_x000a_- GRADE 3: 3826 students (191300.00%)_x000a_- GRADE 4: 3396 students (113200.00%)_x000a__x000a_Similar SEA to SCH discrepancies exist for the FS 189 number of students in the ALL, CWD, ECODIS, F, FCS, HOM, M, MM, MW subgroups who were enrolled at the time of the assessment. Please revise data and resubmit or explain in a data note why these data are accurate."/>
    <m/>
    <m/>
    <m/>
    <m/>
    <x v="1"/>
    <s v="Exclude - Science"/>
    <s v="Participation SEA to SCH comparison: The SEA FS 189 number of students in the ALL, CWD, ECODIS, F, FCS, HOM, M, MM, MW subgroups who participated in an assessment reported at the SEA level in SCIENCE for the ALL, REGASSWACC, REGASSWOACC assessment in GRADES ALL, 3, 4 is different than the sum of the SCH level count of students. The SEA Grand Total number of students who participated in an assessment for SCIENCE is 7405 students (13.13%) different from the SCH number_x000a__x000a_SEA to SCH discrepancies by Grade:_x000a_- GRADE 3: 3826 students (191300.00%)_x000a_- GRADE 4: 3396 students (113200.00%)_x000a__x000a_Similar SEA to SCH discrepancies exist for the FS 189 number of students in the ALL, CWD, ECODIS, F, FCS, HOM, M, MM, MW subgroups who were enrolled at the time of the assessment. Please revise data and resubmit or explain in a data note why these data are accurate."/>
    <x v="1"/>
    <m/>
    <x v="1"/>
    <x v="7"/>
    <x v="1"/>
    <x v="1"/>
    <s v=""/>
    <s v="Participation SEA to SCH comparison: The SEA FS 189 number of students in the ALL, CWD, ECODIS, F, FCS, HOM, M, MM, MW subgroups who participated in an assessment reported at the SEA level in SCIENCE for the ALL, REGASSWACC, REGASSWOACC assessment in GRADES ALL, 3, 4 is different than the sum of the SCH level count of students. The SEA Grand Total number of students who participated in an assessment for SCIENCE is 7405 students (13.13%) different from the SCH number_x000a__x000a_SEA to SCH discrepancies by Grade:_x000a_- GRADE 3: 3826 students (191300.00%)_x000a_- GRADE 4: 3396 students (113200.00%)_x000a__x000a_Similar SEA to SCH discrepancies exist for the FS 189 number of students in the ALL, CWD, ECODIS, F, FCS, HOM, M, MM, MW subgroups who were enrolled at the time of the assessment. Please revise data and resubmit or explain in a data note why these data are accurate."/>
    <s v=""/>
    <m/>
    <m/>
    <m/>
    <m/>
    <m/>
    <m/>
    <m/>
  </r>
  <r>
    <s v="DQR-Assess-009_WV_1_001"/>
    <s v="Assessment CDQR "/>
    <s v="OESE, OSEP"/>
    <s v="2017-18"/>
    <s v="WEST VIRGINIA"/>
    <s v="WV"/>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Data has been resubmitted."/>
    <m/>
    <m/>
    <m/>
    <s v="X"/>
    <s v="X"/>
    <s v="X"/>
    <s v="See CDQR Y2Y report"/>
    <s v="See CDQR Y2Y report"/>
    <s v="See CDQR Y2Y report"/>
    <s v="See CDQR Y2Y report"/>
    <s v="Data resubmitted"/>
    <s v="Did not resolv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269"/>
    <m/>
    <x v="1"/>
    <x v="3"/>
    <x v="4"/>
    <x v="4"/>
    <s v="No"/>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s v=""/>
    <m/>
    <m/>
    <m/>
    <m/>
    <m/>
    <m/>
    <m/>
  </r>
  <r>
    <s v="DQR-Assess-010_WV_2_001"/>
    <s v="Assessment CDQR "/>
    <s v="OESE, OSEP"/>
    <s v="2017-18"/>
    <s v="WEST VIRGINIA"/>
    <s v="WV"/>
    <s v="DQR-Assess-010"/>
    <n v="189"/>
    <n v="590"/>
    <s v="SEA"/>
    <s v="ACCURACY - YEAR TO YEAR RATE"/>
    <s v="NA"/>
    <m/>
    <m/>
    <m/>
    <m/>
    <m/>
    <m/>
    <m/>
    <m/>
    <m/>
    <m/>
    <s v=""/>
    <m/>
    <m/>
    <m/>
    <m/>
    <m/>
    <s v="X"/>
    <s v="See CDQR Y2Y report"/>
    <s v="See CDQR Y2Y report"/>
    <s v="See CDQR Y2Y report"/>
    <s v="See CDQR Y2Y report"/>
    <s v="Data resubmitted"/>
    <s v="New"/>
    <m/>
    <s v="A year to year participation rate change of more than 4% was identified for at least one subgroup, assessment type, or grade. Please review the CDQR Year to Year tab. Please resubmit SY 2017-18 data or submit a data note to explain why these data are accurate."/>
    <m/>
    <m/>
    <m/>
    <m/>
    <x v="1"/>
    <s v="Exclude - Science and SEA only"/>
    <s v="A year to year participation rate change of more than 4% was identified for at least one subgroup, assessment type, or grade. Please review the CDQR Year to Year tab. Please resubmit SY 2017-18 data or submit a data note to explain why these data are accurate."/>
    <x v="1"/>
    <m/>
    <x v="1"/>
    <x v="3"/>
    <x v="1"/>
    <x v="1"/>
    <s v=""/>
    <s v="A year to year participation rate change of more than 4% was identified for at least one subgroup, assessment type, or grade. Please review the CDQR Year to Year tab. Please resubmit SY 2017-18 data or submit a data note to explain why these data are accurate."/>
    <s v=""/>
    <m/>
    <m/>
    <m/>
    <m/>
    <m/>
    <m/>
    <m/>
  </r>
  <r>
    <s v="DQR-Assess-012_WV_1_001"/>
    <s v="Assessment CDQR "/>
    <s v="OESE, OSEP"/>
    <s v="2017-18"/>
    <s v="WEST VIRGINIA"/>
    <s v="WV"/>
    <s v="DQR-Assess-012"/>
    <s v="179, 189"/>
    <s v="585, 590"/>
    <s v="SEA"/>
    <s v="ACROSS FILE COMPARISON"/>
    <s v="NA"/>
    <m/>
    <m/>
    <s v="X"/>
    <s v="ALL, CWD, ECODIS, F, FCS, HOM, LEP, M, MA, MAN, MB, MHL, MILCNCTD, MM, MW"/>
    <s v="ALL, 3, 4, 5, 6, 7"/>
    <s v="ALL, ALTASSALTACH"/>
    <s v="No"/>
    <s v="Across file comparison: The SEA number of students in the ALL, CWD, ECODIS, F, FCS, HOM, LEP, M, MA, MAN, MB, MHL, MILCNCTD, MM, MW subgroups who took an assessment and received a valid score for GRADES ALL, 3, 4, 5, 6, 7 and assessment types ALL, ALTASSALTACH does not equal the number of students who participated in the assessment. The Grand Total discrepancy is -78202 students, or -58%. Discrepancies in the subgroups range from 19268-19892 students. _x000a__x000a_Please revise data and resubmit or explain in a data note why these data are accurate."/>
    <m/>
    <s v="Across file comparison: The SEA number of students in the ALL, CWD, ECODIS, F, FCS, HOM, LEP, M, MA, MAN, MB, MHL, MILCNCTD, MM, MW subgroups who took an assessment and received a valid score for GRADES ALL, 3, 4, 5, 6, 7 and assessment types ALL, ALTASSALTACH does not equal the number of students who participated in the assessment. The Grand Total discrepancy is -78202 students, or -58%. Discrepancies in the subgroups range from 19268-19892 students. _x000a__x000a_Please revise data and resubmit or explain in a data note why these data are accurate."/>
    <s v="Data has been resubmitted."/>
    <m/>
    <m/>
    <m/>
    <m/>
    <m/>
    <m/>
    <m/>
    <m/>
    <m/>
    <m/>
    <s v="Data resubmitted"/>
    <s v="Resolved"/>
    <m/>
    <m/>
    <m/>
    <m/>
    <m/>
    <m/>
    <x v="0"/>
    <s v="Exclude"/>
    <s v=""/>
    <x v="269"/>
    <m/>
    <x v="0"/>
    <x v="0"/>
    <x v="5"/>
    <x v="5"/>
    <s v=""/>
    <s v=""/>
    <s v=""/>
    <m/>
    <m/>
    <m/>
    <m/>
    <m/>
    <m/>
    <m/>
  </r>
  <r>
    <s v="DQR-Assess-012_WV_1_002"/>
    <s v="Assessment CDQR "/>
    <s v="OESE, OSEP"/>
    <s v="2017-18"/>
    <s v="WEST VIRGINIA"/>
    <s v="WV"/>
    <s v="DQR-Assess-012"/>
    <s v="179, 189"/>
    <s v="585, 590"/>
    <s v="SEA"/>
    <s v="ACROSS FILE COMPARISON"/>
    <s v="NA"/>
    <m/>
    <m/>
    <s v="X"/>
    <s v="ALL, F, MW"/>
    <s v="ALL, 7"/>
    <s v="REGASSWACC, REGASSWOACC"/>
    <s v="No"/>
    <s v="Across file comparison: The SEA number of students in the ALL, F, MW subgroups who took an assessment and received a valid score for GRADES ALL, 7 and REGASSWACC, REGASSWOACC assessment type does not equal the number of students who participated in the assessment. _x000a__x000a_Discrepancies by subgroup/assessment type/grade:_x000a_ALL/REGASSWACC/ALL: -11303 students (60%)_x000a_ALL/REGASSWOACC/ALL: -65929 students (58%)_x000a_ALL/REGASSWOACC/7: -16263 students (100%)_x000a__x000a_Please revise data and resubmit or explain in a data note why these data are accurate."/>
    <m/>
    <s v="Across file comparison: The SEA number of students in the ALL, F, MW subgroups who took an assessment and received a valid score for GRADES ALL, 7 and REGASSWACC, REGASSWOACC assessment type does not equal the number of students who participated in the assessment. _x000a__x000a_Discrepancies by subgroup/assessment type/grade:_x000a_ALL/REGASSWACC/ALL: -11303 students (60%)_x000a_ALL/REGASSWOACC/ALL: -65929 students (58%)_x000a_ALL/REGASSWOACC/7: -16263 students (100%)_x000a__x000a_Please revise data and resubmit or explain in a data note why these data are accurate."/>
    <s v="Data has been resubmitted."/>
    <m/>
    <m/>
    <m/>
    <m/>
    <m/>
    <m/>
    <m/>
    <m/>
    <m/>
    <m/>
    <s v="Data resubmitted"/>
    <s v="Resolved"/>
    <m/>
    <m/>
    <m/>
    <m/>
    <m/>
    <m/>
    <x v="0"/>
    <s v="Exclude"/>
    <s v=""/>
    <x v="269"/>
    <m/>
    <x v="0"/>
    <x v="0"/>
    <x v="5"/>
    <x v="5"/>
    <s v=""/>
    <s v=""/>
    <s v=""/>
    <m/>
    <m/>
    <m/>
    <m/>
    <m/>
    <m/>
    <m/>
  </r>
  <r>
    <s v="DQR-Assess-012_WV_1_003"/>
    <s v="Assessment CDQR "/>
    <s v="OESE, OSEP"/>
    <s v="2017-18"/>
    <s v="WEST VIRGINIA"/>
    <s v="WV"/>
    <s v="DQR-Assess-012"/>
    <s v="179, 189"/>
    <s v="585, 590"/>
    <s v="SEA"/>
    <s v="ACROSS FILE COMPARISON"/>
    <s v="NA"/>
    <m/>
    <m/>
    <s v="X"/>
    <s v="CWD, ECODIS, FCS, HOM, LEP, M, MA, MAN, MB, MHL, MILCNCTD, MM"/>
    <s v="ALL"/>
    <s v="REGASSWACC, REGASSWOACC"/>
    <s v="No"/>
    <s v="Across file comparison: The SEA number of students in the CWD, ECODIS, FCS, HOM, LEP, M, MA, MAN, MB, MHL, MILCNCTD, MM subgroups who took an assessment and received a valid score for GRADE ALL and REGASSWACC, REGASSWOACC assessment types does not equal the number of students who participated in the assessment. The discrepancies range from 53-10500 students in the REGASSWACC assessment type, and from 63-32628 in the REGASSWOACC assessment type. Please revise data and resubmit of explain in a data note why these data are accurate."/>
    <m/>
    <s v="Across file comparison: The SEA number of students in the CWD, ECODIS, FCS, HOM, LEP, M, MA, MAN, MB, MHL, MILCNCTD, MM subgroups who took an assessment and received a valid score for GRADE ALL and REGASSWACC, REGASSWOACC assessment types does not equal the number of students who participated in the assessment. The discrepancies range from 53-10500 students in the REGASSWACC assessment type, and from 63-32628 in the REGASSWOACC assessment type. Please revise data and resubmit of explain in a data note why these data are accurate."/>
    <s v="Data has been resubmitted."/>
    <m/>
    <m/>
    <m/>
    <m/>
    <m/>
    <m/>
    <m/>
    <m/>
    <m/>
    <m/>
    <s v="Data resubmitted"/>
    <s v="Resolved"/>
    <m/>
    <m/>
    <m/>
    <m/>
    <m/>
    <m/>
    <x v="0"/>
    <s v="Exclude"/>
    <s v=""/>
    <x v="269"/>
    <m/>
    <x v="0"/>
    <x v="0"/>
    <x v="5"/>
    <x v="5"/>
    <s v=""/>
    <s v=""/>
    <s v=""/>
    <m/>
    <m/>
    <m/>
    <m/>
    <m/>
    <m/>
    <m/>
  </r>
  <r>
    <s v="DQR-Assess-014_WV_1_001"/>
    <s v="Assessment CDQR "/>
    <s v="OESE, OSEP"/>
    <s v="2017-18"/>
    <s v="WEST VIRGINIA"/>
    <s v="WV"/>
    <s v="DQR-Assess-014"/>
    <n v="185"/>
    <n v="588"/>
    <s v="SEA"/>
    <s v="LOW PARTICIPATION RATE"/>
    <s v="NA"/>
    <s v="X"/>
    <m/>
    <m/>
    <s v="FCS"/>
    <s v="All grades"/>
    <s v="All assessment types"/>
    <s v="No"/>
    <s v="Low Participation Rate (FS 185): The participation rate for the FCS subgroup is 94.7%.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 for the FCS subgroup is 94.7%. The ESEA, as amended, requires that States annually measure the achievement of not less than 95 percent of all students, and 95 percent of all students in each subgroup of students. Please revise data and resubmit and/or provide an explanatory data note. "/>
    <s v="Data has been resubmitted."/>
    <m/>
    <m/>
    <m/>
    <s v="X"/>
    <m/>
    <m/>
    <s v="FCS"/>
    <s v="ALL"/>
    <s v="ALL"/>
    <s v="Y"/>
    <s v="Data resubmitted"/>
    <s v="Did not resolve"/>
    <m/>
    <s v="Low Participation Rate (FS185): The participation rate for FCS students is 94.57%.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FCS students is 94.57%. The ESEA, as amended, requires that States annually measure the achievement of not less than 95 percent of all students, and 95 percent of all students in each subgroup of students. Please revise data and resubmit and/or provide an explanatory data note."/>
    <x v="269"/>
    <m/>
    <x v="1"/>
    <x v="4"/>
    <x v="4"/>
    <x v="4"/>
    <s v="No"/>
    <s v="Low Participation Rate (FS185): The participation rate for FCS students is 94.57%. The ESEA, as amended, requires that States annually measure the achievement of not less than 95 percent of all students, and 95 percent of all students in each subgroup of students. Please revise data and resubmit and/or provide an explanatory data note."/>
    <s v=""/>
    <m/>
    <m/>
    <m/>
    <m/>
    <m/>
    <m/>
    <m/>
  </r>
  <r>
    <s v="DQR-Assess-014_WV_1_002"/>
    <s v="Assessment CDQR "/>
    <s v="OESE, OSEP"/>
    <s v="2017-18"/>
    <s v="WEST VIRGINIA"/>
    <s v="WV"/>
    <s v="DQR-Assess-014"/>
    <n v="188"/>
    <n v="589"/>
    <s v="SEA"/>
    <s v="LOW PARTICIPATION RATE"/>
    <s v="NA"/>
    <m/>
    <s v="X"/>
    <m/>
    <s v="FCS"/>
    <s v="All grades"/>
    <s v="All assessment types"/>
    <s v="No"/>
    <s v="Low Participation Rate (FS 188): The participation rate for the FCS subgroup is 94.7%.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FCS subgroup is 94.7%. The ESEA, as amended, requires that States annually measure the achievement of not less than 95 percent of all students, and 95 percent of all students in each subgroup of students. Please revise data and resubmit and/or provide an explanatory data note. "/>
    <s v="Data has been resubmitted."/>
    <m/>
    <m/>
    <m/>
    <m/>
    <s v="X"/>
    <m/>
    <s v="FCS"/>
    <s v="ALL"/>
    <s v="ALL"/>
    <s v="Y"/>
    <s v="Data resubmitted"/>
    <s v="Did not resolve"/>
    <m/>
    <s v="Low Participation Rate (FS188): The participation rate for FCS students is 94.65%.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FCS students is 94.65%. The ESEA, as amended, requires that States annually measure the achievement of not less than 95 percent of all students, and 95 percent of all students in each subgroup of students. Please revise data and resubmit and/or provide an explanatory data note."/>
    <x v="269"/>
    <m/>
    <x v="1"/>
    <x v="4"/>
    <x v="4"/>
    <x v="4"/>
    <s v="No"/>
    <s v="Low Participation Rate (FS188): The participation rate for FCS students is 94.65%. The ESEA, as amended, requires that States annually measure the achievement of not less than 95 percent of all students, and 95 percent of all students in each subgroup of students. Please revise data and resubmit and/or provide an explanatory data note."/>
    <s v=""/>
    <m/>
    <m/>
    <m/>
    <m/>
    <m/>
    <m/>
    <m/>
  </r>
  <r>
    <s v="DQR-Assess-015_WV_1_001"/>
    <s v="Assessment CDQR "/>
    <s v="OESE, OSEP"/>
    <s v="2017-18"/>
    <s v="WEST VIRGINIA"/>
    <s v="WV"/>
    <s v="DQR-Assess-015"/>
    <n v="185"/>
    <n v="588"/>
    <s v="SEA"/>
    <s v="100% PARTICIPATION RATE VERIFICATION"/>
    <s v="NA"/>
    <s v="X"/>
    <m/>
    <m/>
    <s v="MILCNCTD"/>
    <s v="All grades"/>
    <s v="All assessment types"/>
    <s v="No"/>
    <s v="100% Participation Rate (FS 185): The participation rate for the MILCNCTD subgroup is 100%. ED does not expect to see participation rates below 95%. While a participation rate of 100% is possible, please resubmit data if data are inaccurate."/>
    <m/>
    <s v="100% Participation Rate (FS 185): The participation rate for the MNP and MILCNCTD subgroups is 100%. EWhile a participation rate of 100% is possible, please resubmit data if data are inaccurate."/>
    <s v="Data has been resubmitted."/>
    <m/>
    <m/>
    <s v="Revise; Error in Comment"/>
    <s v="X"/>
    <m/>
    <m/>
    <s v="MILCNCTD"/>
    <s v="ALL"/>
    <s v="ALL"/>
    <s v="Y"/>
    <s v="Data resubmitted"/>
    <s v="Did not resolve"/>
    <m/>
    <s v="100% Participation Rate (FS185): The participation rate for MILCNCTD students is 100%. ED does not expect to see participation rates below 95%. While a participation rate of 100% is possible, please resubmit data if data are inaccurate."/>
    <m/>
    <m/>
    <m/>
    <m/>
    <x v="1"/>
    <s v="Exclude - SEA"/>
    <s v="100% Participation Rate (FS185): The participation rate for MILCNCTD students is 100%. ED does not expect to see participation rates below 95%. While a participation rate of 100% is possible, please resubmit data if data are inaccurate."/>
    <x v="269"/>
    <m/>
    <x v="1"/>
    <x v="4"/>
    <x v="4"/>
    <x v="4"/>
    <s v="No"/>
    <s v="100% Participation Rate (FS185): The participation rate for MILCNCTD students is 100%. ED does not expect to see participation rates below 95%. While a participation rate of 100% is possible, please resubmit data if data are inaccurate."/>
    <s v=""/>
    <m/>
    <m/>
    <m/>
    <m/>
    <m/>
    <m/>
    <m/>
  </r>
  <r>
    <s v="DQR-Assess-015_WV_1_002"/>
    <s v="Assessment CDQR "/>
    <s v="OESE, OSEP"/>
    <s v="2017-18"/>
    <s v="WEST VIRGINIA"/>
    <s v="WV"/>
    <s v="DQR-Assess-015"/>
    <n v="188"/>
    <n v="589"/>
    <s v="SEA"/>
    <s v="100% PARTICIPATION RATE VERIFICATION"/>
    <s v="NA"/>
    <m/>
    <s v="X"/>
    <m/>
    <s v="MILCNCTD"/>
    <s v="All grades"/>
    <s v="All assessment types"/>
    <s v="No"/>
    <s v="100% Participation Rate (FS 188): The participation rate for the MILCNCTD subgroup is 100%. ED does not expect to see participation rates below 95%. While a participation rate of 100% is possible, please resubmit data if data are inaccurate."/>
    <m/>
    <s v="100% Participation Rate (FS 188): The participation rate for the MNP subgroup is 100%. While a participation rate of 100% is possible, please resubmit data if data are inaccurate."/>
    <s v="Data has been resubmitted."/>
    <m/>
    <m/>
    <s v="Revise; Error in Comment"/>
    <m/>
    <s v="X"/>
    <m/>
    <s v="MILCNCTD"/>
    <s v="ALL"/>
    <s v="ALL"/>
    <s v="Y"/>
    <s v="Data resubmitted"/>
    <s v="Did not resolve"/>
    <m/>
    <s v="100% Participation Rate (FS188): The participation rate for MILCNCTD students is 100%. ED does not expect to see participation rates below 95%. While a participation rate of 100% is possible, please resubmit data if data are inaccurate."/>
    <m/>
    <m/>
    <m/>
    <m/>
    <x v="1"/>
    <s v="Exclude - SEA"/>
    <s v="100% Participation Rate (FS188): The participation rate for MILCNCTD students is 100%. ED does not expect to see participation rates below 95%. While a participation rate of 100% is possible, please resubmit data if data are inaccurate."/>
    <x v="269"/>
    <m/>
    <x v="1"/>
    <x v="4"/>
    <x v="4"/>
    <x v="4"/>
    <s v="No"/>
    <s v="100% Participation Rate (FS188): The participation rate for MILCNCTD students is 100%. ED does not expect to see participation rates below 95%. While a participation rate of 100% is possible, please resubmit data if data are inaccurate."/>
    <s v=""/>
    <m/>
    <m/>
    <m/>
    <m/>
    <m/>
    <m/>
    <m/>
  </r>
  <r>
    <s v="DQR-Assess-018_WV_1_001"/>
    <s v="Assessment CDQR "/>
    <s v="OESE, OSEP"/>
    <s v="2017-18"/>
    <s v="WEST VIRGINIA"/>
    <s v="WV"/>
    <s v="DQR-Assess-018"/>
    <n v="185"/>
    <n v="588"/>
    <s v="SEA"/>
    <s v="1% ALTALT"/>
    <s v="NA"/>
    <s v="X"/>
    <m/>
    <m/>
    <s v="All subgroups"/>
    <s v="All grades"/>
    <s v="ALTALTACH"/>
    <s v="No"/>
    <s v="1% CWD Alternate Assessment Participation [MATHEMATICS]: Students with Disabilities (IDEA) (CWD) taking the alternate assessment based on alternate achievement standards (ALTPARTALTACH) make up 1.2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s v="WVDE has submitted and has gain approval for a waiver for the 1% cap on testing students on the alternate assessment. "/>
    <m/>
    <m/>
    <s v="Revise; Waiver"/>
    <s v="X"/>
    <m/>
    <m/>
    <s v="CWD"/>
    <s v="ALL"/>
    <s v="ALTALTACH"/>
    <s v="Y"/>
    <s v="Data resubmitted"/>
    <s v="Did not resolve"/>
    <m/>
    <s v="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m/>
    <m/>
    <m/>
    <m/>
    <x v="1"/>
    <s v="Exclude - SEA"/>
    <s v="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x v="271"/>
    <s v="Confirm that waiver is present"/>
    <x v="2"/>
    <x v="5"/>
    <x v="6"/>
    <x v="0"/>
    <s v="No"/>
    <s v="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s v="WVDE has submitted and has gain approval for a waiver for the 1% cap on testing students on the alternate assessment. "/>
    <m/>
    <m/>
    <m/>
    <m/>
    <m/>
    <m/>
    <m/>
  </r>
  <r>
    <s v="DQR-Assess-018_WV_1_002"/>
    <s v="Assessment CDQR "/>
    <s v="OESE, OSEP"/>
    <s v="2017-18"/>
    <s v="WEST VIRGINIA"/>
    <s v="WV"/>
    <s v="DQR-Assess-018"/>
    <n v="188"/>
    <n v="589"/>
    <s v="SEA"/>
    <s v="1% ALTALT"/>
    <s v="NA"/>
    <m/>
    <s v="X"/>
    <m/>
    <s v="All subgroups"/>
    <s v="All grades"/>
    <s v="ALTALTACH"/>
    <s v="No"/>
    <s v="1% CWD Alternate Assessment Participation [READING/LANGUAGE ARTS]: Students with Disabilities (IDEA) (CWD) taking the alternate assessment based on alternate achievement standards (ALTPARTALTACH) make up 1.3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READING/LANGUAGE ARTS]: Students with Disabilities (IDEA) (CWD) taking the alternate assessment based on alternate achievement standards (ALTPARTALTACH) make up 1.3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WVDE has submitted and has gain approval for a waiver for the 1% cap on testing students on the alternate assessment. "/>
    <m/>
    <m/>
    <s v="Revise; Waiver"/>
    <m/>
    <s v="X"/>
    <m/>
    <s v="CWD"/>
    <s v="ALL"/>
    <s v="ALTALTACH"/>
    <s v="Y"/>
    <s v="Data resubmitted"/>
    <s v="Did not resolve"/>
    <m/>
    <s v="1% CWD Alternate Assessment Participation [READING/LANGUAGE ARTS]: Students with Disabilities (IDEA) (CWD) taking the alternate assessment based on alternate achievement standards (ALTPARTALTACH) make up 1.3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EA"/>
    <s v="1% CWD Alternate Assessment Participation [READING/LANGUAGE ARTS]: Students with Disabilities (IDEA) (CWD) taking the alternate assessment based on alternate achievement standards (ALTPARTALTACH) make up 1.3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271"/>
    <s v="Confirm that waiver is present"/>
    <x v="2"/>
    <x v="5"/>
    <x v="6"/>
    <x v="0"/>
    <s v="No"/>
    <s v="1% CWD Alternate Assessment Participation [READING/LANGUAGE ARTS]: Students with Disabilities (IDEA) (CWD) taking the alternate assessment based on alternate achievement standards (ALTPARTALTACH) make up 1.3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WVDE has submitted and has gain approval for a waiver for the 1% cap on testing students on the alternate assessment. "/>
    <m/>
    <m/>
    <m/>
    <m/>
    <m/>
    <m/>
    <m/>
  </r>
  <r>
    <s v="DQR-Assess-018_WV_1_003"/>
    <s v="Assessment CDQR "/>
    <s v="OESE, OSEP"/>
    <s v="2017-18"/>
    <s v="WEST VIRGINIA"/>
    <s v="WV"/>
    <s v="DQR-Assess-018"/>
    <n v="189"/>
    <n v="590"/>
    <s v="SEA"/>
    <s v="1% ALTALT"/>
    <s v="NA"/>
    <m/>
    <m/>
    <s v="X"/>
    <s v="All subgroups"/>
    <s v="All grades"/>
    <s v="ALTALTACH"/>
    <s v="No"/>
    <s v="1% CWD Alternate Assessment Participation [SCIENCE]: Students with Disabilities (IDEA) (CWD) taking the alternate assessment based on alternate achievement standards (ALTPARTALTACH) make up 1.26%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1% CWD Alternate Assessment Participation [SCIENCE]: Students with Disabilities (IDEA) (CWD) taking the alternate assessment based on alternate achievement standards (ALTPARTALTACH) make up 1.2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WVDE has submitted and has gain approval for a waiver for the 1% cap on testing students on the alternate assessment. "/>
    <m/>
    <m/>
    <s v="Revise; Waiver"/>
    <m/>
    <m/>
    <s v="X"/>
    <s v="CWD"/>
    <s v="ALL"/>
    <s v="ALTALTACH"/>
    <s v="Y"/>
    <s v="Data resubmitted"/>
    <s v="Did not resolve"/>
    <m/>
    <s v="1% CWD Alternate Assessment Participation [SCIENCE]: Students with Disabilities (IDEA) (CWD) taking the alternate assessment based on alternate achievement standards (ALTPARTALTACH) make up 1.2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m/>
    <m/>
    <m/>
    <m/>
    <x v="1"/>
    <s v="Exclude - Science and SEA only"/>
    <s v="1% CWD Alternate Assessment Participation [SCIENCE]: Students with Disabilities (IDEA) (CWD) taking the alternate assessment based on alternate achievement standards (ALTPARTALTACH) make up 1.2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x v="271"/>
    <s v="Confirm that waiver is present"/>
    <x v="2"/>
    <x v="5"/>
    <x v="6"/>
    <x v="0"/>
    <s v="No"/>
    <s v="1% CWD Alternate Assessment Participation [SCIENCE]: Students with Disabilities (IDEA) (CWD) taking the alternate assessment based on alternate achievement standards (ALTPARTALTACH) make up 1.2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
    <s v="WVDE has submitted and has gain approval for a waiver for the 1% cap on testing students on the alternate assessment. "/>
    <m/>
    <m/>
    <m/>
    <m/>
    <m/>
    <m/>
    <m/>
  </r>
  <r>
    <s v="DQR-Assess-009_WI_1_001"/>
    <s v="Assessment CDQR "/>
    <s v="OESE, OSEP"/>
    <s v="2017-18"/>
    <s v="WISCONSIN"/>
    <s v="WI"/>
    <s v="DQR-Assess-009"/>
    <s v="175, 178, 179, 185, 188, 189"/>
    <s v="583, 584, 585, 588, 589, 590"/>
    <s v="SEA"/>
    <s v="ACCURACY - YEAR TO YEAR COUNT"/>
    <s v="NA"/>
    <s v="X"/>
    <s v="X"/>
    <s v="X"/>
    <s v="See CDQR Y2Y report"/>
    <s v="See CDQR Y2Y report"/>
    <s v="See CDQR Y2Y report"/>
    <s v="See CDQR Y2Y report"/>
    <s v="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200 (count difference) and 10% was identified for at least one subgroup, assessment type, or grade. Please review the CDQR Year to Year Report. Please resubmit SY 2017-18 data or submit a data note to explain why these data are accurate."/>
    <s v="In 2016-17 Wisconsin exceeded the one percent participation cap set by ESSA for the alternate assessment. Wisconsin subsequently did outreach with districts to ensure appropriate identification for participation. The participation numbers went down as a result of the efforts to meet the one percent cap requirement in 2017-18."/>
    <m/>
    <m/>
    <m/>
    <s v="X"/>
    <s v="X"/>
    <s v="X"/>
    <s v="See CDQR Y2Y report"/>
    <s v="See CDQR Y2Y report"/>
    <s v="See CDQR Y2Y report"/>
    <s v="See CDQR Y2Y report"/>
    <s v="Data resubmitted"/>
    <s v="Did not resolve"/>
    <m/>
    <s v="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200 (count difference) and 10% was identified for at least one subgroup, assessment type, or grade. Please review the CDQR Year to Year tab. Please resubmit SY 2017-18 data or submit a data note to explain why these data are accurate."/>
    <x v="272"/>
    <m/>
    <x v="1"/>
    <x v="3"/>
    <x v="2"/>
    <x v="3"/>
    <s v="No"/>
    <s v="A year to year change of more than 200 (count difference) and 10% was identified for at least one subgroup, assessment type, or grade. Please review the CDQR Year to Year tab. Please resubmit SY 2017-18 data or submit a data note to explain why these data are accurate."/>
    <s v="In SY 2016-17 Wisconsin exceeded the one percent participation cap set by ESSA for the alternate assessment. Wisconsin subsequently did outreach with districts to ensure appropriate identification for participation. The participation numbers went down as a result of the efforts to meet the one percent cap requirement in SY 2017-18."/>
    <m/>
    <m/>
    <m/>
    <m/>
    <m/>
    <m/>
    <m/>
  </r>
  <r>
    <s v="DQR-Assess-010_WI_1_001"/>
    <s v="Assessment CDQR "/>
    <s v="OESE, OSEP"/>
    <s v="2017-18"/>
    <s v="WISCONSIN"/>
    <s v="WI"/>
    <s v="DQR-Assess-010"/>
    <n v="189"/>
    <n v="590"/>
    <s v="SEA"/>
    <s v="ACCURACY - YEAR TO YEAR RATE"/>
    <s v="NA"/>
    <m/>
    <m/>
    <s v="X"/>
    <s v="See CDQR Y2Y report"/>
    <s v="See CDQR Y2Y report"/>
    <s v="See CDQR Y2Y report"/>
    <s v="See CDQR Y2Y report"/>
    <s v="A year to year participation rate change of more than 4% was identified for at least one subgroup, assessment type, or grade. Please review the CDQR Year to Year Report. Please resubmit SY 2017-18 data or submit a data note to explain why these data are accurate."/>
    <m/>
    <s v="A year to year participation rate change of more than 4% was identified for at least one subgroup, assessment type, or grade. Please review the CDQR Year to Year Report. Please resubmit SY 2017-18 data or submit a data note to explain why these data are accurate."/>
    <s v="The Wisconsin cell sizes of migratory students is small, 4 out of 74, did not test in the previous year. The fact that all students, 59, participated in the current reported year is not a large enough sample to indicate any trend from the previous year. The reported number is accurate."/>
    <m/>
    <m/>
    <m/>
    <m/>
    <m/>
    <s v="X"/>
    <s v="See CDQR Y2Y report"/>
    <s v="See CDQR Y2Y report"/>
    <s v="See CDQR Y2Y report"/>
    <s v="See CDQR Y2Y report"/>
    <s v="Data resubmitted"/>
    <s v="Did not resolve"/>
    <m/>
    <s v="A year to year participation rate change of more than 4% was identified for at least one subgroup, assessment type, or grade. Please review the CDQR Year to Year tab. Please resubmit SY 2017-18 data or submit a data note to explain why these data are accurate."/>
    <m/>
    <m/>
    <m/>
    <m/>
    <x v="1"/>
    <s v="Exclude - Science and SEA only"/>
    <s v="A year to year participation rate change of more than 4% was identified for at least one subgroup, assessment type, or grade. Please review the CDQR Year to Year tab. Please resubmit SY 2017-18 data or submit a data note to explain why these data are accurate."/>
    <x v="273"/>
    <m/>
    <x v="1"/>
    <x v="3"/>
    <x v="3"/>
    <x v="3"/>
    <s v="Yes"/>
    <s v="A year to year participation rate change of more than 4% was identified for at least one subgroup, assessment type, or grade. Please review the CDQR Year to Year tab. Please resubmit SY 2017-18 data or submit a data note to explain why these data are accurate._x000a__x000a_ED Note: State indicated that data were correct as reported."/>
    <s v="The Wisconsin cell sizes of migratory students is small, 4 out of 74, did not test in the previous year. The fact that all students, 59, participated in the current reported year is not a large enough sample to indicate any trend from the previous year."/>
    <m/>
    <m/>
    <m/>
    <m/>
    <m/>
    <m/>
    <m/>
  </r>
  <r>
    <s v="DQR-Assess-012_WI_1_001"/>
    <s v="Assessment CDQR "/>
    <s v="OESE, OSEP"/>
    <s v="2017-18"/>
    <s v="WISCONSIN"/>
    <s v="WI"/>
    <s v="DQR-Assess-012"/>
    <s v="179, 189"/>
    <s v="585, 590"/>
    <s v="LEA"/>
    <s v="ACROSS FILE COMPARISON"/>
    <s v="NA"/>
    <m/>
    <m/>
    <s v="X"/>
    <s v="MHL"/>
    <n v="11"/>
    <s v="ALL, REGASSWOACC"/>
    <s v="No"/>
    <s v="Across file comparison: The LEA number of students in the MHL subgroup who took an assessment and received a valid score for GRADE 11 and ALL, REGASSWOACC assessment type does not equal the number of students who participated in the assessment. The discrepancy for all assessments is -336 students, or -5%, and the discrepancy for REGASSWOACC assessment is -312 students, or -6%. Please revise data and resubmit or explain in a data note why these data are accurate."/>
    <m/>
    <s v="Across file comparison: The LEA number of students in the MHL subgroup who took an assessment and received a valid score for GRADE 11 and ALL, REGASSWOACC assessment type does not equal the number of students who participated in the assessment. The discrepancy for all assessments is -336 students, or -5%, and the discrepancy for REGASSWOACC assessment is -312 students, or -6%. Please revise data and resubmit or explain in a data note why these data are accurate."/>
    <s v="Files have been resubmitted. Wisconsin discovered an issue with reporting results from several independent charter schools."/>
    <m/>
    <m/>
    <m/>
    <m/>
    <m/>
    <m/>
    <m/>
    <m/>
    <m/>
    <m/>
    <s v="Data resubmitted"/>
    <s v="Resolved"/>
    <m/>
    <m/>
    <m/>
    <m/>
    <m/>
    <m/>
    <x v="0"/>
    <s v="Exclude"/>
    <s v=""/>
    <x v="274"/>
    <m/>
    <x v="0"/>
    <x v="0"/>
    <x v="5"/>
    <x v="5"/>
    <s v=""/>
    <s v=""/>
    <s v=""/>
    <m/>
    <m/>
    <m/>
    <m/>
    <m/>
    <m/>
    <m/>
  </r>
  <r>
    <s v="DQR-Assess-014_WI_1_001"/>
    <s v="Assessment CDQR "/>
    <s v="OESE, OSEP"/>
    <s v="2017-18"/>
    <s v="WISCONSIN"/>
    <s v="WI"/>
    <s v="DQR-Assess-014"/>
    <n v="185"/>
    <n v="588"/>
    <s v="SEA"/>
    <s v="LOW PARTICIPATION RATE"/>
    <s v="NA"/>
    <s v="X"/>
    <m/>
    <m/>
    <s v="HOM"/>
    <s v="All grades"/>
    <s v="All assessment types"/>
    <s v="No"/>
    <s v="Low Participation Rate (FS 185): The participation rate for the HOM subgroup is 94.8%.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5): The participation rate for the HOM subgroup is 94.8%. The ESEA, as amended, requires that States annually measure the achievement of not less than 95 percent of all students, and 95 percent of all students in each subgroup of students. Please revise data and resubmit and/or provide an explanatory data note. "/>
    <s v="The Office of Educational Accountability (OEA) and Office of Student Assessment (OSA) send out a letter from the Deputy State Superintendent insisting the importance of test participation to school District Administrators (DA) and District Assessment Coordinators (DACs) before the beginning of the test window. The letter outlines how test participation ought to be considered both as an ethical issue as well as a critical pathway to educational equity. "/>
    <m/>
    <m/>
    <m/>
    <s v="X"/>
    <m/>
    <m/>
    <s v="HOM, FCS"/>
    <s v="ALL"/>
    <s v="ALL"/>
    <s v="Y"/>
    <s v="Data resubmitted"/>
    <s v="Did not resolve"/>
    <m/>
    <s v="Low Participation Rate (FS185): The participation rate for HOM, FCS students range from 91.05 to 94.96%.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5): The participation rate for HOM, FCS students range from 91.05 to 94.96%. The ESEA, as amended, requires that States annually measure the achievement of not less than 95 percent of all students, and 95 percent of all students in each subgroup of students. Please revise data and resubmit and/or provide an explanatory data note."/>
    <x v="275"/>
    <s v="Possible policy issue; PO review"/>
    <x v="1"/>
    <x v="4"/>
    <x v="6"/>
    <x v="7"/>
    <s v="No"/>
    <s v="Low Participation Rate (FS185): The participation rate for HOM, FCS students range from 91.05 to 94.96%. The ESEA, as amended, requires that States annually measure the achievement of not less than 95 percent of all students, and 95 percent of all students in each subgroup of students. Please revise data and resubmit and/or provide an explanatory data note."/>
    <s v="The Office of Educational Accountability (OEA) and Office of Student Assessment (OSA) send out a letter from the Deputy State Superintendent insisting the importance of test participation to school District Administrators (DA) and District Assessment Coordinators (DACs) before the beginning of the test window. The letter outlines how test participation ought to be considered both as an ethical issue as well as a critical pathway to educational equity. "/>
    <m/>
    <m/>
    <m/>
    <m/>
    <m/>
    <m/>
    <m/>
  </r>
  <r>
    <s v="DQR-Assess-014_WI_1_002"/>
    <s v="Assessment CDQR "/>
    <s v="OESE, OSEP"/>
    <s v="2017-18"/>
    <s v="WISCONSIN"/>
    <s v="WI"/>
    <s v="DQR-Assess-014"/>
    <n v="188"/>
    <n v="589"/>
    <s v="SEA"/>
    <s v="LOW PARTICIPATION RATE"/>
    <s v="NA"/>
    <m/>
    <s v="X"/>
    <m/>
    <s v="HOM"/>
    <s v="All grades"/>
    <s v="All assessment types"/>
    <s v="No"/>
    <s v="Low Participation Rate (FS 188): The participation rate for the HOM subgroup is 94.7%.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HOM subgroup is 94.7%. The ESEA, as amended, requires that States annually measure the achievement of not less than 95 percent of all students, and 95 percent of all students in each subgroup of students. Please revise data and resubmit and/or provide an explanatory data note. "/>
    <s v="The Office of Educational Accountability (OEA) and Office of Student Assessment (OSA) send out a letter from the Deputy State Superintendent insisting the importance of test participation to school District Administrators (DA) and District Assessment Coordinators (DACs) before the beginning of the test window. The letter outlines how test participation ought to be considered both as an ethical issue as well as a critical pathway to educational equity. "/>
    <m/>
    <m/>
    <m/>
    <m/>
    <s v="X"/>
    <m/>
    <s v="HOM, FCS"/>
    <s v="ALL"/>
    <s v="ALL"/>
    <s v="Y"/>
    <s v="Data resubmitted"/>
    <s v="Did not resolve"/>
    <m/>
    <s v="Low Participation Rate (FS188): The participation rate for HOM, FCS students range from 90.93 to 94.71%. The ESEA, as amended, requires that States annually measure the achievement of not less than 95 percent of all students, and 95 percent of all students in each subgroup of students. Please revise data and resubmit and/or provide an explanatory data note."/>
    <m/>
    <m/>
    <m/>
    <m/>
    <x v="1"/>
    <s v="Exclude - SEA"/>
    <s v="Low Participation Rate (FS188): The participation rate for HOM, FCS students range from 90.93 to 94.71%. The ESEA, as amended, requires that States annually measure the achievement of not less than 95 percent of all students, and 95 percent of all students in each subgroup of students. Please revise data and resubmit and/or provide an explanatory data note."/>
    <x v="275"/>
    <s v="Possible policy issue; PO review"/>
    <x v="1"/>
    <x v="4"/>
    <x v="6"/>
    <x v="7"/>
    <s v="No"/>
    <s v="Low Participation Rate (FS188): The participation rate for HOM, FCS students range from 90.93 to 94.71%. The ESEA, as amended, requires that States annually measure the achievement of not less than 95 percent of all students, and 95 percent of all students in each subgroup of students. Please revise data and resubmit and/or provide an explanatory data note."/>
    <s v="The Office of Educational Accountability (OEA) and Office of Student Assessment (OSA) send out a letter from the Deputy State Superintendent insisting the importance of test participation to school District Administrators (DA) and District Assessment Coordinators (DACs) before the beginning of the test window. The letter outlines how test participation ought to be considered both as an ethical issue as well as a critical pathway to educational equity. "/>
    <m/>
    <m/>
    <m/>
    <m/>
    <m/>
    <m/>
    <m/>
  </r>
  <r>
    <s v="DQR-Assess-018_WI_2_001"/>
    <s v="Assessment CDQR "/>
    <s v="OESE, OSEP"/>
    <s v="2017-18"/>
    <s v="WISCONSIN"/>
    <s v="WI"/>
    <s v="DQR-Assess-018"/>
    <n v="185"/>
    <n v="588"/>
    <s v="SEA"/>
    <s v="1% ALTALT"/>
    <s v="NA"/>
    <m/>
    <m/>
    <m/>
    <m/>
    <m/>
    <m/>
    <m/>
    <s v="1% CWD Alternate Assessment Participation [MATHEMATICS]: Students with Disabilities (IDEA) (CWD) taking the alternate assessment based on alternate achievement standards (ALTPARTALTACH) make up 1.0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m/>
    <s v=""/>
    <m/>
    <s v="Remove"/>
    <s v="Delete; &lt;1.05%"/>
    <s v="X"/>
    <m/>
    <m/>
    <s v="CWD"/>
    <s v="ALL"/>
    <s v="ALTALTACH"/>
    <s v="Y"/>
    <s v="Data resubmitted"/>
    <s v="Comment not sent"/>
    <m/>
    <s v="1% CWD Alternate Assessment Participation: Students with Disabilities (IDEA) (CWD) taking the alternate assessment based on alternate achievement standards (ALTPARTALTACH) make up 1.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Program office deleted comment for Close 1"/>
    <m/>
    <m/>
    <x v="1"/>
    <s v="Exclude"/>
    <s v="1% CWD Alternate Assessment Participation: Students with Disabilities (IDEA) (CWD) taking the alternate assessment based on alternate achievement standards (ALTPARTALTACH) make up 1.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x v="1"/>
    <m/>
    <x v="0"/>
    <x v="8"/>
    <x v="1"/>
    <x v="1"/>
    <s v=""/>
    <s v="1% CWD Alternate Assessment Participation: Students with Disabilities (IDEA) (CWD) taking the alternate assessment based on alternate achievement standards (ALTPARTALTACH) make up 1.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
    <m/>
    <m/>
    <m/>
    <m/>
    <m/>
    <m/>
    <m/>
  </r>
  <r>
    <s v="DQR-Assess-018_WI_2_002"/>
    <s v="Assessment CDQR "/>
    <s v="OESE, OSEP"/>
    <s v="2017-18"/>
    <s v="WISCONSIN"/>
    <s v="WI"/>
    <s v="DQR-Assess-018"/>
    <n v="188"/>
    <n v="589"/>
    <s v="SEA"/>
    <s v="1% ALTALT"/>
    <s v="NA"/>
    <m/>
    <m/>
    <m/>
    <m/>
    <m/>
    <m/>
    <m/>
    <s v="1% CWD Alternate Assessment Participation [READING/LANGUAGE ARTS]: Students with Disabilities (IDEA) (CWD) taking the alternate assessment based on alternate achievement standards (ALTPARTALTACH) make up 1.0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m/>
    <s v=""/>
    <m/>
    <s v="Remove"/>
    <s v="Delete; &lt;1.05%"/>
    <m/>
    <s v="X"/>
    <m/>
    <s v="CWD"/>
    <s v="ALL"/>
    <s v="ALTALTACH"/>
    <s v="Y"/>
    <s v="Data resubmitted"/>
    <s v="Comment not sent"/>
    <m/>
    <s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Program office deleted comment for Close 1"/>
    <m/>
    <m/>
    <x v="1"/>
    <s v="Exclude"/>
    <s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x v="1"/>
    <m/>
    <x v="0"/>
    <x v="8"/>
    <x v="1"/>
    <x v="1"/>
    <s v=""/>
    <s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
    <m/>
    <m/>
    <m/>
    <m/>
    <m/>
    <m/>
    <m/>
  </r>
  <r>
    <s v="DQR-Assess-018_WI_2_003"/>
    <s v="Assessment CDQR "/>
    <s v="OESE, OSEP"/>
    <s v="2017-18"/>
    <s v="WISCONSIN"/>
    <s v="WI"/>
    <s v="DQR-Assess-018"/>
    <n v="189"/>
    <n v="590"/>
    <s v="SEA"/>
    <s v="1% ALTALT"/>
    <s v="NA"/>
    <m/>
    <m/>
    <m/>
    <m/>
    <m/>
    <m/>
    <m/>
    <s v="1% CWD Alternate Assessment Participation [SCIENCE]: Students with Disabilities (IDEA) (CWD) taking the alternate assessment based on alternate achievement standards (ALTPARTALTACH) make up 1.0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m/>
    <s v=""/>
    <m/>
    <s v="Remove"/>
    <s v="Delete; &lt;1.05%"/>
    <m/>
    <m/>
    <s v="X"/>
    <s v="CWD"/>
    <s v="ALL"/>
    <s v="ALTALTACH"/>
    <s v="Y"/>
    <s v="Data resubmitted"/>
    <s v="Comment not sent"/>
    <m/>
    <s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Program office deleted comment for Close 1"/>
    <m/>
    <m/>
    <x v="1"/>
    <s v="Exclude"/>
    <s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x v="1"/>
    <m/>
    <x v="0"/>
    <x v="8"/>
    <x v="1"/>
    <x v="1"/>
    <s v=""/>
    <s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
    <m/>
    <m/>
    <m/>
    <m/>
    <m/>
    <m/>
    <m/>
  </r>
  <r>
    <s v="DQR-Assess-002_WY_1_001"/>
    <s v="Assessment CDQR "/>
    <s v="OESE, OSEP"/>
    <s v="2017-18"/>
    <s v="WYOMING"/>
    <s v="WY"/>
    <s v="DQR-Assess-002"/>
    <n v="179"/>
    <n v="585"/>
    <s v="SEA"/>
    <s v="METADATA ERROR"/>
    <s v="HS GRADES MISALIGNED"/>
    <m/>
    <m/>
    <s v="X"/>
    <s v="NA"/>
    <s v="10,11"/>
    <s v="ALTALTACH, REGWACC, REGWOACC"/>
    <s v="No"/>
    <s v="Low Participation Rate (FS 188): The participation rate for the FCS subgroup is 94.7%. The ESEA, as amended, requires that States annually measure the achievement of not less than 95 percent of all students, and 95 percent of all students in each subgroup of students. Please revise data and resubmit and/or provide an explanatory data note. "/>
    <m/>
    <s v="Low Participation Rate (FS 188): The participation rate for the FCS subgroup is 94.7%. The ESEA, as amended, requires that States annually measure the achievement of not less than 95 percent of all students, and 95 percent of all students in each subgroup of students. Please revise data and resubmit and/or provide an explanatory data note. "/>
    <s v="Wyoming no longer tests for grade 11. All assessment files were resubmitted with the correct data. Metadata survey was also corrected and resubmitted"/>
    <m/>
    <m/>
    <m/>
    <m/>
    <m/>
    <m/>
    <m/>
    <m/>
    <m/>
    <m/>
    <s v="Data resubmitted"/>
    <s v="Resolved"/>
    <m/>
    <m/>
    <m/>
    <m/>
    <m/>
    <m/>
    <x v="0"/>
    <s v="Exclude"/>
    <s v=""/>
    <x v="276"/>
    <m/>
    <x v="0"/>
    <x v="0"/>
    <x v="5"/>
    <x v="5"/>
    <s v=""/>
    <s v=""/>
    <s v=""/>
    <m/>
    <m/>
    <m/>
    <m/>
    <m/>
    <m/>
    <m/>
  </r>
  <r>
    <s v="DQR-Assess-002_WY_1_002"/>
    <s v="Assessment CDQR "/>
    <s v="OESE, OSEP"/>
    <s v="2017-18"/>
    <s v="WYOMING"/>
    <s v="WY"/>
    <s v="DQR-Assess-002"/>
    <s v="175, 178"/>
    <s v="583, 584"/>
    <s v="SEA"/>
    <s v="METADATA ERROR"/>
    <s v="HS GRADES MISALIGNED"/>
    <s v="X"/>
    <s v="X"/>
    <m/>
    <s v="NA"/>
    <s v="10,11"/>
    <s v="ALTALTACH, REGWACC, REGWOACC"/>
    <s v="No"/>
    <s v="Achievement metadata - [MATHEMATICS and READING/LANGUAGE ARTS]: Achievement data (FS 175/178) submitted for GRADE 11; however, EMAPS assessment metadata indicated GRADE 10 would be submitted. Additionally, zeroes were reported for GRADE 11. Please resubmit metadata and/or data to ensure consistency."/>
    <m/>
    <s v="Achievement metadata - [MATHEMATICS and READING/LANGUAGE ARTS]: Achievement data (FS 175/178) submitted for GRADE 11; however, EMAPS assessment metadata indicated GRADE 10 would be submitted. Additionally, zeroes were reported for GRADE 11. Please resubmit metadata and/or data to ensure consistency."/>
    <s v="Wyoming no longer tests for grade 11. All assessment files were resubmitted with the correct data. Metadata survey was also corrected and resubmitted"/>
    <m/>
    <m/>
    <m/>
    <m/>
    <m/>
    <m/>
    <m/>
    <m/>
    <m/>
    <m/>
    <s v="Data resubmitted"/>
    <s v="Resolved"/>
    <m/>
    <m/>
    <m/>
    <m/>
    <m/>
    <m/>
    <x v="0"/>
    <s v="Exclude"/>
    <s v=""/>
    <x v="276"/>
    <m/>
    <x v="0"/>
    <x v="0"/>
    <x v="5"/>
    <x v="5"/>
    <s v=""/>
    <s v=""/>
    <s v=""/>
    <m/>
    <m/>
    <m/>
    <m/>
    <m/>
    <m/>
    <m/>
  </r>
  <r>
    <s v="DQR-Assess-003_WY_1_001"/>
    <s v="Assessment CDQR "/>
    <s v="OESE, OSEP"/>
    <s v="2017-18"/>
    <s v="WYOMING"/>
    <s v="WY"/>
    <s v="DQR-Assess-003"/>
    <n v="189"/>
    <n v="590"/>
    <s v="SEA"/>
    <s v="METADATA ERROR"/>
    <s v="HS GRADES MISALIGNED"/>
    <m/>
    <m/>
    <s v="X"/>
    <s v="NA"/>
    <s v="10,11"/>
    <s v="ALTALTACH, REGWACC, REGWOACC"/>
    <s v="No"/>
    <s v="Participation metadata - [SCIENCE]: Participation data (FS 189) submitted for GRADE 11; however, EMAPS assessment metadata indicated GRADE 10 would be submitted. Additionally, zeroes were reported for GRADE 11. Please resubmit metadata and/or data to ensure consistency."/>
    <m/>
    <s v="Participation metadata - [SCIENCE]: Participation data (FS 189) submitted for GRADE 11; however, EMAPS assessment metadata indicated GRADE 10 would be submitted. Additionally, zeroes were reported for GRADE 11. Please resubmit metadata and/or data to ensure consistency."/>
    <s v="Wyoming no longer tests for grade 11. All assessment files were resubmitted with the correct data. Metadata survey was also corrected and resubmitted"/>
    <m/>
    <m/>
    <m/>
    <m/>
    <m/>
    <m/>
    <m/>
    <m/>
    <m/>
    <m/>
    <s v="Data resubmitted"/>
    <s v="Resolved"/>
    <m/>
    <m/>
    <m/>
    <m/>
    <m/>
    <m/>
    <x v="0"/>
    <s v="Exclude"/>
    <s v=""/>
    <x v="276"/>
    <m/>
    <x v="0"/>
    <x v="0"/>
    <x v="5"/>
    <x v="5"/>
    <s v=""/>
    <s v=""/>
    <s v=""/>
    <m/>
    <m/>
    <m/>
    <m/>
    <m/>
    <m/>
    <m/>
  </r>
  <r>
    <s v="DQR-Assess-003_WY_1_002"/>
    <s v="Assessment CDQR "/>
    <s v="OESE, OSEP"/>
    <s v="2017-18"/>
    <s v="WYOMING"/>
    <s v="WY"/>
    <s v="DQR-Assess-003"/>
    <s v="185, 188"/>
    <s v="588, 589"/>
    <s v="SEA"/>
    <s v="METADATA ERROR"/>
    <s v="HS GRADES MISALIGNED"/>
    <s v="X"/>
    <s v="X"/>
    <m/>
    <s v="NA"/>
    <s v="10,11"/>
    <s v="ALTALTACH, REGWACC, REGWOACC"/>
    <s v="No"/>
    <s v="Participation metadata - [MATHEMATICS and READING/LANGUAGE ARTS]: Participation data (FS 185/188) submitted for GRADE 11; however, EMAPS assessment metadata indicated GRADE 10 would be submitted. Additionally, zeroes were reported for GRADE 11. Please resubmit metadata and/or data to ensure consistency."/>
    <m/>
    <s v="Participation metadata - [MATHEMATICS and READING/LANGUAGE ARTS]: Participation data (FS 185/188) submitted for GRADE 11; however, EMAPS assessment metadata indicated GRADE 10 would be submitted. Additionally, zeroes were reported for GRADE 11. Please resubmit metadata and/or data to ensure consistency."/>
    <s v="Wyoming no longer tests for grade 11. All assessment files were resubmitted with the correct data. Metadata survey was also corrected and resubmitted"/>
    <m/>
    <m/>
    <m/>
    <m/>
    <m/>
    <m/>
    <m/>
    <m/>
    <m/>
    <m/>
    <s v="Data resubmitted"/>
    <s v="Resolved"/>
    <m/>
    <m/>
    <m/>
    <m/>
    <m/>
    <m/>
    <x v="0"/>
    <s v="Exclude"/>
    <s v=""/>
    <x v="276"/>
    <m/>
    <x v="0"/>
    <x v="0"/>
    <x v="5"/>
    <x v="5"/>
    <s v=""/>
    <s v=""/>
    <s v=""/>
    <m/>
    <m/>
    <m/>
    <m/>
    <m/>
    <m/>
    <m/>
  </r>
  <r>
    <s v="DQR-Assess-004_WY_1_001"/>
    <s v="Assessment CDQR "/>
    <s v="OESE, OSEP"/>
    <s v="2017-18"/>
    <s v="WYOMING"/>
    <s v="WY"/>
    <s v="DQR-Assess-004"/>
    <s v="175, 178, 179, 185, 188, 189"/>
    <s v="583, 584, 585, 588, 589, 590"/>
    <s v="SEA, LEA, SCH"/>
    <s v="PARTIAL DATA"/>
    <s v="NA"/>
    <s v="X"/>
    <s v="X"/>
    <s v="X"/>
    <s v="All subgroups"/>
    <n v="11"/>
    <s v="All assessment types"/>
    <s v="No"/>
    <s v="Missing Data (175/178/179/185/188/189): Achievement and Participation data for students in all subgroups in GRADE 11 for a(n) ALL Assessment Type was not reported at the SEA, LEA, and School levels. Please submit data."/>
    <m/>
    <s v="Missing Data (175/178/179/185/188/189): Achievement and Participation data for students in all subgroups in GRADE 11 for a(n) ALL Assessment Type was not reported at the SEA, LEA, and School levels. Please submit data."/>
    <s v="Wyoming no longer tests for grade 11. All assessment files were resubmitted with the correct data. Metadata survey was also corrected and resubmitted"/>
    <m/>
    <m/>
    <m/>
    <s v="X"/>
    <s v="X"/>
    <s v="X"/>
    <s v="All subgroups"/>
    <n v="11"/>
    <s v="All assessment types"/>
    <m/>
    <s v="Data resubmitted"/>
    <s v="Did not resolve"/>
    <m/>
    <s v="Missing Data (175/178/179/185/188/189): Achievement and Participation data for students in all subgroups in GRADE 11 for a(n) ALL Assessment Type was not reported at the SEA, LEA, and School levels. Please submit data."/>
    <m/>
    <m/>
    <m/>
    <m/>
    <x v="1"/>
    <s v="Include"/>
    <s v="Missing Data (175/178/179/185/188/189): Achievement and Participation data for students in all subgroups in GRADE 11 for a(n) ALL Assessment Type was not reported at the SEA, LEA, and School levels. Please submit data."/>
    <x v="276"/>
    <m/>
    <x v="1"/>
    <x v="2"/>
    <x v="4"/>
    <x v="4"/>
    <s v="No"/>
    <s v="Missing Data (175/178/179/185/188/189): Achievement and Participation data for students in all subgroups in GRADE 11 for a(n) ALL Assessment Type was not reported at the SEA, LEA, and School levels. Please submit data."/>
    <m/>
    <m/>
    <m/>
    <m/>
    <m/>
    <m/>
    <m/>
    <m/>
  </r>
  <r>
    <s v="DQR-Assess-004_WY_1_002"/>
    <s v="Assessment CDQR "/>
    <s v="OESE, OSEP"/>
    <s v="2017-18"/>
    <s v="WYOMING"/>
    <s v="WY"/>
    <s v="DQR-Assess-004"/>
    <s v="175, 178, 179, 185, 188, 189"/>
    <s v="583, 584, 585, 588, 589, 590"/>
    <s v="SEA, LEA, SCH"/>
    <s v="PARTIAL DATA"/>
    <s v="NA"/>
    <s v="X"/>
    <s v="X"/>
    <s v="X"/>
    <s v="MIG"/>
    <s v="All grades"/>
    <s v="All assessment types"/>
    <s v="No"/>
    <s v="Missing Data (175/178/179/185/188/189): Achievement and Participation data for students in the MIG subgroup in all grades for a(n) ALL Assessment Type was not reported at the SEA, LEA, and School levels. Please submit data."/>
    <m/>
    <s v="Missing Data (175/178/179/185/188/189): Achievement and Participation data for students in the MIG subgroup in all grades for a(n) ALL Assessment Type was not reported at the SEA, LEA, and School levels. Please submit data."/>
    <s v="Wyoming does not participate in the Migrant program, therefore no data is reported."/>
    <m/>
    <m/>
    <m/>
    <s v="X"/>
    <s v="X"/>
    <s v="X"/>
    <s v="MIG"/>
    <s v="All grades"/>
    <s v="All assessment types"/>
    <m/>
    <s v="Data resubmitted"/>
    <s v="Did not resolve"/>
    <m/>
    <s v="Missing Data (175/178/179/185/188/189): Achievement and Participation data for students in the MIG subgroup in all grades for a(n) ALL Assessment Type was not reported at the SEA, LEA, and School levels. Please submit data."/>
    <m/>
    <m/>
    <m/>
    <m/>
    <x v="1"/>
    <s v="Include"/>
    <s v="Missing Data (175/178/179/185/188/189): Achievement and Participation data for students in the MIG subgroup in all grades for a(n) ALL Assessment Type was not reported at the SEA, LEA, and School levels. Please submit data."/>
    <x v="277"/>
    <m/>
    <x v="1"/>
    <x v="2"/>
    <x v="2"/>
    <x v="2"/>
    <s v="No"/>
    <s v="Missing Data (175/178/179/185/188/189): Achievement and Participation data for students in the MIG subgroup in all grades for a(n) ALL Assessment Type was not reported at the SEA, LEA, and School levels. Please submit data."/>
    <s v="Wyoming does not participate in the Migrant program, therefore no data is reported."/>
    <m/>
    <m/>
    <m/>
    <m/>
    <m/>
    <m/>
    <m/>
  </r>
  <r>
    <s v="DQR-Assess-009_WY_1_001"/>
    <s v="Assessment CDQR "/>
    <s v="OESE, OSEP"/>
    <s v="2017-18"/>
    <s v="WYOMING"/>
    <s v="WY"/>
    <s v="DQR-Assess-009"/>
    <s v="175, 178, 179, 185, 188, 189"/>
    <s v="583, 584, 585, 588, 589, 590"/>
    <s v="SEA"/>
    <s v="ACCURACY - YEAR TO YEAR COUNT"/>
    <s v="NA"/>
    <s v="X"/>
    <s v="X"/>
    <s v="X"/>
    <s v="See CDQR Y2Y report"/>
    <s v="See CDQR Y2Y report"/>
    <s v="See CDQR Y2Y report"/>
    <s v="See CDQR Y2Y report"/>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Report.  Please resubmit SY 2017-18 data or submit a data note to explain why these data are accurate."/>
    <s v="Data is correct. A different test is now being administered so it will be hard to compare year to year."/>
    <m/>
    <m/>
    <m/>
    <s v="X"/>
    <s v="X"/>
    <s v="X"/>
    <s v="See CDQR Y2Y report"/>
    <s v="See CDQR Y2Y report"/>
    <s v="See CDQR Y2Y report"/>
    <s v="See CDQR Y2Y report"/>
    <s v="Data resubmitted"/>
    <s v="Did not resolve"/>
    <m/>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m/>
    <m/>
    <m/>
    <m/>
    <x v="1"/>
    <s v="Include"/>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x v="278"/>
    <m/>
    <x v="1"/>
    <x v="3"/>
    <x v="2"/>
    <x v="3"/>
    <s v="Yes"/>
    <s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_x000a__x000a_ED Note: State indicated that data were correct as reported."/>
    <s v="A different test is now being administered so it will be hard to compare year to year."/>
    <m/>
    <m/>
    <m/>
    <m/>
    <m/>
    <m/>
    <m/>
  </r>
  <r>
    <s v="DQR-Assess-010_WY_2_001"/>
    <s v="Assessment CDQR "/>
    <s v="OESE, OSEP"/>
    <s v="2017-18"/>
    <s v="WYOMING"/>
    <s v="WY"/>
    <s v="DQR-Assess-010"/>
    <n v="188"/>
    <n v="589"/>
    <s v="SEA"/>
    <s v="ACCURACY - YEAR TO YEAR RATE"/>
    <s v="NA"/>
    <m/>
    <m/>
    <m/>
    <m/>
    <m/>
    <m/>
    <m/>
    <m/>
    <m/>
    <m/>
    <s v=""/>
    <m/>
    <m/>
    <m/>
    <m/>
    <s v="X"/>
    <m/>
    <s v="See CDQR Y2Y report"/>
    <s v="See CDQR Y2Y report"/>
    <s v="See CDQR Y2Y report"/>
    <s v="See CDQR Y2Y report"/>
    <s v="Data resubmitted"/>
    <s v="New"/>
    <m/>
    <s v="A year to year participation rate change of more than 4% was identified for at least one subgroup, assessment type, or grade. Please review the CDQR Year to Year tab. Please resubmit SY 2017-18 data or submit a data note to explain why these data are accurate."/>
    <m/>
    <m/>
    <m/>
    <m/>
    <x v="1"/>
    <s v="Include"/>
    <s v="A year to year participation rate change of more than 4% was identified for at least one subgroup, assessment type, or grade. Please review the CDQR Year to Year tab. Please resubmit SY 2017-18 data or submit a data note to explain why these data are accurate."/>
    <x v="1"/>
    <m/>
    <x v="1"/>
    <x v="3"/>
    <x v="1"/>
    <x v="1"/>
    <s v=""/>
    <s v="A year to year participation rate change of more than 4% was identified for at least one subgroup, assessment type, or grade. Please review the CDQR Year to Year tab. Please resubmit SY 2017-18 data or submit a data note to explain why these data are accurate."/>
    <s v=""/>
    <m/>
    <m/>
    <m/>
    <m/>
    <m/>
    <m/>
    <m/>
  </r>
  <r>
    <s v="DQR-Assess-010_WY_1_001"/>
    <s v="Assessment CDQR "/>
    <s v="OESE, OSEP"/>
    <s v="2017-18"/>
    <s v="WYOMING"/>
    <s v="WY"/>
    <s v="DQR-Assess-010"/>
    <s v="179, 188"/>
    <s v="585, 589"/>
    <s v="SEA"/>
    <s v="ACCURACY - YEAR TO YEAR RATE"/>
    <s v="NA"/>
    <m/>
    <s v="X"/>
    <s v="X"/>
    <s v="See CDQR Y2Y report"/>
    <s v="See CDQR Y2Y report"/>
    <s v="See CDQR Y2Y report"/>
    <s v="See CDQR Y2Y report"/>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m/>
    <s v="A year to year proficiency rate change of more than 15% and a year to year participation rate change of more than 4% was identified for at least one subgroup, assessment type, or grade. Please review the CDQR Year to Year Report. Please resubmit SY 2017-18 data or submit a data note to explain why these data are accurate."/>
    <s v="Data is correct. A different test is now being administered so it will be hard to compare year to year."/>
    <m/>
    <m/>
    <m/>
    <m/>
    <m/>
    <m/>
    <m/>
    <m/>
    <m/>
    <m/>
    <s v="Data resubmitted"/>
    <s v="Resolved"/>
    <m/>
    <m/>
    <m/>
    <m/>
    <m/>
    <m/>
    <x v="0"/>
    <s v="Exclude"/>
    <s v=""/>
    <x v="278"/>
    <m/>
    <x v="0"/>
    <x v="0"/>
    <x v="0"/>
    <x v="0"/>
    <m/>
    <s v=""/>
    <s v=""/>
    <m/>
    <m/>
    <m/>
    <m/>
    <m/>
    <m/>
    <m/>
  </r>
  <r>
    <s v="DQR-Assess-011_WY_1_001"/>
    <s v="Assessment CDQR "/>
    <s v="OESE, OSEP"/>
    <s v="2017-18"/>
    <s v="WYOMING"/>
    <s v="WY"/>
    <s v="DQR-Assess-011"/>
    <n v="179"/>
    <n v="585"/>
    <s v="SEA"/>
    <s v="YEAR TO YEAR COMPARISON - CWD"/>
    <s v="NA"/>
    <m/>
    <m/>
    <s v="X"/>
    <s v="CWD"/>
    <s v="All"/>
    <s v="ALTASSALTACH"/>
    <s v="No"/>
    <s v="Year to Year comparison (FS 179): The number of CWD students who took an ALTASSALTACH assessment and received a valid score in SY 2017-18 is -27 percent different from that number in SY 2016-17. The approximate discrepancy is -56 students. The same discrepancy exists for the FS 189 number of CWD students who took an ALTASSALTACH assessment and received a valid score. Please revise data and resubmit or explain in a data note why these data are accurate."/>
    <m/>
    <s v="Year to Year comparison (FS 179): The number of CWD students who took an ALTASSALTACH assessment and received a valid score in SY 2017-18 is -27 percent different from that number in SY 2016-17. The approximate discrepancy is -56 students. The same discrepancy exists for the FS 189 number of CWD students who took an ALTASSALTACH assessment and received a valid score. Please revise data and resubmit or explain in a data note why these data are accurate."/>
    <s v="Data is correct. A different test is now being administered so it will be hard to compare year to year."/>
    <m/>
    <m/>
    <m/>
    <m/>
    <m/>
    <m/>
    <m/>
    <m/>
    <m/>
    <m/>
    <s v="Data resubmitted"/>
    <s v="Resolved"/>
    <m/>
    <m/>
    <m/>
    <m/>
    <m/>
    <m/>
    <x v="0"/>
    <s v="Exclude"/>
    <s v=""/>
    <x v="278"/>
    <m/>
    <x v="0"/>
    <x v="0"/>
    <x v="0"/>
    <x v="0"/>
    <m/>
    <s v=""/>
    <s v=""/>
    <m/>
    <m/>
    <m/>
    <m/>
    <m/>
    <m/>
    <m/>
  </r>
  <r>
    <s v="DQR-Assess-015_WY_1_001"/>
    <s v="Assessment CDQR "/>
    <s v="OESE, OSEP"/>
    <s v="2017-18"/>
    <s v="WYOMING"/>
    <s v="WY"/>
    <s v="DQR-Assess-015"/>
    <n v="185"/>
    <n v="588"/>
    <s v="SEA"/>
    <s v="100% PARTICIPATION RATE VERIFICATION"/>
    <s v="NA"/>
    <s v="X"/>
    <m/>
    <m/>
    <s v="MNP, MILCNCTD"/>
    <s v="All grades"/>
    <s v="All assessment types"/>
    <s v="No"/>
    <s v="100% Participation Rate (FS 185): The participation rate for the MNP and MILCNCTD subgroups is 100%. ED does not expect to see participation rates below 95%. While a participation rate of 100% is possible, please resubmit data if data are inaccurate."/>
    <m/>
    <s v="100% Participation Rate (FS 185): The participation rate for the MNP and MILCNCTD subgroups is 100%. EWhile a participation rate of 100% is possible, please resubmit data if data are inaccurate."/>
    <s v="Data is correct"/>
    <m/>
    <m/>
    <s v="Revise; Error in Comment"/>
    <s v="X"/>
    <m/>
    <m/>
    <s v="MILCNCTD"/>
    <s v="ALL"/>
    <s v="ALL"/>
    <s v="Y"/>
    <s v="Data resubmitted"/>
    <s v="Did not resolve"/>
    <m/>
    <s v="100% Participation Rate (FS185): The participation rate for MILCNCTD students is 100%. ED does not expect to see participation rates below 95%. While a participation rate of 100% is possible, please resubmit data if data are inaccurate."/>
    <m/>
    <m/>
    <m/>
    <m/>
    <x v="1"/>
    <s v="Exclude - SEA"/>
    <s v="100% Participation Rate (FS185): The participation rate for MILCNCTD students is 100%. ED does not expect to see participation rates below 95%. While a participation rate of 100% is possible, please resubmit data if data are inaccurate."/>
    <x v="279"/>
    <m/>
    <x v="1"/>
    <x v="4"/>
    <x v="4"/>
    <x v="4"/>
    <s v="Yes"/>
    <s v="100% Participation Rate (FS185): The participation rate for MILCNCTD students is 100%. ED does not expect to see participation rates below 95%. While a participation rate of 100% is possible, please resubmit data if data are inaccurate._x000a__x000a_ED Note: State indicated that data were correct as reported."/>
    <m/>
    <m/>
    <m/>
    <m/>
    <m/>
    <m/>
    <m/>
    <m/>
  </r>
  <r>
    <s v="DQR-Assess-015_WY_1_002"/>
    <s v="Assessment CDQR "/>
    <s v="OESE, OSEP"/>
    <s v="2017-18"/>
    <s v="WYOMING"/>
    <s v="WY"/>
    <s v="DQR-Assess-015"/>
    <n v="188"/>
    <n v="589"/>
    <s v="SEA"/>
    <s v="100% PARTICIPATION RATE VERIFICATION"/>
    <s v="NA"/>
    <m/>
    <s v="X"/>
    <m/>
    <s v="MNP"/>
    <s v="All grades"/>
    <s v="All assessment types"/>
    <s v="No"/>
    <s v="100% Participation Rate (FS 188): The participation rate for the MNP subgroup is 100%. ED does not expect to see participation rates below 95%. While a participation rate of 100% is possible, please resubmit data if data are inaccurate."/>
    <m/>
    <s v="100% Participation Rate (FS 188): The participation rate for the MNP subgroup is 100%. While a participation rate of 100% is possible, please resubmit data if data are inaccurate."/>
    <s v="Data is correct"/>
    <m/>
    <m/>
    <s v="Revise; Error in Comment"/>
    <m/>
    <m/>
    <m/>
    <m/>
    <m/>
    <m/>
    <m/>
    <s v="Data resubmitted"/>
    <s v="Resolved"/>
    <m/>
    <m/>
    <m/>
    <m/>
    <m/>
    <m/>
    <x v="0"/>
    <s v="Exclude"/>
    <s v=""/>
    <x v="279"/>
    <m/>
    <x v="0"/>
    <x v="0"/>
    <x v="0"/>
    <x v="0"/>
    <m/>
    <s v=""/>
    <s v=""/>
    <m/>
    <m/>
    <m/>
    <m/>
    <m/>
    <m/>
    <m/>
  </r>
  <r>
    <s v="DQR-Assess-018_WY_2_001"/>
    <s v="Assessment CDQR "/>
    <s v="OESE, OSEP"/>
    <s v="2017-18"/>
    <s v="WYOMING"/>
    <s v="WY"/>
    <s v="DQR-Assess-018"/>
    <n v="185"/>
    <n v="588"/>
    <s v="SEA"/>
    <s v="1% ALTALT"/>
    <s v="NA"/>
    <m/>
    <m/>
    <m/>
    <m/>
    <m/>
    <m/>
    <m/>
    <s v="1% CWD Alternate Assessment Participation [MATHEMATICS]: Students with Disabilities (IDEA) (CWD) taking the alternate assessment based on alternate achievement standards (ALTPARTALTACH) make up 1.0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m/>
    <s v=""/>
    <m/>
    <s v="Remove"/>
    <s v="Delete; &lt;1.05%"/>
    <s v="X"/>
    <m/>
    <m/>
    <s v="CWD"/>
    <s v="ALL"/>
    <s v="ALTALTACH"/>
    <s v="Y"/>
    <s v="Data resubmitted"/>
    <s v="Comment not sent"/>
    <m/>
    <s v="1% CWD Alternate Assessment Participation: Students with Disabilities (IDEA) (CWD) taking the alternate assessment based on alternate achievement standards (ALTPARTALTACH) make up 1.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Program office deleted comment for Close 1"/>
    <m/>
    <m/>
    <x v="1"/>
    <s v="Exclude"/>
    <s v="1% CWD Alternate Assessment Participation: Students with Disabilities (IDEA) (CWD) taking the alternate assessment based on alternate achievement standards (ALTPARTALTACH) make up 1.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x v="1"/>
    <m/>
    <x v="0"/>
    <x v="8"/>
    <x v="1"/>
    <x v="1"/>
    <s v=""/>
    <s v="1% CWD Alternate Assessment Participation: Students with Disabilities (IDEA) (CWD) taking the alternate assessment based on alternate achievement standards (ALTPARTALTACH) make up 1.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
    <m/>
    <m/>
    <m/>
    <m/>
    <m/>
    <m/>
    <m/>
  </r>
  <r>
    <s v="DQR-Assess-018_WY_2_002"/>
    <s v="Assessment CDQR "/>
    <s v="OESE, OSEP"/>
    <s v="2017-18"/>
    <s v="WYOMING"/>
    <s v="WY"/>
    <s v="DQR-Assess-018"/>
    <n v="188"/>
    <n v="589"/>
    <s v="SEA"/>
    <s v="1% ALTALT"/>
    <s v="NA"/>
    <m/>
    <m/>
    <m/>
    <m/>
    <m/>
    <m/>
    <m/>
    <s v="1% CWD Alternate Assessment Participation [READING/LANGUAGE ARTS]: Students with Disabilities (IDEA) (CWD) taking the alternate assessment based on alternate achievement standards (ALTPARTALTACH) make up 1.0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m/>
    <s v=""/>
    <m/>
    <s v="Remove"/>
    <s v="Delete; &lt;1.05%"/>
    <m/>
    <s v="X"/>
    <m/>
    <s v="CWD"/>
    <s v="ALL"/>
    <s v="ALTALTACH"/>
    <s v="Y"/>
    <s v="Data resubmitted"/>
    <s v="Comment not sent"/>
    <m/>
    <s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Program office deleted comment for Close 1"/>
    <m/>
    <m/>
    <x v="1"/>
    <s v="Exclude"/>
    <s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x v="1"/>
    <m/>
    <x v="0"/>
    <x v="8"/>
    <x v="1"/>
    <x v="1"/>
    <s v=""/>
    <s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
    <m/>
    <m/>
    <m/>
    <m/>
    <m/>
    <m/>
    <m/>
  </r>
  <r>
    <s v="DQR-Assess-018_WY_2_003"/>
    <s v="Assessment CDQR "/>
    <s v="OESE, OSEP"/>
    <s v="2017-18"/>
    <s v="WYOMING"/>
    <s v="WY"/>
    <s v="DQR-Assess-018"/>
    <n v="189"/>
    <n v="590"/>
    <s v="SEA"/>
    <s v="1% ALTALT"/>
    <s v="NA"/>
    <m/>
    <m/>
    <m/>
    <m/>
    <m/>
    <m/>
    <m/>
    <s v="1% CWD Alternate Assessment Participation [SCIENCE]: Students with Disabilities (IDEA) (CWD) taking the alternate assessment based on alternate achievement standards (ALTPARTALTACH) make up 1.03%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m/>
    <s v=""/>
    <m/>
    <s v="Remove"/>
    <s v="Delete; &lt;1.05%"/>
    <m/>
    <m/>
    <m/>
    <s v="CWD"/>
    <s v="ALL"/>
    <s v="ALTALTACH"/>
    <s v="Y"/>
    <s v="Data resubmitted"/>
    <s v="Comment not sent"/>
    <m/>
    <s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m/>
    <s v="Program office deleted comment for Close 1"/>
    <m/>
    <m/>
    <x v="1"/>
    <s v="Exclude"/>
    <s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x v="1"/>
    <m/>
    <x v="0"/>
    <x v="8"/>
    <x v="1"/>
    <x v="1"/>
    <s v=""/>
    <s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
    <s v=""/>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9:E24" firstHeaderRow="1" firstDataRow="3" firstDataCol="1" rowPageCount="1" colPageCount="1"/>
  <pivotFields count="6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h="1" x="0"/>
        <item x="1"/>
        <item t="default"/>
      </items>
    </pivotField>
    <pivotField showAll="0"/>
    <pivotField showAll="0"/>
    <pivotField showAll="0"/>
    <pivotField showAll="0"/>
    <pivotField axis="axisCol" showAll="0">
      <items count="4">
        <item sd="0" x="2"/>
        <item sd="0" x="0"/>
        <item sd="0" x="1"/>
        <item t="default"/>
      </items>
    </pivotField>
    <pivotField axis="axisCol" showAll="0">
      <items count="11">
        <item x="5"/>
        <item x="7"/>
        <item x="6"/>
        <item x="8"/>
        <item x="1"/>
        <item x="4"/>
        <item x="0"/>
        <item x="2"/>
        <item x="3"/>
        <item x="9"/>
        <item t="default"/>
      </items>
    </pivotField>
    <pivotField axis="axisRow" showAll="0">
      <items count="13">
        <item sd="0" x="0"/>
        <item sd="0" x="8"/>
        <item sd="0" x="4"/>
        <item sd="0" x="2"/>
        <item sd="0" x="3"/>
        <item sd="0" x="9"/>
        <item sd="0" x="7"/>
        <item sd="0" x="10"/>
        <item sd="0" x="11"/>
        <item sd="0" x="1"/>
        <item sd="0" x="6"/>
        <item sd="0" x="5"/>
        <item t="default" sd="0"/>
      </items>
    </pivotField>
    <pivotField axis="axisRow" showAll="0">
      <items count="10">
        <item x="0"/>
        <item x="6"/>
        <item x="8"/>
        <item x="1"/>
        <item x="4"/>
        <item x="7"/>
        <item x="2"/>
        <item x="3"/>
        <item x="5"/>
        <item t="default"/>
      </items>
    </pivotField>
    <pivotField showAll="0"/>
    <pivotField showAll="0"/>
    <pivotField showAll="0"/>
    <pivotField showAll="0"/>
    <pivotField showAll="0"/>
    <pivotField showAll="0"/>
    <pivotField showAll="0"/>
    <pivotField showAll="0"/>
    <pivotField showAll="0"/>
    <pivotField showAll="0"/>
  </pivotFields>
  <rowFields count="2">
    <field x="48"/>
    <field x="49"/>
  </rowFields>
  <rowItems count="13">
    <i>
      <x/>
    </i>
    <i>
      <x v="1"/>
    </i>
    <i>
      <x v="2"/>
    </i>
    <i>
      <x v="3"/>
    </i>
    <i>
      <x v="4"/>
    </i>
    <i>
      <x v="5"/>
    </i>
    <i>
      <x v="6"/>
    </i>
    <i>
      <x v="7"/>
    </i>
    <i>
      <x v="8"/>
    </i>
    <i>
      <x v="9"/>
    </i>
    <i>
      <x v="10"/>
    </i>
    <i>
      <x v="11"/>
    </i>
    <i t="grand">
      <x/>
    </i>
  </rowItems>
  <colFields count="2">
    <field x="46"/>
    <field x="47"/>
  </colFields>
  <colItems count="4">
    <i>
      <x/>
    </i>
    <i>
      <x v="1"/>
    </i>
    <i>
      <x v="2"/>
    </i>
    <i t="grand">
      <x/>
    </i>
  </colItems>
  <pageFields count="1">
    <pageField fld="41" hier="-1"/>
  </pageFields>
  <dataFields count="1">
    <dataField name="Count of DQ Issue I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A3:J66" firstHeaderRow="1" firstDataRow="3" firstDataCol="1"/>
  <pivotFields count="38">
    <pivotField dataField="1" showAll="0"/>
    <pivotField showAll="0"/>
    <pivotField showAll="0"/>
    <pivotField axis="axisRow" showAll="0">
      <items count="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1"/>
        <item x="2"/>
        <item t="default"/>
      </items>
    </pivotField>
    <pivotField axis="axisCol" showAll="0">
      <items count="5">
        <item x="2"/>
        <item x="0"/>
        <item x="1"/>
        <item x="3"/>
        <item t="default"/>
      </items>
    </pivotField>
    <pivotField showAll="0"/>
    <pivotField showAll="0">
      <items count="282">
        <item x="277"/>
        <item x="197"/>
        <item x="56"/>
        <item x="51"/>
        <item x="52"/>
        <item x="53"/>
        <item x="11"/>
        <item x="12"/>
        <item x="108"/>
        <item x="119"/>
        <item x="87"/>
        <item x="13"/>
        <item x="73"/>
        <item x="74"/>
        <item x="82"/>
        <item x="62"/>
        <item x="63"/>
        <item x="64"/>
        <item x="209"/>
        <item x="194"/>
        <item x="192"/>
        <item x="210"/>
        <item x="193"/>
        <item x="242"/>
        <item x="201"/>
        <item x="200"/>
        <item x="220"/>
        <item x="136"/>
        <item x="134"/>
        <item x="135"/>
        <item x="211"/>
        <item x="72"/>
        <item x="274"/>
        <item x="148"/>
        <item x="80"/>
        <item x="7"/>
        <item x="15"/>
        <item x="8"/>
        <item x="16"/>
        <item x="20"/>
        <item x="9"/>
        <item x="198"/>
        <item x="131"/>
        <item x="83"/>
        <item x="204"/>
        <item x="195"/>
        <item x="266"/>
        <item x="212"/>
        <item x="221"/>
        <item x="111"/>
        <item x="65"/>
        <item x="156"/>
        <item x="267"/>
        <item x="228"/>
        <item x="31"/>
        <item x="92"/>
        <item x="203"/>
        <item x="120"/>
        <item x="202"/>
        <item x="37"/>
        <item x="38"/>
        <item x="39"/>
        <item x="32"/>
        <item x="35"/>
        <item x="33"/>
        <item x="34"/>
        <item x="88"/>
        <item x="36"/>
        <item x="58"/>
        <item x="59"/>
        <item x="60"/>
        <item x="183"/>
        <item x="214"/>
        <item x="184"/>
        <item x="215"/>
        <item x="185"/>
        <item x="233"/>
        <item x="125"/>
        <item x="123"/>
        <item x="126"/>
        <item x="124"/>
        <item x="95"/>
        <item x="199"/>
        <item x="104"/>
        <item x="240"/>
        <item x="133"/>
        <item x="153"/>
        <item x="152"/>
        <item x="141"/>
        <item x="166"/>
        <item x="167"/>
        <item x="142"/>
        <item x="115"/>
        <item x="61"/>
        <item x="127"/>
        <item x="188"/>
        <item x="91"/>
        <item x="10"/>
        <item x="261"/>
        <item x="235"/>
        <item x="128"/>
        <item x="110"/>
        <item x="216"/>
        <item x="89"/>
        <item x="113"/>
        <item x="129"/>
        <item x="130"/>
        <item x="109"/>
        <item x="114"/>
        <item x="25"/>
        <item x="22"/>
        <item x="258"/>
        <item x="17"/>
        <item x="190"/>
        <item x="236"/>
        <item x="70"/>
        <item x="106"/>
        <item x="272"/>
        <item x="144"/>
        <item x="275"/>
        <item x="174"/>
        <item x="78"/>
        <item x="49"/>
        <item x="218"/>
        <item x="265"/>
        <item x="169"/>
        <item x="117"/>
        <item x="23"/>
        <item x="55"/>
        <item x="259"/>
        <item x="18"/>
        <item x="191"/>
        <item x="79"/>
        <item x="107"/>
        <item x="71"/>
        <item x="273"/>
        <item x="145"/>
        <item x="90"/>
        <item x="276"/>
        <item x="237"/>
        <item x="50"/>
        <item x="219"/>
        <item x="170"/>
        <item x="118"/>
        <item x="175"/>
        <item x="250"/>
        <item x="249"/>
        <item x="122"/>
        <item x="5"/>
        <item x="68"/>
        <item x="252"/>
        <item x="206"/>
        <item x="278"/>
        <item x="251"/>
        <item x="162"/>
        <item x="255"/>
        <item x="163"/>
        <item x="224"/>
        <item x="254"/>
        <item x="26"/>
        <item x="268"/>
        <item x="279"/>
        <item x="223"/>
        <item x="67"/>
        <item x="253"/>
        <item x="6"/>
        <item x="280"/>
        <item x="84"/>
        <item x="269"/>
        <item x="207"/>
        <item x="164"/>
        <item x="158"/>
        <item x="14"/>
        <item x="19"/>
        <item x="155"/>
        <item x="157"/>
        <item x="27"/>
        <item x="213"/>
        <item x="217"/>
        <item x="159"/>
        <item x="161"/>
        <item x="229"/>
        <item x="160"/>
        <item x="230"/>
        <item x="231"/>
        <item x="263"/>
        <item x="137"/>
        <item x="81"/>
        <item x="232"/>
        <item x="138"/>
        <item x="150"/>
        <item x="151"/>
        <item x="270"/>
        <item x="165"/>
        <item x="85"/>
        <item x="225"/>
        <item x="264"/>
        <item x="208"/>
        <item x="28"/>
        <item x="139"/>
        <item x="245"/>
        <item x="244"/>
        <item x="54"/>
        <item x="248"/>
        <item x="2"/>
        <item x="132"/>
        <item x="176"/>
        <item x="181"/>
        <item x="182"/>
        <item x="171"/>
        <item x="246"/>
        <item x="260"/>
        <item x="76"/>
        <item x="241"/>
        <item x="57"/>
        <item x="243"/>
        <item x="247"/>
        <item x="1"/>
        <item x="149"/>
        <item x="121"/>
        <item x="227"/>
        <item x="75"/>
        <item x="4"/>
        <item x="24"/>
        <item x="3"/>
        <item x="177"/>
        <item x="196"/>
        <item x="222"/>
        <item x="93"/>
        <item x="205"/>
        <item x="112"/>
        <item x="66"/>
        <item x="178"/>
        <item x="94"/>
        <item x="40"/>
        <item x="96"/>
        <item x="46"/>
        <item x="45"/>
        <item x="47"/>
        <item x="42"/>
        <item x="44"/>
        <item x="41"/>
        <item x="43"/>
        <item x="100"/>
        <item x="234"/>
        <item x="187"/>
        <item x="186"/>
        <item x="99"/>
        <item x="98"/>
        <item x="271"/>
        <item x="97"/>
        <item x="180"/>
        <item x="172"/>
        <item x="147"/>
        <item x="116"/>
        <item x="154"/>
        <item x="143"/>
        <item x="77"/>
        <item x="86"/>
        <item x="262"/>
        <item x="257"/>
        <item x="105"/>
        <item x="173"/>
        <item x="168"/>
        <item x="189"/>
        <item x="21"/>
        <item x="101"/>
        <item x="29"/>
        <item x="30"/>
        <item x="226"/>
        <item x="256"/>
        <item x="238"/>
        <item x="102"/>
        <item x="146"/>
        <item x="179"/>
        <item x="103"/>
        <item x="69"/>
        <item x="48"/>
        <item x="239"/>
        <item x="140"/>
        <item x="0"/>
        <item t="default"/>
      </items>
    </pivotField>
  </pivotFields>
  <rowFields count="1">
    <field x="3"/>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2">
    <field x="35"/>
    <field x="34"/>
  </colFields>
  <colItems count="9">
    <i>
      <x/>
      <x/>
    </i>
    <i r="1">
      <x v="1"/>
    </i>
    <i t="default">
      <x/>
    </i>
    <i>
      <x v="1"/>
      <x/>
    </i>
    <i t="default">
      <x v="1"/>
    </i>
    <i>
      <x v="2"/>
      <x/>
    </i>
    <i t="default">
      <x v="2"/>
    </i>
    <i>
      <x v="3"/>
      <x v="2"/>
    </i>
    <i t="default">
      <x v="3"/>
    </i>
  </colItems>
  <dataFields count="1">
    <dataField name="Count of System of Implementation" fld="0" subtotal="count" baseField="0" baseItem="0"/>
  </dataFields>
  <formats count="6">
    <format dxfId="82">
      <pivotArea dataOnly="0" labelOnly="1" fieldPosition="0">
        <references count="1">
          <reference field="35" count="1">
            <x v="0"/>
          </reference>
        </references>
      </pivotArea>
    </format>
    <format dxfId="81">
      <pivotArea dataOnly="0" labelOnly="1" fieldPosition="0">
        <references count="1">
          <reference field="35" count="1">
            <x v="1"/>
          </reference>
        </references>
      </pivotArea>
    </format>
    <format dxfId="80">
      <pivotArea dataOnly="0" labelOnly="1" fieldPosition="0">
        <references count="1">
          <reference field="35" count="1">
            <x v="2"/>
          </reference>
        </references>
      </pivotArea>
    </format>
    <format dxfId="79">
      <pivotArea dataOnly="0" labelOnly="1" fieldPosition="0">
        <references count="1">
          <reference field="35" count="1">
            <x v="0"/>
          </reference>
        </references>
      </pivotArea>
    </format>
    <format dxfId="78">
      <pivotArea dataOnly="0" labelOnly="1" fieldPosition="0">
        <references count="1">
          <reference field="35" count="1">
            <x v="1"/>
          </reference>
        </references>
      </pivotArea>
    </format>
    <format dxfId="77">
      <pivotArea dataOnly="0" labelOnly="1" fieldPosition="0">
        <references count="1">
          <reference field="35"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57" displayName="Table57" ref="A1:E13" totalsRowShown="0" headerRowDxfId="9" dataDxfId="7" headerRowBorderDxfId="8" tableBorderDxfId="6" totalsRowBorderDxfId="5">
  <autoFilter ref="A1:E13" xr:uid="{00000000-0009-0000-0100-000001000000}"/>
  <sortState xmlns:xlrd2="http://schemas.microsoft.com/office/spreadsheetml/2017/richdata2" ref="A2:C13">
    <sortCondition ref="C2:C13"/>
    <sortCondition ref="A2:A13"/>
  </sortState>
  <tableColumns count="5">
    <tableColumn id="5" xr3:uid="{00000000-0010-0000-0100-000005000000}" name="#" dataDxfId="4"/>
    <tableColumn id="1" xr3:uid="{00000000-0010-0000-0100-000001000000}" name="Data Note Type" dataDxfId="3"/>
    <tableColumn id="3" xr3:uid="{00000000-0010-0000-0100-000003000000}" name="Data Note Content" dataDxfId="2"/>
    <tableColumn id="2" xr3:uid="{00000000-0010-0000-0100-000002000000}" name="Action(s) for Public File Documentation" dataDxfId="1"/>
    <tableColumn id="4" xr3:uid="{00000000-0010-0000-0100-000004000000}" name="Program Office Note" dataDxfId="0"/>
  </tableColumns>
  <tableStyleInfo name="TableStyleMedium2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L200"/>
  <sheetViews>
    <sheetView tabSelected="1" zoomScale="80" zoomScaleNormal="80" workbookViewId="0">
      <pane xSplit="7" ySplit="1" topLeftCell="H2" activePane="bottomRight" state="frozen"/>
      <selection pane="topRight" activeCell="M1" sqref="M1"/>
      <selection pane="bottomLeft" activeCell="A3" sqref="A3"/>
      <selection pane="bottomRight"/>
    </sheetView>
  </sheetViews>
  <sheetFormatPr defaultColWidth="8.85546875" defaultRowHeight="15.75"/>
  <cols>
    <col min="1" max="1" width="21.7109375" style="69" bestFit="1" customWidth="1"/>
    <col min="2" max="2" width="7.7109375" style="69" customWidth="1"/>
    <col min="3" max="3" width="6.7109375" style="69" customWidth="1"/>
    <col min="4" max="4" width="8.5703125" style="69" customWidth="1"/>
    <col min="5" max="5" width="16.140625" style="69" customWidth="1"/>
    <col min="6" max="6" width="8.140625" style="69" customWidth="1"/>
    <col min="7" max="7" width="16.5703125" style="69" bestFit="1" customWidth="1"/>
    <col min="8" max="8" width="12.85546875" style="69" bestFit="1" customWidth="1"/>
    <col min="9" max="9" width="8.28515625" style="69" customWidth="1"/>
    <col min="10" max="10" width="13.7109375" style="69" customWidth="1"/>
    <col min="11" max="12" width="63.140625" style="69" customWidth="1"/>
    <col min="13" max="16384" width="8.85546875" style="69"/>
  </cols>
  <sheetData>
    <row r="1" spans="1:12" ht="31.5">
      <c r="A1" s="71" t="s">
        <v>6</v>
      </c>
      <c r="B1" s="71" t="s">
        <v>7</v>
      </c>
      <c r="C1" s="72" t="s">
        <v>9</v>
      </c>
      <c r="D1" s="71" t="s">
        <v>10</v>
      </c>
      <c r="E1" s="71" t="s">
        <v>2242</v>
      </c>
      <c r="F1" s="71" t="s">
        <v>11</v>
      </c>
      <c r="G1" s="71" t="s">
        <v>12</v>
      </c>
      <c r="H1" s="71" t="s">
        <v>17</v>
      </c>
      <c r="I1" s="71" t="s">
        <v>18</v>
      </c>
      <c r="J1" s="71" t="s">
        <v>19</v>
      </c>
      <c r="K1" s="73" t="s">
        <v>2246</v>
      </c>
      <c r="L1" s="73" t="s">
        <v>2247</v>
      </c>
    </row>
    <row r="2" spans="1:12" s="70" customFormat="1" ht="110.25">
      <c r="A2" s="14" t="s">
        <v>48</v>
      </c>
      <c r="B2" s="14" t="s">
        <v>49</v>
      </c>
      <c r="C2" s="16" t="s">
        <v>96</v>
      </c>
      <c r="D2" s="14" t="s">
        <v>97</v>
      </c>
      <c r="E2" s="14" t="s">
        <v>2243</v>
      </c>
      <c r="F2" s="14" t="s">
        <v>73</v>
      </c>
      <c r="G2" s="14" t="s">
        <v>98</v>
      </c>
      <c r="H2" s="14" t="s">
        <v>55</v>
      </c>
      <c r="I2" s="14" t="s">
        <v>76</v>
      </c>
      <c r="J2" s="14" t="s">
        <v>77</v>
      </c>
      <c r="K2" s="23" t="s">
        <v>2261</v>
      </c>
      <c r="L2" s="23" t="s">
        <v>102</v>
      </c>
    </row>
    <row r="3" spans="1:12" s="70" customFormat="1" ht="63">
      <c r="A3" s="14" t="s">
        <v>48</v>
      </c>
      <c r="B3" s="14" t="s">
        <v>49</v>
      </c>
      <c r="C3" s="14" t="s">
        <v>105</v>
      </c>
      <c r="D3" s="14" t="s">
        <v>106</v>
      </c>
      <c r="E3" s="14" t="s">
        <v>2243</v>
      </c>
      <c r="F3" s="14" t="s">
        <v>73</v>
      </c>
      <c r="G3" s="14" t="s">
        <v>107</v>
      </c>
      <c r="H3" s="14" t="s">
        <v>2355</v>
      </c>
      <c r="I3" s="14" t="s">
        <v>133</v>
      </c>
      <c r="J3" s="14" t="s">
        <v>991</v>
      </c>
      <c r="K3" s="23" t="s">
        <v>2248</v>
      </c>
      <c r="L3" s="23" t="s">
        <v>114</v>
      </c>
    </row>
    <row r="4" spans="1:12" s="70" customFormat="1" ht="47.25">
      <c r="A4" s="14" t="s">
        <v>48</v>
      </c>
      <c r="B4" s="14" t="s">
        <v>49</v>
      </c>
      <c r="C4" s="14" t="s">
        <v>91</v>
      </c>
      <c r="D4" s="14" t="s">
        <v>92</v>
      </c>
      <c r="E4" s="14" t="s">
        <v>2243</v>
      </c>
      <c r="F4" s="14" t="s">
        <v>73</v>
      </c>
      <c r="G4" s="14" t="s">
        <v>107</v>
      </c>
      <c r="H4" s="14" t="s">
        <v>2355</v>
      </c>
      <c r="I4" s="14" t="s">
        <v>133</v>
      </c>
      <c r="J4" s="14" t="s">
        <v>991</v>
      </c>
      <c r="K4" s="23" t="s">
        <v>2257</v>
      </c>
      <c r="L4" s="23" t="s">
        <v>64</v>
      </c>
    </row>
    <row r="5" spans="1:12" s="70" customFormat="1" ht="47.25">
      <c r="A5" s="14" t="s">
        <v>48</v>
      </c>
      <c r="B5" s="14" t="s">
        <v>49</v>
      </c>
      <c r="C5" s="14" t="s">
        <v>119</v>
      </c>
      <c r="D5" s="14" t="s">
        <v>120</v>
      </c>
      <c r="E5" s="14" t="s">
        <v>2244</v>
      </c>
      <c r="F5" s="14" t="s">
        <v>73</v>
      </c>
      <c r="G5" s="14" t="s">
        <v>121</v>
      </c>
      <c r="H5" s="14" t="s">
        <v>133</v>
      </c>
      <c r="I5" s="14" t="s">
        <v>76</v>
      </c>
      <c r="J5" s="14" t="s">
        <v>133</v>
      </c>
      <c r="K5" s="23" t="s">
        <v>2249</v>
      </c>
      <c r="L5" s="23" t="s">
        <v>64</v>
      </c>
    </row>
    <row r="6" spans="1:12" s="70" customFormat="1" ht="173.25">
      <c r="A6" s="14" t="s">
        <v>48</v>
      </c>
      <c r="B6" s="14" t="s">
        <v>49</v>
      </c>
      <c r="C6" s="14" t="s">
        <v>128</v>
      </c>
      <c r="D6" s="14" t="s">
        <v>129</v>
      </c>
      <c r="E6" s="14" t="s">
        <v>2245</v>
      </c>
      <c r="F6" s="14" t="s">
        <v>51</v>
      </c>
      <c r="G6" s="14" t="s">
        <v>130</v>
      </c>
      <c r="H6" s="14" t="s">
        <v>131</v>
      </c>
      <c r="I6" s="14" t="s">
        <v>132</v>
      </c>
      <c r="J6" s="14" t="s">
        <v>133</v>
      </c>
      <c r="K6" s="23" t="s">
        <v>2262</v>
      </c>
      <c r="L6" s="23" t="s">
        <v>64</v>
      </c>
    </row>
    <row r="7" spans="1:12" s="70" customFormat="1" ht="94.5">
      <c r="A7" s="14" t="s">
        <v>149</v>
      </c>
      <c r="B7" s="14" t="s">
        <v>150</v>
      </c>
      <c r="C7" s="14" t="s">
        <v>157</v>
      </c>
      <c r="D7" s="14" t="s">
        <v>158</v>
      </c>
      <c r="E7" s="14" t="s">
        <v>2243</v>
      </c>
      <c r="F7" s="14" t="s">
        <v>73</v>
      </c>
      <c r="G7" s="14" t="s">
        <v>107</v>
      </c>
      <c r="H7" s="14" t="s">
        <v>2356</v>
      </c>
      <c r="I7" s="14" t="s">
        <v>133</v>
      </c>
      <c r="J7" s="14" t="s">
        <v>672</v>
      </c>
      <c r="K7" s="23" t="s">
        <v>2259</v>
      </c>
      <c r="L7" s="23" t="s">
        <v>162</v>
      </c>
    </row>
    <row r="8" spans="1:12" s="70" customFormat="1" ht="63">
      <c r="A8" s="14" t="s">
        <v>196</v>
      </c>
      <c r="B8" s="14" t="s">
        <v>197</v>
      </c>
      <c r="C8" s="16" t="s">
        <v>198</v>
      </c>
      <c r="D8" s="14" t="s">
        <v>199</v>
      </c>
      <c r="E8" s="14" t="s">
        <v>2243</v>
      </c>
      <c r="F8" s="14" t="s">
        <v>73</v>
      </c>
      <c r="G8" s="14" t="s">
        <v>98</v>
      </c>
      <c r="H8" s="23" t="s">
        <v>55</v>
      </c>
      <c r="I8" s="23" t="s">
        <v>204</v>
      </c>
      <c r="J8" s="23" t="s">
        <v>201</v>
      </c>
      <c r="K8" s="23" t="s">
        <v>2333</v>
      </c>
      <c r="L8" s="23" t="s">
        <v>64</v>
      </c>
    </row>
    <row r="9" spans="1:12" s="70" customFormat="1" ht="47.25">
      <c r="A9" s="14" t="s">
        <v>196</v>
      </c>
      <c r="B9" s="14" t="s">
        <v>197</v>
      </c>
      <c r="C9" s="14">
        <v>175</v>
      </c>
      <c r="D9" s="14">
        <v>583</v>
      </c>
      <c r="E9" s="14" t="s">
        <v>2244</v>
      </c>
      <c r="F9" s="14" t="s">
        <v>73</v>
      </c>
      <c r="G9" s="14" t="s">
        <v>107</v>
      </c>
      <c r="H9" s="14" t="s">
        <v>2357</v>
      </c>
      <c r="I9" s="14" t="s">
        <v>133</v>
      </c>
      <c r="J9" s="14" t="s">
        <v>133</v>
      </c>
      <c r="K9" s="23" t="s">
        <v>2257</v>
      </c>
      <c r="L9" s="23" t="s">
        <v>64</v>
      </c>
    </row>
    <row r="10" spans="1:12" s="70" customFormat="1" ht="47.25">
      <c r="A10" s="14" t="s">
        <v>196</v>
      </c>
      <c r="B10" s="14" t="s">
        <v>197</v>
      </c>
      <c r="C10" s="14">
        <v>185</v>
      </c>
      <c r="D10" s="14">
        <v>588</v>
      </c>
      <c r="E10" s="14" t="s">
        <v>2244</v>
      </c>
      <c r="F10" s="14" t="s">
        <v>73</v>
      </c>
      <c r="G10" s="14" t="s">
        <v>107</v>
      </c>
      <c r="H10" s="14" t="s">
        <v>2357</v>
      </c>
      <c r="I10" s="14" t="s">
        <v>133</v>
      </c>
      <c r="J10" s="14" t="s">
        <v>133</v>
      </c>
      <c r="K10" s="23" t="s">
        <v>2257</v>
      </c>
      <c r="L10" s="23" t="s">
        <v>210</v>
      </c>
    </row>
    <row r="11" spans="1:12" s="70" customFormat="1" ht="63">
      <c r="A11" s="14" t="s">
        <v>196</v>
      </c>
      <c r="B11" s="14" t="s">
        <v>197</v>
      </c>
      <c r="C11" s="14" t="s">
        <v>198</v>
      </c>
      <c r="D11" s="14" t="s">
        <v>199</v>
      </c>
      <c r="E11" s="14" t="s">
        <v>2243</v>
      </c>
      <c r="F11" s="14" t="s">
        <v>73</v>
      </c>
      <c r="G11" s="14" t="s">
        <v>121</v>
      </c>
      <c r="H11" s="14" t="s">
        <v>216</v>
      </c>
      <c r="I11" s="14" t="s">
        <v>2401</v>
      </c>
      <c r="J11" s="14" t="s">
        <v>133</v>
      </c>
      <c r="K11" s="23" t="s">
        <v>2250</v>
      </c>
      <c r="L11" s="23" t="s">
        <v>64</v>
      </c>
    </row>
    <row r="12" spans="1:12" s="70" customFormat="1" ht="110.25">
      <c r="A12" s="14" t="s">
        <v>196</v>
      </c>
      <c r="B12" s="14" t="s">
        <v>197</v>
      </c>
      <c r="C12" s="14" t="s">
        <v>91</v>
      </c>
      <c r="D12" s="14" t="s">
        <v>92</v>
      </c>
      <c r="E12" s="14" t="s">
        <v>2243</v>
      </c>
      <c r="F12" s="14" t="s">
        <v>73</v>
      </c>
      <c r="G12" s="14" t="s">
        <v>173</v>
      </c>
      <c r="H12" s="23" t="s">
        <v>216</v>
      </c>
      <c r="I12" s="23" t="s">
        <v>76</v>
      </c>
      <c r="J12" s="23" t="s">
        <v>133</v>
      </c>
      <c r="K12" s="23" t="s">
        <v>2263</v>
      </c>
      <c r="L12" s="23" t="s">
        <v>64</v>
      </c>
    </row>
    <row r="13" spans="1:12" s="70" customFormat="1" ht="252">
      <c r="A13" s="14" t="s">
        <v>230</v>
      </c>
      <c r="B13" s="14" t="s">
        <v>231</v>
      </c>
      <c r="C13" s="14" t="s">
        <v>157</v>
      </c>
      <c r="D13" s="14" t="s">
        <v>158</v>
      </c>
      <c r="E13" s="14" t="s">
        <v>2243</v>
      </c>
      <c r="F13" s="14" t="s">
        <v>73</v>
      </c>
      <c r="G13" s="14" t="s">
        <v>107</v>
      </c>
      <c r="H13" s="14" t="s">
        <v>2388</v>
      </c>
      <c r="I13" s="14" t="s">
        <v>671</v>
      </c>
      <c r="J13" s="14" t="s">
        <v>335</v>
      </c>
      <c r="K13" s="23" t="s">
        <v>2259</v>
      </c>
      <c r="L13" s="23" t="s">
        <v>233</v>
      </c>
    </row>
    <row r="14" spans="1:12" s="70" customFormat="1" ht="252">
      <c r="A14" s="14" t="s">
        <v>230</v>
      </c>
      <c r="B14" s="14" t="s">
        <v>231</v>
      </c>
      <c r="C14" s="14" t="s">
        <v>157</v>
      </c>
      <c r="D14" s="14" t="s">
        <v>158</v>
      </c>
      <c r="E14" s="14" t="s">
        <v>2243</v>
      </c>
      <c r="F14" s="14" t="s">
        <v>73</v>
      </c>
      <c r="G14" s="14" t="s">
        <v>121</v>
      </c>
      <c r="H14" s="14" t="s">
        <v>2365</v>
      </c>
      <c r="I14" s="14" t="s">
        <v>133</v>
      </c>
      <c r="J14" s="14" t="s">
        <v>991</v>
      </c>
      <c r="K14" s="23" t="s">
        <v>2250</v>
      </c>
      <c r="L14" s="23" t="s">
        <v>235</v>
      </c>
    </row>
    <row r="15" spans="1:12" s="70" customFormat="1" ht="157.5">
      <c r="A15" s="14" t="s">
        <v>247</v>
      </c>
      <c r="B15" s="14" t="s">
        <v>248</v>
      </c>
      <c r="C15" s="14" t="s">
        <v>157</v>
      </c>
      <c r="D15" s="14" t="s">
        <v>158</v>
      </c>
      <c r="E15" s="14" t="s">
        <v>2243</v>
      </c>
      <c r="F15" s="14" t="s">
        <v>73</v>
      </c>
      <c r="G15" s="14" t="s">
        <v>107</v>
      </c>
      <c r="H15" s="14" t="s">
        <v>2389</v>
      </c>
      <c r="I15" s="14" t="s">
        <v>133</v>
      </c>
      <c r="J15" s="14" t="s">
        <v>782</v>
      </c>
      <c r="K15" s="23" t="s">
        <v>2248</v>
      </c>
      <c r="L15" s="23" t="s">
        <v>250</v>
      </c>
    </row>
    <row r="16" spans="1:12" s="70" customFormat="1" ht="47.25">
      <c r="A16" s="14" t="s">
        <v>247</v>
      </c>
      <c r="B16" s="14" t="s">
        <v>248</v>
      </c>
      <c r="C16" s="14">
        <v>178</v>
      </c>
      <c r="D16" s="14">
        <v>584</v>
      </c>
      <c r="E16" s="14" t="s">
        <v>2245</v>
      </c>
      <c r="F16" s="14" t="s">
        <v>73</v>
      </c>
      <c r="G16" s="14" t="s">
        <v>121</v>
      </c>
      <c r="H16" s="14" t="s">
        <v>133</v>
      </c>
      <c r="I16" s="14">
        <v>6</v>
      </c>
      <c r="J16" s="14" t="s">
        <v>133</v>
      </c>
      <c r="K16" s="23" t="s">
        <v>2249</v>
      </c>
      <c r="L16" s="23" t="s">
        <v>253</v>
      </c>
    </row>
    <row r="17" spans="1:12" s="70" customFormat="1" ht="47.25">
      <c r="A17" s="14" t="s">
        <v>263</v>
      </c>
      <c r="B17" s="14" t="s">
        <v>264</v>
      </c>
      <c r="C17" s="14" t="s">
        <v>66</v>
      </c>
      <c r="D17" s="14" t="s">
        <v>67</v>
      </c>
      <c r="E17" s="14" t="s">
        <v>2243</v>
      </c>
      <c r="F17" s="14" t="s">
        <v>51</v>
      </c>
      <c r="G17" s="14" t="s">
        <v>52</v>
      </c>
      <c r="H17" s="23" t="s">
        <v>55</v>
      </c>
      <c r="I17" s="23" t="s">
        <v>56</v>
      </c>
      <c r="J17" s="23" t="s">
        <v>68</v>
      </c>
      <c r="K17" s="23" t="s">
        <v>2334</v>
      </c>
      <c r="L17" s="23" t="s">
        <v>64</v>
      </c>
    </row>
    <row r="18" spans="1:12" s="70" customFormat="1" ht="110.25">
      <c r="A18" s="14" t="s">
        <v>263</v>
      </c>
      <c r="B18" s="14" t="s">
        <v>264</v>
      </c>
      <c r="C18" s="14" t="s">
        <v>96</v>
      </c>
      <c r="D18" s="14" t="s">
        <v>97</v>
      </c>
      <c r="E18" s="14" t="s">
        <v>2243</v>
      </c>
      <c r="F18" s="14" t="s">
        <v>51</v>
      </c>
      <c r="G18" s="14" t="s">
        <v>98</v>
      </c>
      <c r="H18" s="14" t="s">
        <v>274</v>
      </c>
      <c r="I18" s="14" t="s">
        <v>56</v>
      </c>
      <c r="J18" s="14" t="s">
        <v>68</v>
      </c>
      <c r="K18" s="23" t="s">
        <v>2352</v>
      </c>
      <c r="L18" s="23" t="s">
        <v>64</v>
      </c>
    </row>
    <row r="19" spans="1:12" s="70" customFormat="1" ht="63">
      <c r="A19" s="14" t="s">
        <v>263</v>
      </c>
      <c r="B19" s="14" t="s">
        <v>264</v>
      </c>
      <c r="C19" s="14" t="s">
        <v>84</v>
      </c>
      <c r="D19" s="14" t="s">
        <v>85</v>
      </c>
      <c r="E19" s="14" t="s">
        <v>2243</v>
      </c>
      <c r="F19" s="14" t="s">
        <v>51</v>
      </c>
      <c r="G19" s="14" t="s">
        <v>98</v>
      </c>
      <c r="H19" s="14" t="s">
        <v>278</v>
      </c>
      <c r="I19" s="14">
        <v>9</v>
      </c>
      <c r="J19" s="14" t="s">
        <v>140</v>
      </c>
      <c r="K19" s="23" t="s">
        <v>2335</v>
      </c>
      <c r="L19" s="23" t="s">
        <v>64</v>
      </c>
    </row>
    <row r="20" spans="1:12" s="70" customFormat="1" ht="63">
      <c r="A20" s="14" t="s">
        <v>263</v>
      </c>
      <c r="B20" s="14" t="s">
        <v>264</v>
      </c>
      <c r="C20" s="14" t="s">
        <v>84</v>
      </c>
      <c r="D20" s="14" t="s">
        <v>85</v>
      </c>
      <c r="E20" s="14" t="s">
        <v>2243</v>
      </c>
      <c r="F20" s="14" t="s">
        <v>73</v>
      </c>
      <c r="G20" s="14" t="s">
        <v>107</v>
      </c>
      <c r="H20" s="14" t="s">
        <v>2358</v>
      </c>
      <c r="I20" s="14" t="s">
        <v>2359</v>
      </c>
      <c r="J20" s="14" t="s">
        <v>133</v>
      </c>
      <c r="K20" s="23" t="s">
        <v>2259</v>
      </c>
      <c r="L20" s="23" t="s">
        <v>64</v>
      </c>
    </row>
    <row r="21" spans="1:12" s="70" customFormat="1" ht="63">
      <c r="A21" s="14" t="s">
        <v>263</v>
      </c>
      <c r="B21" s="14" t="s">
        <v>264</v>
      </c>
      <c r="C21" s="18" t="s">
        <v>84</v>
      </c>
      <c r="D21" s="14" t="s">
        <v>85</v>
      </c>
      <c r="E21" s="14" t="s">
        <v>2243</v>
      </c>
      <c r="F21" s="14" t="s">
        <v>73</v>
      </c>
      <c r="G21" s="14" t="s">
        <v>121</v>
      </c>
      <c r="H21" s="14" t="s">
        <v>2402</v>
      </c>
      <c r="I21" s="14" t="s">
        <v>2403</v>
      </c>
      <c r="J21" s="14" t="s">
        <v>2404</v>
      </c>
      <c r="K21" s="23" t="s">
        <v>2249</v>
      </c>
      <c r="L21" s="23" t="s">
        <v>64</v>
      </c>
    </row>
    <row r="22" spans="1:12" s="70" customFormat="1" ht="63">
      <c r="A22" s="14" t="s">
        <v>263</v>
      </c>
      <c r="B22" s="14" t="s">
        <v>264</v>
      </c>
      <c r="C22" s="14">
        <v>175</v>
      </c>
      <c r="D22" s="14">
        <v>583</v>
      </c>
      <c r="E22" s="14" t="s">
        <v>2244</v>
      </c>
      <c r="F22" s="14" t="s">
        <v>73</v>
      </c>
      <c r="G22" s="14" t="s">
        <v>287</v>
      </c>
      <c r="H22" s="14" t="s">
        <v>139</v>
      </c>
      <c r="I22" s="14" t="s">
        <v>133</v>
      </c>
      <c r="J22" s="14" t="s">
        <v>140</v>
      </c>
      <c r="K22" s="23" t="s">
        <v>2324</v>
      </c>
      <c r="L22" s="23" t="s">
        <v>64</v>
      </c>
    </row>
    <row r="23" spans="1:12" s="70" customFormat="1" ht="63">
      <c r="A23" s="14" t="s">
        <v>263</v>
      </c>
      <c r="B23" s="14" t="s">
        <v>264</v>
      </c>
      <c r="C23" s="14">
        <v>178</v>
      </c>
      <c r="D23" s="14">
        <v>584</v>
      </c>
      <c r="E23" s="14" t="s">
        <v>2245</v>
      </c>
      <c r="F23" s="14" t="s">
        <v>73</v>
      </c>
      <c r="G23" s="14" t="s">
        <v>287</v>
      </c>
      <c r="H23" s="23" t="s">
        <v>139</v>
      </c>
      <c r="I23" s="23" t="s">
        <v>133</v>
      </c>
      <c r="J23" s="23" t="s">
        <v>140</v>
      </c>
      <c r="K23" s="23" t="s">
        <v>2325</v>
      </c>
      <c r="L23" s="23" t="s">
        <v>64</v>
      </c>
    </row>
    <row r="24" spans="1:12" s="70" customFormat="1" ht="252">
      <c r="A24" s="14" t="s">
        <v>292</v>
      </c>
      <c r="B24" s="14" t="s">
        <v>293</v>
      </c>
      <c r="C24" s="14" t="s">
        <v>84</v>
      </c>
      <c r="D24" s="14" t="s">
        <v>85</v>
      </c>
      <c r="E24" s="14" t="s">
        <v>2243</v>
      </c>
      <c r="F24" s="14" t="s">
        <v>152</v>
      </c>
      <c r="G24" s="14" t="s">
        <v>153</v>
      </c>
      <c r="H24" s="14" t="s">
        <v>322</v>
      </c>
      <c r="I24" s="14">
        <v>11</v>
      </c>
      <c r="J24" s="14" t="s">
        <v>77</v>
      </c>
      <c r="K24" s="23" t="s">
        <v>2264</v>
      </c>
      <c r="L24" s="23" t="s">
        <v>326</v>
      </c>
    </row>
    <row r="25" spans="1:12" s="70" customFormat="1" ht="299.25">
      <c r="A25" s="14" t="s">
        <v>292</v>
      </c>
      <c r="B25" s="14" t="s">
        <v>293</v>
      </c>
      <c r="C25" s="14" t="s">
        <v>84</v>
      </c>
      <c r="D25" s="14" t="s">
        <v>85</v>
      </c>
      <c r="E25" s="14" t="s">
        <v>2243</v>
      </c>
      <c r="F25" s="14" t="s">
        <v>152</v>
      </c>
      <c r="G25" s="14" t="s">
        <v>153</v>
      </c>
      <c r="H25" s="14" t="s">
        <v>305</v>
      </c>
      <c r="I25" s="14" t="s">
        <v>328</v>
      </c>
      <c r="J25" s="14" t="s">
        <v>306</v>
      </c>
      <c r="K25" s="23" t="s">
        <v>2265</v>
      </c>
      <c r="L25" s="23" t="s">
        <v>326</v>
      </c>
    </row>
    <row r="26" spans="1:12" s="70" customFormat="1" ht="220.5">
      <c r="A26" s="14" t="s">
        <v>292</v>
      </c>
      <c r="B26" s="14" t="s">
        <v>293</v>
      </c>
      <c r="C26" s="14" t="s">
        <v>84</v>
      </c>
      <c r="D26" s="14" t="s">
        <v>85</v>
      </c>
      <c r="E26" s="14" t="s">
        <v>2243</v>
      </c>
      <c r="F26" s="14" t="s">
        <v>152</v>
      </c>
      <c r="G26" s="14" t="s">
        <v>153</v>
      </c>
      <c r="H26" s="14" t="s">
        <v>310</v>
      </c>
      <c r="I26" s="14" t="s">
        <v>332</v>
      </c>
      <c r="J26" s="14" t="s">
        <v>335</v>
      </c>
      <c r="K26" s="23" t="s">
        <v>2266</v>
      </c>
      <c r="L26" s="23" t="s">
        <v>326</v>
      </c>
    </row>
    <row r="27" spans="1:12" s="70" customFormat="1" ht="236.25">
      <c r="A27" s="14" t="s">
        <v>292</v>
      </c>
      <c r="B27" s="14" t="s">
        <v>293</v>
      </c>
      <c r="C27" s="14">
        <v>185</v>
      </c>
      <c r="D27" s="14">
        <v>588</v>
      </c>
      <c r="E27" s="14" t="s">
        <v>2244</v>
      </c>
      <c r="F27" s="14" t="s">
        <v>152</v>
      </c>
      <c r="G27" s="14" t="s">
        <v>153</v>
      </c>
      <c r="H27" s="14" t="s">
        <v>338</v>
      </c>
      <c r="I27" s="14">
        <v>11</v>
      </c>
      <c r="J27" s="14" t="s">
        <v>77</v>
      </c>
      <c r="K27" s="23" t="s">
        <v>2267</v>
      </c>
      <c r="L27" s="23" t="s">
        <v>326</v>
      </c>
    </row>
    <row r="28" spans="1:12" s="70" customFormat="1" ht="126">
      <c r="A28" s="14" t="s">
        <v>292</v>
      </c>
      <c r="B28" s="14" t="s">
        <v>293</v>
      </c>
      <c r="C28" s="14">
        <v>185</v>
      </c>
      <c r="D28" s="14">
        <v>588</v>
      </c>
      <c r="E28" s="14" t="s">
        <v>2244</v>
      </c>
      <c r="F28" s="14" t="s">
        <v>152</v>
      </c>
      <c r="G28" s="14" t="s">
        <v>153</v>
      </c>
      <c r="H28" s="14" t="s">
        <v>341</v>
      </c>
      <c r="I28" s="14">
        <v>11</v>
      </c>
      <c r="J28" s="14" t="s">
        <v>77</v>
      </c>
      <c r="K28" s="23" t="s">
        <v>2268</v>
      </c>
      <c r="L28" s="23" t="s">
        <v>326</v>
      </c>
    </row>
    <row r="29" spans="1:12" s="70" customFormat="1" ht="204.75">
      <c r="A29" s="14" t="s">
        <v>292</v>
      </c>
      <c r="B29" s="14" t="s">
        <v>293</v>
      </c>
      <c r="C29" s="14">
        <v>188</v>
      </c>
      <c r="D29" s="14">
        <v>589</v>
      </c>
      <c r="E29" s="14" t="s">
        <v>2245</v>
      </c>
      <c r="F29" s="14" t="s">
        <v>152</v>
      </c>
      <c r="G29" s="14" t="s">
        <v>153</v>
      </c>
      <c r="H29" s="14" t="s">
        <v>344</v>
      </c>
      <c r="I29" s="14">
        <v>11</v>
      </c>
      <c r="J29" s="14" t="s">
        <v>77</v>
      </c>
      <c r="K29" s="23" t="s">
        <v>2269</v>
      </c>
      <c r="L29" s="23" t="s">
        <v>326</v>
      </c>
    </row>
    <row r="30" spans="1:12" s="70" customFormat="1" ht="189">
      <c r="A30" s="14" t="s">
        <v>292</v>
      </c>
      <c r="B30" s="14" t="s">
        <v>293</v>
      </c>
      <c r="C30" s="14">
        <v>188</v>
      </c>
      <c r="D30" s="14">
        <v>589</v>
      </c>
      <c r="E30" s="14" t="s">
        <v>2245</v>
      </c>
      <c r="F30" s="14" t="s">
        <v>152</v>
      </c>
      <c r="G30" s="14" t="s">
        <v>153</v>
      </c>
      <c r="H30" s="14" t="s">
        <v>348</v>
      </c>
      <c r="I30" s="14" t="s">
        <v>349</v>
      </c>
      <c r="J30" s="14" t="s">
        <v>77</v>
      </c>
      <c r="K30" s="23" t="s">
        <v>2270</v>
      </c>
      <c r="L30" s="23" t="s">
        <v>326</v>
      </c>
    </row>
    <row r="31" spans="1:12" s="70" customFormat="1" ht="267.75">
      <c r="A31" s="14" t="s">
        <v>292</v>
      </c>
      <c r="B31" s="14" t="s">
        <v>293</v>
      </c>
      <c r="C31" s="14" t="s">
        <v>66</v>
      </c>
      <c r="D31" s="14" t="s">
        <v>67</v>
      </c>
      <c r="E31" s="14" t="s">
        <v>2243</v>
      </c>
      <c r="F31" s="14" t="s">
        <v>152</v>
      </c>
      <c r="G31" s="14" t="s">
        <v>153</v>
      </c>
      <c r="H31" s="14" t="s">
        <v>310</v>
      </c>
      <c r="I31" s="14" t="s">
        <v>56</v>
      </c>
      <c r="J31" s="14" t="s">
        <v>68</v>
      </c>
      <c r="K31" s="23" t="s">
        <v>2271</v>
      </c>
      <c r="L31" s="23" t="s">
        <v>326</v>
      </c>
    </row>
    <row r="32" spans="1:12" s="70" customFormat="1" ht="362.25">
      <c r="A32" s="14" t="s">
        <v>292</v>
      </c>
      <c r="B32" s="14" t="s">
        <v>293</v>
      </c>
      <c r="C32" s="14" t="s">
        <v>66</v>
      </c>
      <c r="D32" s="14" t="s">
        <v>67</v>
      </c>
      <c r="E32" s="14" t="s">
        <v>2243</v>
      </c>
      <c r="F32" s="14" t="s">
        <v>152</v>
      </c>
      <c r="G32" s="14" t="s">
        <v>153</v>
      </c>
      <c r="H32" s="14" t="s">
        <v>361</v>
      </c>
      <c r="I32" s="14" t="s">
        <v>364</v>
      </c>
      <c r="J32" s="14" t="s">
        <v>306</v>
      </c>
      <c r="K32" s="23" t="s">
        <v>2272</v>
      </c>
      <c r="L32" s="23" t="s">
        <v>326</v>
      </c>
    </row>
    <row r="33" spans="1:12" s="70" customFormat="1" ht="283.5">
      <c r="A33" s="14" t="s">
        <v>292</v>
      </c>
      <c r="B33" s="14" t="s">
        <v>293</v>
      </c>
      <c r="C33" s="14" t="s">
        <v>66</v>
      </c>
      <c r="D33" s="14" t="s">
        <v>67</v>
      </c>
      <c r="E33" s="14" t="s">
        <v>2243</v>
      </c>
      <c r="F33" s="14" t="s">
        <v>152</v>
      </c>
      <c r="G33" s="14" t="s">
        <v>153</v>
      </c>
      <c r="H33" s="14" t="s">
        <v>319</v>
      </c>
      <c r="I33" s="14" t="s">
        <v>328</v>
      </c>
      <c r="J33" s="14" t="s">
        <v>306</v>
      </c>
      <c r="K33" s="23" t="s">
        <v>2273</v>
      </c>
      <c r="L33" s="23" t="s">
        <v>326</v>
      </c>
    </row>
    <row r="34" spans="1:12" s="70" customFormat="1" ht="63">
      <c r="A34" s="14" t="s">
        <v>292</v>
      </c>
      <c r="B34" s="14" t="s">
        <v>293</v>
      </c>
      <c r="C34" s="14" t="s">
        <v>198</v>
      </c>
      <c r="D34" s="14" t="s">
        <v>199</v>
      </c>
      <c r="E34" s="14" t="s">
        <v>2243</v>
      </c>
      <c r="F34" s="14" t="s">
        <v>73</v>
      </c>
      <c r="G34" s="14" t="s">
        <v>107</v>
      </c>
      <c r="H34" s="14" t="s">
        <v>2360</v>
      </c>
      <c r="I34" s="14" t="s">
        <v>133</v>
      </c>
      <c r="J34" s="14" t="s">
        <v>991</v>
      </c>
      <c r="K34" s="23" t="s">
        <v>2251</v>
      </c>
      <c r="L34" s="23"/>
    </row>
    <row r="35" spans="1:12" s="70" customFormat="1" ht="267.75">
      <c r="A35" s="14" t="s">
        <v>408</v>
      </c>
      <c r="B35" s="14" t="s">
        <v>409</v>
      </c>
      <c r="C35" s="14" t="s">
        <v>157</v>
      </c>
      <c r="D35" s="14" t="s">
        <v>158</v>
      </c>
      <c r="E35" s="14" t="s">
        <v>2243</v>
      </c>
      <c r="F35" s="14" t="s">
        <v>73</v>
      </c>
      <c r="G35" s="14" t="s">
        <v>107</v>
      </c>
      <c r="H35" s="14" t="s">
        <v>2361</v>
      </c>
      <c r="I35" s="14" t="s">
        <v>671</v>
      </c>
      <c r="J35" s="14" t="s">
        <v>991</v>
      </c>
      <c r="K35" s="23" t="s">
        <v>2248</v>
      </c>
      <c r="L35" s="23" t="s">
        <v>414</v>
      </c>
    </row>
    <row r="36" spans="1:12" s="70" customFormat="1" ht="94.5">
      <c r="A36" s="14" t="s">
        <v>408</v>
      </c>
      <c r="B36" s="14" t="s">
        <v>409</v>
      </c>
      <c r="C36" s="14" t="s">
        <v>91</v>
      </c>
      <c r="D36" s="14" t="s">
        <v>92</v>
      </c>
      <c r="E36" s="14" t="s">
        <v>2243</v>
      </c>
      <c r="F36" s="14" t="s">
        <v>73</v>
      </c>
      <c r="G36" s="14" t="s">
        <v>121</v>
      </c>
      <c r="H36" s="14" t="s">
        <v>2405</v>
      </c>
      <c r="I36" s="14" t="s">
        <v>671</v>
      </c>
      <c r="J36" s="14" t="s">
        <v>133</v>
      </c>
      <c r="K36" s="23" t="s">
        <v>2252</v>
      </c>
      <c r="L36" s="23" t="s">
        <v>417</v>
      </c>
    </row>
    <row r="37" spans="1:12" s="70" customFormat="1" ht="220.5">
      <c r="A37" s="14" t="s">
        <v>432</v>
      </c>
      <c r="B37" s="14" t="s">
        <v>433</v>
      </c>
      <c r="C37" s="14" t="s">
        <v>84</v>
      </c>
      <c r="D37" s="14" t="s">
        <v>85</v>
      </c>
      <c r="E37" s="14" t="s">
        <v>2243</v>
      </c>
      <c r="F37" s="14" t="s">
        <v>440</v>
      </c>
      <c r="G37" s="14" t="s">
        <v>153</v>
      </c>
      <c r="H37" s="14" t="s">
        <v>441</v>
      </c>
      <c r="I37" s="14" t="s">
        <v>442</v>
      </c>
      <c r="J37" s="14" t="s">
        <v>140</v>
      </c>
      <c r="K37" s="23" t="s">
        <v>2274</v>
      </c>
      <c r="L37" s="23" t="s">
        <v>64</v>
      </c>
    </row>
    <row r="38" spans="1:12" s="70" customFormat="1" ht="252">
      <c r="A38" s="14" t="s">
        <v>432</v>
      </c>
      <c r="B38" s="14" t="s">
        <v>433</v>
      </c>
      <c r="C38" s="14" t="s">
        <v>84</v>
      </c>
      <c r="D38" s="14" t="s">
        <v>85</v>
      </c>
      <c r="E38" s="14" t="s">
        <v>2243</v>
      </c>
      <c r="F38" s="14" t="s">
        <v>440</v>
      </c>
      <c r="G38" s="14" t="s">
        <v>153</v>
      </c>
      <c r="H38" s="14" t="s">
        <v>139</v>
      </c>
      <c r="I38" s="14" t="s">
        <v>56</v>
      </c>
      <c r="J38" s="14" t="s">
        <v>68</v>
      </c>
      <c r="K38" s="23" t="s">
        <v>2275</v>
      </c>
      <c r="L38" s="23" t="s">
        <v>64</v>
      </c>
    </row>
    <row r="39" spans="1:12" s="70" customFormat="1" ht="204.75">
      <c r="A39" s="14" t="s">
        <v>432</v>
      </c>
      <c r="B39" s="14" t="s">
        <v>433</v>
      </c>
      <c r="C39" s="14" t="s">
        <v>84</v>
      </c>
      <c r="D39" s="14" t="s">
        <v>85</v>
      </c>
      <c r="E39" s="14" t="s">
        <v>2243</v>
      </c>
      <c r="F39" s="14" t="s">
        <v>440</v>
      </c>
      <c r="G39" s="14" t="s">
        <v>153</v>
      </c>
      <c r="H39" s="14" t="s">
        <v>449</v>
      </c>
      <c r="I39" s="14" t="s">
        <v>76</v>
      </c>
      <c r="J39" s="14" t="s">
        <v>450</v>
      </c>
      <c r="K39" s="23" t="s">
        <v>2276</v>
      </c>
      <c r="L39" s="23" t="s">
        <v>64</v>
      </c>
    </row>
    <row r="40" spans="1:12" s="70" customFormat="1" ht="63">
      <c r="A40" s="14" t="s">
        <v>432</v>
      </c>
      <c r="B40" s="14" t="s">
        <v>433</v>
      </c>
      <c r="C40" s="14" t="s">
        <v>198</v>
      </c>
      <c r="D40" s="14" t="s">
        <v>199</v>
      </c>
      <c r="E40" s="14" t="s">
        <v>2243</v>
      </c>
      <c r="F40" s="14" t="s">
        <v>73</v>
      </c>
      <c r="G40" s="14" t="s">
        <v>107</v>
      </c>
      <c r="H40" s="14" t="s">
        <v>2390</v>
      </c>
      <c r="I40" s="14" t="s">
        <v>133</v>
      </c>
      <c r="J40" s="14" t="s">
        <v>133</v>
      </c>
      <c r="K40" s="23" t="s">
        <v>2251</v>
      </c>
      <c r="L40" s="23" t="s">
        <v>454</v>
      </c>
    </row>
    <row r="41" spans="1:12" s="70" customFormat="1" ht="315">
      <c r="A41" s="14" t="s">
        <v>432</v>
      </c>
      <c r="B41" s="14" t="s">
        <v>433</v>
      </c>
      <c r="C41" s="14" t="s">
        <v>128</v>
      </c>
      <c r="D41" s="14" t="s">
        <v>129</v>
      </c>
      <c r="E41" s="14" t="s">
        <v>2245</v>
      </c>
      <c r="F41" s="14" t="s">
        <v>51</v>
      </c>
      <c r="G41" s="14" t="s">
        <v>130</v>
      </c>
      <c r="H41" s="14" t="s">
        <v>456</v>
      </c>
      <c r="I41" s="14" t="s">
        <v>457</v>
      </c>
      <c r="J41" s="14" t="s">
        <v>133</v>
      </c>
      <c r="K41" s="23" t="s">
        <v>2277</v>
      </c>
      <c r="L41" s="23" t="s">
        <v>462</v>
      </c>
    </row>
    <row r="42" spans="1:12" s="70" customFormat="1" ht="94.5">
      <c r="A42" s="14" t="s">
        <v>475</v>
      </c>
      <c r="B42" s="14" t="s">
        <v>476</v>
      </c>
      <c r="C42" s="14" t="s">
        <v>157</v>
      </c>
      <c r="D42" s="14" t="s">
        <v>158</v>
      </c>
      <c r="E42" s="14" t="s">
        <v>2243</v>
      </c>
      <c r="F42" s="14" t="s">
        <v>51</v>
      </c>
      <c r="G42" s="14" t="s">
        <v>98</v>
      </c>
      <c r="H42" s="14" t="s">
        <v>503</v>
      </c>
      <c r="I42" s="14" t="s">
        <v>56</v>
      </c>
      <c r="J42" s="14" t="s">
        <v>68</v>
      </c>
      <c r="K42" s="23" t="s">
        <v>2336</v>
      </c>
      <c r="L42" s="23" t="s">
        <v>64</v>
      </c>
    </row>
    <row r="43" spans="1:12" s="70" customFormat="1" ht="94.5">
      <c r="A43" s="14" t="s">
        <v>475</v>
      </c>
      <c r="B43" s="14" t="s">
        <v>476</v>
      </c>
      <c r="C43" s="14" t="s">
        <v>157</v>
      </c>
      <c r="D43" s="14" t="s">
        <v>158</v>
      </c>
      <c r="E43" s="14" t="s">
        <v>2243</v>
      </c>
      <c r="F43" s="14" t="s">
        <v>73</v>
      </c>
      <c r="G43" s="14" t="s">
        <v>107</v>
      </c>
      <c r="H43" s="14" t="s">
        <v>1281</v>
      </c>
      <c r="I43" s="14" t="s">
        <v>1286</v>
      </c>
      <c r="J43" s="14" t="s">
        <v>335</v>
      </c>
      <c r="K43" s="23" t="s">
        <v>2259</v>
      </c>
      <c r="L43" s="23" t="s">
        <v>64</v>
      </c>
    </row>
    <row r="44" spans="1:12" s="70" customFormat="1" ht="78.75">
      <c r="A44" s="14" t="s">
        <v>475</v>
      </c>
      <c r="B44" s="14" t="s">
        <v>476</v>
      </c>
      <c r="C44" s="14" t="s">
        <v>105</v>
      </c>
      <c r="D44" s="14" t="s">
        <v>106</v>
      </c>
      <c r="E44" s="14" t="s">
        <v>2243</v>
      </c>
      <c r="F44" s="14" t="s">
        <v>73</v>
      </c>
      <c r="G44" s="14" t="s">
        <v>121</v>
      </c>
      <c r="H44" s="14" t="s">
        <v>2406</v>
      </c>
      <c r="I44" s="14" t="s">
        <v>1286</v>
      </c>
      <c r="J44" s="14" t="s">
        <v>782</v>
      </c>
      <c r="K44" s="23" t="s">
        <v>2250</v>
      </c>
      <c r="L44" s="23" t="s">
        <v>64</v>
      </c>
    </row>
    <row r="45" spans="1:12" s="70" customFormat="1" ht="78.75">
      <c r="A45" s="14" t="s">
        <v>475</v>
      </c>
      <c r="B45" s="14" t="s">
        <v>476</v>
      </c>
      <c r="C45" s="14">
        <v>185</v>
      </c>
      <c r="D45" s="14">
        <v>588</v>
      </c>
      <c r="E45" s="14" t="s">
        <v>2244</v>
      </c>
      <c r="F45" s="14" t="s">
        <v>73</v>
      </c>
      <c r="G45" s="14" t="s">
        <v>519</v>
      </c>
      <c r="H45" s="23" t="s">
        <v>274</v>
      </c>
      <c r="I45" s="23" t="s">
        <v>133</v>
      </c>
      <c r="J45" s="23" t="s">
        <v>133</v>
      </c>
      <c r="K45" s="23" t="s">
        <v>2232</v>
      </c>
      <c r="L45" s="23" t="s">
        <v>64</v>
      </c>
    </row>
    <row r="46" spans="1:12" s="70" customFormat="1" ht="63">
      <c r="A46" s="14" t="s">
        <v>534</v>
      </c>
      <c r="B46" s="14" t="s">
        <v>535</v>
      </c>
      <c r="C46" s="14" t="s">
        <v>198</v>
      </c>
      <c r="D46" s="14" t="s">
        <v>199</v>
      </c>
      <c r="E46" s="14" t="s">
        <v>2243</v>
      </c>
      <c r="F46" s="14" t="s">
        <v>73</v>
      </c>
      <c r="G46" s="14" t="s">
        <v>107</v>
      </c>
      <c r="H46" s="14" t="s">
        <v>2362</v>
      </c>
      <c r="I46" s="14" t="s">
        <v>2363</v>
      </c>
      <c r="J46" s="14" t="s">
        <v>991</v>
      </c>
      <c r="K46" s="23" t="s">
        <v>2251</v>
      </c>
      <c r="L46" s="23" t="s">
        <v>546</v>
      </c>
    </row>
    <row r="47" spans="1:12" s="70" customFormat="1" ht="94.5">
      <c r="A47" s="14" t="s">
        <v>534</v>
      </c>
      <c r="B47" s="14" t="s">
        <v>535</v>
      </c>
      <c r="C47" s="14" t="s">
        <v>548</v>
      </c>
      <c r="D47" s="14" t="s">
        <v>549</v>
      </c>
      <c r="E47" s="14" t="s">
        <v>2243</v>
      </c>
      <c r="F47" s="14" t="s">
        <v>73</v>
      </c>
      <c r="G47" s="14" t="s">
        <v>121</v>
      </c>
      <c r="H47" s="14" t="s">
        <v>2407</v>
      </c>
      <c r="I47" s="14" t="s">
        <v>442</v>
      </c>
      <c r="J47" s="14" t="s">
        <v>133</v>
      </c>
      <c r="K47" s="23" t="s">
        <v>2253</v>
      </c>
      <c r="L47" s="23" t="s">
        <v>551</v>
      </c>
    </row>
    <row r="48" spans="1:12" s="70" customFormat="1" ht="126">
      <c r="A48" s="14" t="s">
        <v>534</v>
      </c>
      <c r="B48" s="14" t="s">
        <v>535</v>
      </c>
      <c r="C48" s="14" t="s">
        <v>91</v>
      </c>
      <c r="D48" s="14" t="s">
        <v>92</v>
      </c>
      <c r="E48" s="14" t="s">
        <v>2243</v>
      </c>
      <c r="F48" s="14" t="s">
        <v>73</v>
      </c>
      <c r="G48" s="14" t="s">
        <v>173</v>
      </c>
      <c r="H48" s="14" t="s">
        <v>559</v>
      </c>
      <c r="I48" s="23" t="s">
        <v>76</v>
      </c>
      <c r="J48" s="23" t="s">
        <v>133</v>
      </c>
      <c r="K48" s="23" t="s">
        <v>2278</v>
      </c>
      <c r="L48" s="23" t="s">
        <v>561</v>
      </c>
    </row>
    <row r="49" spans="1:12" s="70" customFormat="1" ht="78.75">
      <c r="A49" s="14" t="s">
        <v>534</v>
      </c>
      <c r="B49" s="14" t="s">
        <v>535</v>
      </c>
      <c r="C49" s="14">
        <v>188</v>
      </c>
      <c r="D49" s="14">
        <v>589</v>
      </c>
      <c r="E49" s="14" t="s">
        <v>2245</v>
      </c>
      <c r="F49" s="14" t="s">
        <v>73</v>
      </c>
      <c r="G49" s="14" t="s">
        <v>519</v>
      </c>
      <c r="H49" s="14" t="s">
        <v>2423</v>
      </c>
      <c r="I49" s="14" t="s">
        <v>133</v>
      </c>
      <c r="J49" s="14" t="s">
        <v>133</v>
      </c>
      <c r="K49" s="23" t="s">
        <v>2424</v>
      </c>
      <c r="L49" s="23" t="s">
        <v>64</v>
      </c>
    </row>
    <row r="50" spans="1:12" s="70" customFormat="1" ht="78.75">
      <c r="A50" s="14" t="s">
        <v>583</v>
      </c>
      <c r="B50" s="14" t="s">
        <v>584</v>
      </c>
      <c r="C50" s="16" t="s">
        <v>128</v>
      </c>
      <c r="D50" s="14" t="s">
        <v>129</v>
      </c>
      <c r="E50" s="14" t="s">
        <v>2245</v>
      </c>
      <c r="F50" s="14" t="s">
        <v>73</v>
      </c>
      <c r="G50" s="14" t="s">
        <v>98</v>
      </c>
      <c r="H50" s="14" t="s">
        <v>55</v>
      </c>
      <c r="I50" s="14">
        <v>4</v>
      </c>
      <c r="J50" s="14" t="s">
        <v>57</v>
      </c>
      <c r="K50" s="23" t="s">
        <v>2337</v>
      </c>
      <c r="L50" s="23" t="s">
        <v>587</v>
      </c>
    </row>
    <row r="51" spans="1:12" s="70" customFormat="1" ht="47.25">
      <c r="A51" s="14" t="s">
        <v>583</v>
      </c>
      <c r="B51" s="14" t="s">
        <v>584</v>
      </c>
      <c r="C51" s="14" t="s">
        <v>589</v>
      </c>
      <c r="D51" s="14" t="s">
        <v>590</v>
      </c>
      <c r="E51" s="14" t="s">
        <v>2243</v>
      </c>
      <c r="F51" s="14" t="s">
        <v>73</v>
      </c>
      <c r="G51" s="14" t="s">
        <v>107</v>
      </c>
      <c r="H51" s="14" t="s">
        <v>133</v>
      </c>
      <c r="I51" s="14" t="s">
        <v>133</v>
      </c>
      <c r="J51" s="14" t="s">
        <v>133</v>
      </c>
      <c r="K51" s="23" t="s">
        <v>2257</v>
      </c>
      <c r="L51" s="23" t="s">
        <v>592</v>
      </c>
    </row>
    <row r="52" spans="1:12" s="70" customFormat="1" ht="63">
      <c r="A52" s="14" t="s">
        <v>583</v>
      </c>
      <c r="B52" s="14" t="s">
        <v>584</v>
      </c>
      <c r="C52" s="14" t="s">
        <v>198</v>
      </c>
      <c r="D52" s="14" t="s">
        <v>199</v>
      </c>
      <c r="E52" s="14" t="s">
        <v>2243</v>
      </c>
      <c r="F52" s="14" t="s">
        <v>73</v>
      </c>
      <c r="G52" s="14" t="s">
        <v>121</v>
      </c>
      <c r="H52" s="14" t="s">
        <v>133</v>
      </c>
      <c r="I52" s="14" t="s">
        <v>133</v>
      </c>
      <c r="J52" s="14" t="s">
        <v>133</v>
      </c>
      <c r="K52" s="23" t="s">
        <v>2250</v>
      </c>
      <c r="L52" s="23" t="s">
        <v>595</v>
      </c>
    </row>
    <row r="53" spans="1:12" s="70" customFormat="1" ht="157.5">
      <c r="A53" s="14" t="s">
        <v>606</v>
      </c>
      <c r="B53" s="14" t="s">
        <v>607</v>
      </c>
      <c r="C53" s="14" t="s">
        <v>157</v>
      </c>
      <c r="D53" s="14" t="s">
        <v>158</v>
      </c>
      <c r="E53" s="14" t="s">
        <v>2243</v>
      </c>
      <c r="F53" s="14" t="s">
        <v>73</v>
      </c>
      <c r="G53" s="14" t="s">
        <v>107</v>
      </c>
      <c r="H53" s="14" t="s">
        <v>2391</v>
      </c>
      <c r="I53" s="14" t="s">
        <v>671</v>
      </c>
      <c r="J53" s="14" t="s">
        <v>2368</v>
      </c>
      <c r="K53" s="23" t="s">
        <v>2260</v>
      </c>
      <c r="L53" s="23" t="s">
        <v>609</v>
      </c>
    </row>
    <row r="54" spans="1:12" s="70" customFormat="1" ht="94.5">
      <c r="A54" s="14" t="s">
        <v>630</v>
      </c>
      <c r="B54" s="14" t="s">
        <v>631</v>
      </c>
      <c r="C54" s="14" t="s">
        <v>157</v>
      </c>
      <c r="D54" s="14" t="s">
        <v>158</v>
      </c>
      <c r="E54" s="14" t="s">
        <v>2243</v>
      </c>
      <c r="F54" s="14" t="s">
        <v>73</v>
      </c>
      <c r="G54" s="14" t="s">
        <v>107</v>
      </c>
      <c r="H54" s="14" t="s">
        <v>2364</v>
      </c>
      <c r="I54" s="14" t="s">
        <v>1552</v>
      </c>
      <c r="J54" s="14" t="s">
        <v>991</v>
      </c>
      <c r="K54" s="23" t="s">
        <v>2251</v>
      </c>
      <c r="L54" s="23" t="s">
        <v>64</v>
      </c>
    </row>
    <row r="55" spans="1:12" s="70" customFormat="1" ht="126">
      <c r="A55" s="14" t="s">
        <v>630</v>
      </c>
      <c r="B55" s="14" t="s">
        <v>631</v>
      </c>
      <c r="C55" s="14" t="s">
        <v>91</v>
      </c>
      <c r="D55" s="14" t="s">
        <v>92</v>
      </c>
      <c r="E55" s="14" t="s">
        <v>2243</v>
      </c>
      <c r="F55" s="14" t="s">
        <v>73</v>
      </c>
      <c r="G55" s="14" t="s">
        <v>173</v>
      </c>
      <c r="H55" s="23" t="s">
        <v>55</v>
      </c>
      <c r="I55" s="23" t="s">
        <v>76</v>
      </c>
      <c r="J55" s="23" t="s">
        <v>133</v>
      </c>
      <c r="K55" s="23" t="s">
        <v>2279</v>
      </c>
      <c r="L55" s="23" t="s">
        <v>640</v>
      </c>
    </row>
    <row r="56" spans="1:12" s="70" customFormat="1" ht="157.5">
      <c r="A56" s="14" t="s">
        <v>653</v>
      </c>
      <c r="B56" s="14" t="s">
        <v>654</v>
      </c>
      <c r="C56" s="14" t="s">
        <v>84</v>
      </c>
      <c r="D56" s="14" t="s">
        <v>85</v>
      </c>
      <c r="E56" s="14" t="s">
        <v>2243</v>
      </c>
      <c r="F56" s="14" t="s">
        <v>73</v>
      </c>
      <c r="G56" s="14" t="s">
        <v>107</v>
      </c>
      <c r="H56" s="14" t="s">
        <v>133</v>
      </c>
      <c r="I56" s="14" t="s">
        <v>133</v>
      </c>
      <c r="J56" s="14" t="s">
        <v>133</v>
      </c>
      <c r="K56" s="23" t="s">
        <v>2257</v>
      </c>
      <c r="L56" s="23" t="s">
        <v>2228</v>
      </c>
    </row>
    <row r="57" spans="1:12" s="70" customFormat="1" ht="157.5">
      <c r="A57" s="14" t="s">
        <v>653</v>
      </c>
      <c r="B57" s="14" t="s">
        <v>654</v>
      </c>
      <c r="C57" s="14" t="s">
        <v>198</v>
      </c>
      <c r="D57" s="14" t="s">
        <v>199</v>
      </c>
      <c r="E57" s="14" t="s">
        <v>2243</v>
      </c>
      <c r="F57" s="14" t="s">
        <v>73</v>
      </c>
      <c r="G57" s="14" t="s">
        <v>121</v>
      </c>
      <c r="H57" s="14" t="s">
        <v>133</v>
      </c>
      <c r="I57" s="14" t="s">
        <v>2422</v>
      </c>
      <c r="J57" s="14" t="s">
        <v>133</v>
      </c>
      <c r="K57" s="23" t="s">
        <v>2250</v>
      </c>
      <c r="L57" s="23" t="s">
        <v>2229</v>
      </c>
    </row>
    <row r="58" spans="1:12" s="70" customFormat="1" ht="283.5">
      <c r="A58" s="14" t="s">
        <v>661</v>
      </c>
      <c r="B58" s="14" t="s">
        <v>662</v>
      </c>
      <c r="C58" s="14" t="s">
        <v>157</v>
      </c>
      <c r="D58" s="14" t="s">
        <v>158</v>
      </c>
      <c r="E58" s="14" t="s">
        <v>2243</v>
      </c>
      <c r="F58" s="14" t="s">
        <v>73</v>
      </c>
      <c r="G58" s="14" t="s">
        <v>107</v>
      </c>
      <c r="H58" s="14" t="s">
        <v>2365</v>
      </c>
      <c r="I58" s="14" t="s">
        <v>2366</v>
      </c>
      <c r="J58" s="14" t="s">
        <v>133</v>
      </c>
      <c r="K58" s="23" t="s">
        <v>2248</v>
      </c>
      <c r="L58" s="23" t="s">
        <v>676</v>
      </c>
    </row>
    <row r="59" spans="1:12" s="70" customFormat="1" ht="409.5">
      <c r="A59" s="14" t="s">
        <v>705</v>
      </c>
      <c r="B59" s="14" t="s">
        <v>706</v>
      </c>
      <c r="C59" s="14" t="s">
        <v>157</v>
      </c>
      <c r="D59" s="14" t="s">
        <v>158</v>
      </c>
      <c r="E59" s="14" t="s">
        <v>2243</v>
      </c>
      <c r="F59" s="14" t="s">
        <v>73</v>
      </c>
      <c r="G59" s="14" t="s">
        <v>107</v>
      </c>
      <c r="H59" s="14" t="s">
        <v>2365</v>
      </c>
      <c r="I59" s="14" t="s">
        <v>133</v>
      </c>
      <c r="J59" s="14" t="s">
        <v>991</v>
      </c>
      <c r="K59" s="23" t="s">
        <v>2248</v>
      </c>
      <c r="L59" s="23" t="s">
        <v>708</v>
      </c>
    </row>
    <row r="60" spans="1:12" s="70" customFormat="1" ht="94.5">
      <c r="A60" s="14" t="s">
        <v>705</v>
      </c>
      <c r="B60" s="14" t="s">
        <v>706</v>
      </c>
      <c r="C60" s="14" t="s">
        <v>128</v>
      </c>
      <c r="D60" s="14" t="s">
        <v>129</v>
      </c>
      <c r="E60" s="14" t="s">
        <v>2245</v>
      </c>
      <c r="F60" s="14" t="s">
        <v>51</v>
      </c>
      <c r="G60" s="14" t="s">
        <v>130</v>
      </c>
      <c r="H60" s="14" t="s">
        <v>131</v>
      </c>
      <c r="I60" s="14" t="s">
        <v>76</v>
      </c>
      <c r="J60" s="14" t="s">
        <v>133</v>
      </c>
      <c r="K60" s="23" t="s">
        <v>2280</v>
      </c>
      <c r="L60" s="23" t="s">
        <v>714</v>
      </c>
    </row>
    <row r="61" spans="1:12" s="70" customFormat="1" ht="236.25">
      <c r="A61" s="14" t="s">
        <v>725</v>
      </c>
      <c r="B61" s="14" t="s">
        <v>726</v>
      </c>
      <c r="C61" s="14" t="s">
        <v>96</v>
      </c>
      <c r="D61" s="14" t="s">
        <v>97</v>
      </c>
      <c r="E61" s="14" t="s">
        <v>2243</v>
      </c>
      <c r="F61" s="14" t="s">
        <v>440</v>
      </c>
      <c r="G61" s="14" t="s">
        <v>153</v>
      </c>
      <c r="H61" s="14" t="s">
        <v>747</v>
      </c>
      <c r="I61" s="14" t="s">
        <v>133</v>
      </c>
      <c r="J61" s="14" t="s">
        <v>140</v>
      </c>
      <c r="K61" s="23" t="s">
        <v>2281</v>
      </c>
      <c r="L61" s="23" t="s">
        <v>64</v>
      </c>
    </row>
    <row r="62" spans="1:12" s="70" customFormat="1" ht="283.5">
      <c r="A62" s="14" t="s">
        <v>725</v>
      </c>
      <c r="B62" s="14" t="s">
        <v>726</v>
      </c>
      <c r="C62" s="14" t="s">
        <v>91</v>
      </c>
      <c r="D62" s="14" t="s">
        <v>92</v>
      </c>
      <c r="E62" s="14" t="s">
        <v>2243</v>
      </c>
      <c r="F62" s="14" t="s">
        <v>152</v>
      </c>
      <c r="G62" s="14" t="s">
        <v>153</v>
      </c>
      <c r="H62" s="14" t="s">
        <v>747</v>
      </c>
      <c r="I62" s="14" t="s">
        <v>133</v>
      </c>
      <c r="J62" s="14" t="s">
        <v>140</v>
      </c>
      <c r="K62" s="23" t="s">
        <v>2233</v>
      </c>
      <c r="L62" s="23" t="s">
        <v>64</v>
      </c>
    </row>
    <row r="63" spans="1:12" s="70" customFormat="1" ht="141.75">
      <c r="A63" s="14" t="s">
        <v>725</v>
      </c>
      <c r="B63" s="14" t="s">
        <v>726</v>
      </c>
      <c r="C63" s="14" t="s">
        <v>91</v>
      </c>
      <c r="D63" s="14" t="s">
        <v>92</v>
      </c>
      <c r="E63" s="14" t="s">
        <v>2243</v>
      </c>
      <c r="F63" s="14" t="s">
        <v>440</v>
      </c>
      <c r="G63" s="14" t="s">
        <v>153</v>
      </c>
      <c r="H63" s="14" t="s">
        <v>281</v>
      </c>
      <c r="I63" s="14" t="s">
        <v>133</v>
      </c>
      <c r="J63" s="14" t="s">
        <v>133</v>
      </c>
      <c r="K63" s="23" t="s">
        <v>2282</v>
      </c>
      <c r="L63" s="23" t="s">
        <v>64</v>
      </c>
    </row>
    <row r="64" spans="1:12" s="70" customFormat="1" ht="141.75">
      <c r="A64" s="14" t="s">
        <v>725</v>
      </c>
      <c r="B64" s="14" t="s">
        <v>726</v>
      </c>
      <c r="C64" s="14">
        <v>185</v>
      </c>
      <c r="D64" s="14">
        <v>588</v>
      </c>
      <c r="E64" s="14" t="s">
        <v>2244</v>
      </c>
      <c r="F64" s="14" t="s">
        <v>440</v>
      </c>
      <c r="G64" s="14" t="s">
        <v>153</v>
      </c>
      <c r="H64" s="14" t="s">
        <v>139</v>
      </c>
      <c r="I64" s="14">
        <v>8</v>
      </c>
      <c r="J64" s="14" t="s">
        <v>201</v>
      </c>
      <c r="K64" s="23" t="s">
        <v>2283</v>
      </c>
      <c r="L64" s="23" t="s">
        <v>64</v>
      </c>
    </row>
    <row r="65" spans="1:12" s="70" customFormat="1" ht="220.5">
      <c r="A65" s="14" t="s">
        <v>725</v>
      </c>
      <c r="B65" s="14" t="s">
        <v>726</v>
      </c>
      <c r="C65" s="14" t="s">
        <v>91</v>
      </c>
      <c r="D65" s="14" t="s">
        <v>92</v>
      </c>
      <c r="E65" s="14" t="s">
        <v>2243</v>
      </c>
      <c r="F65" s="14" t="s">
        <v>440</v>
      </c>
      <c r="G65" s="14" t="s">
        <v>153</v>
      </c>
      <c r="H65" s="14" t="s">
        <v>55</v>
      </c>
      <c r="I65" s="14" t="s">
        <v>764</v>
      </c>
      <c r="J65" s="14" t="s">
        <v>140</v>
      </c>
      <c r="K65" s="23" t="s">
        <v>2284</v>
      </c>
      <c r="L65" s="23" t="s">
        <v>64</v>
      </c>
    </row>
    <row r="66" spans="1:12" s="70" customFormat="1" ht="94.5">
      <c r="A66" s="14" t="s">
        <v>725</v>
      </c>
      <c r="B66" s="14" t="s">
        <v>726</v>
      </c>
      <c r="C66" s="14" t="s">
        <v>157</v>
      </c>
      <c r="D66" s="14" t="s">
        <v>158</v>
      </c>
      <c r="E66" s="14" t="s">
        <v>2243</v>
      </c>
      <c r="F66" s="14" t="s">
        <v>73</v>
      </c>
      <c r="G66" s="14" t="s">
        <v>107</v>
      </c>
      <c r="H66" s="14" t="s">
        <v>2367</v>
      </c>
      <c r="I66" s="14" t="s">
        <v>671</v>
      </c>
      <c r="J66" s="14" t="s">
        <v>2368</v>
      </c>
      <c r="K66" s="23" t="s">
        <v>2248</v>
      </c>
      <c r="L66" s="23" t="s">
        <v>64</v>
      </c>
    </row>
    <row r="67" spans="1:12" s="70" customFormat="1" ht="63">
      <c r="A67" s="14" t="s">
        <v>725</v>
      </c>
      <c r="B67" s="14" t="s">
        <v>726</v>
      </c>
      <c r="C67" s="14">
        <v>175</v>
      </c>
      <c r="D67" s="14">
        <v>583</v>
      </c>
      <c r="E67" s="14" t="s">
        <v>2244</v>
      </c>
      <c r="F67" s="14" t="s">
        <v>73</v>
      </c>
      <c r="G67" s="14" t="s">
        <v>287</v>
      </c>
      <c r="H67" s="14" t="s">
        <v>139</v>
      </c>
      <c r="I67" s="14" t="s">
        <v>133</v>
      </c>
      <c r="J67" s="14" t="s">
        <v>140</v>
      </c>
      <c r="K67" s="23" t="s">
        <v>2326</v>
      </c>
      <c r="L67" s="23" t="s">
        <v>64</v>
      </c>
    </row>
    <row r="68" spans="1:12" s="70" customFormat="1" ht="110.25">
      <c r="A68" s="14" t="s">
        <v>725</v>
      </c>
      <c r="B68" s="14" t="s">
        <v>726</v>
      </c>
      <c r="C68" s="14">
        <v>185</v>
      </c>
      <c r="D68" s="14">
        <v>588</v>
      </c>
      <c r="E68" s="14" t="s">
        <v>2244</v>
      </c>
      <c r="F68" s="14" t="s">
        <v>73</v>
      </c>
      <c r="G68" s="14" t="s">
        <v>287</v>
      </c>
      <c r="H68" s="23" t="s">
        <v>139</v>
      </c>
      <c r="I68" s="23" t="s">
        <v>133</v>
      </c>
      <c r="J68" s="23" t="s">
        <v>140</v>
      </c>
      <c r="K68" s="23" t="s">
        <v>2327</v>
      </c>
      <c r="L68" s="23" t="s">
        <v>64</v>
      </c>
    </row>
    <row r="69" spans="1:12" s="70" customFormat="1" ht="299.25">
      <c r="A69" s="14" t="s">
        <v>725</v>
      </c>
      <c r="B69" s="14" t="s">
        <v>726</v>
      </c>
      <c r="C69" s="14" t="s">
        <v>128</v>
      </c>
      <c r="D69" s="14" t="s">
        <v>129</v>
      </c>
      <c r="E69" s="14" t="s">
        <v>2245</v>
      </c>
      <c r="F69" s="14" t="s">
        <v>786</v>
      </c>
      <c r="G69" s="14" t="s">
        <v>130</v>
      </c>
      <c r="H69" s="14" t="s">
        <v>787</v>
      </c>
      <c r="I69" s="14" t="s">
        <v>764</v>
      </c>
      <c r="J69" s="14" t="s">
        <v>140</v>
      </c>
      <c r="K69" s="23" t="s">
        <v>2285</v>
      </c>
      <c r="L69" s="23" t="s">
        <v>64</v>
      </c>
    </row>
    <row r="70" spans="1:12" s="70" customFormat="1" ht="141.75">
      <c r="A70" s="14" t="s">
        <v>725</v>
      </c>
      <c r="B70" s="14" t="s">
        <v>726</v>
      </c>
      <c r="C70" s="14" t="s">
        <v>91</v>
      </c>
      <c r="D70" s="14" t="s">
        <v>92</v>
      </c>
      <c r="E70" s="14" t="s">
        <v>2243</v>
      </c>
      <c r="F70" s="14" t="s">
        <v>73</v>
      </c>
      <c r="G70" s="14" t="s">
        <v>173</v>
      </c>
      <c r="H70" s="23" t="s">
        <v>274</v>
      </c>
      <c r="I70" s="23" t="s">
        <v>76</v>
      </c>
      <c r="J70" s="23" t="s">
        <v>133</v>
      </c>
      <c r="K70" s="23" t="s">
        <v>2286</v>
      </c>
      <c r="L70" s="23" t="s">
        <v>792</v>
      </c>
    </row>
    <row r="71" spans="1:12" s="70" customFormat="1" ht="94.5">
      <c r="A71" s="14" t="s">
        <v>814</v>
      </c>
      <c r="B71" s="14" t="s">
        <v>815</v>
      </c>
      <c r="C71" s="14" t="s">
        <v>157</v>
      </c>
      <c r="D71" s="14" t="s">
        <v>158</v>
      </c>
      <c r="E71" s="14" t="s">
        <v>2243</v>
      </c>
      <c r="F71" s="14" t="s">
        <v>73</v>
      </c>
      <c r="G71" s="14" t="s">
        <v>107</v>
      </c>
      <c r="H71" s="14" t="s">
        <v>2365</v>
      </c>
      <c r="I71" s="14" t="s">
        <v>133</v>
      </c>
      <c r="J71" s="14" t="s">
        <v>991</v>
      </c>
      <c r="K71" s="23" t="s">
        <v>2254</v>
      </c>
      <c r="L71" s="23" t="s">
        <v>64</v>
      </c>
    </row>
    <row r="72" spans="1:12" s="70" customFormat="1" ht="78.75">
      <c r="A72" s="14" t="s">
        <v>814</v>
      </c>
      <c r="B72" s="14" t="s">
        <v>815</v>
      </c>
      <c r="C72" s="14" t="s">
        <v>105</v>
      </c>
      <c r="D72" s="14" t="s">
        <v>106</v>
      </c>
      <c r="E72" s="14" t="s">
        <v>2243</v>
      </c>
      <c r="F72" s="14" t="s">
        <v>73</v>
      </c>
      <c r="G72" s="14" t="s">
        <v>121</v>
      </c>
      <c r="H72" s="14" t="s">
        <v>2364</v>
      </c>
      <c r="I72" s="14" t="s">
        <v>913</v>
      </c>
      <c r="J72" s="14" t="s">
        <v>133</v>
      </c>
      <c r="K72" s="23" t="s">
        <v>2253</v>
      </c>
      <c r="L72" s="23" t="s">
        <v>64</v>
      </c>
    </row>
    <row r="73" spans="1:12" s="70" customFormat="1" ht="94.5">
      <c r="A73" s="14" t="s">
        <v>835</v>
      </c>
      <c r="B73" s="14" t="s">
        <v>836</v>
      </c>
      <c r="C73" s="14" t="s">
        <v>157</v>
      </c>
      <c r="D73" s="14" t="s">
        <v>158</v>
      </c>
      <c r="E73" s="14" t="s">
        <v>2243</v>
      </c>
      <c r="F73" s="14" t="s">
        <v>73</v>
      </c>
      <c r="G73" s="14" t="s">
        <v>107</v>
      </c>
      <c r="H73" s="14" t="s">
        <v>2365</v>
      </c>
      <c r="I73" s="14" t="s">
        <v>133</v>
      </c>
      <c r="J73" s="14" t="s">
        <v>991</v>
      </c>
      <c r="K73" s="23" t="s">
        <v>2248</v>
      </c>
      <c r="L73" s="23" t="s">
        <v>837</v>
      </c>
    </row>
    <row r="74" spans="1:12" s="70" customFormat="1" ht="47.25">
      <c r="A74" s="14" t="s">
        <v>835</v>
      </c>
      <c r="B74" s="14" t="s">
        <v>836</v>
      </c>
      <c r="C74" s="14" t="s">
        <v>840</v>
      </c>
      <c r="D74" s="14" t="s">
        <v>841</v>
      </c>
      <c r="E74" s="14" t="s">
        <v>2245</v>
      </c>
      <c r="F74" s="14" t="s">
        <v>73</v>
      </c>
      <c r="G74" s="14" t="s">
        <v>121</v>
      </c>
      <c r="H74" s="14" t="s">
        <v>2408</v>
      </c>
      <c r="I74" s="14" t="s">
        <v>133</v>
      </c>
      <c r="J74" s="14" t="s">
        <v>133</v>
      </c>
      <c r="K74" s="23" t="s">
        <v>2252</v>
      </c>
      <c r="L74" s="23"/>
    </row>
    <row r="75" spans="1:12" s="70" customFormat="1" ht="94.5">
      <c r="A75" s="14" t="s">
        <v>835</v>
      </c>
      <c r="B75" s="14" t="s">
        <v>836</v>
      </c>
      <c r="C75" s="14" t="s">
        <v>128</v>
      </c>
      <c r="D75" s="14" t="s">
        <v>129</v>
      </c>
      <c r="E75" s="14" t="s">
        <v>2245</v>
      </c>
      <c r="F75" s="14" t="s">
        <v>51</v>
      </c>
      <c r="G75" s="14" t="s">
        <v>130</v>
      </c>
      <c r="H75" s="14" t="s">
        <v>274</v>
      </c>
      <c r="I75" s="14" t="s">
        <v>133</v>
      </c>
      <c r="J75" s="14" t="s">
        <v>133</v>
      </c>
      <c r="K75" s="23" t="s">
        <v>2287</v>
      </c>
      <c r="L75" s="23" t="s">
        <v>64</v>
      </c>
    </row>
    <row r="76" spans="1:12" s="70" customFormat="1" ht="94.5">
      <c r="A76" s="14" t="s">
        <v>862</v>
      </c>
      <c r="B76" s="14" t="s">
        <v>863</v>
      </c>
      <c r="C76" s="14" t="s">
        <v>157</v>
      </c>
      <c r="D76" s="14" t="s">
        <v>158</v>
      </c>
      <c r="E76" s="14" t="s">
        <v>2243</v>
      </c>
      <c r="F76" s="14" t="s">
        <v>73</v>
      </c>
      <c r="G76" s="14" t="s">
        <v>107</v>
      </c>
      <c r="H76" s="14" t="s">
        <v>2392</v>
      </c>
      <c r="I76" s="14" t="s">
        <v>2393</v>
      </c>
      <c r="J76" s="14" t="s">
        <v>335</v>
      </c>
      <c r="K76" s="23" t="s">
        <v>2260</v>
      </c>
      <c r="L76" s="23"/>
    </row>
    <row r="77" spans="1:12" s="70" customFormat="1" ht="141.75">
      <c r="A77" s="14" t="s">
        <v>862</v>
      </c>
      <c r="B77" s="14" t="s">
        <v>863</v>
      </c>
      <c r="C77" s="14" t="s">
        <v>128</v>
      </c>
      <c r="D77" s="14" t="s">
        <v>129</v>
      </c>
      <c r="E77" s="14" t="s">
        <v>2245</v>
      </c>
      <c r="F77" s="14" t="s">
        <v>51</v>
      </c>
      <c r="G77" s="14" t="s">
        <v>130</v>
      </c>
      <c r="H77" s="14" t="s">
        <v>131</v>
      </c>
      <c r="I77" s="14" t="s">
        <v>869</v>
      </c>
      <c r="J77" s="14" t="s">
        <v>133</v>
      </c>
      <c r="K77" s="23" t="s">
        <v>2288</v>
      </c>
      <c r="L77" s="23" t="s">
        <v>872</v>
      </c>
    </row>
    <row r="78" spans="1:12" s="70" customFormat="1" ht="126">
      <c r="A78" s="14" t="s">
        <v>889</v>
      </c>
      <c r="B78" s="14" t="s">
        <v>890</v>
      </c>
      <c r="C78" s="14" t="s">
        <v>157</v>
      </c>
      <c r="D78" s="14" t="s">
        <v>158</v>
      </c>
      <c r="E78" s="14" t="s">
        <v>2243</v>
      </c>
      <c r="F78" s="14" t="s">
        <v>73</v>
      </c>
      <c r="G78" s="14" t="s">
        <v>107</v>
      </c>
      <c r="H78" s="14" t="s">
        <v>2369</v>
      </c>
      <c r="I78" s="14" t="s">
        <v>1282</v>
      </c>
      <c r="J78" s="14" t="s">
        <v>2370</v>
      </c>
      <c r="K78" s="23" t="s">
        <v>2259</v>
      </c>
      <c r="L78" s="23" t="s">
        <v>903</v>
      </c>
    </row>
    <row r="79" spans="1:12" s="70" customFormat="1" ht="47.25">
      <c r="A79" s="14" t="s">
        <v>889</v>
      </c>
      <c r="B79" s="14" t="s">
        <v>890</v>
      </c>
      <c r="C79" s="14">
        <v>175</v>
      </c>
      <c r="D79" s="14">
        <v>583</v>
      </c>
      <c r="E79" s="14" t="s">
        <v>2244</v>
      </c>
      <c r="F79" s="14" t="s">
        <v>73</v>
      </c>
      <c r="G79" s="14" t="s">
        <v>121</v>
      </c>
      <c r="H79" s="14" t="s">
        <v>133</v>
      </c>
      <c r="I79" s="14" t="s">
        <v>133</v>
      </c>
      <c r="J79" s="14" t="s">
        <v>140</v>
      </c>
      <c r="K79" s="23" t="s">
        <v>2249</v>
      </c>
      <c r="L79" s="23" t="s">
        <v>64</v>
      </c>
    </row>
    <row r="80" spans="1:12" s="70" customFormat="1" ht="110.25">
      <c r="A80" s="14" t="s">
        <v>889</v>
      </c>
      <c r="B80" s="14" t="s">
        <v>890</v>
      </c>
      <c r="C80" s="14" t="s">
        <v>906</v>
      </c>
      <c r="D80" s="14" t="s">
        <v>907</v>
      </c>
      <c r="E80" s="14" t="s">
        <v>2243</v>
      </c>
      <c r="F80" s="14" t="s">
        <v>73</v>
      </c>
      <c r="G80" s="14" t="s">
        <v>121</v>
      </c>
      <c r="H80" s="14" t="s">
        <v>2409</v>
      </c>
      <c r="I80" s="14" t="s">
        <v>2410</v>
      </c>
      <c r="J80" s="14" t="s">
        <v>2411</v>
      </c>
      <c r="K80" s="23" t="s">
        <v>2250</v>
      </c>
      <c r="L80" s="23" t="s">
        <v>903</v>
      </c>
    </row>
    <row r="81" spans="1:12" s="70" customFormat="1" ht="220.5">
      <c r="A81" s="14" t="s">
        <v>889</v>
      </c>
      <c r="B81" s="14" t="s">
        <v>890</v>
      </c>
      <c r="C81" s="14" t="s">
        <v>128</v>
      </c>
      <c r="D81" s="14" t="s">
        <v>129</v>
      </c>
      <c r="E81" s="14" t="s">
        <v>2245</v>
      </c>
      <c r="F81" s="14" t="s">
        <v>51</v>
      </c>
      <c r="G81" s="14" t="s">
        <v>130</v>
      </c>
      <c r="H81" s="23" t="s">
        <v>909</v>
      </c>
      <c r="I81" s="23" t="s">
        <v>913</v>
      </c>
      <c r="J81" s="23" t="s">
        <v>133</v>
      </c>
      <c r="K81" s="23" t="s">
        <v>2289</v>
      </c>
      <c r="L81" s="23" t="s">
        <v>64</v>
      </c>
    </row>
    <row r="82" spans="1:12" s="70" customFormat="1" ht="141.75">
      <c r="A82" s="14" t="s">
        <v>889</v>
      </c>
      <c r="B82" s="14" t="s">
        <v>890</v>
      </c>
      <c r="C82" s="14" t="s">
        <v>128</v>
      </c>
      <c r="D82" s="14" t="s">
        <v>129</v>
      </c>
      <c r="E82" s="14" t="s">
        <v>2245</v>
      </c>
      <c r="F82" s="14" t="s">
        <v>51</v>
      </c>
      <c r="G82" s="14" t="s">
        <v>130</v>
      </c>
      <c r="H82" s="23" t="s">
        <v>274</v>
      </c>
      <c r="I82" s="23" t="s">
        <v>913</v>
      </c>
      <c r="J82" s="23" t="s">
        <v>133</v>
      </c>
      <c r="K82" s="23" t="s">
        <v>2290</v>
      </c>
      <c r="L82" s="23" t="s">
        <v>64</v>
      </c>
    </row>
    <row r="83" spans="1:12" s="70" customFormat="1" ht="141.75">
      <c r="A83" s="14" t="s">
        <v>889</v>
      </c>
      <c r="B83" s="14" t="s">
        <v>890</v>
      </c>
      <c r="C83" s="14" t="s">
        <v>128</v>
      </c>
      <c r="D83" s="14" t="s">
        <v>129</v>
      </c>
      <c r="E83" s="14" t="s">
        <v>2245</v>
      </c>
      <c r="F83" s="14" t="s">
        <v>51</v>
      </c>
      <c r="G83" s="14" t="s">
        <v>130</v>
      </c>
      <c r="H83" s="23" t="s">
        <v>918</v>
      </c>
      <c r="I83" s="23">
        <v>10</v>
      </c>
      <c r="J83" s="23" t="s">
        <v>133</v>
      </c>
      <c r="K83" s="23" t="s">
        <v>2291</v>
      </c>
      <c r="L83" s="23" t="s">
        <v>64</v>
      </c>
    </row>
    <row r="84" spans="1:12" s="70" customFormat="1" ht="141.75">
      <c r="A84" s="14" t="s">
        <v>889</v>
      </c>
      <c r="B84" s="14" t="s">
        <v>890</v>
      </c>
      <c r="C84" s="14" t="s">
        <v>91</v>
      </c>
      <c r="D84" s="14" t="s">
        <v>92</v>
      </c>
      <c r="E84" s="14" t="s">
        <v>2243</v>
      </c>
      <c r="F84" s="14" t="s">
        <v>73</v>
      </c>
      <c r="G84" s="14" t="s">
        <v>173</v>
      </c>
      <c r="H84" s="23" t="s">
        <v>933</v>
      </c>
      <c r="I84" s="23" t="s">
        <v>76</v>
      </c>
      <c r="J84" s="23" t="s">
        <v>133</v>
      </c>
      <c r="K84" s="23" t="s">
        <v>2292</v>
      </c>
      <c r="L84" s="23" t="s">
        <v>935</v>
      </c>
    </row>
    <row r="85" spans="1:12" s="70" customFormat="1" ht="94.5">
      <c r="A85" s="14" t="s">
        <v>964</v>
      </c>
      <c r="B85" s="14" t="s">
        <v>965</v>
      </c>
      <c r="C85" s="14" t="s">
        <v>198</v>
      </c>
      <c r="D85" s="14" t="s">
        <v>199</v>
      </c>
      <c r="E85" s="14" t="s">
        <v>2243</v>
      </c>
      <c r="F85" s="14" t="s">
        <v>73</v>
      </c>
      <c r="G85" s="14" t="s">
        <v>107</v>
      </c>
      <c r="H85" s="14" t="s">
        <v>2394</v>
      </c>
      <c r="I85" s="14" t="s">
        <v>133</v>
      </c>
      <c r="J85" s="14" t="s">
        <v>991</v>
      </c>
      <c r="K85" s="23" t="s">
        <v>2248</v>
      </c>
      <c r="L85" s="23" t="s">
        <v>966</v>
      </c>
    </row>
    <row r="86" spans="1:12" s="70" customFormat="1" ht="94.5">
      <c r="A86" s="14" t="s">
        <v>964</v>
      </c>
      <c r="B86" s="14" t="s">
        <v>965</v>
      </c>
      <c r="C86" s="14" t="s">
        <v>66</v>
      </c>
      <c r="D86" s="14" t="s">
        <v>67</v>
      </c>
      <c r="E86" s="14" t="s">
        <v>2243</v>
      </c>
      <c r="F86" s="14" t="s">
        <v>73</v>
      </c>
      <c r="G86" s="14" t="s">
        <v>121</v>
      </c>
      <c r="H86" s="14" t="s">
        <v>1215</v>
      </c>
      <c r="I86" s="14" t="s">
        <v>133</v>
      </c>
      <c r="J86" s="14" t="s">
        <v>133</v>
      </c>
      <c r="K86" s="23" t="s">
        <v>2252</v>
      </c>
      <c r="L86" s="23" t="s">
        <v>966</v>
      </c>
    </row>
    <row r="87" spans="1:12" s="70" customFormat="1" ht="78.75">
      <c r="A87" s="14" t="s">
        <v>982</v>
      </c>
      <c r="B87" s="14" t="s">
        <v>983</v>
      </c>
      <c r="C87" s="14" t="s">
        <v>987</v>
      </c>
      <c r="D87" s="14" t="s">
        <v>988</v>
      </c>
      <c r="E87" s="14" t="s">
        <v>2243</v>
      </c>
      <c r="F87" s="14" t="s">
        <v>51</v>
      </c>
      <c r="G87" s="14" t="s">
        <v>52</v>
      </c>
      <c r="H87" s="14" t="s">
        <v>55</v>
      </c>
      <c r="I87" s="14" t="s">
        <v>56</v>
      </c>
      <c r="J87" s="23" t="s">
        <v>68</v>
      </c>
      <c r="K87" s="23" t="s">
        <v>2353</v>
      </c>
      <c r="L87" s="23" t="s">
        <v>64</v>
      </c>
    </row>
    <row r="88" spans="1:12" s="70" customFormat="1" ht="173.25">
      <c r="A88" s="14" t="s">
        <v>982</v>
      </c>
      <c r="B88" s="14" t="s">
        <v>983</v>
      </c>
      <c r="C88" s="14" t="s">
        <v>84</v>
      </c>
      <c r="D88" s="14" t="s">
        <v>85</v>
      </c>
      <c r="E88" s="14" t="s">
        <v>2243</v>
      </c>
      <c r="F88" s="14" t="s">
        <v>440</v>
      </c>
      <c r="G88" s="14" t="s">
        <v>153</v>
      </c>
      <c r="H88" s="14" t="s">
        <v>139</v>
      </c>
      <c r="I88" s="14" t="s">
        <v>76</v>
      </c>
      <c r="J88" s="14" t="s">
        <v>991</v>
      </c>
      <c r="K88" s="23" t="s">
        <v>2293</v>
      </c>
      <c r="L88" s="23" t="s">
        <v>64</v>
      </c>
    </row>
    <row r="89" spans="1:12" s="70" customFormat="1" ht="236.25">
      <c r="A89" s="14" t="s">
        <v>982</v>
      </c>
      <c r="B89" s="14" t="s">
        <v>983</v>
      </c>
      <c r="C89" s="14" t="s">
        <v>84</v>
      </c>
      <c r="D89" s="14" t="s">
        <v>85</v>
      </c>
      <c r="E89" s="14" t="s">
        <v>2243</v>
      </c>
      <c r="F89" s="14" t="s">
        <v>440</v>
      </c>
      <c r="G89" s="14" t="s">
        <v>153</v>
      </c>
      <c r="H89" s="14" t="s">
        <v>994</v>
      </c>
      <c r="I89" s="14" t="s">
        <v>671</v>
      </c>
      <c r="J89" s="14" t="s">
        <v>995</v>
      </c>
      <c r="K89" s="23" t="s">
        <v>2294</v>
      </c>
      <c r="L89" s="23" t="s">
        <v>64</v>
      </c>
    </row>
    <row r="90" spans="1:12" s="70" customFormat="1" ht="47.25">
      <c r="A90" s="14" t="s">
        <v>982</v>
      </c>
      <c r="B90" s="14" t="s">
        <v>983</v>
      </c>
      <c r="C90" s="14" t="s">
        <v>84</v>
      </c>
      <c r="D90" s="14" t="s">
        <v>85</v>
      </c>
      <c r="E90" s="14" t="s">
        <v>2243</v>
      </c>
      <c r="F90" s="14" t="s">
        <v>73</v>
      </c>
      <c r="G90" s="14" t="s">
        <v>107</v>
      </c>
      <c r="H90" s="14" t="s">
        <v>2371</v>
      </c>
      <c r="I90" s="14" t="s">
        <v>671</v>
      </c>
      <c r="J90" s="14" t="s">
        <v>991</v>
      </c>
      <c r="K90" s="23" t="s">
        <v>2248</v>
      </c>
      <c r="L90" s="23" t="s">
        <v>64</v>
      </c>
    </row>
    <row r="91" spans="1:12" s="70" customFormat="1" ht="47.25">
      <c r="A91" s="14" t="s">
        <v>982</v>
      </c>
      <c r="B91" s="14" t="s">
        <v>983</v>
      </c>
      <c r="C91" s="14">
        <v>175</v>
      </c>
      <c r="D91" s="14">
        <v>583</v>
      </c>
      <c r="E91" s="14" t="s">
        <v>2244</v>
      </c>
      <c r="F91" s="14" t="s">
        <v>73</v>
      </c>
      <c r="G91" s="14" t="s">
        <v>121</v>
      </c>
      <c r="H91" s="14" t="s">
        <v>133</v>
      </c>
      <c r="I91" s="14" t="s">
        <v>76</v>
      </c>
      <c r="J91" s="14" t="s">
        <v>133</v>
      </c>
      <c r="K91" s="23" t="s">
        <v>2249</v>
      </c>
      <c r="L91" s="23" t="s">
        <v>64</v>
      </c>
    </row>
    <row r="92" spans="1:12" s="70" customFormat="1" ht="220.5">
      <c r="A92" s="14" t="s">
        <v>1000</v>
      </c>
      <c r="B92" s="14" t="s">
        <v>1001</v>
      </c>
      <c r="C92" s="14" t="s">
        <v>96</v>
      </c>
      <c r="D92" s="14" t="s">
        <v>97</v>
      </c>
      <c r="E92" s="14" t="s">
        <v>2243</v>
      </c>
      <c r="F92" s="14" t="s">
        <v>440</v>
      </c>
      <c r="G92" s="14" t="s">
        <v>153</v>
      </c>
      <c r="H92" s="14" t="s">
        <v>742</v>
      </c>
      <c r="I92" s="14" t="s">
        <v>1002</v>
      </c>
      <c r="J92" s="14" t="s">
        <v>140</v>
      </c>
      <c r="K92" s="23" t="s">
        <v>2295</v>
      </c>
      <c r="L92" s="23" t="s">
        <v>1012</v>
      </c>
    </row>
    <row r="93" spans="1:12" s="70" customFormat="1" ht="173.25">
      <c r="A93" s="14" t="s">
        <v>1000</v>
      </c>
      <c r="B93" s="14" t="s">
        <v>1001</v>
      </c>
      <c r="C93" s="14" t="s">
        <v>96</v>
      </c>
      <c r="D93" s="14" t="s">
        <v>97</v>
      </c>
      <c r="E93" s="14" t="s">
        <v>2243</v>
      </c>
      <c r="F93" s="14" t="s">
        <v>440</v>
      </c>
      <c r="G93" s="14" t="s">
        <v>153</v>
      </c>
      <c r="H93" s="14" t="s">
        <v>1006</v>
      </c>
      <c r="I93" s="14" t="s">
        <v>375</v>
      </c>
      <c r="J93" s="14" t="s">
        <v>140</v>
      </c>
      <c r="K93" s="23" t="s">
        <v>2296</v>
      </c>
      <c r="L93" s="23"/>
    </row>
    <row r="94" spans="1:12" s="70" customFormat="1" ht="267.75">
      <c r="A94" s="14" t="s">
        <v>1000</v>
      </c>
      <c r="B94" s="14" t="s">
        <v>1001</v>
      </c>
      <c r="C94" s="14" t="s">
        <v>157</v>
      </c>
      <c r="D94" s="14" t="s">
        <v>158</v>
      </c>
      <c r="E94" s="14" t="s">
        <v>2243</v>
      </c>
      <c r="F94" s="14" t="s">
        <v>73</v>
      </c>
      <c r="G94" s="14" t="s">
        <v>107</v>
      </c>
      <c r="H94" s="14" t="s">
        <v>2371</v>
      </c>
      <c r="I94" s="14" t="s">
        <v>133</v>
      </c>
      <c r="J94" s="14" t="s">
        <v>991</v>
      </c>
      <c r="K94" s="23" t="s">
        <v>2248</v>
      </c>
      <c r="L94" s="23" t="s">
        <v>1009</v>
      </c>
    </row>
    <row r="95" spans="1:12" s="70" customFormat="1" ht="220.5">
      <c r="A95" s="14" t="s">
        <v>1000</v>
      </c>
      <c r="B95" s="14" t="s">
        <v>1001</v>
      </c>
      <c r="C95" s="14" t="s">
        <v>157</v>
      </c>
      <c r="D95" s="14" t="s">
        <v>158</v>
      </c>
      <c r="E95" s="14" t="s">
        <v>2243</v>
      </c>
      <c r="F95" s="14" t="s">
        <v>51</v>
      </c>
      <c r="G95" s="14" t="s">
        <v>130</v>
      </c>
      <c r="H95" s="14" t="s">
        <v>315</v>
      </c>
      <c r="I95" s="14" t="s">
        <v>910</v>
      </c>
      <c r="J95" s="14" t="s">
        <v>335</v>
      </c>
      <c r="K95" s="23" t="s">
        <v>2297</v>
      </c>
      <c r="L95" s="23" t="s">
        <v>1012</v>
      </c>
    </row>
    <row r="96" spans="1:12" s="70" customFormat="1" ht="220.5">
      <c r="A96" s="14" t="s">
        <v>1000</v>
      </c>
      <c r="B96" s="14" t="s">
        <v>1001</v>
      </c>
      <c r="C96" s="14" t="s">
        <v>157</v>
      </c>
      <c r="D96" s="14" t="s">
        <v>158</v>
      </c>
      <c r="E96" s="14" t="s">
        <v>2243</v>
      </c>
      <c r="F96" s="14" t="s">
        <v>51</v>
      </c>
      <c r="G96" s="14" t="s">
        <v>130</v>
      </c>
      <c r="H96" s="14" t="s">
        <v>131</v>
      </c>
      <c r="I96" s="14" t="s">
        <v>910</v>
      </c>
      <c r="J96" s="14" t="s">
        <v>672</v>
      </c>
      <c r="K96" s="23" t="s">
        <v>2298</v>
      </c>
      <c r="L96" s="23" t="s">
        <v>1012</v>
      </c>
    </row>
    <row r="97" spans="1:12" s="70" customFormat="1" ht="220.5">
      <c r="A97" s="14" t="s">
        <v>1000</v>
      </c>
      <c r="B97" s="14" t="s">
        <v>1001</v>
      </c>
      <c r="C97" s="14" t="s">
        <v>779</v>
      </c>
      <c r="D97" s="14" t="s">
        <v>590</v>
      </c>
      <c r="E97" s="14" t="s">
        <v>2244</v>
      </c>
      <c r="F97" s="14" t="s">
        <v>51</v>
      </c>
      <c r="G97" s="14" t="s">
        <v>130</v>
      </c>
      <c r="H97" s="14" t="s">
        <v>341</v>
      </c>
      <c r="I97" s="14" t="s">
        <v>1016</v>
      </c>
      <c r="J97" s="14" t="s">
        <v>201</v>
      </c>
      <c r="K97" s="23" t="s">
        <v>2299</v>
      </c>
      <c r="L97" s="23" t="s">
        <v>1012</v>
      </c>
    </row>
    <row r="98" spans="1:12" s="70" customFormat="1" ht="126">
      <c r="A98" s="14" t="s">
        <v>1031</v>
      </c>
      <c r="B98" s="14" t="s">
        <v>1032</v>
      </c>
      <c r="C98" s="14" t="s">
        <v>157</v>
      </c>
      <c r="D98" s="14" t="s">
        <v>158</v>
      </c>
      <c r="E98" s="14" t="s">
        <v>2243</v>
      </c>
      <c r="F98" s="14" t="s">
        <v>73</v>
      </c>
      <c r="G98" s="14" t="s">
        <v>107</v>
      </c>
      <c r="H98" s="14" t="s">
        <v>2369</v>
      </c>
      <c r="I98" s="14" t="s">
        <v>2395</v>
      </c>
      <c r="J98" s="14" t="s">
        <v>2368</v>
      </c>
      <c r="K98" s="23" t="s">
        <v>2259</v>
      </c>
      <c r="L98" s="23"/>
    </row>
    <row r="99" spans="1:12" s="70" customFormat="1" ht="63">
      <c r="A99" s="14" t="s">
        <v>1064</v>
      </c>
      <c r="B99" s="14" t="s">
        <v>1065</v>
      </c>
      <c r="C99" s="14" t="s">
        <v>105</v>
      </c>
      <c r="D99" s="14" t="s">
        <v>106</v>
      </c>
      <c r="E99" s="14" t="s">
        <v>2243</v>
      </c>
      <c r="F99" s="14" t="s">
        <v>73</v>
      </c>
      <c r="G99" s="14" t="s">
        <v>107</v>
      </c>
      <c r="H99" s="14" t="s">
        <v>2372</v>
      </c>
      <c r="I99" s="14" t="s">
        <v>133</v>
      </c>
      <c r="J99" s="14" t="s">
        <v>2368</v>
      </c>
      <c r="K99" s="23" t="s">
        <v>2248</v>
      </c>
      <c r="L99" s="23" t="s">
        <v>64</v>
      </c>
    </row>
    <row r="100" spans="1:12" s="70" customFormat="1" ht="47.25">
      <c r="A100" s="14" t="s">
        <v>1064</v>
      </c>
      <c r="B100" s="14" t="s">
        <v>1065</v>
      </c>
      <c r="C100" s="14" t="s">
        <v>91</v>
      </c>
      <c r="D100" s="14" t="s">
        <v>92</v>
      </c>
      <c r="E100" s="14" t="s">
        <v>2243</v>
      </c>
      <c r="F100" s="14" t="s">
        <v>73</v>
      </c>
      <c r="G100" s="14" t="s">
        <v>107</v>
      </c>
      <c r="H100" s="14" t="s">
        <v>2362</v>
      </c>
      <c r="I100" s="14" t="s">
        <v>133</v>
      </c>
      <c r="J100" s="14" t="s">
        <v>991</v>
      </c>
      <c r="K100" s="23" t="s">
        <v>2248</v>
      </c>
      <c r="L100" s="23" t="s">
        <v>64</v>
      </c>
    </row>
    <row r="101" spans="1:12" s="70" customFormat="1" ht="141.75">
      <c r="A101" s="14" t="s">
        <v>1064</v>
      </c>
      <c r="B101" s="14" t="s">
        <v>1065</v>
      </c>
      <c r="C101" s="14" t="s">
        <v>91</v>
      </c>
      <c r="D101" s="14" t="s">
        <v>92</v>
      </c>
      <c r="E101" s="14" t="s">
        <v>2243</v>
      </c>
      <c r="F101" s="14" t="s">
        <v>73</v>
      </c>
      <c r="G101" s="14" t="s">
        <v>173</v>
      </c>
      <c r="H101" s="23" t="s">
        <v>1095</v>
      </c>
      <c r="I101" s="23" t="s">
        <v>76</v>
      </c>
      <c r="J101" s="23" t="s">
        <v>133</v>
      </c>
      <c r="K101" s="23" t="s">
        <v>2300</v>
      </c>
      <c r="L101" s="23" t="s">
        <v>1097</v>
      </c>
    </row>
    <row r="102" spans="1:12" s="70" customFormat="1" ht="94.5">
      <c r="A102" s="14" t="s">
        <v>1119</v>
      </c>
      <c r="B102" s="14" t="s">
        <v>1120</v>
      </c>
      <c r="C102" s="14" t="s">
        <v>157</v>
      </c>
      <c r="D102" s="14" t="s">
        <v>158</v>
      </c>
      <c r="E102" s="14" t="s">
        <v>2243</v>
      </c>
      <c r="F102" s="14" t="s">
        <v>73</v>
      </c>
      <c r="G102" s="14" t="s">
        <v>107</v>
      </c>
      <c r="H102" s="14" t="s">
        <v>2373</v>
      </c>
      <c r="I102" s="14" t="s">
        <v>133</v>
      </c>
      <c r="J102" s="14" t="s">
        <v>2368</v>
      </c>
      <c r="K102" s="23" t="s">
        <v>2251</v>
      </c>
      <c r="L102" s="23" t="s">
        <v>1131</v>
      </c>
    </row>
    <row r="103" spans="1:12" s="70" customFormat="1" ht="78.75">
      <c r="A103" s="14" t="s">
        <v>1119</v>
      </c>
      <c r="B103" s="14" t="s">
        <v>1120</v>
      </c>
      <c r="C103" s="14" t="s">
        <v>96</v>
      </c>
      <c r="D103" s="14" t="s">
        <v>97</v>
      </c>
      <c r="E103" s="14" t="s">
        <v>2243</v>
      </c>
      <c r="F103" s="14" t="s">
        <v>73</v>
      </c>
      <c r="G103" s="14" t="s">
        <v>121</v>
      </c>
      <c r="H103" s="14" t="s">
        <v>133</v>
      </c>
      <c r="I103" s="14" t="s">
        <v>133</v>
      </c>
      <c r="J103" s="14" t="s">
        <v>140</v>
      </c>
      <c r="K103" s="23" t="s">
        <v>2255</v>
      </c>
      <c r="L103" s="23" t="s">
        <v>1134</v>
      </c>
    </row>
    <row r="104" spans="1:12" s="70" customFormat="1" ht="157.5">
      <c r="A104" s="14" t="s">
        <v>1119</v>
      </c>
      <c r="B104" s="14" t="s">
        <v>1120</v>
      </c>
      <c r="C104" s="14" t="s">
        <v>91</v>
      </c>
      <c r="D104" s="14" t="s">
        <v>92</v>
      </c>
      <c r="E104" s="14" t="s">
        <v>2243</v>
      </c>
      <c r="F104" s="14" t="s">
        <v>73</v>
      </c>
      <c r="G104" s="14" t="s">
        <v>173</v>
      </c>
      <c r="H104" s="23" t="s">
        <v>1140</v>
      </c>
      <c r="I104" s="23" t="s">
        <v>76</v>
      </c>
      <c r="J104" s="23" t="s">
        <v>133</v>
      </c>
      <c r="K104" s="23" t="s">
        <v>2301</v>
      </c>
      <c r="L104" s="23" t="s">
        <v>1144</v>
      </c>
    </row>
    <row r="105" spans="1:12" s="70" customFormat="1" ht="78.75">
      <c r="A105" s="14" t="s">
        <v>1119</v>
      </c>
      <c r="B105" s="14" t="s">
        <v>1120</v>
      </c>
      <c r="C105" s="14">
        <v>185</v>
      </c>
      <c r="D105" s="14">
        <v>588</v>
      </c>
      <c r="E105" s="14" t="s">
        <v>2244</v>
      </c>
      <c r="F105" s="14" t="s">
        <v>73</v>
      </c>
      <c r="G105" s="14" t="s">
        <v>519</v>
      </c>
      <c r="H105" s="23" t="s">
        <v>274</v>
      </c>
      <c r="I105" s="23" t="s">
        <v>133</v>
      </c>
      <c r="J105" s="23" t="s">
        <v>133</v>
      </c>
      <c r="K105" s="23" t="s">
        <v>2234</v>
      </c>
      <c r="L105" s="23" t="s">
        <v>1147</v>
      </c>
    </row>
    <row r="106" spans="1:12" s="70" customFormat="1" ht="78.75">
      <c r="A106" s="14" t="s">
        <v>1119</v>
      </c>
      <c r="B106" s="14" t="s">
        <v>1120</v>
      </c>
      <c r="C106" s="14">
        <v>188</v>
      </c>
      <c r="D106" s="14">
        <v>589</v>
      </c>
      <c r="E106" s="14" t="s">
        <v>2245</v>
      </c>
      <c r="F106" s="14" t="s">
        <v>73</v>
      </c>
      <c r="G106" s="14" t="s">
        <v>519</v>
      </c>
      <c r="H106" s="23" t="s">
        <v>274</v>
      </c>
      <c r="I106" s="14" t="s">
        <v>133</v>
      </c>
      <c r="J106" s="14" t="s">
        <v>133</v>
      </c>
      <c r="K106" s="23" t="s">
        <v>2235</v>
      </c>
      <c r="L106" s="23" t="s">
        <v>1147</v>
      </c>
    </row>
    <row r="107" spans="1:12" s="70" customFormat="1" ht="204.75">
      <c r="A107" s="14" t="s">
        <v>1161</v>
      </c>
      <c r="B107" s="14" t="s">
        <v>1162</v>
      </c>
      <c r="C107" s="14" t="s">
        <v>157</v>
      </c>
      <c r="D107" s="14" t="s">
        <v>158</v>
      </c>
      <c r="E107" s="14" t="s">
        <v>2243</v>
      </c>
      <c r="F107" s="14" t="s">
        <v>73</v>
      </c>
      <c r="G107" s="14" t="s">
        <v>107</v>
      </c>
      <c r="H107" s="14" t="s">
        <v>2374</v>
      </c>
      <c r="I107" s="14" t="s">
        <v>384</v>
      </c>
      <c r="J107" s="14" t="s">
        <v>2370</v>
      </c>
      <c r="K107" s="23" t="s">
        <v>2259</v>
      </c>
      <c r="L107" s="23" t="s">
        <v>1174</v>
      </c>
    </row>
    <row r="108" spans="1:12" s="70" customFormat="1" ht="204.75">
      <c r="A108" s="14" t="s">
        <v>1161</v>
      </c>
      <c r="B108" s="14" t="s">
        <v>1162</v>
      </c>
      <c r="C108" s="14" t="s">
        <v>96</v>
      </c>
      <c r="D108" s="14" t="s">
        <v>97</v>
      </c>
      <c r="E108" s="14" t="s">
        <v>2243</v>
      </c>
      <c r="F108" s="14" t="s">
        <v>73</v>
      </c>
      <c r="G108" s="14" t="s">
        <v>121</v>
      </c>
      <c r="H108" s="14" t="s">
        <v>133</v>
      </c>
      <c r="I108" s="14" t="s">
        <v>76</v>
      </c>
      <c r="J108" s="14" t="s">
        <v>133</v>
      </c>
      <c r="K108" s="23" t="s">
        <v>2249</v>
      </c>
      <c r="L108" s="23" t="s">
        <v>1177</v>
      </c>
    </row>
    <row r="109" spans="1:12" s="70" customFormat="1" ht="141.75">
      <c r="A109" s="14" t="s">
        <v>1161</v>
      </c>
      <c r="B109" s="14" t="s">
        <v>1162</v>
      </c>
      <c r="C109" s="14" t="s">
        <v>91</v>
      </c>
      <c r="D109" s="14" t="s">
        <v>92</v>
      </c>
      <c r="E109" s="14" t="s">
        <v>2243</v>
      </c>
      <c r="F109" s="14" t="s">
        <v>73</v>
      </c>
      <c r="G109" s="14" t="s">
        <v>173</v>
      </c>
      <c r="H109" s="14" t="s">
        <v>1189</v>
      </c>
      <c r="I109" s="14" t="s">
        <v>76</v>
      </c>
      <c r="J109" s="23" t="s">
        <v>133</v>
      </c>
      <c r="K109" s="23" t="s">
        <v>2302</v>
      </c>
      <c r="L109" s="23" t="s">
        <v>64</v>
      </c>
    </row>
    <row r="110" spans="1:12" s="70" customFormat="1" ht="126">
      <c r="A110" s="14" t="s">
        <v>1203</v>
      </c>
      <c r="B110" s="14" t="s">
        <v>1204</v>
      </c>
      <c r="C110" s="16" t="s">
        <v>198</v>
      </c>
      <c r="D110" s="14" t="s">
        <v>199</v>
      </c>
      <c r="E110" s="14" t="s">
        <v>2243</v>
      </c>
      <c r="F110" s="14" t="s">
        <v>73</v>
      </c>
      <c r="G110" s="14" t="s">
        <v>98</v>
      </c>
      <c r="H110" s="23" t="s">
        <v>55</v>
      </c>
      <c r="I110" s="23">
        <v>11</v>
      </c>
      <c r="J110" s="23" t="s">
        <v>77</v>
      </c>
      <c r="K110" s="23" t="s">
        <v>2338</v>
      </c>
      <c r="L110" s="23" t="s">
        <v>1207</v>
      </c>
    </row>
    <row r="111" spans="1:12" s="70" customFormat="1" ht="94.5">
      <c r="A111" s="14" t="s">
        <v>1203</v>
      </c>
      <c r="B111" s="14" t="s">
        <v>1204</v>
      </c>
      <c r="C111" s="14" t="s">
        <v>157</v>
      </c>
      <c r="D111" s="14" t="s">
        <v>158</v>
      </c>
      <c r="E111" s="14" t="s">
        <v>2243</v>
      </c>
      <c r="F111" s="14" t="s">
        <v>73</v>
      </c>
      <c r="G111" s="14" t="s">
        <v>107</v>
      </c>
      <c r="H111" s="14" t="s">
        <v>2396</v>
      </c>
      <c r="I111" s="14" t="s">
        <v>133</v>
      </c>
      <c r="J111" s="14" t="s">
        <v>991</v>
      </c>
      <c r="K111" s="23" t="s">
        <v>2248</v>
      </c>
      <c r="L111" s="23" t="s">
        <v>1210</v>
      </c>
    </row>
    <row r="112" spans="1:12" s="70" customFormat="1" ht="63">
      <c r="A112" s="14" t="s">
        <v>1203</v>
      </c>
      <c r="B112" s="14" t="s">
        <v>1204</v>
      </c>
      <c r="C112" s="14">
        <v>188</v>
      </c>
      <c r="D112" s="14">
        <v>589</v>
      </c>
      <c r="E112" s="14" t="s">
        <v>2245</v>
      </c>
      <c r="F112" s="14" t="s">
        <v>73</v>
      </c>
      <c r="G112" s="14" t="s">
        <v>121</v>
      </c>
      <c r="H112" s="14" t="s">
        <v>2414</v>
      </c>
      <c r="I112" s="14" t="s">
        <v>2415</v>
      </c>
      <c r="J112" s="14" t="s">
        <v>133</v>
      </c>
      <c r="K112" s="23" t="s">
        <v>2252</v>
      </c>
      <c r="L112" s="23" t="s">
        <v>1213</v>
      </c>
    </row>
    <row r="113" spans="1:12" s="70" customFormat="1" ht="94.5">
      <c r="A113" s="14" t="s">
        <v>1221</v>
      </c>
      <c r="B113" s="14" t="s">
        <v>1222</v>
      </c>
      <c r="C113" s="14" t="s">
        <v>157</v>
      </c>
      <c r="D113" s="14" t="s">
        <v>158</v>
      </c>
      <c r="E113" s="14" t="s">
        <v>2243</v>
      </c>
      <c r="F113" s="14" t="s">
        <v>73</v>
      </c>
      <c r="G113" s="14" t="s">
        <v>107</v>
      </c>
      <c r="H113" s="14" t="s">
        <v>2365</v>
      </c>
      <c r="I113" s="14" t="s">
        <v>133</v>
      </c>
      <c r="J113" s="14" t="s">
        <v>2368</v>
      </c>
      <c r="K113" s="23" t="s">
        <v>2248</v>
      </c>
      <c r="L113" s="23"/>
    </row>
    <row r="114" spans="1:12" s="70" customFormat="1" ht="110.25">
      <c r="A114" s="14" t="s">
        <v>1221</v>
      </c>
      <c r="B114" s="14" t="s">
        <v>1222</v>
      </c>
      <c r="C114" s="14" t="s">
        <v>119</v>
      </c>
      <c r="D114" s="14" t="s">
        <v>120</v>
      </c>
      <c r="E114" s="14" t="s">
        <v>2244</v>
      </c>
      <c r="F114" s="14" t="s">
        <v>73</v>
      </c>
      <c r="G114" s="14" t="s">
        <v>121</v>
      </c>
      <c r="H114" s="14" t="s">
        <v>2412</v>
      </c>
      <c r="I114" s="14" t="s">
        <v>781</v>
      </c>
      <c r="J114" s="14" t="s">
        <v>335</v>
      </c>
      <c r="K114" s="23" t="s">
        <v>2249</v>
      </c>
      <c r="L114" s="23" t="s">
        <v>64</v>
      </c>
    </row>
    <row r="115" spans="1:12" s="70" customFormat="1" ht="78.75">
      <c r="A115" s="14" t="s">
        <v>1221</v>
      </c>
      <c r="B115" s="14" t="s">
        <v>1222</v>
      </c>
      <c r="C115" s="14">
        <v>185</v>
      </c>
      <c r="D115" s="14">
        <v>588</v>
      </c>
      <c r="E115" s="14" t="s">
        <v>2244</v>
      </c>
      <c r="F115" s="14" t="s">
        <v>73</v>
      </c>
      <c r="G115" s="14" t="s">
        <v>519</v>
      </c>
      <c r="H115" s="23" t="s">
        <v>274</v>
      </c>
      <c r="I115" s="23" t="s">
        <v>133</v>
      </c>
      <c r="J115" s="23" t="s">
        <v>133</v>
      </c>
      <c r="K115" s="23" t="s">
        <v>2234</v>
      </c>
      <c r="L115" s="23"/>
    </row>
    <row r="116" spans="1:12" s="70" customFormat="1" ht="78.75">
      <c r="A116" s="14" t="s">
        <v>1221</v>
      </c>
      <c r="B116" s="14" t="s">
        <v>1222</v>
      </c>
      <c r="C116" s="14">
        <v>188</v>
      </c>
      <c r="D116" s="14">
        <v>589</v>
      </c>
      <c r="E116" s="14" t="s">
        <v>2245</v>
      </c>
      <c r="F116" s="14" t="s">
        <v>73</v>
      </c>
      <c r="G116" s="14" t="s">
        <v>519</v>
      </c>
      <c r="H116" s="23" t="s">
        <v>274</v>
      </c>
      <c r="I116" s="14" t="s">
        <v>133</v>
      </c>
      <c r="J116" s="14" t="s">
        <v>133</v>
      </c>
      <c r="K116" s="23" t="s">
        <v>2236</v>
      </c>
      <c r="L116" s="23"/>
    </row>
    <row r="117" spans="1:12" s="70" customFormat="1" ht="94.5">
      <c r="A117" s="14" t="s">
        <v>1240</v>
      </c>
      <c r="B117" s="14" t="s">
        <v>1241</v>
      </c>
      <c r="C117" s="14" t="s">
        <v>157</v>
      </c>
      <c r="D117" s="14" t="s">
        <v>158</v>
      </c>
      <c r="E117" s="14" t="s">
        <v>2243</v>
      </c>
      <c r="F117" s="14" t="s">
        <v>73</v>
      </c>
      <c r="G117" s="14" t="s">
        <v>107</v>
      </c>
      <c r="H117" s="14" t="s">
        <v>2375</v>
      </c>
      <c r="I117" s="14" t="s">
        <v>2376</v>
      </c>
      <c r="J117" s="14" t="s">
        <v>335</v>
      </c>
      <c r="K117" s="23" t="s">
        <v>2259</v>
      </c>
      <c r="L117" s="23"/>
    </row>
    <row r="118" spans="1:12" s="70" customFormat="1" ht="63">
      <c r="A118" s="14" t="s">
        <v>1240</v>
      </c>
      <c r="B118" s="14" t="s">
        <v>1241</v>
      </c>
      <c r="C118" s="14" t="s">
        <v>105</v>
      </c>
      <c r="D118" s="14" t="s">
        <v>106</v>
      </c>
      <c r="E118" s="14" t="s">
        <v>2243</v>
      </c>
      <c r="F118" s="14" t="s">
        <v>73</v>
      </c>
      <c r="G118" s="14" t="s">
        <v>121</v>
      </c>
      <c r="H118" s="14" t="s">
        <v>2413</v>
      </c>
      <c r="I118" s="14" t="s">
        <v>1552</v>
      </c>
      <c r="J118" s="14" t="s">
        <v>133</v>
      </c>
      <c r="K118" s="23" t="s">
        <v>2250</v>
      </c>
      <c r="L118" s="23"/>
    </row>
    <row r="119" spans="1:12" s="70" customFormat="1" ht="94.5">
      <c r="A119" s="14" t="s">
        <v>1259</v>
      </c>
      <c r="B119" s="14" t="s">
        <v>1260</v>
      </c>
      <c r="C119" s="16" t="s">
        <v>157</v>
      </c>
      <c r="D119" s="14" t="s">
        <v>158</v>
      </c>
      <c r="E119" s="14" t="s">
        <v>2243</v>
      </c>
      <c r="F119" s="14" t="s">
        <v>51</v>
      </c>
      <c r="G119" s="14" t="s">
        <v>98</v>
      </c>
      <c r="H119" s="23" t="s">
        <v>503</v>
      </c>
      <c r="I119" s="23" t="s">
        <v>56</v>
      </c>
      <c r="J119" s="23" t="s">
        <v>68</v>
      </c>
      <c r="K119" s="23" t="s">
        <v>2339</v>
      </c>
      <c r="L119" s="23" t="s">
        <v>1264</v>
      </c>
    </row>
    <row r="120" spans="1:12" s="70" customFormat="1" ht="94.5">
      <c r="A120" s="14" t="s">
        <v>1259</v>
      </c>
      <c r="B120" s="14" t="s">
        <v>1260</v>
      </c>
      <c r="C120" s="16" t="s">
        <v>157</v>
      </c>
      <c r="D120" s="14" t="s">
        <v>158</v>
      </c>
      <c r="E120" s="14" t="s">
        <v>2243</v>
      </c>
      <c r="F120" s="14" t="s">
        <v>51</v>
      </c>
      <c r="G120" s="14" t="s">
        <v>98</v>
      </c>
      <c r="H120" s="14" t="s">
        <v>281</v>
      </c>
      <c r="I120" s="14" t="s">
        <v>56</v>
      </c>
      <c r="J120" s="14" t="s">
        <v>68</v>
      </c>
      <c r="K120" s="23" t="s">
        <v>2340</v>
      </c>
      <c r="L120" s="23" t="s">
        <v>64</v>
      </c>
    </row>
    <row r="121" spans="1:12" s="70" customFormat="1" ht="236.25">
      <c r="A121" s="14" t="s">
        <v>1259</v>
      </c>
      <c r="B121" s="14" t="s">
        <v>1260</v>
      </c>
      <c r="C121" s="14" t="s">
        <v>157</v>
      </c>
      <c r="D121" s="14" t="s">
        <v>158</v>
      </c>
      <c r="E121" s="14" t="s">
        <v>2243</v>
      </c>
      <c r="F121" s="14" t="s">
        <v>73</v>
      </c>
      <c r="G121" s="14" t="s">
        <v>107</v>
      </c>
      <c r="H121" s="14" t="s">
        <v>2377</v>
      </c>
      <c r="I121" s="14" t="s">
        <v>133</v>
      </c>
      <c r="J121" s="14" t="s">
        <v>991</v>
      </c>
      <c r="K121" s="23" t="s">
        <v>2259</v>
      </c>
      <c r="L121" s="23" t="s">
        <v>1273</v>
      </c>
    </row>
    <row r="122" spans="1:12" s="70" customFormat="1" ht="94.5">
      <c r="A122" s="14" t="s">
        <v>1259</v>
      </c>
      <c r="B122" s="14" t="s">
        <v>1260</v>
      </c>
      <c r="C122" s="14">
        <v>185</v>
      </c>
      <c r="D122" s="14">
        <v>588</v>
      </c>
      <c r="E122" s="14" t="s">
        <v>2244</v>
      </c>
      <c r="F122" s="14" t="s">
        <v>73</v>
      </c>
      <c r="G122" s="14" t="s">
        <v>121</v>
      </c>
      <c r="H122" s="14" t="s">
        <v>2417</v>
      </c>
      <c r="I122" s="14" t="s">
        <v>133</v>
      </c>
      <c r="J122" s="14" t="s">
        <v>782</v>
      </c>
      <c r="K122" s="23" t="s">
        <v>2252</v>
      </c>
      <c r="L122" s="23" t="s">
        <v>64</v>
      </c>
    </row>
    <row r="123" spans="1:12" s="70" customFormat="1" ht="173.25">
      <c r="A123" s="14" t="s">
        <v>1259</v>
      </c>
      <c r="B123" s="14" t="s">
        <v>1260</v>
      </c>
      <c r="C123" s="14" t="s">
        <v>128</v>
      </c>
      <c r="D123" s="14" t="s">
        <v>129</v>
      </c>
      <c r="E123" s="14" t="s">
        <v>2245</v>
      </c>
      <c r="F123" s="14" t="s">
        <v>51</v>
      </c>
      <c r="G123" s="14" t="s">
        <v>130</v>
      </c>
      <c r="H123" s="14" t="s">
        <v>1281</v>
      </c>
      <c r="I123" s="14" t="s">
        <v>1282</v>
      </c>
      <c r="J123" s="14" t="s">
        <v>478</v>
      </c>
      <c r="K123" s="23" t="s">
        <v>2303</v>
      </c>
      <c r="L123" s="23" t="s">
        <v>64</v>
      </c>
    </row>
    <row r="124" spans="1:12" s="70" customFormat="1" ht="126">
      <c r="A124" s="14" t="s">
        <v>1259</v>
      </c>
      <c r="B124" s="14" t="s">
        <v>1260</v>
      </c>
      <c r="C124" s="14" t="s">
        <v>91</v>
      </c>
      <c r="D124" s="14" t="s">
        <v>92</v>
      </c>
      <c r="E124" s="14" t="s">
        <v>2243</v>
      </c>
      <c r="F124" s="14" t="s">
        <v>73</v>
      </c>
      <c r="G124" s="14" t="s">
        <v>173</v>
      </c>
      <c r="H124" s="74" t="s">
        <v>1289</v>
      </c>
      <c r="I124" s="14" t="s">
        <v>174</v>
      </c>
      <c r="J124" s="23" t="s">
        <v>133</v>
      </c>
      <c r="K124" s="23" t="s">
        <v>2304</v>
      </c>
      <c r="L124" s="23" t="s">
        <v>64</v>
      </c>
    </row>
    <row r="125" spans="1:12" s="70" customFormat="1" ht="78.75">
      <c r="A125" s="14" t="s">
        <v>1302</v>
      </c>
      <c r="B125" s="14" t="s">
        <v>1303</v>
      </c>
      <c r="C125" s="14" t="s">
        <v>198</v>
      </c>
      <c r="D125" s="14" t="s">
        <v>199</v>
      </c>
      <c r="E125" s="14" t="s">
        <v>2243</v>
      </c>
      <c r="F125" s="14" t="s">
        <v>73</v>
      </c>
      <c r="G125" s="14" t="s">
        <v>107</v>
      </c>
      <c r="H125" s="14" t="s">
        <v>2372</v>
      </c>
      <c r="I125" s="14" t="s">
        <v>133</v>
      </c>
      <c r="J125" s="14" t="s">
        <v>782</v>
      </c>
      <c r="K125" s="23" t="s">
        <v>2248</v>
      </c>
      <c r="L125" s="23" t="s">
        <v>1306</v>
      </c>
    </row>
    <row r="126" spans="1:12" s="70" customFormat="1" ht="141.75">
      <c r="A126" s="14" t="s">
        <v>1302</v>
      </c>
      <c r="B126" s="14" t="s">
        <v>1303</v>
      </c>
      <c r="C126" s="14" t="s">
        <v>91</v>
      </c>
      <c r="D126" s="14" t="s">
        <v>92</v>
      </c>
      <c r="E126" s="14" t="s">
        <v>2243</v>
      </c>
      <c r="F126" s="14" t="s">
        <v>73</v>
      </c>
      <c r="G126" s="14" t="s">
        <v>173</v>
      </c>
      <c r="H126" s="23" t="s">
        <v>1311</v>
      </c>
      <c r="I126" s="23" t="s">
        <v>76</v>
      </c>
      <c r="J126" s="23" t="s">
        <v>133</v>
      </c>
      <c r="K126" s="23" t="s">
        <v>2305</v>
      </c>
      <c r="L126" s="23" t="s">
        <v>1313</v>
      </c>
    </row>
    <row r="127" spans="1:12" s="70" customFormat="1" ht="141.75">
      <c r="A127" s="14" t="s">
        <v>1302</v>
      </c>
      <c r="B127" s="14" t="s">
        <v>1303</v>
      </c>
      <c r="C127" s="14" t="s">
        <v>91</v>
      </c>
      <c r="D127" s="14" t="s">
        <v>92</v>
      </c>
      <c r="E127" s="14" t="s">
        <v>2243</v>
      </c>
      <c r="F127" s="14" t="s">
        <v>73</v>
      </c>
      <c r="G127" s="14" t="s">
        <v>173</v>
      </c>
      <c r="H127" s="23" t="s">
        <v>1316</v>
      </c>
      <c r="I127" s="23" t="s">
        <v>174</v>
      </c>
      <c r="J127" s="23" t="s">
        <v>133</v>
      </c>
      <c r="K127" s="23" t="s">
        <v>2306</v>
      </c>
      <c r="L127" s="23" t="s">
        <v>1313</v>
      </c>
    </row>
    <row r="128" spans="1:12" s="70" customFormat="1" ht="63">
      <c r="A128" s="14" t="s">
        <v>1344</v>
      </c>
      <c r="B128" s="14" t="s">
        <v>1345</v>
      </c>
      <c r="C128" s="14" t="s">
        <v>96</v>
      </c>
      <c r="D128" s="14" t="s">
        <v>97</v>
      </c>
      <c r="E128" s="14" t="s">
        <v>2243</v>
      </c>
      <c r="F128" s="14" t="s">
        <v>51</v>
      </c>
      <c r="G128" s="14" t="s">
        <v>52</v>
      </c>
      <c r="H128" s="14" t="s">
        <v>133</v>
      </c>
      <c r="I128" s="14" t="s">
        <v>133</v>
      </c>
      <c r="J128" s="14" t="s">
        <v>133</v>
      </c>
      <c r="K128" s="23" t="s">
        <v>2354</v>
      </c>
      <c r="L128" s="23" t="s">
        <v>64</v>
      </c>
    </row>
    <row r="129" spans="1:12" s="70" customFormat="1" ht="94.5">
      <c r="A129" s="14" t="s">
        <v>1344</v>
      </c>
      <c r="B129" s="14" t="s">
        <v>1345</v>
      </c>
      <c r="C129" s="14" t="s">
        <v>66</v>
      </c>
      <c r="D129" s="14" t="s">
        <v>67</v>
      </c>
      <c r="E129" s="14" t="s">
        <v>2243</v>
      </c>
      <c r="F129" s="14" t="s">
        <v>73</v>
      </c>
      <c r="G129" s="14" t="s">
        <v>107</v>
      </c>
      <c r="H129" s="14" t="s">
        <v>2378</v>
      </c>
      <c r="I129" s="14" t="s">
        <v>2379</v>
      </c>
      <c r="J129" s="14" t="s">
        <v>2370</v>
      </c>
      <c r="K129" s="23" t="s">
        <v>2259</v>
      </c>
      <c r="L129" s="23" t="s">
        <v>64</v>
      </c>
    </row>
    <row r="130" spans="1:12" s="70" customFormat="1" ht="78.75">
      <c r="A130" s="14" t="s">
        <v>1344</v>
      </c>
      <c r="B130" s="14" t="s">
        <v>1345</v>
      </c>
      <c r="C130" s="14">
        <v>185</v>
      </c>
      <c r="D130" s="14">
        <v>588</v>
      </c>
      <c r="E130" s="14" t="s">
        <v>2244</v>
      </c>
      <c r="F130" s="14" t="s">
        <v>73</v>
      </c>
      <c r="G130" s="14" t="s">
        <v>287</v>
      </c>
      <c r="H130" s="23" t="s">
        <v>139</v>
      </c>
      <c r="I130" s="23" t="s">
        <v>133</v>
      </c>
      <c r="J130" s="23" t="s">
        <v>140</v>
      </c>
      <c r="K130" s="23" t="s">
        <v>2328</v>
      </c>
      <c r="L130" s="23" t="s">
        <v>64</v>
      </c>
    </row>
    <row r="131" spans="1:12" s="70" customFormat="1" ht="141.75">
      <c r="A131" s="14" t="s">
        <v>1344</v>
      </c>
      <c r="B131" s="14" t="s">
        <v>1345</v>
      </c>
      <c r="C131" s="14" t="s">
        <v>91</v>
      </c>
      <c r="D131" s="14" t="s">
        <v>92</v>
      </c>
      <c r="E131" s="14" t="s">
        <v>2243</v>
      </c>
      <c r="F131" s="14" t="s">
        <v>73</v>
      </c>
      <c r="G131" s="14" t="s">
        <v>173</v>
      </c>
      <c r="H131" s="14" t="s">
        <v>1357</v>
      </c>
      <c r="I131" s="14" t="s">
        <v>76</v>
      </c>
      <c r="J131" s="23" t="s">
        <v>133</v>
      </c>
      <c r="K131" s="23" t="s">
        <v>2307</v>
      </c>
      <c r="L131" s="23" t="s">
        <v>64</v>
      </c>
    </row>
    <row r="132" spans="1:12" s="70" customFormat="1" ht="78.75">
      <c r="A132" s="14" t="s">
        <v>1344</v>
      </c>
      <c r="B132" s="14" t="s">
        <v>1345</v>
      </c>
      <c r="C132" s="14">
        <v>185</v>
      </c>
      <c r="D132" s="14">
        <v>588</v>
      </c>
      <c r="E132" s="14" t="s">
        <v>2244</v>
      </c>
      <c r="F132" s="14" t="s">
        <v>73</v>
      </c>
      <c r="G132" s="14" t="s">
        <v>519</v>
      </c>
      <c r="H132" s="14" t="s">
        <v>274</v>
      </c>
      <c r="I132" s="23" t="s">
        <v>133</v>
      </c>
      <c r="J132" s="23" t="s">
        <v>133</v>
      </c>
      <c r="K132" s="23" t="s">
        <v>2232</v>
      </c>
      <c r="L132" s="23" t="s">
        <v>64</v>
      </c>
    </row>
    <row r="133" spans="1:12" s="70" customFormat="1" ht="78.75">
      <c r="A133" s="14" t="s">
        <v>1344</v>
      </c>
      <c r="B133" s="14" t="s">
        <v>1345</v>
      </c>
      <c r="C133" s="14">
        <v>188</v>
      </c>
      <c r="D133" s="14">
        <v>589</v>
      </c>
      <c r="E133" s="14" t="s">
        <v>2245</v>
      </c>
      <c r="F133" s="14" t="s">
        <v>73</v>
      </c>
      <c r="G133" s="14" t="s">
        <v>519</v>
      </c>
      <c r="H133" s="23" t="s">
        <v>274</v>
      </c>
      <c r="I133" s="14" t="s">
        <v>133</v>
      </c>
      <c r="J133" s="14" t="s">
        <v>133</v>
      </c>
      <c r="K133" s="23" t="s">
        <v>2237</v>
      </c>
      <c r="L133" s="23" t="s">
        <v>64</v>
      </c>
    </row>
    <row r="134" spans="1:12" s="70" customFormat="1" ht="126">
      <c r="A134" s="14" t="s">
        <v>1362</v>
      </c>
      <c r="B134" s="14" t="s">
        <v>1363</v>
      </c>
      <c r="C134" s="16" t="s">
        <v>157</v>
      </c>
      <c r="D134" s="14" t="s">
        <v>158</v>
      </c>
      <c r="E134" s="14" t="s">
        <v>2243</v>
      </c>
      <c r="F134" s="14" t="s">
        <v>51</v>
      </c>
      <c r="G134" s="14" t="s">
        <v>98</v>
      </c>
      <c r="H134" s="14" t="s">
        <v>1364</v>
      </c>
      <c r="I134" s="14" t="s">
        <v>900</v>
      </c>
      <c r="J134" s="14" t="s">
        <v>68</v>
      </c>
      <c r="K134" s="23" t="s">
        <v>2341</v>
      </c>
      <c r="L134" s="23" t="s">
        <v>64</v>
      </c>
    </row>
    <row r="135" spans="1:12" s="70" customFormat="1" ht="94.5">
      <c r="A135" s="14" t="s">
        <v>1362</v>
      </c>
      <c r="B135" s="14" t="s">
        <v>1363</v>
      </c>
      <c r="C135" s="16" t="s">
        <v>157</v>
      </c>
      <c r="D135" s="14" t="s">
        <v>158</v>
      </c>
      <c r="E135" s="14" t="s">
        <v>2243</v>
      </c>
      <c r="F135" s="14" t="s">
        <v>51</v>
      </c>
      <c r="G135" s="14" t="s">
        <v>98</v>
      </c>
      <c r="H135" s="14" t="s">
        <v>315</v>
      </c>
      <c r="I135" s="14" t="s">
        <v>76</v>
      </c>
      <c r="J135" s="14" t="s">
        <v>68</v>
      </c>
      <c r="K135" s="23" t="s">
        <v>2342</v>
      </c>
      <c r="L135" s="23" t="s">
        <v>64</v>
      </c>
    </row>
    <row r="136" spans="1:12" s="70" customFormat="1" ht="78.75">
      <c r="A136" s="14" t="s">
        <v>1362</v>
      </c>
      <c r="B136" s="14" t="s">
        <v>1363</v>
      </c>
      <c r="C136" s="14" t="s">
        <v>96</v>
      </c>
      <c r="D136" s="14" t="s">
        <v>97</v>
      </c>
      <c r="E136" s="14" t="s">
        <v>2243</v>
      </c>
      <c r="F136" s="14" t="s">
        <v>440</v>
      </c>
      <c r="G136" s="14" t="s">
        <v>153</v>
      </c>
      <c r="H136" s="14" t="s">
        <v>1370</v>
      </c>
      <c r="I136" s="14" t="s">
        <v>56</v>
      </c>
      <c r="J136" s="14" t="s">
        <v>376</v>
      </c>
      <c r="K136" s="23" t="s">
        <v>2308</v>
      </c>
      <c r="L136" s="23" t="s">
        <v>1373</v>
      </c>
    </row>
    <row r="137" spans="1:12" s="70" customFormat="1" ht="173.25">
      <c r="A137" s="14" t="s">
        <v>1362</v>
      </c>
      <c r="B137" s="14" t="s">
        <v>1363</v>
      </c>
      <c r="C137" s="14" t="s">
        <v>96</v>
      </c>
      <c r="D137" s="14" t="s">
        <v>97</v>
      </c>
      <c r="E137" s="14" t="s">
        <v>2243</v>
      </c>
      <c r="F137" s="14" t="s">
        <v>440</v>
      </c>
      <c r="G137" s="14" t="s">
        <v>153</v>
      </c>
      <c r="H137" s="14" t="s">
        <v>139</v>
      </c>
      <c r="I137" s="14" t="s">
        <v>56</v>
      </c>
      <c r="J137" s="14" t="s">
        <v>1375</v>
      </c>
      <c r="K137" s="23" t="s">
        <v>2309</v>
      </c>
      <c r="L137" s="23" t="s">
        <v>1373</v>
      </c>
    </row>
    <row r="138" spans="1:12" s="70" customFormat="1" ht="63">
      <c r="A138" s="14" t="s">
        <v>1362</v>
      </c>
      <c r="B138" s="14" t="s">
        <v>1363</v>
      </c>
      <c r="C138" s="14" t="s">
        <v>96</v>
      </c>
      <c r="D138" s="14" t="s">
        <v>97</v>
      </c>
      <c r="E138" s="14" t="s">
        <v>2245</v>
      </c>
      <c r="F138" s="14" t="s">
        <v>440</v>
      </c>
      <c r="G138" s="14" t="s">
        <v>153</v>
      </c>
      <c r="H138" s="23" t="s">
        <v>1379</v>
      </c>
      <c r="I138" s="23" t="s">
        <v>375</v>
      </c>
      <c r="J138" s="23" t="s">
        <v>140</v>
      </c>
      <c r="K138" s="23" t="s">
        <v>2310</v>
      </c>
      <c r="L138" s="23" t="s">
        <v>1373</v>
      </c>
    </row>
    <row r="139" spans="1:12" s="70" customFormat="1" ht="220.5">
      <c r="A139" s="14" t="s">
        <v>1362</v>
      </c>
      <c r="B139" s="14" t="s">
        <v>1363</v>
      </c>
      <c r="C139" s="14" t="s">
        <v>66</v>
      </c>
      <c r="D139" s="14" t="s">
        <v>67</v>
      </c>
      <c r="E139" s="14" t="s">
        <v>2243</v>
      </c>
      <c r="F139" s="14" t="s">
        <v>440</v>
      </c>
      <c r="G139" s="14" t="s">
        <v>153</v>
      </c>
      <c r="H139" s="14" t="s">
        <v>139</v>
      </c>
      <c r="I139" s="14" t="s">
        <v>457</v>
      </c>
      <c r="J139" s="14" t="s">
        <v>1086</v>
      </c>
      <c r="K139" s="23" t="s">
        <v>2311</v>
      </c>
      <c r="L139" s="23" t="s">
        <v>64</v>
      </c>
    </row>
    <row r="140" spans="1:12" s="70" customFormat="1" ht="267.75">
      <c r="A140" s="14" t="s">
        <v>1362</v>
      </c>
      <c r="B140" s="14" t="s">
        <v>1363</v>
      </c>
      <c r="C140" s="14" t="s">
        <v>66</v>
      </c>
      <c r="D140" s="14" t="s">
        <v>67</v>
      </c>
      <c r="E140" s="14" t="s">
        <v>2243</v>
      </c>
      <c r="F140" s="14" t="s">
        <v>440</v>
      </c>
      <c r="G140" s="14" t="s">
        <v>153</v>
      </c>
      <c r="H140" s="14" t="s">
        <v>1384</v>
      </c>
      <c r="I140" s="14" t="s">
        <v>511</v>
      </c>
      <c r="J140" s="14" t="s">
        <v>140</v>
      </c>
      <c r="K140" s="23" t="s">
        <v>2312</v>
      </c>
      <c r="L140" s="23" t="s">
        <v>64</v>
      </c>
    </row>
    <row r="141" spans="1:12" s="70" customFormat="1" ht="94.5">
      <c r="A141" s="14" t="s">
        <v>1362</v>
      </c>
      <c r="B141" s="14" t="s">
        <v>1363</v>
      </c>
      <c r="C141" s="14" t="s">
        <v>157</v>
      </c>
      <c r="D141" s="14" t="s">
        <v>158</v>
      </c>
      <c r="E141" s="14" t="s">
        <v>2243</v>
      </c>
      <c r="F141" s="14" t="s">
        <v>73</v>
      </c>
      <c r="G141" s="14" t="s">
        <v>107</v>
      </c>
      <c r="H141" s="14" t="s">
        <v>2380</v>
      </c>
      <c r="I141" s="14" t="s">
        <v>133</v>
      </c>
      <c r="J141" s="14" t="s">
        <v>991</v>
      </c>
      <c r="K141" s="23" t="s">
        <v>2248</v>
      </c>
      <c r="L141" s="23" t="s">
        <v>64</v>
      </c>
    </row>
    <row r="142" spans="1:12" s="70" customFormat="1" ht="47.25">
      <c r="A142" s="14" t="s">
        <v>1362</v>
      </c>
      <c r="B142" s="14" t="s">
        <v>1363</v>
      </c>
      <c r="C142" s="14" t="s">
        <v>1388</v>
      </c>
      <c r="D142" s="14" t="s">
        <v>1389</v>
      </c>
      <c r="E142" s="14" t="s">
        <v>2243</v>
      </c>
      <c r="F142" s="14" t="s">
        <v>73</v>
      </c>
      <c r="G142" s="14" t="s">
        <v>121</v>
      </c>
      <c r="H142" s="14" t="s">
        <v>2413</v>
      </c>
      <c r="I142" s="14" t="s">
        <v>2416</v>
      </c>
      <c r="J142" s="14" t="s">
        <v>133</v>
      </c>
      <c r="K142" s="23" t="s">
        <v>2250</v>
      </c>
      <c r="L142" s="23" t="s">
        <v>64</v>
      </c>
    </row>
    <row r="143" spans="1:12" s="70" customFormat="1" ht="141.75">
      <c r="A143" s="14" t="s">
        <v>1362</v>
      </c>
      <c r="B143" s="14" t="s">
        <v>1363</v>
      </c>
      <c r="C143" s="14" t="s">
        <v>128</v>
      </c>
      <c r="D143" s="14" t="s">
        <v>129</v>
      </c>
      <c r="E143" s="14" t="s">
        <v>2245</v>
      </c>
      <c r="F143" s="14" t="s">
        <v>51</v>
      </c>
      <c r="G143" s="14" t="s">
        <v>130</v>
      </c>
      <c r="H143" s="23" t="s">
        <v>1397</v>
      </c>
      <c r="I143" s="23" t="s">
        <v>1398</v>
      </c>
      <c r="J143" s="23" t="s">
        <v>133</v>
      </c>
      <c r="K143" s="23" t="s">
        <v>2313</v>
      </c>
      <c r="L143" s="23" t="s">
        <v>1400</v>
      </c>
    </row>
    <row r="144" spans="1:12" s="70" customFormat="1" ht="110.25">
      <c r="A144" s="14" t="s">
        <v>1362</v>
      </c>
      <c r="B144" s="14" t="s">
        <v>1363</v>
      </c>
      <c r="C144" s="14" t="s">
        <v>91</v>
      </c>
      <c r="D144" s="14" t="s">
        <v>92</v>
      </c>
      <c r="E144" s="14" t="s">
        <v>2243</v>
      </c>
      <c r="F144" s="14" t="s">
        <v>73</v>
      </c>
      <c r="G144" s="14" t="s">
        <v>173</v>
      </c>
      <c r="H144" s="14" t="s">
        <v>503</v>
      </c>
      <c r="I144" s="14" t="s">
        <v>174</v>
      </c>
      <c r="J144" s="23" t="s">
        <v>133</v>
      </c>
      <c r="K144" s="23" t="s">
        <v>2314</v>
      </c>
      <c r="L144" s="23" t="s">
        <v>64</v>
      </c>
    </row>
    <row r="145" spans="1:12" s="70" customFormat="1" ht="47.25">
      <c r="A145" s="14" t="s">
        <v>1426</v>
      </c>
      <c r="B145" s="14" t="s">
        <v>1427</v>
      </c>
      <c r="C145" s="14">
        <v>175</v>
      </c>
      <c r="D145" s="14">
        <v>583</v>
      </c>
      <c r="E145" s="14" t="s">
        <v>2243</v>
      </c>
      <c r="F145" s="14" t="s">
        <v>73</v>
      </c>
      <c r="G145" s="14" t="s">
        <v>74</v>
      </c>
      <c r="H145" s="14" t="s">
        <v>53</v>
      </c>
      <c r="I145" s="23" t="s">
        <v>1431</v>
      </c>
      <c r="J145" s="23" t="s">
        <v>133</v>
      </c>
      <c r="K145" s="23" t="s">
        <v>2330</v>
      </c>
      <c r="L145" s="23" t="s">
        <v>1433</v>
      </c>
    </row>
    <row r="146" spans="1:12" s="70" customFormat="1" ht="78.75">
      <c r="A146" s="14" t="s">
        <v>1426</v>
      </c>
      <c r="B146" s="14" t="s">
        <v>1427</v>
      </c>
      <c r="C146" s="14">
        <v>185</v>
      </c>
      <c r="D146" s="14">
        <v>588</v>
      </c>
      <c r="E146" s="14" t="s">
        <v>2243</v>
      </c>
      <c r="F146" s="14" t="s">
        <v>73</v>
      </c>
      <c r="G146" s="14" t="s">
        <v>74</v>
      </c>
      <c r="H146" s="14" t="s">
        <v>53</v>
      </c>
      <c r="I146" s="23" t="s">
        <v>1431</v>
      </c>
      <c r="J146" s="23" t="s">
        <v>57</v>
      </c>
      <c r="K146" s="23" t="s">
        <v>2331</v>
      </c>
      <c r="L146" s="23" t="s">
        <v>1433</v>
      </c>
    </row>
    <row r="147" spans="1:12" s="70" customFormat="1" ht="94.5">
      <c r="A147" s="14" t="s">
        <v>1426</v>
      </c>
      <c r="B147" s="14" t="s">
        <v>1427</v>
      </c>
      <c r="C147" s="14" t="s">
        <v>157</v>
      </c>
      <c r="D147" s="14" t="s">
        <v>158</v>
      </c>
      <c r="E147" s="14" t="s">
        <v>2243</v>
      </c>
      <c r="F147" s="14" t="s">
        <v>73</v>
      </c>
      <c r="G147" s="14" t="s">
        <v>107</v>
      </c>
      <c r="H147" s="14" t="s">
        <v>2355</v>
      </c>
      <c r="I147" s="14" t="s">
        <v>133</v>
      </c>
      <c r="J147" s="14" t="s">
        <v>991</v>
      </c>
      <c r="K147" s="23" t="s">
        <v>2251</v>
      </c>
      <c r="L147" s="23" t="s">
        <v>1438</v>
      </c>
    </row>
    <row r="148" spans="1:12" s="70" customFormat="1" ht="409.5">
      <c r="A148" s="14" t="s">
        <v>1451</v>
      </c>
      <c r="B148" s="14" t="s">
        <v>1452</v>
      </c>
      <c r="C148" s="14" t="s">
        <v>198</v>
      </c>
      <c r="D148" s="14" t="s">
        <v>199</v>
      </c>
      <c r="E148" s="14" t="s">
        <v>2243</v>
      </c>
      <c r="F148" s="14" t="s">
        <v>73</v>
      </c>
      <c r="G148" s="14" t="s">
        <v>107</v>
      </c>
      <c r="H148" s="14" t="s">
        <v>2397</v>
      </c>
      <c r="I148" s="14" t="s">
        <v>133</v>
      </c>
      <c r="J148" s="14" t="s">
        <v>991</v>
      </c>
      <c r="K148" s="23" t="s">
        <v>2248</v>
      </c>
      <c r="L148" s="23" t="s">
        <v>2238</v>
      </c>
    </row>
    <row r="149" spans="1:12" s="70" customFormat="1" ht="409.5">
      <c r="A149" s="14" t="s">
        <v>1451</v>
      </c>
      <c r="B149" s="14" t="s">
        <v>1452</v>
      </c>
      <c r="C149" s="14" t="s">
        <v>91</v>
      </c>
      <c r="D149" s="14" t="s">
        <v>92</v>
      </c>
      <c r="E149" s="14" t="s">
        <v>2243</v>
      </c>
      <c r="F149" s="14" t="s">
        <v>73</v>
      </c>
      <c r="G149" s="14" t="s">
        <v>121</v>
      </c>
      <c r="H149" s="14" t="s">
        <v>274</v>
      </c>
      <c r="I149" s="14" t="s">
        <v>133</v>
      </c>
      <c r="J149" s="14" t="s">
        <v>133</v>
      </c>
      <c r="K149" s="23" t="s">
        <v>2252</v>
      </c>
      <c r="L149" s="23" t="s">
        <v>2239</v>
      </c>
    </row>
    <row r="150" spans="1:12" s="70" customFormat="1" ht="78.75">
      <c r="A150" s="14" t="s">
        <v>1463</v>
      </c>
      <c r="B150" s="14" t="s">
        <v>1464</v>
      </c>
      <c r="C150" s="14">
        <v>175</v>
      </c>
      <c r="D150" s="14">
        <v>583</v>
      </c>
      <c r="E150" s="14" t="s">
        <v>2244</v>
      </c>
      <c r="F150" s="14" t="s">
        <v>73</v>
      </c>
      <c r="G150" s="14" t="s">
        <v>107</v>
      </c>
      <c r="H150" s="14" t="s">
        <v>133</v>
      </c>
      <c r="I150" s="14" t="s">
        <v>133</v>
      </c>
      <c r="J150" s="14" t="s">
        <v>133</v>
      </c>
      <c r="K150" s="23" t="s">
        <v>2258</v>
      </c>
      <c r="L150" s="23" t="s">
        <v>1466</v>
      </c>
    </row>
    <row r="151" spans="1:12" s="70" customFormat="1" ht="63">
      <c r="A151" s="14" t="s">
        <v>1463</v>
      </c>
      <c r="B151" s="14" t="s">
        <v>1464</v>
      </c>
      <c r="C151" s="14" t="s">
        <v>91</v>
      </c>
      <c r="D151" s="14" t="s">
        <v>92</v>
      </c>
      <c r="E151" s="14" t="s">
        <v>2243</v>
      </c>
      <c r="F151" s="14" t="s">
        <v>73</v>
      </c>
      <c r="G151" s="14" t="s">
        <v>121</v>
      </c>
      <c r="H151" s="14" t="s">
        <v>216</v>
      </c>
      <c r="I151" s="14" t="s">
        <v>2421</v>
      </c>
      <c r="J151" s="14" t="s">
        <v>133</v>
      </c>
      <c r="K151" s="23" t="s">
        <v>2256</v>
      </c>
      <c r="L151" s="23" t="s">
        <v>1469</v>
      </c>
    </row>
    <row r="152" spans="1:12" s="70" customFormat="1" ht="362.25">
      <c r="A152" s="14" t="s">
        <v>1477</v>
      </c>
      <c r="B152" s="14" t="s">
        <v>1478</v>
      </c>
      <c r="C152" s="14" t="s">
        <v>96</v>
      </c>
      <c r="D152" s="14" t="s">
        <v>97</v>
      </c>
      <c r="E152" s="14" t="s">
        <v>2243</v>
      </c>
      <c r="F152" s="14" t="s">
        <v>440</v>
      </c>
      <c r="G152" s="14" t="s">
        <v>153</v>
      </c>
      <c r="H152" s="14" t="s">
        <v>281</v>
      </c>
      <c r="I152" s="14" t="s">
        <v>56</v>
      </c>
      <c r="J152" s="14" t="s">
        <v>68</v>
      </c>
      <c r="K152" s="23" t="s">
        <v>2315</v>
      </c>
      <c r="L152" s="23" t="s">
        <v>1481</v>
      </c>
    </row>
    <row r="153" spans="1:12" s="70" customFormat="1" ht="362.25">
      <c r="A153" s="14" t="s">
        <v>1477</v>
      </c>
      <c r="B153" s="14" t="s">
        <v>1478</v>
      </c>
      <c r="C153" s="14" t="s">
        <v>1483</v>
      </c>
      <c r="D153" s="14" t="s">
        <v>1484</v>
      </c>
      <c r="E153" s="14" t="s">
        <v>2245</v>
      </c>
      <c r="F153" s="14" t="s">
        <v>440</v>
      </c>
      <c r="G153" s="14" t="s">
        <v>153</v>
      </c>
      <c r="H153" s="14" t="s">
        <v>503</v>
      </c>
      <c r="I153" s="14" t="s">
        <v>56</v>
      </c>
      <c r="J153" s="14" t="s">
        <v>672</v>
      </c>
      <c r="K153" s="23" t="s">
        <v>2316</v>
      </c>
      <c r="L153" s="23" t="s">
        <v>1487</v>
      </c>
    </row>
    <row r="154" spans="1:12" s="70" customFormat="1" ht="141.75">
      <c r="A154" s="14" t="s">
        <v>1477</v>
      </c>
      <c r="B154" s="14" t="s">
        <v>1478</v>
      </c>
      <c r="C154" s="14" t="s">
        <v>157</v>
      </c>
      <c r="D154" s="14" t="s">
        <v>158</v>
      </c>
      <c r="E154" s="14" t="s">
        <v>2243</v>
      </c>
      <c r="F154" s="14" t="s">
        <v>73</v>
      </c>
      <c r="G154" s="14" t="s">
        <v>107</v>
      </c>
      <c r="H154" s="14" t="s">
        <v>2358</v>
      </c>
      <c r="I154" s="14" t="s">
        <v>671</v>
      </c>
      <c r="J154" s="14" t="s">
        <v>782</v>
      </c>
      <c r="K154" s="23" t="s">
        <v>2248</v>
      </c>
      <c r="L154" s="23" t="s">
        <v>2230</v>
      </c>
    </row>
    <row r="155" spans="1:12" s="70" customFormat="1" ht="94.5">
      <c r="A155" s="14" t="s">
        <v>1510</v>
      </c>
      <c r="B155" s="14" t="s">
        <v>1511</v>
      </c>
      <c r="C155" s="14" t="s">
        <v>84</v>
      </c>
      <c r="D155" s="14" t="s">
        <v>85</v>
      </c>
      <c r="E155" s="14" t="s">
        <v>2243</v>
      </c>
      <c r="F155" s="14" t="s">
        <v>73</v>
      </c>
      <c r="G155" s="14" t="s">
        <v>74</v>
      </c>
      <c r="H155" s="14" t="s">
        <v>53</v>
      </c>
      <c r="I155" s="23">
        <v>11</v>
      </c>
      <c r="J155" s="23" t="s">
        <v>201</v>
      </c>
      <c r="K155" s="23" t="s">
        <v>2332</v>
      </c>
      <c r="L155" s="23" t="s">
        <v>64</v>
      </c>
    </row>
    <row r="156" spans="1:12" s="70" customFormat="1" ht="110.25">
      <c r="A156" s="14" t="s">
        <v>1510</v>
      </c>
      <c r="B156" s="14" t="s">
        <v>1511</v>
      </c>
      <c r="C156" s="14" t="s">
        <v>157</v>
      </c>
      <c r="D156" s="14" t="s">
        <v>158</v>
      </c>
      <c r="E156" s="14" t="s">
        <v>2243</v>
      </c>
      <c r="F156" s="14" t="s">
        <v>73</v>
      </c>
      <c r="G156" s="14" t="s">
        <v>107</v>
      </c>
      <c r="H156" s="14" t="s">
        <v>1083</v>
      </c>
      <c r="I156" s="14" t="s">
        <v>133</v>
      </c>
      <c r="J156" s="14" t="s">
        <v>335</v>
      </c>
      <c r="K156" s="23" t="s">
        <v>2259</v>
      </c>
      <c r="L156" s="23" t="s">
        <v>64</v>
      </c>
    </row>
    <row r="157" spans="1:12" s="70" customFormat="1" ht="94.5">
      <c r="A157" s="14" t="s">
        <v>1572</v>
      </c>
      <c r="B157" s="14" t="s">
        <v>1573</v>
      </c>
      <c r="C157" s="14" t="s">
        <v>157</v>
      </c>
      <c r="D157" s="14" t="s">
        <v>158</v>
      </c>
      <c r="E157" s="14" t="s">
        <v>2243</v>
      </c>
      <c r="F157" s="14" t="s">
        <v>51</v>
      </c>
      <c r="G157" s="14" t="s">
        <v>98</v>
      </c>
      <c r="H157" s="14" t="s">
        <v>1364</v>
      </c>
      <c r="I157" s="14" t="s">
        <v>56</v>
      </c>
      <c r="J157" s="14" t="s">
        <v>68</v>
      </c>
      <c r="K157" s="23" t="s">
        <v>2343</v>
      </c>
      <c r="L157" s="23" t="s">
        <v>1581</v>
      </c>
    </row>
    <row r="158" spans="1:12" s="70" customFormat="1" ht="236.25">
      <c r="A158" s="14" t="s">
        <v>1572</v>
      </c>
      <c r="B158" s="14" t="s">
        <v>1573</v>
      </c>
      <c r="C158" s="14" t="s">
        <v>96</v>
      </c>
      <c r="D158" s="14" t="s">
        <v>97</v>
      </c>
      <c r="E158" s="14" t="s">
        <v>2243</v>
      </c>
      <c r="F158" s="14" t="s">
        <v>440</v>
      </c>
      <c r="G158" s="14" t="s">
        <v>153</v>
      </c>
      <c r="H158" s="14" t="s">
        <v>1583</v>
      </c>
      <c r="I158" s="14" t="s">
        <v>678</v>
      </c>
      <c r="J158" s="14" t="s">
        <v>140</v>
      </c>
      <c r="K158" s="23" t="s">
        <v>2317</v>
      </c>
      <c r="L158" s="23" t="s">
        <v>1586</v>
      </c>
    </row>
    <row r="159" spans="1:12" s="70" customFormat="1" ht="204.75">
      <c r="A159" s="14" t="s">
        <v>1572</v>
      </c>
      <c r="B159" s="14" t="s">
        <v>1573</v>
      </c>
      <c r="C159" s="14" t="s">
        <v>96</v>
      </c>
      <c r="D159" s="14" t="s">
        <v>97</v>
      </c>
      <c r="E159" s="14" t="s">
        <v>2243</v>
      </c>
      <c r="F159" s="14" t="s">
        <v>440</v>
      </c>
      <c r="G159" s="14" t="s">
        <v>153</v>
      </c>
      <c r="H159" s="14" t="s">
        <v>139</v>
      </c>
      <c r="I159" s="14" t="s">
        <v>56</v>
      </c>
      <c r="J159" s="14" t="s">
        <v>782</v>
      </c>
      <c r="K159" s="23" t="s">
        <v>2318</v>
      </c>
      <c r="L159" s="23" t="s">
        <v>1586</v>
      </c>
    </row>
    <row r="160" spans="1:12" s="70" customFormat="1" ht="157.5">
      <c r="A160" s="14" t="s">
        <v>1572</v>
      </c>
      <c r="B160" s="14" t="s">
        <v>1573</v>
      </c>
      <c r="C160" s="14" t="s">
        <v>128</v>
      </c>
      <c r="D160" s="14" t="s">
        <v>129</v>
      </c>
      <c r="E160" s="14" t="s">
        <v>2245</v>
      </c>
      <c r="F160" s="14" t="s">
        <v>51</v>
      </c>
      <c r="G160" s="14" t="s">
        <v>130</v>
      </c>
      <c r="H160" s="14" t="s">
        <v>131</v>
      </c>
      <c r="I160" s="14" t="s">
        <v>332</v>
      </c>
      <c r="J160" s="14" t="s">
        <v>133</v>
      </c>
      <c r="K160" s="23" t="s">
        <v>2319</v>
      </c>
      <c r="L160" s="23" t="s">
        <v>1597</v>
      </c>
    </row>
    <row r="161" spans="1:12" s="70" customFormat="1" ht="94.5">
      <c r="A161" s="14" t="s">
        <v>1618</v>
      </c>
      <c r="B161" s="14" t="s">
        <v>1619</v>
      </c>
      <c r="C161" s="14" t="s">
        <v>157</v>
      </c>
      <c r="D161" s="14" t="s">
        <v>158</v>
      </c>
      <c r="E161" s="14" t="s">
        <v>2243</v>
      </c>
      <c r="F161" s="14" t="s">
        <v>51</v>
      </c>
      <c r="G161" s="14" t="s">
        <v>98</v>
      </c>
      <c r="H161" s="23" t="s">
        <v>281</v>
      </c>
      <c r="I161" s="23" t="s">
        <v>56</v>
      </c>
      <c r="J161" s="23" t="s">
        <v>68</v>
      </c>
      <c r="K161" s="23" t="s">
        <v>2344</v>
      </c>
      <c r="L161" s="23" t="s">
        <v>64</v>
      </c>
    </row>
    <row r="162" spans="1:12" s="70" customFormat="1" ht="94.5">
      <c r="A162" s="14" t="s">
        <v>1618</v>
      </c>
      <c r="B162" s="14" t="s">
        <v>1619</v>
      </c>
      <c r="C162" s="14" t="s">
        <v>157</v>
      </c>
      <c r="D162" s="14" t="s">
        <v>158</v>
      </c>
      <c r="E162" s="14" t="s">
        <v>2243</v>
      </c>
      <c r="F162" s="14" t="s">
        <v>73</v>
      </c>
      <c r="G162" s="14" t="s">
        <v>107</v>
      </c>
      <c r="H162" s="14" t="s">
        <v>456</v>
      </c>
      <c r="I162" s="14" t="s">
        <v>133</v>
      </c>
      <c r="J162" s="14" t="s">
        <v>133</v>
      </c>
      <c r="K162" s="23" t="s">
        <v>2248</v>
      </c>
      <c r="L162" s="23" t="s">
        <v>64</v>
      </c>
    </row>
    <row r="163" spans="1:12" s="70" customFormat="1" ht="47.25">
      <c r="A163" s="14" t="s">
        <v>1618</v>
      </c>
      <c r="B163" s="14" t="s">
        <v>1619</v>
      </c>
      <c r="C163" s="14">
        <v>188</v>
      </c>
      <c r="D163" s="14">
        <v>589</v>
      </c>
      <c r="E163" s="14" t="s">
        <v>2245</v>
      </c>
      <c r="F163" s="14" t="s">
        <v>73</v>
      </c>
      <c r="G163" s="14" t="s">
        <v>121</v>
      </c>
      <c r="H163" s="14" t="s">
        <v>274</v>
      </c>
      <c r="I163" s="14" t="s">
        <v>133</v>
      </c>
      <c r="J163" s="14" t="s">
        <v>133</v>
      </c>
      <c r="K163" s="23" t="s">
        <v>2252</v>
      </c>
      <c r="L163" s="23" t="s">
        <v>64</v>
      </c>
    </row>
    <row r="164" spans="1:12" s="70" customFormat="1" ht="47.25">
      <c r="A164" s="14" t="s">
        <v>1618</v>
      </c>
      <c r="B164" s="14" t="s">
        <v>1619</v>
      </c>
      <c r="C164" s="14" t="s">
        <v>1639</v>
      </c>
      <c r="D164" s="14" t="s">
        <v>1640</v>
      </c>
      <c r="E164" s="14" t="s">
        <v>2244</v>
      </c>
      <c r="F164" s="14" t="s">
        <v>73</v>
      </c>
      <c r="G164" s="14" t="s">
        <v>121</v>
      </c>
      <c r="H164" s="14" t="s">
        <v>2408</v>
      </c>
      <c r="I164" s="14" t="s">
        <v>133</v>
      </c>
      <c r="J164" s="14" t="s">
        <v>133</v>
      </c>
      <c r="K164" s="23" t="s">
        <v>2252</v>
      </c>
      <c r="L164" s="23" t="s">
        <v>64</v>
      </c>
    </row>
    <row r="165" spans="1:12" s="70" customFormat="1" ht="94.5">
      <c r="A165" s="14" t="s">
        <v>1662</v>
      </c>
      <c r="B165" s="14" t="s">
        <v>1663</v>
      </c>
      <c r="C165" s="14" t="s">
        <v>157</v>
      </c>
      <c r="D165" s="14" t="s">
        <v>158</v>
      </c>
      <c r="E165" s="14" t="s">
        <v>2243</v>
      </c>
      <c r="F165" s="14" t="s">
        <v>73</v>
      </c>
      <c r="G165" s="14" t="s">
        <v>107</v>
      </c>
      <c r="H165" s="14" t="s">
        <v>2381</v>
      </c>
      <c r="I165" s="14" t="s">
        <v>2382</v>
      </c>
      <c r="J165" s="14" t="s">
        <v>2370</v>
      </c>
      <c r="K165" s="23" t="s">
        <v>2259</v>
      </c>
      <c r="L165" s="23" t="s">
        <v>64</v>
      </c>
    </row>
    <row r="166" spans="1:12" s="70" customFormat="1" ht="110.25">
      <c r="A166" s="14" t="s">
        <v>1662</v>
      </c>
      <c r="B166" s="14" t="s">
        <v>1663</v>
      </c>
      <c r="C166" s="14" t="s">
        <v>380</v>
      </c>
      <c r="D166" s="14">
        <v>585</v>
      </c>
      <c r="E166" s="14" t="s">
        <v>2245</v>
      </c>
      <c r="F166" s="14" t="s">
        <v>73</v>
      </c>
      <c r="G166" s="14" t="s">
        <v>287</v>
      </c>
      <c r="H166" s="23" t="s">
        <v>139</v>
      </c>
      <c r="I166" s="23" t="s">
        <v>133</v>
      </c>
      <c r="J166" s="23" t="s">
        <v>140</v>
      </c>
      <c r="K166" s="23" t="s">
        <v>2329</v>
      </c>
      <c r="L166" s="23" t="s">
        <v>64</v>
      </c>
    </row>
    <row r="167" spans="1:12" s="70" customFormat="1" ht="94.5">
      <c r="A167" s="14" t="s">
        <v>1675</v>
      </c>
      <c r="B167" s="14" t="s">
        <v>1676</v>
      </c>
      <c r="C167" s="14" t="s">
        <v>198</v>
      </c>
      <c r="D167" s="14" t="s">
        <v>199</v>
      </c>
      <c r="E167" s="14" t="s">
        <v>2243</v>
      </c>
      <c r="F167" s="14" t="s">
        <v>73</v>
      </c>
      <c r="G167" s="14" t="s">
        <v>121</v>
      </c>
      <c r="H167" s="14" t="s">
        <v>216</v>
      </c>
      <c r="I167" s="14" t="s">
        <v>2420</v>
      </c>
      <c r="J167" s="14" t="s">
        <v>2370</v>
      </c>
      <c r="K167" s="23" t="s">
        <v>2253</v>
      </c>
      <c r="L167" s="23" t="s">
        <v>1678</v>
      </c>
    </row>
    <row r="168" spans="1:12" s="70" customFormat="1" ht="63">
      <c r="A168" s="14" t="s">
        <v>1686</v>
      </c>
      <c r="B168" s="14" t="s">
        <v>1687</v>
      </c>
      <c r="C168" s="14" t="s">
        <v>198</v>
      </c>
      <c r="D168" s="14" t="s">
        <v>199</v>
      </c>
      <c r="E168" s="14" t="s">
        <v>2243</v>
      </c>
      <c r="F168" s="14" t="s">
        <v>73</v>
      </c>
      <c r="G168" s="14" t="s">
        <v>121</v>
      </c>
      <c r="H168" s="14" t="s">
        <v>216</v>
      </c>
      <c r="I168" s="14" t="s">
        <v>2379</v>
      </c>
      <c r="J168" s="14" t="s">
        <v>335</v>
      </c>
      <c r="K168" s="23" t="s">
        <v>2250</v>
      </c>
      <c r="L168" s="23" t="s">
        <v>64</v>
      </c>
    </row>
    <row r="169" spans="1:12" s="70" customFormat="1" ht="63">
      <c r="A169" s="14" t="s">
        <v>1693</v>
      </c>
      <c r="B169" s="14" t="s">
        <v>1694</v>
      </c>
      <c r="C169" s="14" t="s">
        <v>198</v>
      </c>
      <c r="D169" s="14" t="s">
        <v>199</v>
      </c>
      <c r="E169" s="14" t="s">
        <v>2243</v>
      </c>
      <c r="F169" s="14" t="s">
        <v>51</v>
      </c>
      <c r="G169" s="14" t="s">
        <v>98</v>
      </c>
      <c r="H169" s="23" t="s">
        <v>1702</v>
      </c>
      <c r="I169" s="23" t="s">
        <v>56</v>
      </c>
      <c r="J169" s="23" t="s">
        <v>68</v>
      </c>
      <c r="K169" s="23" t="s">
        <v>2345</v>
      </c>
      <c r="L169" s="23" t="s">
        <v>1704</v>
      </c>
    </row>
    <row r="170" spans="1:12" s="70" customFormat="1" ht="189">
      <c r="A170" s="14" t="s">
        <v>1693</v>
      </c>
      <c r="B170" s="14" t="s">
        <v>1694</v>
      </c>
      <c r="C170" s="14" t="s">
        <v>84</v>
      </c>
      <c r="D170" s="14" t="s">
        <v>85</v>
      </c>
      <c r="E170" s="14" t="s">
        <v>2243</v>
      </c>
      <c r="F170" s="14" t="s">
        <v>440</v>
      </c>
      <c r="G170" s="14" t="s">
        <v>153</v>
      </c>
      <c r="H170" s="14" t="s">
        <v>742</v>
      </c>
      <c r="I170" s="14" t="s">
        <v>375</v>
      </c>
      <c r="J170" s="14" t="s">
        <v>140</v>
      </c>
      <c r="K170" s="23" t="s">
        <v>2320</v>
      </c>
      <c r="L170" s="23" t="s">
        <v>1707</v>
      </c>
    </row>
    <row r="171" spans="1:12" s="70" customFormat="1" ht="236.25">
      <c r="A171" s="14" t="s">
        <v>1693</v>
      </c>
      <c r="B171" s="14" t="s">
        <v>1694</v>
      </c>
      <c r="C171" s="14" t="s">
        <v>91</v>
      </c>
      <c r="D171" s="14" t="s">
        <v>92</v>
      </c>
      <c r="E171" s="14" t="s">
        <v>2243</v>
      </c>
      <c r="F171" s="14" t="s">
        <v>440</v>
      </c>
      <c r="G171" s="14" t="s">
        <v>153</v>
      </c>
      <c r="H171" s="14" t="s">
        <v>216</v>
      </c>
      <c r="I171" s="14" t="s">
        <v>133</v>
      </c>
      <c r="J171" s="14" t="s">
        <v>140</v>
      </c>
      <c r="K171" s="23" t="s">
        <v>2321</v>
      </c>
      <c r="L171" s="23" t="s">
        <v>64</v>
      </c>
    </row>
    <row r="172" spans="1:12" s="70" customFormat="1" ht="63">
      <c r="A172" s="14" t="s">
        <v>1693</v>
      </c>
      <c r="B172" s="14" t="s">
        <v>1694</v>
      </c>
      <c r="C172" s="14" t="s">
        <v>198</v>
      </c>
      <c r="D172" s="14" t="s">
        <v>199</v>
      </c>
      <c r="E172" s="14" t="s">
        <v>2243</v>
      </c>
      <c r="F172" s="14" t="s">
        <v>73</v>
      </c>
      <c r="G172" s="14" t="s">
        <v>107</v>
      </c>
      <c r="H172" s="14" t="s">
        <v>2365</v>
      </c>
      <c r="I172" s="14" t="s">
        <v>1552</v>
      </c>
      <c r="J172" s="14" t="s">
        <v>991</v>
      </c>
      <c r="K172" s="23" t="s">
        <v>2248</v>
      </c>
      <c r="L172" s="23" t="s">
        <v>1713</v>
      </c>
    </row>
    <row r="173" spans="1:12" s="70" customFormat="1" ht="63">
      <c r="A173" s="14" t="s">
        <v>1693</v>
      </c>
      <c r="B173" s="14" t="s">
        <v>1694</v>
      </c>
      <c r="C173" s="14" t="s">
        <v>198</v>
      </c>
      <c r="D173" s="14" t="s">
        <v>199</v>
      </c>
      <c r="E173" s="14" t="s">
        <v>2243</v>
      </c>
      <c r="F173" s="14" t="s">
        <v>73</v>
      </c>
      <c r="G173" s="14" t="s">
        <v>121</v>
      </c>
      <c r="H173" s="14" t="s">
        <v>133</v>
      </c>
      <c r="I173" s="14" t="s">
        <v>133</v>
      </c>
      <c r="J173" s="14" t="s">
        <v>140</v>
      </c>
      <c r="K173" s="23" t="s">
        <v>2250</v>
      </c>
      <c r="L173" s="23" t="s">
        <v>1713</v>
      </c>
    </row>
    <row r="174" spans="1:12" s="70" customFormat="1" ht="110.25">
      <c r="A174" s="14" t="s">
        <v>1693</v>
      </c>
      <c r="B174" s="14" t="s">
        <v>1694</v>
      </c>
      <c r="C174" s="14" t="s">
        <v>128</v>
      </c>
      <c r="D174" s="14" t="s">
        <v>129</v>
      </c>
      <c r="E174" s="14" t="s">
        <v>2245</v>
      </c>
      <c r="F174" s="14" t="s">
        <v>51</v>
      </c>
      <c r="G174" s="14" t="s">
        <v>130</v>
      </c>
      <c r="H174" s="23" t="s">
        <v>131</v>
      </c>
      <c r="I174" s="23" t="s">
        <v>1282</v>
      </c>
      <c r="J174" s="23" t="s">
        <v>133</v>
      </c>
      <c r="K174" s="23" t="s">
        <v>2322</v>
      </c>
      <c r="L174" s="23" t="s">
        <v>1719</v>
      </c>
    </row>
    <row r="175" spans="1:12" s="70" customFormat="1" ht="141.75">
      <c r="A175" s="14" t="s">
        <v>1739</v>
      </c>
      <c r="B175" s="14" t="s">
        <v>1740</v>
      </c>
      <c r="C175" s="14" t="s">
        <v>157</v>
      </c>
      <c r="D175" s="14" t="s">
        <v>158</v>
      </c>
      <c r="E175" s="14" t="s">
        <v>2243</v>
      </c>
      <c r="F175" s="14" t="s">
        <v>73</v>
      </c>
      <c r="G175" s="14" t="s">
        <v>107</v>
      </c>
      <c r="H175" s="14" t="s">
        <v>1083</v>
      </c>
      <c r="I175" s="14" t="s">
        <v>133</v>
      </c>
      <c r="J175" s="14" t="s">
        <v>1086</v>
      </c>
      <c r="K175" s="23" t="s">
        <v>2259</v>
      </c>
      <c r="L175" s="23" t="s">
        <v>1748</v>
      </c>
    </row>
    <row r="176" spans="1:12" s="70" customFormat="1" ht="94.5">
      <c r="A176" s="14" t="s">
        <v>1766</v>
      </c>
      <c r="B176" s="14" t="s">
        <v>1767</v>
      </c>
      <c r="C176" s="14" t="s">
        <v>157</v>
      </c>
      <c r="D176" s="14" t="s">
        <v>158</v>
      </c>
      <c r="E176" s="14" t="s">
        <v>2243</v>
      </c>
      <c r="F176" s="14" t="s">
        <v>73</v>
      </c>
      <c r="G176" s="14" t="s">
        <v>107</v>
      </c>
      <c r="H176" s="14" t="s">
        <v>2398</v>
      </c>
      <c r="I176" s="14" t="s">
        <v>133</v>
      </c>
      <c r="J176" s="14" t="s">
        <v>991</v>
      </c>
      <c r="K176" s="23" t="s">
        <v>2251</v>
      </c>
      <c r="L176" s="23" t="s">
        <v>1769</v>
      </c>
    </row>
    <row r="177" spans="1:12" ht="409.5">
      <c r="A177" s="14" t="s">
        <v>1793</v>
      </c>
      <c r="B177" s="14" t="s">
        <v>1794</v>
      </c>
      <c r="C177" s="14" t="s">
        <v>157</v>
      </c>
      <c r="D177" s="14" t="s">
        <v>158</v>
      </c>
      <c r="E177" s="14" t="s">
        <v>2243</v>
      </c>
      <c r="F177" s="14" t="s">
        <v>73</v>
      </c>
      <c r="G177" s="14" t="s">
        <v>107</v>
      </c>
      <c r="H177" s="14" t="s">
        <v>2399</v>
      </c>
      <c r="I177" s="14" t="s">
        <v>2400</v>
      </c>
      <c r="J177" s="14" t="s">
        <v>335</v>
      </c>
      <c r="K177" s="23" t="s">
        <v>2259</v>
      </c>
      <c r="L177" s="23" t="s">
        <v>1799</v>
      </c>
    </row>
    <row r="178" spans="1:12" ht="189">
      <c r="A178" s="14" t="s">
        <v>1793</v>
      </c>
      <c r="B178" s="14" t="s">
        <v>1794</v>
      </c>
      <c r="C178" s="14" t="s">
        <v>987</v>
      </c>
      <c r="D178" s="14" t="s">
        <v>988</v>
      </c>
      <c r="E178" s="14" t="s">
        <v>2243</v>
      </c>
      <c r="F178" s="14" t="s">
        <v>73</v>
      </c>
      <c r="G178" s="14" t="s">
        <v>121</v>
      </c>
      <c r="H178" s="14" t="s">
        <v>2418</v>
      </c>
      <c r="I178" s="14" t="s">
        <v>2419</v>
      </c>
      <c r="J178" s="14" t="s">
        <v>133</v>
      </c>
      <c r="K178" s="23" t="s">
        <v>2250</v>
      </c>
      <c r="L178" s="23" t="s">
        <v>1802</v>
      </c>
    </row>
    <row r="179" spans="1:12" ht="78.75">
      <c r="A179" s="14" t="s">
        <v>1826</v>
      </c>
      <c r="B179" s="14" t="s">
        <v>1827</v>
      </c>
      <c r="C179" s="14" t="s">
        <v>198</v>
      </c>
      <c r="D179" s="14" t="s">
        <v>199</v>
      </c>
      <c r="E179" s="14" t="s">
        <v>2243</v>
      </c>
      <c r="F179" s="14" t="s">
        <v>51</v>
      </c>
      <c r="G179" s="14" t="s">
        <v>98</v>
      </c>
      <c r="H179" s="14" t="s">
        <v>315</v>
      </c>
      <c r="I179" s="14" t="s">
        <v>56</v>
      </c>
      <c r="J179" s="14" t="s">
        <v>68</v>
      </c>
      <c r="K179" s="23" t="s">
        <v>2430</v>
      </c>
      <c r="L179" s="23"/>
    </row>
    <row r="180" spans="1:12" ht="236.25">
      <c r="A180" s="14" t="s">
        <v>1826</v>
      </c>
      <c r="B180" s="14" t="s">
        <v>1827</v>
      </c>
      <c r="C180" s="14" t="s">
        <v>84</v>
      </c>
      <c r="D180" s="14" t="s">
        <v>85</v>
      </c>
      <c r="E180" s="14" t="s">
        <v>2243</v>
      </c>
      <c r="F180" s="14" t="s">
        <v>73</v>
      </c>
      <c r="G180" s="14" t="s">
        <v>98</v>
      </c>
      <c r="H180" s="14" t="s">
        <v>55</v>
      </c>
      <c r="I180" s="14" t="s">
        <v>541</v>
      </c>
      <c r="J180" s="14" t="s">
        <v>140</v>
      </c>
      <c r="K180" s="23" t="s">
        <v>2346</v>
      </c>
      <c r="L180" s="23" t="s">
        <v>2240</v>
      </c>
    </row>
    <row r="181" spans="1:12" ht="330.75">
      <c r="A181" s="14" t="s">
        <v>1826</v>
      </c>
      <c r="B181" s="14" t="s">
        <v>1827</v>
      </c>
      <c r="C181" s="14" t="s">
        <v>157</v>
      </c>
      <c r="D181" s="14" t="s">
        <v>158</v>
      </c>
      <c r="E181" s="14" t="s">
        <v>2243</v>
      </c>
      <c r="F181" s="14" t="s">
        <v>73</v>
      </c>
      <c r="G181" s="14" t="s">
        <v>107</v>
      </c>
      <c r="H181" s="14" t="s">
        <v>315</v>
      </c>
      <c r="I181" s="14" t="s">
        <v>133</v>
      </c>
      <c r="J181" s="14" t="s">
        <v>133</v>
      </c>
      <c r="K181" s="23" t="s">
        <v>2248</v>
      </c>
      <c r="L181" s="23" t="s">
        <v>1844</v>
      </c>
    </row>
    <row r="182" spans="1:12" ht="126">
      <c r="A182" s="14" t="s">
        <v>1826</v>
      </c>
      <c r="B182" s="14" t="s">
        <v>1827</v>
      </c>
      <c r="C182" s="14" t="s">
        <v>96</v>
      </c>
      <c r="D182" s="14" t="s">
        <v>97</v>
      </c>
      <c r="E182" s="14" t="s">
        <v>2243</v>
      </c>
      <c r="F182" s="14" t="s">
        <v>73</v>
      </c>
      <c r="G182" s="14" t="s">
        <v>121</v>
      </c>
      <c r="H182" s="14" t="s">
        <v>2412</v>
      </c>
      <c r="I182" s="14" t="s">
        <v>384</v>
      </c>
      <c r="J182" s="14" t="s">
        <v>335</v>
      </c>
      <c r="K182" s="23" t="s">
        <v>2249</v>
      </c>
      <c r="L182" s="23" t="s">
        <v>1847</v>
      </c>
    </row>
    <row r="183" spans="1:12" ht="94.5">
      <c r="A183" s="14" t="s">
        <v>1868</v>
      </c>
      <c r="B183" s="14" t="s">
        <v>1869</v>
      </c>
      <c r="C183" s="16" t="s">
        <v>157</v>
      </c>
      <c r="D183" s="14" t="s">
        <v>158</v>
      </c>
      <c r="E183" s="14" t="s">
        <v>2243</v>
      </c>
      <c r="F183" s="14" t="s">
        <v>51</v>
      </c>
      <c r="G183" s="14" t="s">
        <v>52</v>
      </c>
      <c r="H183" s="14" t="s">
        <v>55</v>
      </c>
      <c r="I183" s="14" t="s">
        <v>56</v>
      </c>
      <c r="J183" s="14" t="s">
        <v>68</v>
      </c>
      <c r="K183" s="23" t="s">
        <v>2347</v>
      </c>
      <c r="L183" s="23" t="s">
        <v>1870</v>
      </c>
    </row>
    <row r="184" spans="1:12" ht="94.5">
      <c r="A184" s="14" t="s">
        <v>1872</v>
      </c>
      <c r="B184" s="14" t="s">
        <v>1873</v>
      </c>
      <c r="C184" s="14" t="s">
        <v>157</v>
      </c>
      <c r="D184" s="14" t="s">
        <v>158</v>
      </c>
      <c r="E184" s="14" t="s">
        <v>2243</v>
      </c>
      <c r="F184" s="14" t="s">
        <v>51</v>
      </c>
      <c r="G184" s="14" t="s">
        <v>98</v>
      </c>
      <c r="H184" s="23" t="s">
        <v>1896</v>
      </c>
      <c r="I184" s="23" t="s">
        <v>56</v>
      </c>
      <c r="J184" s="23" t="s">
        <v>68</v>
      </c>
      <c r="K184" s="23" t="s">
        <v>2348</v>
      </c>
      <c r="L184" s="23" t="s">
        <v>64</v>
      </c>
    </row>
    <row r="185" spans="1:12" ht="94.5">
      <c r="A185" s="14" t="s">
        <v>1872</v>
      </c>
      <c r="B185" s="14" t="s">
        <v>1873</v>
      </c>
      <c r="C185" s="14" t="s">
        <v>157</v>
      </c>
      <c r="D185" s="14" t="s">
        <v>158</v>
      </c>
      <c r="E185" s="14" t="s">
        <v>2243</v>
      </c>
      <c r="F185" s="14" t="s">
        <v>73</v>
      </c>
      <c r="G185" s="14" t="s">
        <v>107</v>
      </c>
      <c r="H185" s="14" t="s">
        <v>2383</v>
      </c>
      <c r="I185" s="14" t="s">
        <v>133</v>
      </c>
      <c r="J185" s="14" t="s">
        <v>782</v>
      </c>
      <c r="K185" s="23" t="s">
        <v>2251</v>
      </c>
      <c r="L185" s="23"/>
    </row>
    <row r="186" spans="1:12" ht="110.25">
      <c r="A186" s="14" t="s">
        <v>1920</v>
      </c>
      <c r="B186" s="14" t="s">
        <v>1921</v>
      </c>
      <c r="C186" s="16" t="s">
        <v>157</v>
      </c>
      <c r="D186" s="14" t="s">
        <v>158</v>
      </c>
      <c r="E186" s="14" t="s">
        <v>2243</v>
      </c>
      <c r="F186" s="14" t="s">
        <v>51</v>
      </c>
      <c r="G186" s="14" t="s">
        <v>52</v>
      </c>
      <c r="H186" s="14" t="s">
        <v>55</v>
      </c>
      <c r="I186" s="14" t="s">
        <v>56</v>
      </c>
      <c r="J186" s="14" t="s">
        <v>68</v>
      </c>
      <c r="K186" s="23" t="s">
        <v>2349</v>
      </c>
      <c r="L186" s="23" t="s">
        <v>2241</v>
      </c>
    </row>
    <row r="187" spans="1:12" ht="94.5">
      <c r="A187" s="14" t="s">
        <v>1925</v>
      </c>
      <c r="B187" s="14" t="s">
        <v>1926</v>
      </c>
      <c r="C187" s="14" t="s">
        <v>157</v>
      </c>
      <c r="D187" s="14" t="s">
        <v>158</v>
      </c>
      <c r="E187" s="14" t="s">
        <v>2243</v>
      </c>
      <c r="F187" s="14" t="s">
        <v>73</v>
      </c>
      <c r="G187" s="14" t="s">
        <v>107</v>
      </c>
      <c r="H187" s="14" t="s">
        <v>2365</v>
      </c>
      <c r="I187" s="14" t="s">
        <v>133</v>
      </c>
      <c r="J187" s="14" t="s">
        <v>991</v>
      </c>
      <c r="K187" s="23" t="s">
        <v>2248</v>
      </c>
      <c r="L187" s="23" t="s">
        <v>64</v>
      </c>
    </row>
    <row r="188" spans="1:12" ht="126">
      <c r="A188" s="14" t="s">
        <v>1925</v>
      </c>
      <c r="B188" s="14" t="s">
        <v>1926</v>
      </c>
      <c r="C188" s="14">
        <v>175</v>
      </c>
      <c r="D188" s="14">
        <v>583</v>
      </c>
      <c r="E188" s="14" t="s">
        <v>2244</v>
      </c>
      <c r="F188" s="14" t="s">
        <v>51</v>
      </c>
      <c r="G188" s="14" t="s">
        <v>2428</v>
      </c>
      <c r="H188" s="14" t="s">
        <v>55</v>
      </c>
      <c r="I188" s="14" t="s">
        <v>56</v>
      </c>
      <c r="J188" s="14" t="s">
        <v>68</v>
      </c>
      <c r="K188" s="23" t="s">
        <v>2429</v>
      </c>
      <c r="L188" s="23" t="s">
        <v>64</v>
      </c>
    </row>
    <row r="189" spans="1:12" ht="126">
      <c r="A189" s="14" t="s">
        <v>1925</v>
      </c>
      <c r="B189" s="14" t="s">
        <v>1926</v>
      </c>
      <c r="C189" s="14" t="s">
        <v>91</v>
      </c>
      <c r="D189" s="14" t="s">
        <v>92</v>
      </c>
      <c r="E189" s="14" t="s">
        <v>2243</v>
      </c>
      <c r="F189" s="14" t="s">
        <v>73</v>
      </c>
      <c r="G189" s="14" t="s">
        <v>173</v>
      </c>
      <c r="H189" s="23" t="s">
        <v>55</v>
      </c>
      <c r="I189" s="23" t="s">
        <v>76</v>
      </c>
      <c r="J189" s="23" t="s">
        <v>133</v>
      </c>
      <c r="K189" s="23" t="s">
        <v>2323</v>
      </c>
      <c r="L189" s="23" t="s">
        <v>1941</v>
      </c>
    </row>
    <row r="190" spans="1:12" ht="94.5">
      <c r="A190" s="14" t="s">
        <v>1949</v>
      </c>
      <c r="B190" s="14" t="s">
        <v>1950</v>
      </c>
      <c r="C190" s="14" t="s">
        <v>157</v>
      </c>
      <c r="D190" s="14" t="s">
        <v>158</v>
      </c>
      <c r="E190" s="14" t="s">
        <v>2243</v>
      </c>
      <c r="F190" s="14" t="s">
        <v>73</v>
      </c>
      <c r="G190" s="14" t="s">
        <v>107</v>
      </c>
      <c r="H190" s="14" t="s">
        <v>2384</v>
      </c>
      <c r="I190" s="14" t="s">
        <v>1552</v>
      </c>
      <c r="J190" s="14" t="s">
        <v>335</v>
      </c>
      <c r="K190" s="23" t="s">
        <v>2259</v>
      </c>
      <c r="L190" s="23" t="s">
        <v>1961</v>
      </c>
    </row>
    <row r="191" spans="1:12" ht="78.75">
      <c r="A191" s="14" t="s">
        <v>1949</v>
      </c>
      <c r="B191" s="14" t="s">
        <v>1950</v>
      </c>
      <c r="C191" s="14" t="s">
        <v>1963</v>
      </c>
      <c r="D191" s="14" t="s">
        <v>1964</v>
      </c>
      <c r="E191" s="14" t="s">
        <v>2243</v>
      </c>
      <c r="F191" s="14" t="s">
        <v>73</v>
      </c>
      <c r="G191" s="14" t="s">
        <v>121</v>
      </c>
      <c r="H191" s="14" t="s">
        <v>133</v>
      </c>
      <c r="I191" s="14" t="s">
        <v>133</v>
      </c>
      <c r="J191" s="14" t="s">
        <v>77</v>
      </c>
      <c r="K191" s="23" t="s">
        <v>2250</v>
      </c>
      <c r="L191" s="23" t="s">
        <v>1961</v>
      </c>
    </row>
    <row r="192" spans="1:12" ht="94.5">
      <c r="A192" s="14" t="s">
        <v>1975</v>
      </c>
      <c r="B192" s="14" t="s">
        <v>1976</v>
      </c>
      <c r="C192" s="14" t="s">
        <v>157</v>
      </c>
      <c r="D192" s="14" t="s">
        <v>158</v>
      </c>
      <c r="E192" s="14" t="s">
        <v>2243</v>
      </c>
      <c r="F192" s="14" t="s">
        <v>73</v>
      </c>
      <c r="G192" s="14" t="s">
        <v>107</v>
      </c>
      <c r="H192" s="14" t="s">
        <v>2385</v>
      </c>
      <c r="I192" s="14" t="s">
        <v>133</v>
      </c>
      <c r="J192" s="14" t="s">
        <v>133</v>
      </c>
      <c r="K192" s="23" t="s">
        <v>2259</v>
      </c>
      <c r="L192" s="23" t="s">
        <v>64</v>
      </c>
    </row>
    <row r="193" spans="1:12" ht="78.75">
      <c r="A193" s="14" t="s">
        <v>1975</v>
      </c>
      <c r="B193" s="14" t="s">
        <v>1976</v>
      </c>
      <c r="C193" s="14">
        <v>185</v>
      </c>
      <c r="D193" s="14">
        <v>588</v>
      </c>
      <c r="E193" s="14" t="s">
        <v>2244</v>
      </c>
      <c r="F193" s="14" t="s">
        <v>73</v>
      </c>
      <c r="G193" s="14" t="s">
        <v>519</v>
      </c>
      <c r="H193" s="23" t="s">
        <v>2423</v>
      </c>
      <c r="I193" s="23" t="s">
        <v>133</v>
      </c>
      <c r="J193" s="23" t="s">
        <v>133</v>
      </c>
      <c r="K193" s="23" t="s">
        <v>2425</v>
      </c>
      <c r="L193" s="23" t="s">
        <v>64</v>
      </c>
    </row>
    <row r="194" spans="1:12" ht="78.75">
      <c r="A194" s="14" t="s">
        <v>1975</v>
      </c>
      <c r="B194" s="14" t="s">
        <v>1976</v>
      </c>
      <c r="C194" s="14">
        <v>188</v>
      </c>
      <c r="D194" s="14">
        <v>589</v>
      </c>
      <c r="E194" s="14" t="s">
        <v>2245</v>
      </c>
      <c r="F194" s="14" t="s">
        <v>73</v>
      </c>
      <c r="G194" s="14" t="s">
        <v>519</v>
      </c>
      <c r="H194" s="23" t="s">
        <v>2423</v>
      </c>
      <c r="I194" s="14" t="s">
        <v>133</v>
      </c>
      <c r="J194" s="14" t="s">
        <v>133</v>
      </c>
      <c r="K194" s="23" t="s">
        <v>2426</v>
      </c>
      <c r="L194" s="23" t="s">
        <v>64</v>
      </c>
    </row>
    <row r="195" spans="1:12" ht="94.5">
      <c r="A195" s="14" t="s">
        <v>2030</v>
      </c>
      <c r="B195" s="14" t="s">
        <v>2031</v>
      </c>
      <c r="C195" s="14" t="s">
        <v>157</v>
      </c>
      <c r="D195" s="14" t="s">
        <v>158</v>
      </c>
      <c r="E195" s="14" t="s">
        <v>2243</v>
      </c>
      <c r="F195" s="14" t="s">
        <v>73</v>
      </c>
      <c r="G195" s="14" t="s">
        <v>107</v>
      </c>
      <c r="H195" s="14" t="s">
        <v>2386</v>
      </c>
      <c r="I195" s="14" t="s">
        <v>133</v>
      </c>
      <c r="J195" s="14" t="s">
        <v>782</v>
      </c>
      <c r="K195" s="23" t="s">
        <v>2248</v>
      </c>
      <c r="L195" s="23" t="s">
        <v>2033</v>
      </c>
    </row>
    <row r="196" spans="1:12" ht="94.5">
      <c r="A196" s="14" t="s">
        <v>2054</v>
      </c>
      <c r="B196" s="14" t="s">
        <v>2055</v>
      </c>
      <c r="C196" s="14" t="s">
        <v>157</v>
      </c>
      <c r="D196" s="14" t="s">
        <v>158</v>
      </c>
      <c r="E196" s="14" t="s">
        <v>2243</v>
      </c>
      <c r="F196" s="14" t="s">
        <v>51</v>
      </c>
      <c r="G196" s="14" t="s">
        <v>98</v>
      </c>
      <c r="H196" s="14" t="s">
        <v>55</v>
      </c>
      <c r="I196" s="14">
        <v>11</v>
      </c>
      <c r="J196" s="14" t="s">
        <v>68</v>
      </c>
      <c r="K196" s="23" t="s">
        <v>2350</v>
      </c>
      <c r="L196" s="23"/>
    </row>
    <row r="197" spans="1:12" ht="94.5">
      <c r="A197" s="14" t="s">
        <v>2054</v>
      </c>
      <c r="B197" s="14" t="s">
        <v>2055</v>
      </c>
      <c r="C197" s="14" t="s">
        <v>157</v>
      </c>
      <c r="D197" s="14" t="s">
        <v>158</v>
      </c>
      <c r="E197" s="14" t="s">
        <v>2243</v>
      </c>
      <c r="F197" s="14" t="s">
        <v>51</v>
      </c>
      <c r="G197" s="14" t="s">
        <v>98</v>
      </c>
      <c r="H197" s="14" t="s">
        <v>274</v>
      </c>
      <c r="I197" s="14" t="s">
        <v>56</v>
      </c>
      <c r="J197" s="14" t="s">
        <v>68</v>
      </c>
      <c r="K197" s="23" t="s">
        <v>2351</v>
      </c>
      <c r="L197" s="23" t="s">
        <v>2231</v>
      </c>
    </row>
    <row r="198" spans="1:12" ht="94.5">
      <c r="A198" s="14" t="s">
        <v>2054</v>
      </c>
      <c r="B198" s="14" t="s">
        <v>2055</v>
      </c>
      <c r="C198" s="14" t="s">
        <v>157</v>
      </c>
      <c r="D198" s="14" t="s">
        <v>158</v>
      </c>
      <c r="E198" s="14" t="s">
        <v>2243</v>
      </c>
      <c r="F198" s="14" t="s">
        <v>73</v>
      </c>
      <c r="G198" s="14" t="s">
        <v>107</v>
      </c>
      <c r="H198" s="14" t="s">
        <v>2387</v>
      </c>
      <c r="I198" s="14" t="s">
        <v>133</v>
      </c>
      <c r="J198" s="14" t="s">
        <v>335</v>
      </c>
      <c r="K198" s="23" t="s">
        <v>2260</v>
      </c>
      <c r="L198" s="23" t="s">
        <v>2070</v>
      </c>
    </row>
    <row r="199" spans="1:12" ht="47.25">
      <c r="A199" s="14" t="s">
        <v>2054</v>
      </c>
      <c r="B199" s="14" t="s">
        <v>2055</v>
      </c>
      <c r="C199" s="14">
        <v>188</v>
      </c>
      <c r="D199" s="14">
        <v>589</v>
      </c>
      <c r="E199" s="14" t="s">
        <v>2245</v>
      </c>
      <c r="F199" s="14" t="s">
        <v>73</v>
      </c>
      <c r="G199" s="14" t="s">
        <v>121</v>
      </c>
      <c r="H199" s="14" t="s">
        <v>131</v>
      </c>
      <c r="I199" s="14" t="s">
        <v>133</v>
      </c>
      <c r="J199" s="14" t="s">
        <v>133</v>
      </c>
      <c r="K199" s="23" t="s">
        <v>2252</v>
      </c>
      <c r="L199" s="23" t="s">
        <v>64</v>
      </c>
    </row>
    <row r="200" spans="1:12" ht="78.75">
      <c r="A200" s="14" t="s">
        <v>2054</v>
      </c>
      <c r="B200" s="14" t="s">
        <v>2055</v>
      </c>
      <c r="C200" s="14">
        <v>185</v>
      </c>
      <c r="D200" s="14">
        <v>588</v>
      </c>
      <c r="E200" s="14" t="s">
        <v>2244</v>
      </c>
      <c r="F200" s="14" t="s">
        <v>73</v>
      </c>
      <c r="G200" s="14" t="s">
        <v>519</v>
      </c>
      <c r="H200" s="23" t="s">
        <v>2423</v>
      </c>
      <c r="I200" s="23" t="s">
        <v>133</v>
      </c>
      <c r="J200" s="23" t="s">
        <v>133</v>
      </c>
      <c r="K200" s="23" t="s">
        <v>2427</v>
      </c>
      <c r="L200" s="23" t="s">
        <v>64</v>
      </c>
    </row>
  </sheetData>
  <autoFilter ref="A1:K200" xr:uid="{98305BB1-004B-4561-BBA7-05C62EBECB4E}"/>
  <conditionalFormatting sqref="A2:G200">
    <cfRule type="containsBlanks" dxfId="152" priority="66">
      <formula>LEN(TRIM(A2))=0</formula>
    </cfRule>
  </conditionalFormatting>
  <conditionalFormatting sqref="A3:A6 B2:B6">
    <cfRule type="containsBlanks" dxfId="151" priority="65">
      <formula>LEN(TRIM(A2))=0</formula>
    </cfRule>
  </conditionalFormatting>
  <conditionalFormatting sqref="A2">
    <cfRule type="containsBlanks" dxfId="150" priority="64">
      <formula>LEN(TRIM(A2))=0</formula>
    </cfRule>
  </conditionalFormatting>
  <conditionalFormatting sqref="C196:E196">
    <cfRule type="containsBlanks" dxfId="149" priority="2">
      <formula>LEN(TRIM(C196))=0</formula>
    </cfRule>
  </conditionalFormatting>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4"/>
  <sheetViews>
    <sheetView zoomScale="120" zoomScaleNormal="120" workbookViewId="0"/>
  </sheetViews>
  <sheetFormatPr defaultRowHeight="15"/>
  <cols>
    <col min="1" max="1" width="95" bestFit="1" customWidth="1"/>
    <col min="2" max="2" width="16.28515625" bestFit="1" customWidth="1"/>
    <col min="3" max="3" width="10.42578125" bestFit="1" customWidth="1"/>
    <col min="4" max="4" width="10.140625" bestFit="1" customWidth="1"/>
    <col min="5" max="5" width="11.5703125" bestFit="1" customWidth="1"/>
    <col min="6" max="6" width="13.140625" bestFit="1" customWidth="1"/>
    <col min="7" max="7" width="19.85546875" bestFit="1" customWidth="1"/>
    <col min="8" max="8" width="11.5703125" bestFit="1" customWidth="1"/>
    <col min="9" max="9" width="7.7109375" bestFit="1" customWidth="1"/>
    <col min="10" max="10" width="11.5703125" bestFit="1" customWidth="1"/>
    <col min="11" max="11" width="14.85546875" bestFit="1" customWidth="1"/>
    <col min="12" max="12" width="13.7109375" bestFit="1" customWidth="1"/>
    <col min="13" max="13" width="12.7109375" bestFit="1" customWidth="1"/>
    <col min="14" max="15" width="11.5703125" bestFit="1" customWidth="1"/>
    <col min="16" max="16" width="30.140625" bestFit="1" customWidth="1"/>
    <col min="17" max="17" width="31" bestFit="1" customWidth="1"/>
    <col min="18" max="18" width="13.7109375" bestFit="1" customWidth="1"/>
    <col min="19" max="19" width="34.28515625" bestFit="1" customWidth="1"/>
    <col min="20" max="20" width="28.7109375" bestFit="1" customWidth="1"/>
    <col min="21" max="21" width="11.28515625" bestFit="1" customWidth="1"/>
    <col min="22" max="22" width="31.85546875" bestFit="1" customWidth="1"/>
    <col min="23" max="23" width="19.28515625" bestFit="1" customWidth="1"/>
    <col min="24" max="24" width="19.5703125" bestFit="1" customWidth="1"/>
    <col min="25" max="25" width="19.140625" bestFit="1" customWidth="1"/>
    <col min="26" max="26" width="22.28515625" bestFit="1" customWidth="1"/>
    <col min="27" max="27" width="12" bestFit="1" customWidth="1"/>
    <col min="28" max="28" width="15.85546875" bestFit="1" customWidth="1"/>
    <col min="29" max="29" width="11.28515625" bestFit="1" customWidth="1"/>
    <col min="30" max="30" width="19.28515625" bestFit="1" customWidth="1"/>
    <col min="31" max="31" width="7.28515625" bestFit="1" customWidth="1"/>
    <col min="32" max="32" width="15.140625" bestFit="1" customWidth="1"/>
    <col min="33" max="33" width="9.140625" bestFit="1" customWidth="1"/>
    <col min="34" max="34" width="12.140625" bestFit="1" customWidth="1"/>
    <col min="35" max="35" width="11.28515625" bestFit="1" customWidth="1"/>
    <col min="36" max="36" width="12.7109375" bestFit="1" customWidth="1"/>
    <col min="37" max="37" width="19.140625" bestFit="1" customWidth="1"/>
    <col min="38" max="38" width="22.28515625" bestFit="1" customWidth="1"/>
    <col min="39" max="39" width="12" bestFit="1" customWidth="1"/>
    <col min="40" max="40" width="15.140625" bestFit="1" customWidth="1"/>
    <col min="41" max="41" width="17.28515625" bestFit="1" customWidth="1"/>
    <col min="42" max="42" width="21.140625" bestFit="1" customWidth="1"/>
    <col min="43" max="43" width="12.140625" bestFit="1" customWidth="1"/>
    <col min="44" max="44" width="12.7109375" bestFit="1" customWidth="1"/>
    <col min="45" max="45" width="19.28515625" bestFit="1" customWidth="1"/>
    <col min="46" max="46" width="12.42578125" bestFit="1" customWidth="1"/>
    <col min="47" max="47" width="19.28515625" bestFit="1" customWidth="1"/>
    <col min="48" max="48" width="19.5703125" bestFit="1" customWidth="1"/>
    <col min="49" max="49" width="31" bestFit="1" customWidth="1"/>
    <col min="50" max="50" width="34.28515625" bestFit="1" customWidth="1"/>
    <col min="51" max="51" width="28.7109375" bestFit="1" customWidth="1"/>
    <col min="52" max="52" width="31.85546875" bestFit="1" customWidth="1"/>
    <col min="53" max="53" width="19.140625" bestFit="1" customWidth="1"/>
    <col min="54" max="54" width="22.28515625" bestFit="1" customWidth="1"/>
    <col min="55" max="55" width="12" bestFit="1" customWidth="1"/>
    <col min="56" max="56" width="11.28515625" bestFit="1" customWidth="1"/>
    <col min="57" max="57" width="19.28515625" bestFit="1" customWidth="1"/>
    <col min="58" max="58" width="15.140625" bestFit="1" customWidth="1"/>
    <col min="59" max="59" width="24.28515625" bestFit="1" customWidth="1"/>
    <col min="60" max="60" width="31.5703125" bestFit="1" customWidth="1"/>
    <col min="61" max="61" width="5.85546875" bestFit="1" customWidth="1"/>
    <col min="62" max="62" width="9.140625" bestFit="1" customWidth="1"/>
    <col min="63" max="63" width="12.140625" bestFit="1" customWidth="1"/>
    <col min="64" max="64" width="34.7109375" bestFit="1" customWidth="1"/>
    <col min="65" max="65" width="16.5703125" bestFit="1" customWidth="1"/>
    <col min="66" max="66" width="12.7109375" bestFit="1" customWidth="1"/>
    <col min="67" max="67" width="19.28515625" bestFit="1" customWidth="1"/>
    <col min="68" max="68" width="12.42578125" bestFit="1" customWidth="1"/>
    <col min="69" max="69" width="19.28515625" bestFit="1" customWidth="1"/>
    <col min="70" max="70" width="19.5703125" bestFit="1" customWidth="1"/>
    <col min="71" max="71" width="19.140625" bestFit="1" customWidth="1"/>
    <col min="72" max="72" width="22.28515625" bestFit="1" customWidth="1"/>
    <col min="73" max="73" width="12" bestFit="1" customWidth="1"/>
    <col min="74" max="74" width="7.28515625" bestFit="1" customWidth="1"/>
    <col min="75" max="75" width="15.140625" bestFit="1" customWidth="1"/>
    <col min="76" max="76" width="19.7109375" bestFit="1" customWidth="1"/>
    <col min="77" max="77" width="18.5703125" bestFit="1" customWidth="1"/>
    <col min="78" max="78" width="12.140625" bestFit="1" customWidth="1"/>
    <col min="79" max="79" width="12.7109375" bestFit="1" customWidth="1"/>
    <col min="80" max="80" width="13.7109375" bestFit="1" customWidth="1"/>
    <col min="81" max="81" width="12.42578125" bestFit="1" customWidth="1"/>
    <col min="82" max="82" width="19.28515625" bestFit="1" customWidth="1"/>
    <col min="83" max="83" width="13.7109375" bestFit="1" customWidth="1"/>
    <col min="84" max="84" width="19.5703125" bestFit="1" customWidth="1"/>
    <col min="85" max="85" width="31" bestFit="1" customWidth="1"/>
    <col min="86" max="86" width="34.28515625" bestFit="1" customWidth="1"/>
    <col min="87" max="87" width="28.7109375" bestFit="1" customWidth="1"/>
    <col min="88" max="88" width="31.85546875" bestFit="1" customWidth="1"/>
    <col min="89" max="89" width="19.140625" bestFit="1" customWidth="1"/>
    <col min="90" max="90" width="22.28515625" bestFit="1" customWidth="1"/>
    <col min="91" max="91" width="12" bestFit="1" customWidth="1"/>
    <col min="92" max="92" width="15.85546875" bestFit="1" customWidth="1"/>
    <col min="93" max="93" width="11.28515625" bestFit="1" customWidth="1"/>
    <col min="94" max="94" width="7.28515625" bestFit="1" customWidth="1"/>
    <col min="95" max="95" width="15.140625" bestFit="1" customWidth="1"/>
    <col min="96" max="96" width="18.7109375" bestFit="1" customWidth="1"/>
    <col min="97" max="97" width="19.140625" bestFit="1" customWidth="1"/>
    <col min="98" max="98" width="22.28515625" bestFit="1" customWidth="1"/>
    <col min="99" max="99" width="12.140625" bestFit="1" customWidth="1"/>
    <col min="100" max="100" width="11.28515625" bestFit="1" customWidth="1"/>
    <col min="101" max="103" width="255.7109375" bestFit="1" customWidth="1"/>
    <col min="104" max="104" width="167.42578125" bestFit="1" customWidth="1"/>
    <col min="105" max="105" width="137" bestFit="1" customWidth="1"/>
    <col min="106" max="108" width="255.7109375" bestFit="1" customWidth="1"/>
    <col min="109" max="109" width="215.85546875" bestFit="1" customWidth="1"/>
    <col min="110" max="111" width="255.7109375" bestFit="1" customWidth="1"/>
    <col min="112" max="112" width="107.85546875" bestFit="1" customWidth="1"/>
    <col min="113" max="113" width="143.140625" bestFit="1" customWidth="1"/>
    <col min="114" max="114" width="118.42578125" bestFit="1" customWidth="1"/>
    <col min="115" max="115" width="83.7109375" bestFit="1" customWidth="1"/>
    <col min="116" max="116" width="86.28515625" bestFit="1" customWidth="1"/>
    <col min="117" max="117" width="47.42578125" bestFit="1" customWidth="1"/>
    <col min="118" max="118" width="255" bestFit="1" customWidth="1"/>
    <col min="119" max="122" width="255.7109375" bestFit="1" customWidth="1"/>
    <col min="123" max="123" width="90.28515625" bestFit="1" customWidth="1"/>
    <col min="124" max="124" width="65.42578125" bestFit="1" customWidth="1"/>
    <col min="125" max="125" width="21.85546875" bestFit="1" customWidth="1"/>
    <col min="126" max="127" width="255.7109375" bestFit="1" customWidth="1"/>
    <col min="128" max="128" width="88.85546875" bestFit="1" customWidth="1"/>
    <col min="129" max="129" width="28" bestFit="1" customWidth="1"/>
    <col min="130" max="130" width="28.5703125" bestFit="1" customWidth="1"/>
    <col min="131" max="131" width="109.28515625" bestFit="1" customWidth="1"/>
    <col min="132" max="132" width="255.7109375" bestFit="1" customWidth="1"/>
    <col min="133" max="133" width="56.5703125" bestFit="1" customWidth="1"/>
    <col min="134" max="134" width="58.85546875" bestFit="1" customWidth="1"/>
    <col min="135" max="135" width="75.5703125" bestFit="1" customWidth="1"/>
    <col min="136" max="136" width="180.5703125" bestFit="1" customWidth="1"/>
    <col min="137" max="137" width="213.7109375" bestFit="1" customWidth="1"/>
    <col min="138" max="138" width="25.140625" bestFit="1" customWidth="1"/>
    <col min="139" max="140" width="54.5703125" bestFit="1" customWidth="1"/>
    <col min="141" max="142" width="255.7109375" bestFit="1" customWidth="1"/>
    <col min="143" max="143" width="122.42578125" bestFit="1" customWidth="1"/>
    <col min="144" max="144" width="166.85546875" bestFit="1" customWidth="1"/>
    <col min="145" max="145" width="255.7109375" bestFit="1" customWidth="1"/>
    <col min="146" max="146" width="101.28515625" bestFit="1" customWidth="1"/>
    <col min="147" max="147" width="44.7109375" bestFit="1" customWidth="1"/>
    <col min="148" max="148" width="224.42578125" bestFit="1" customWidth="1"/>
    <col min="149" max="150" width="255.7109375" bestFit="1" customWidth="1"/>
    <col min="151" max="151" width="9.28515625" bestFit="1" customWidth="1"/>
    <col min="152" max="153" width="16" bestFit="1" customWidth="1"/>
    <col min="154" max="154" width="20" bestFit="1" customWidth="1"/>
    <col min="155" max="155" width="16" bestFit="1" customWidth="1"/>
    <col min="156" max="156" width="34.140625" bestFit="1" customWidth="1"/>
    <col min="157" max="157" width="117.140625" bestFit="1" customWidth="1"/>
    <col min="158" max="158" width="125.140625" bestFit="1" customWidth="1"/>
    <col min="159" max="159" width="71.5703125" bestFit="1" customWidth="1"/>
    <col min="160" max="160" width="38.85546875" bestFit="1" customWidth="1"/>
    <col min="161" max="161" width="255.7109375" bestFit="1" customWidth="1"/>
    <col min="162" max="162" width="9.5703125" bestFit="1" customWidth="1"/>
    <col min="163" max="163" width="28.28515625" bestFit="1" customWidth="1"/>
    <col min="164" max="166" width="255.7109375" bestFit="1" customWidth="1"/>
    <col min="167" max="167" width="85.85546875" bestFit="1" customWidth="1"/>
    <col min="168" max="168" width="60.42578125" bestFit="1" customWidth="1"/>
    <col min="169" max="169" width="60" bestFit="1" customWidth="1"/>
    <col min="170" max="170" width="96.5703125" bestFit="1" customWidth="1"/>
    <col min="171" max="171" width="163.28515625" bestFit="1" customWidth="1"/>
    <col min="172" max="172" width="67" bestFit="1" customWidth="1"/>
    <col min="173" max="173" width="27.28515625" bestFit="1" customWidth="1"/>
    <col min="174" max="174" width="95.42578125" bestFit="1" customWidth="1"/>
    <col min="175" max="177" width="255.7109375" bestFit="1" customWidth="1"/>
    <col min="178" max="178" width="140.140625" bestFit="1" customWidth="1"/>
    <col min="179" max="181" width="255.7109375" bestFit="1" customWidth="1"/>
    <col min="182" max="182" width="135.140625" bestFit="1" customWidth="1"/>
    <col min="183" max="183" width="168.140625" bestFit="1" customWidth="1"/>
    <col min="184" max="184" width="232.42578125" bestFit="1" customWidth="1"/>
    <col min="185" max="185" width="102.7109375" bestFit="1" customWidth="1"/>
    <col min="186" max="186" width="59.28515625" bestFit="1" customWidth="1"/>
    <col min="187" max="187" width="255.7109375" bestFit="1" customWidth="1"/>
    <col min="188" max="188" width="85" bestFit="1" customWidth="1"/>
    <col min="189" max="190" width="255.7109375" bestFit="1" customWidth="1"/>
    <col min="191" max="191" width="248.42578125" bestFit="1" customWidth="1"/>
    <col min="192" max="193" width="255.7109375" bestFit="1" customWidth="1"/>
    <col min="194" max="194" width="79.85546875" bestFit="1" customWidth="1"/>
    <col min="195" max="195" width="129.42578125" bestFit="1" customWidth="1"/>
    <col min="196" max="196" width="122.42578125" bestFit="1" customWidth="1"/>
    <col min="197" max="197" width="76.42578125" bestFit="1" customWidth="1"/>
    <col min="198" max="198" width="56" bestFit="1" customWidth="1"/>
    <col min="199" max="199" width="31" bestFit="1" customWidth="1"/>
    <col min="200" max="200" width="31.42578125" bestFit="1" customWidth="1"/>
    <col min="201" max="201" width="255.7109375" bestFit="1" customWidth="1"/>
    <col min="202" max="202" width="42.140625" bestFit="1" customWidth="1"/>
    <col min="203" max="203" width="161.7109375" bestFit="1" customWidth="1"/>
    <col min="204" max="204" width="217.85546875" bestFit="1" customWidth="1"/>
    <col min="205" max="207" width="255.7109375" bestFit="1" customWidth="1"/>
    <col min="208" max="208" width="114.7109375" bestFit="1" customWidth="1"/>
    <col min="209" max="212" width="255.7109375" bestFit="1" customWidth="1"/>
    <col min="213" max="213" width="40.42578125" bestFit="1" customWidth="1"/>
    <col min="214" max="214" width="255.7109375" bestFit="1" customWidth="1"/>
    <col min="215" max="215" width="80.140625" bestFit="1" customWidth="1"/>
    <col min="216" max="216" width="101" bestFit="1" customWidth="1"/>
    <col min="217" max="217" width="216.5703125" bestFit="1" customWidth="1"/>
    <col min="218" max="218" width="218.140625" bestFit="1" customWidth="1"/>
    <col min="219" max="219" width="69.28515625" bestFit="1" customWidth="1"/>
    <col min="220" max="220" width="125.85546875" bestFit="1" customWidth="1"/>
    <col min="221" max="224" width="255.7109375" bestFit="1" customWidth="1"/>
    <col min="225" max="225" width="197.7109375" bestFit="1" customWidth="1"/>
    <col min="226" max="226" width="255.7109375" bestFit="1" customWidth="1"/>
    <col min="227" max="227" width="137.140625" bestFit="1" customWidth="1"/>
    <col min="228" max="231" width="255.7109375" bestFit="1" customWidth="1"/>
    <col min="232" max="232" width="212.28515625" bestFit="1" customWidth="1"/>
    <col min="233" max="233" width="215" bestFit="1" customWidth="1"/>
    <col min="234" max="234" width="114.140625" bestFit="1" customWidth="1"/>
    <col min="235" max="236" width="255.7109375" bestFit="1" customWidth="1"/>
    <col min="237" max="237" width="80.42578125" bestFit="1" customWidth="1"/>
    <col min="238" max="238" width="253.85546875" bestFit="1" customWidth="1"/>
    <col min="239" max="239" width="198.7109375" bestFit="1" customWidth="1"/>
    <col min="240" max="240" width="96.5703125" bestFit="1" customWidth="1"/>
    <col min="241" max="241" width="29.140625" bestFit="1" customWidth="1"/>
    <col min="242" max="243" width="255.7109375" bestFit="1" customWidth="1"/>
    <col min="244" max="244" width="88.5703125" bestFit="1" customWidth="1"/>
    <col min="245" max="245" width="90" bestFit="1" customWidth="1"/>
    <col min="246" max="246" width="187.5703125" bestFit="1" customWidth="1"/>
    <col min="247" max="247" width="255.7109375" bestFit="1" customWidth="1"/>
    <col min="248" max="248" width="62.85546875" bestFit="1" customWidth="1"/>
    <col min="249" max="249" width="25.140625" bestFit="1" customWidth="1"/>
    <col min="250" max="250" width="252.5703125" bestFit="1" customWidth="1"/>
    <col min="251" max="251" width="90.140625" bestFit="1" customWidth="1"/>
    <col min="252" max="252" width="139.7109375" bestFit="1" customWidth="1"/>
    <col min="253" max="253" width="130.42578125" bestFit="1" customWidth="1"/>
    <col min="254" max="254" width="144.42578125" bestFit="1" customWidth="1"/>
    <col min="255" max="255" width="157.140625" bestFit="1" customWidth="1"/>
    <col min="256" max="256" width="51.5703125" bestFit="1" customWidth="1"/>
    <col min="257" max="257" width="255.7109375" bestFit="1" customWidth="1"/>
    <col min="258" max="258" width="213.140625" bestFit="1" customWidth="1"/>
    <col min="259" max="260" width="255.7109375" bestFit="1" customWidth="1"/>
    <col min="261" max="261" width="27.42578125" bestFit="1" customWidth="1"/>
    <col min="262" max="262" width="167.7109375" bestFit="1" customWidth="1"/>
    <col min="263" max="263" width="58.7109375" bestFit="1" customWidth="1"/>
    <col min="264" max="264" width="43.140625" bestFit="1" customWidth="1"/>
    <col min="265" max="265" width="255.7109375" bestFit="1" customWidth="1"/>
    <col min="266" max="266" width="7.42578125" bestFit="1" customWidth="1"/>
    <col min="267" max="267" width="18.7109375" bestFit="1" customWidth="1"/>
    <col min="268" max="268" width="39.7109375" bestFit="1" customWidth="1"/>
    <col min="269" max="269" width="255.7109375" bestFit="1" customWidth="1"/>
    <col min="270" max="270" width="41.42578125" bestFit="1" customWidth="1"/>
    <col min="271" max="271" width="165.28515625" bestFit="1" customWidth="1"/>
    <col min="272" max="272" width="67.140625" bestFit="1" customWidth="1"/>
    <col min="273" max="273" width="92.5703125" bestFit="1" customWidth="1"/>
    <col min="274" max="274" width="84.28515625" bestFit="1" customWidth="1"/>
    <col min="275" max="275" width="168.85546875" bestFit="1" customWidth="1"/>
    <col min="276" max="276" width="146" bestFit="1" customWidth="1"/>
    <col min="277" max="278" width="255.7109375" bestFit="1" customWidth="1"/>
    <col min="279" max="279" width="110" bestFit="1" customWidth="1"/>
    <col min="280" max="280" width="78.140625" bestFit="1" customWidth="1"/>
    <col min="281" max="281" width="139.7109375" bestFit="1" customWidth="1"/>
    <col min="282" max="282" width="11.28515625" bestFit="1" customWidth="1"/>
  </cols>
  <sheetData>
    <row r="1" spans="1:5">
      <c r="A1" s="66" t="s">
        <v>2088</v>
      </c>
      <c r="B1" s="67" t="s">
        <v>2089</v>
      </c>
    </row>
    <row r="2" spans="1:5">
      <c r="A2" t="s">
        <v>2090</v>
      </c>
      <c r="B2">
        <v>144</v>
      </c>
    </row>
    <row r="3" spans="1:5">
      <c r="A3" t="s">
        <v>2091</v>
      </c>
      <c r="B3">
        <v>425</v>
      </c>
    </row>
    <row r="4" spans="1:5">
      <c r="A4" s="66" t="s">
        <v>2092</v>
      </c>
      <c r="B4" s="66">
        <v>569</v>
      </c>
    </row>
    <row r="7" spans="1:5">
      <c r="A7" s="29" t="s">
        <v>2093</v>
      </c>
      <c r="B7" t="s">
        <v>80</v>
      </c>
    </row>
    <row r="9" spans="1:5">
      <c r="A9" s="29" t="s">
        <v>2094</v>
      </c>
      <c r="B9" s="29" t="s">
        <v>2095</v>
      </c>
    </row>
    <row r="10" spans="1:5">
      <c r="B10" t="s">
        <v>143</v>
      </c>
      <c r="C10" t="s">
        <v>63</v>
      </c>
      <c r="D10" t="s">
        <v>80</v>
      </c>
      <c r="E10" t="s">
        <v>2092</v>
      </c>
    </row>
    <row r="11" spans="1:5">
      <c r="A11" s="29" t="s">
        <v>2096</v>
      </c>
    </row>
    <row r="12" spans="1:5">
      <c r="A12" s="30" t="s">
        <v>64</v>
      </c>
      <c r="B12" s="31">
        <v>10</v>
      </c>
      <c r="C12" s="31"/>
      <c r="D12" s="31"/>
      <c r="E12" s="31">
        <v>10</v>
      </c>
    </row>
    <row r="13" spans="1:5">
      <c r="A13" s="30" t="s">
        <v>2097</v>
      </c>
      <c r="B13" s="31">
        <v>6</v>
      </c>
      <c r="C13" s="31"/>
      <c r="D13" s="31"/>
      <c r="E13" s="31">
        <v>6</v>
      </c>
    </row>
    <row r="14" spans="1:5">
      <c r="A14" s="30" t="s">
        <v>63</v>
      </c>
      <c r="B14" s="31"/>
      <c r="C14" s="31">
        <v>12</v>
      </c>
      <c r="D14" s="31">
        <v>65</v>
      </c>
      <c r="E14" s="31">
        <v>77</v>
      </c>
    </row>
    <row r="15" spans="1:5">
      <c r="A15" s="30" t="s">
        <v>80</v>
      </c>
      <c r="B15" s="31"/>
      <c r="C15" s="31"/>
      <c r="D15" s="31">
        <v>51</v>
      </c>
      <c r="E15" s="31">
        <v>51</v>
      </c>
    </row>
    <row r="16" spans="1:5">
      <c r="A16" s="30" t="s">
        <v>113</v>
      </c>
      <c r="B16" s="31"/>
      <c r="C16" s="31"/>
      <c r="D16" s="31">
        <v>64</v>
      </c>
      <c r="E16" s="31">
        <v>64</v>
      </c>
    </row>
    <row r="17" spans="1:5">
      <c r="A17" s="30" t="s">
        <v>731</v>
      </c>
      <c r="B17" s="31"/>
      <c r="C17" s="31"/>
      <c r="D17" s="31">
        <v>2</v>
      </c>
      <c r="E17" s="31">
        <v>2</v>
      </c>
    </row>
    <row r="18" spans="1:5">
      <c r="A18" s="30" t="s">
        <v>2098</v>
      </c>
      <c r="B18" s="31"/>
      <c r="C18" s="31"/>
      <c r="D18" s="31">
        <v>2</v>
      </c>
      <c r="E18" s="31">
        <v>2</v>
      </c>
    </row>
    <row r="19" spans="1:5">
      <c r="A19" s="30" t="s">
        <v>838</v>
      </c>
      <c r="B19" s="31"/>
      <c r="C19" s="31"/>
      <c r="D19" s="31">
        <v>3</v>
      </c>
      <c r="E19" s="31">
        <v>3</v>
      </c>
    </row>
    <row r="20" spans="1:5">
      <c r="A20" s="30" t="s">
        <v>1432</v>
      </c>
      <c r="B20" s="31"/>
      <c r="C20" s="31"/>
      <c r="D20" s="31">
        <v>2</v>
      </c>
      <c r="E20" s="31">
        <v>2</v>
      </c>
    </row>
    <row r="21" spans="1:5">
      <c r="A21" s="30" t="s">
        <v>82</v>
      </c>
      <c r="B21" s="31">
        <v>5</v>
      </c>
      <c r="C21" s="31">
        <v>31</v>
      </c>
      <c r="D21" s="31">
        <v>75</v>
      </c>
      <c r="E21" s="31">
        <v>111</v>
      </c>
    </row>
    <row r="22" spans="1:5">
      <c r="A22" s="30" t="s">
        <v>187</v>
      </c>
      <c r="B22" s="31">
        <v>40</v>
      </c>
      <c r="C22" s="31">
        <v>1</v>
      </c>
      <c r="D22" s="31">
        <v>22</v>
      </c>
      <c r="E22" s="31">
        <v>63</v>
      </c>
    </row>
    <row r="23" spans="1:5">
      <c r="A23" s="30" t="s">
        <v>2099</v>
      </c>
      <c r="B23" s="31">
        <v>34</v>
      </c>
      <c r="C23" s="31"/>
      <c r="D23" s="31"/>
      <c r="E23" s="31">
        <v>34</v>
      </c>
    </row>
    <row r="24" spans="1:5">
      <c r="A24" s="30" t="s">
        <v>2092</v>
      </c>
      <c r="B24" s="31">
        <v>95</v>
      </c>
      <c r="C24" s="31">
        <v>44</v>
      </c>
      <c r="D24" s="31">
        <v>286</v>
      </c>
      <c r="E24" s="31">
        <v>425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G571"/>
  <sheetViews>
    <sheetView zoomScale="60" zoomScaleNormal="60" workbookViewId="0">
      <pane xSplit="12" ySplit="2" topLeftCell="AR3" activePane="bottomRight" state="frozen"/>
      <selection activeCell="D1" sqref="D1"/>
      <selection pane="topRight" activeCell="D1" sqref="D1"/>
      <selection pane="bottomLeft" activeCell="D1" sqref="D1"/>
      <selection pane="bottomRight" activeCell="D1" sqref="D1"/>
    </sheetView>
  </sheetViews>
  <sheetFormatPr defaultColWidth="8.85546875" defaultRowHeight="15"/>
  <cols>
    <col min="1" max="1" width="14.5703125" style="6" customWidth="1"/>
    <col min="2" max="2" width="11.85546875" style="6" customWidth="1"/>
    <col min="3" max="4" width="8.85546875" style="6" customWidth="1"/>
    <col min="5" max="5" width="12.7109375" style="6" customWidth="1"/>
    <col min="6" max="6" width="7" style="6" customWidth="1"/>
    <col min="7" max="7" width="12.7109375" style="6" customWidth="1"/>
    <col min="8" max="8" width="7.42578125" style="6" customWidth="1"/>
    <col min="9" max="10" width="8.85546875" style="6" customWidth="1"/>
    <col min="11" max="11" width="13.28515625" style="6" customWidth="1"/>
    <col min="12" max="12" width="14.28515625" style="6" customWidth="1"/>
    <col min="13" max="14" width="3.140625" style="6" customWidth="1"/>
    <col min="15" max="15" width="2.7109375" style="6" customWidth="1"/>
    <col min="16" max="16" width="10.85546875" style="6" customWidth="1"/>
    <col min="17" max="17" width="7" style="6" customWidth="1"/>
    <col min="18" max="18" width="13.5703125" style="6" customWidth="1"/>
    <col min="19" max="19" width="12.140625" style="6" customWidth="1"/>
    <col min="20" max="20" width="61.5703125" style="6" customWidth="1"/>
    <col min="21" max="21" width="73.7109375" style="6" customWidth="1"/>
    <col min="22" max="22" width="64.5703125" style="6" customWidth="1"/>
    <col min="23" max="23" width="49" style="6" customWidth="1"/>
    <col min="24" max="24" width="26.42578125" style="6" customWidth="1"/>
    <col min="25" max="26" width="19.28515625" style="6" customWidth="1"/>
    <col min="27" max="27" width="3" style="6" customWidth="1"/>
    <col min="28" max="28" width="2.7109375" style="6" customWidth="1"/>
    <col min="29" max="29" width="2.5703125" style="6" customWidth="1"/>
    <col min="30" max="30" width="10.85546875" style="6" customWidth="1"/>
    <col min="31" max="31" width="7" style="6" customWidth="1"/>
    <col min="32" max="32" width="13.5703125" style="6" customWidth="1"/>
    <col min="33" max="33" width="12.140625" style="6" customWidth="1"/>
    <col min="34" max="34" width="15.28515625" style="6" customWidth="1"/>
    <col min="35" max="36" width="12.140625" style="6" customWidth="1"/>
    <col min="37" max="38" width="64.5703125" style="9" customWidth="1"/>
    <col min="39" max="39" width="26.42578125" style="6" customWidth="1"/>
    <col min="40" max="41" width="19.28515625" style="6" customWidth="1"/>
    <col min="42" max="43" width="60.7109375" style="6" customWidth="1"/>
    <col min="44" max="44" width="27.42578125" style="6" customWidth="1"/>
    <col min="45" max="50" width="20.7109375" style="6" customWidth="1"/>
    <col min="51" max="52" width="60.7109375" style="6" customWidth="1"/>
    <col min="53" max="59" width="20.7109375" style="6" customWidth="1"/>
    <col min="60" max="16384" width="8.85546875" style="6"/>
  </cols>
  <sheetData>
    <row r="1" spans="1:59" s="8" customFormat="1" ht="15.6" customHeight="1">
      <c r="A1" s="15" t="s">
        <v>0</v>
      </c>
      <c r="B1" s="15"/>
      <c r="C1" s="15"/>
      <c r="D1" s="15"/>
      <c r="E1" s="15"/>
      <c r="F1" s="15"/>
      <c r="G1" s="15"/>
      <c r="H1" s="15"/>
      <c r="I1" s="15"/>
      <c r="J1" s="15"/>
      <c r="K1" s="15"/>
      <c r="L1" s="15"/>
      <c r="M1" s="68" t="s">
        <v>2106</v>
      </c>
      <c r="N1" s="68"/>
      <c r="O1" s="68"/>
      <c r="P1" s="68"/>
      <c r="Q1" s="68"/>
      <c r="R1" s="68"/>
      <c r="S1" s="68"/>
      <c r="T1" s="68"/>
      <c r="U1" s="68"/>
      <c r="V1" s="76" t="s">
        <v>2107</v>
      </c>
      <c r="W1" s="76"/>
      <c r="X1" s="68"/>
      <c r="Y1" s="68"/>
      <c r="Z1" s="68"/>
      <c r="AA1" s="75" t="s">
        <v>2108</v>
      </c>
      <c r="AB1" s="75"/>
      <c r="AC1" s="75"/>
      <c r="AD1" s="75"/>
      <c r="AE1" s="75"/>
      <c r="AF1" s="75"/>
      <c r="AG1" s="75"/>
      <c r="AH1" s="75"/>
      <c r="AI1" s="75"/>
      <c r="AJ1" s="75"/>
      <c r="AK1" s="75"/>
      <c r="AL1" s="75"/>
      <c r="AM1" s="75"/>
      <c r="AN1" s="75"/>
      <c r="AO1" s="75"/>
      <c r="AP1" s="77" t="s">
        <v>1</v>
      </c>
      <c r="AQ1" s="78"/>
      <c r="AR1" s="78"/>
      <c r="AS1" s="78"/>
      <c r="AT1" s="78"/>
      <c r="AU1" s="78"/>
      <c r="AV1" s="78"/>
      <c r="AW1" s="78"/>
      <c r="AX1" s="78"/>
      <c r="AY1" s="78"/>
      <c r="AZ1" s="78"/>
      <c r="BA1" s="78"/>
      <c r="BB1" s="78"/>
      <c r="BC1" s="78"/>
      <c r="BD1" s="78"/>
      <c r="BE1" s="78"/>
      <c r="BF1" s="78"/>
      <c r="BG1" s="78"/>
    </row>
    <row r="2" spans="1:59" s="1" customFormat="1" ht="63">
      <c r="A2" s="12" t="s">
        <v>2</v>
      </c>
      <c r="B2" s="12" t="s">
        <v>3</v>
      </c>
      <c r="C2" s="12" t="s">
        <v>4</v>
      </c>
      <c r="D2" s="12" t="s">
        <v>5</v>
      </c>
      <c r="E2" s="2" t="s">
        <v>6</v>
      </c>
      <c r="F2" s="2" t="s">
        <v>7</v>
      </c>
      <c r="G2" s="2" t="s">
        <v>8</v>
      </c>
      <c r="H2" s="3" t="s">
        <v>9</v>
      </c>
      <c r="I2" s="2" t="s">
        <v>10</v>
      </c>
      <c r="J2" s="2" t="s">
        <v>11</v>
      </c>
      <c r="K2" s="2" t="s">
        <v>12</v>
      </c>
      <c r="L2" s="2" t="s">
        <v>13</v>
      </c>
      <c r="M2" s="4" t="s">
        <v>14</v>
      </c>
      <c r="N2" s="4" t="s">
        <v>15</v>
      </c>
      <c r="O2" s="4" t="s">
        <v>16</v>
      </c>
      <c r="P2" s="4" t="s">
        <v>17</v>
      </c>
      <c r="Q2" s="4" t="s">
        <v>18</v>
      </c>
      <c r="R2" s="4" t="s">
        <v>19</v>
      </c>
      <c r="S2" s="4" t="s">
        <v>20</v>
      </c>
      <c r="T2" s="4" t="s">
        <v>21</v>
      </c>
      <c r="U2" s="4" t="s">
        <v>22</v>
      </c>
      <c r="V2" s="4" t="s">
        <v>23</v>
      </c>
      <c r="W2" s="4" t="s">
        <v>24</v>
      </c>
      <c r="X2" s="4" t="s">
        <v>25</v>
      </c>
      <c r="Y2" s="4" t="s">
        <v>26</v>
      </c>
      <c r="Z2" s="4" t="s">
        <v>27</v>
      </c>
      <c r="AA2" s="5" t="s">
        <v>14</v>
      </c>
      <c r="AB2" s="5" t="s">
        <v>15</v>
      </c>
      <c r="AC2" s="5" t="s">
        <v>16</v>
      </c>
      <c r="AD2" s="5" t="s">
        <v>17</v>
      </c>
      <c r="AE2" s="5" t="s">
        <v>18</v>
      </c>
      <c r="AF2" s="5" t="s">
        <v>19</v>
      </c>
      <c r="AG2" s="5" t="s">
        <v>20</v>
      </c>
      <c r="AH2" s="5" t="s">
        <v>28</v>
      </c>
      <c r="AI2" s="5" t="s">
        <v>29</v>
      </c>
      <c r="AJ2" s="5" t="s">
        <v>30</v>
      </c>
      <c r="AK2" s="5" t="s">
        <v>31</v>
      </c>
      <c r="AL2" s="57" t="s">
        <v>32</v>
      </c>
      <c r="AM2" s="5" t="s">
        <v>33</v>
      </c>
      <c r="AN2" s="57" t="s">
        <v>34</v>
      </c>
      <c r="AO2" s="57" t="s">
        <v>35</v>
      </c>
      <c r="AP2" s="48" t="s">
        <v>2100</v>
      </c>
      <c r="AQ2" s="48" t="s">
        <v>2101</v>
      </c>
      <c r="AR2" s="48" t="s">
        <v>36</v>
      </c>
      <c r="AS2" s="48" t="s">
        <v>2109</v>
      </c>
      <c r="AT2" s="48" t="s">
        <v>2102</v>
      </c>
      <c r="AU2" s="48" t="s">
        <v>2103</v>
      </c>
      <c r="AV2" s="48" t="s">
        <v>37</v>
      </c>
      <c r="AW2" s="48" t="s">
        <v>2104</v>
      </c>
      <c r="AX2" s="48" t="s">
        <v>38</v>
      </c>
      <c r="AY2" s="48" t="s">
        <v>39</v>
      </c>
      <c r="AZ2" s="48" t="s">
        <v>40</v>
      </c>
      <c r="BA2" s="52" t="s">
        <v>41</v>
      </c>
      <c r="BB2" s="52" t="s">
        <v>2110</v>
      </c>
      <c r="BC2" s="52" t="s">
        <v>2111</v>
      </c>
      <c r="BD2" s="52" t="s">
        <v>2112</v>
      </c>
      <c r="BE2" s="52" t="s">
        <v>2113</v>
      </c>
      <c r="BF2" s="53" t="s">
        <v>42</v>
      </c>
      <c r="BG2" s="53" t="s">
        <v>43</v>
      </c>
    </row>
    <row r="3" spans="1:59" s="9" customFormat="1" ht="78.75">
      <c r="A3" s="13" t="s">
        <v>44</v>
      </c>
      <c r="B3" s="14" t="s">
        <v>45</v>
      </c>
      <c r="C3" s="14" t="s">
        <v>46</v>
      </c>
      <c r="D3" s="14" t="s">
        <v>47</v>
      </c>
      <c r="E3" s="14" t="s">
        <v>48</v>
      </c>
      <c r="F3" s="14" t="s">
        <v>49</v>
      </c>
      <c r="G3" s="13" t="s">
        <v>50</v>
      </c>
      <c r="H3" s="16">
        <v>189</v>
      </c>
      <c r="I3" s="14">
        <v>590</v>
      </c>
      <c r="J3" s="14" t="s">
        <v>51</v>
      </c>
      <c r="K3" s="14" t="s">
        <v>52</v>
      </c>
      <c r="L3" s="14" t="s">
        <v>53</v>
      </c>
      <c r="M3" s="14"/>
      <c r="N3" s="14"/>
      <c r="O3" s="14" t="s">
        <v>54</v>
      </c>
      <c r="P3" s="14" t="s">
        <v>55</v>
      </c>
      <c r="Q3" s="14" t="s">
        <v>56</v>
      </c>
      <c r="R3" s="14" t="s">
        <v>57</v>
      </c>
      <c r="S3" s="14" t="s">
        <v>58</v>
      </c>
      <c r="T3" s="50" t="s">
        <v>59</v>
      </c>
      <c r="U3" s="50"/>
      <c r="V3" s="50" t="s">
        <v>59</v>
      </c>
      <c r="W3" s="26" t="s">
        <v>60</v>
      </c>
      <c r="X3" s="50"/>
      <c r="Y3" s="50"/>
      <c r="Z3" s="50"/>
      <c r="AA3" s="23"/>
      <c r="AB3" s="23"/>
      <c r="AC3" s="23"/>
      <c r="AD3" s="23"/>
      <c r="AE3" s="23"/>
      <c r="AF3" s="23"/>
      <c r="AG3" s="23"/>
      <c r="AH3" s="23" t="s">
        <v>61</v>
      </c>
      <c r="AI3" s="23" t="s">
        <v>62</v>
      </c>
      <c r="AJ3" s="50"/>
      <c r="AK3" s="50"/>
      <c r="AL3" s="50"/>
      <c r="AM3" s="50"/>
      <c r="AN3" s="50"/>
      <c r="AO3" s="50"/>
      <c r="AP3" s="50" t="str">
        <f>IF(AK3="","",AK3)</f>
        <v/>
      </c>
      <c r="AQ3" s="50" t="str">
        <f>IF(W3="","",W3)</f>
        <v>Submitted after the due date</v>
      </c>
      <c r="AR3" s="50"/>
      <c r="AS3" s="50" t="str">
        <f>IF(AI3="Resolved","Exclude","Include")</f>
        <v>Exclude</v>
      </c>
      <c r="AT3" s="50" t="str">
        <f>IF(VLOOKUP($A3,'Data Notes - Working'!$A$2:$BP$571,55,FALSE)=0,"",VLOOKUP($A3,'Data Notes - Working'!$A$2:$BP$571,55,FALSE))</f>
        <v>No</v>
      </c>
      <c r="AU3" s="50" t="str">
        <f>IF(VLOOKUP($A3,'Data Notes - Working'!$A$2:$BP$571,56,FALSE)=0,"",VLOOKUP($A3,'Data Notes - Working'!$A$2:$BP$571,56,FALSE))</f>
        <v>Resolved</v>
      </c>
      <c r="AV3" s="50" t="str">
        <f>IF(VLOOKUP($A3,'Data Notes - Working'!$A$2:$BP$571,57,FALSE)=0,"",VLOOKUP($A3,'Data Notes - Working'!$A$2:$BP$571,57,FALSE))</f>
        <v/>
      </c>
      <c r="AW3" s="50" t="str">
        <f>IF(VLOOKUP($A3,'Data Notes - Working'!$A$2:$BP$571,58,FALSE)=0,"",VLOOKUP($A3,'Data Notes - Working'!$A$2:$BP$571,58,FALSE))</f>
        <v/>
      </c>
      <c r="AX3" s="50" t="str">
        <f>IF(VLOOKUP($A3,'Data Notes - Working'!$A$2:$BP$571,59,FALSE)=0,"",VLOOKUP($A3,'Data Notes - Working'!$A$2:$BP$571,59,FALSE))</f>
        <v/>
      </c>
      <c r="AY3" s="50" t="str">
        <f>IF(VLOOKUP($A3,'Data Notes - Working'!$A$2:$BP$571,60,FALSE)=0,"",VLOOKUP($A3,'Data Notes - Working'!$A$2:$BP$571,60,FALSE))</f>
        <v/>
      </c>
      <c r="AZ3" s="50" t="str">
        <f>IF(VLOOKUP($A3,'Data Notes - Working'!$A$2:$BP$571,61,FALSE)=0,"",VLOOKUP($A3,'Data Notes - Working'!$A$2:$BP$571,61,FALSE))</f>
        <v/>
      </c>
      <c r="BA3" s="50"/>
      <c r="BB3" s="50"/>
      <c r="BC3" s="50"/>
      <c r="BD3" s="50"/>
      <c r="BE3" s="50"/>
      <c r="BF3" s="50"/>
      <c r="BG3" s="50"/>
    </row>
    <row r="4" spans="1:59" s="9" customFormat="1" ht="47.25">
      <c r="A4" s="13" t="s">
        <v>65</v>
      </c>
      <c r="B4" s="14" t="s">
        <v>45</v>
      </c>
      <c r="C4" s="14" t="s">
        <v>46</v>
      </c>
      <c r="D4" s="14" t="s">
        <v>47</v>
      </c>
      <c r="E4" s="14" t="s">
        <v>48</v>
      </c>
      <c r="F4" s="14" t="s">
        <v>49</v>
      </c>
      <c r="G4" s="13" t="s">
        <v>50</v>
      </c>
      <c r="H4" s="16" t="s">
        <v>66</v>
      </c>
      <c r="I4" s="14" t="s">
        <v>67</v>
      </c>
      <c r="J4" s="14" t="s">
        <v>51</v>
      </c>
      <c r="K4" s="14" t="s">
        <v>52</v>
      </c>
      <c r="L4" s="14" t="s">
        <v>53</v>
      </c>
      <c r="M4" s="14" t="s">
        <v>54</v>
      </c>
      <c r="N4" s="14" t="s">
        <v>54</v>
      </c>
      <c r="O4" s="14" t="s">
        <v>54</v>
      </c>
      <c r="P4" s="14" t="s">
        <v>55</v>
      </c>
      <c r="Q4" s="14" t="s">
        <v>56</v>
      </c>
      <c r="R4" s="14" t="s">
        <v>68</v>
      </c>
      <c r="S4" s="14" t="s">
        <v>69</v>
      </c>
      <c r="T4" s="50" t="s">
        <v>70</v>
      </c>
      <c r="U4" s="50"/>
      <c r="V4" s="50" t="s">
        <v>70</v>
      </c>
      <c r="W4" s="26" t="s">
        <v>60</v>
      </c>
      <c r="X4" s="50"/>
      <c r="Y4" s="50"/>
      <c r="Z4" s="50"/>
      <c r="AA4" s="23"/>
      <c r="AB4" s="23"/>
      <c r="AC4" s="23"/>
      <c r="AD4" s="23"/>
      <c r="AE4" s="23"/>
      <c r="AF4" s="23"/>
      <c r="AG4" s="23"/>
      <c r="AH4" s="23" t="s">
        <v>61</v>
      </c>
      <c r="AI4" s="23" t="s">
        <v>62</v>
      </c>
      <c r="AJ4" s="50"/>
      <c r="AK4" s="50"/>
      <c r="AL4" s="50"/>
      <c r="AM4" s="50"/>
      <c r="AN4" s="50"/>
      <c r="AO4" s="50"/>
      <c r="AP4" s="50" t="str">
        <f t="shared" ref="AP4:AP67" si="0">IF(AK4="","",AK4)</f>
        <v/>
      </c>
      <c r="AQ4" s="50" t="str">
        <f t="shared" ref="AQ4:AQ67" si="1">IF(W4="","",W4)</f>
        <v>Submitted after the due date</v>
      </c>
      <c r="AR4" s="50"/>
      <c r="AS4" s="50" t="str">
        <f t="shared" ref="AS4:AS67" si="2">IF(AI4="Resolved","Exclude","Include")</f>
        <v>Exclude</v>
      </c>
      <c r="AT4" s="50" t="str">
        <f>IF(VLOOKUP($A4,'Data Notes - Working'!$A$2:$BP$571,55,FALSE)=0,"",VLOOKUP($A4,'Data Notes - Working'!$A$2:$BP$571,55,FALSE))</f>
        <v>No</v>
      </c>
      <c r="AU4" s="50" t="str">
        <f>IF(VLOOKUP($A4,'Data Notes - Working'!$A$2:$BP$571,56,FALSE)=0,"",VLOOKUP($A4,'Data Notes - Working'!$A$2:$BP$571,56,FALSE))</f>
        <v>Resolved</v>
      </c>
      <c r="AV4" s="50" t="str">
        <f>IF(VLOOKUP($A4,'Data Notes - Working'!$A$2:$BP$571,57,FALSE)=0,"",VLOOKUP($A4,'Data Notes - Working'!$A$2:$BP$571,57,FALSE))</f>
        <v/>
      </c>
      <c r="AW4" s="50" t="str">
        <f>IF(VLOOKUP($A4,'Data Notes - Working'!$A$2:$BP$571,58,FALSE)=0,"",VLOOKUP($A4,'Data Notes - Working'!$A$2:$BP$571,58,FALSE))</f>
        <v/>
      </c>
      <c r="AX4" s="50" t="str">
        <f>IF(VLOOKUP(A4,'Data Notes - Working'!A3:BP572,59,FALSE)=0,"",VLOOKUP(A4,'Data Notes - Working'!A3:BP572,59,FALSE))</f>
        <v/>
      </c>
      <c r="AY4" s="50" t="str">
        <f>IF(VLOOKUP($A4,'Data Notes - Working'!$A$2:$BP$571,60,FALSE)=0,"",VLOOKUP($A4,'Data Notes - Working'!$A$2:$BP$571,60,FALSE))</f>
        <v/>
      </c>
      <c r="AZ4" s="50" t="str">
        <f>IF(VLOOKUP($A4,'Data Notes - Working'!$A$2:$BP$571,61,FALSE)=0,"",VLOOKUP($A4,'Data Notes - Working'!$A$2:$BP$571,61,FALSE))</f>
        <v/>
      </c>
      <c r="BA4" s="50"/>
      <c r="BB4" s="50"/>
      <c r="BC4" s="50"/>
      <c r="BD4" s="50"/>
      <c r="BE4" s="50"/>
      <c r="BF4" s="50"/>
      <c r="BG4" s="50"/>
    </row>
    <row r="5" spans="1:59" s="9" customFormat="1" ht="47.25">
      <c r="A5" s="13" t="s">
        <v>71</v>
      </c>
      <c r="B5" s="14" t="s">
        <v>45</v>
      </c>
      <c r="C5" s="14" t="s">
        <v>46</v>
      </c>
      <c r="D5" s="14" t="s">
        <v>47</v>
      </c>
      <c r="E5" s="14" t="s">
        <v>48</v>
      </c>
      <c r="F5" s="14" t="s">
        <v>49</v>
      </c>
      <c r="G5" s="14" t="s">
        <v>72</v>
      </c>
      <c r="H5" s="14">
        <v>179</v>
      </c>
      <c r="I5" s="14">
        <v>585</v>
      </c>
      <c r="J5" s="14" t="s">
        <v>73</v>
      </c>
      <c r="K5" s="14" t="s">
        <v>74</v>
      </c>
      <c r="L5" s="14" t="s">
        <v>75</v>
      </c>
      <c r="M5" s="14"/>
      <c r="N5" s="14"/>
      <c r="O5" s="14"/>
      <c r="P5" s="14"/>
      <c r="Q5" s="14"/>
      <c r="R5" s="14"/>
      <c r="S5" s="14"/>
      <c r="T5" s="49"/>
      <c r="U5" s="49"/>
      <c r="V5" s="49"/>
      <c r="W5" s="26" t="s">
        <v>64</v>
      </c>
      <c r="X5" s="49"/>
      <c r="Y5" s="49"/>
      <c r="Z5" s="49"/>
      <c r="AA5" s="14"/>
      <c r="AB5" s="14"/>
      <c r="AC5" s="14" t="s">
        <v>54</v>
      </c>
      <c r="AD5" s="14" t="s">
        <v>53</v>
      </c>
      <c r="AE5" s="14" t="s">
        <v>76</v>
      </c>
      <c r="AF5" s="14" t="s">
        <v>77</v>
      </c>
      <c r="AG5" s="14"/>
      <c r="AH5" s="14" t="s">
        <v>61</v>
      </c>
      <c r="AI5" s="14" t="s">
        <v>78</v>
      </c>
      <c r="AJ5" s="49"/>
      <c r="AK5" s="50" t="s">
        <v>79</v>
      </c>
      <c r="AL5" s="50"/>
      <c r="AM5" s="49"/>
      <c r="AN5" s="49"/>
      <c r="AO5" s="49"/>
      <c r="AP5" s="50" t="str">
        <f t="shared" si="0"/>
        <v>Missing Data (FS 179): Achievement data were not reported for REGASSWACC [PERF LEVEL 1, 4] for GRADE HS. Zeroes were reported for this combination.</v>
      </c>
      <c r="AQ5" s="50" t="str">
        <f t="shared" si="1"/>
        <v/>
      </c>
      <c r="AR5" s="50"/>
      <c r="AS5" s="50" t="str">
        <f t="shared" si="2"/>
        <v>Include</v>
      </c>
      <c r="AT5" s="50" t="str">
        <f>IF(VLOOKUP($A5,'Data Notes - Working'!$A$2:$BP$571,55,FALSE)=0,"",VLOOKUP($A5,'Data Notes - Working'!$A$2:$BP$571,55,FALSE))</f>
        <v>No</v>
      </c>
      <c r="AU5" s="50" t="str">
        <f>IF(VLOOKUP($A5,'Data Notes - Working'!$A$2:$BP$571,56,FALSE)=0,"",VLOOKUP($A5,'Data Notes - Working'!$A$2:$BP$571,56,FALSE))</f>
        <v>PO decided not to send to state</v>
      </c>
      <c r="AV5" s="50" t="str">
        <f>IF(VLOOKUP($A5,'Data Notes - Working'!$A$2:$BP$571,57,FALSE)=0,"",VLOOKUP($A5,'Data Notes - Working'!$A$2:$BP$571,57,FALSE))</f>
        <v>No state response</v>
      </c>
      <c r="AW5" s="50" t="str">
        <f>IF(VLOOKUP($A5,'Data Notes - Working'!$A$2:$BP$571,58,FALSE)=0,"",VLOOKUP($A5,'Data Notes - Working'!$A$2:$BP$571,58,FALSE))</f>
        <v>No state response</v>
      </c>
      <c r="AX5" s="50" t="str">
        <f>IF(VLOOKUP(A5,'Data Notes - Working'!A4:BP573,59,FALSE)=0,"",VLOOKUP(A5,'Data Notes - Working'!A4:BP573,59,FALSE))</f>
        <v/>
      </c>
      <c r="AY5" s="50" t="str">
        <f>IF(VLOOKUP($A5,'Data Notes - Working'!$A$2:$BP$571,60,FALSE)=0,"",VLOOKUP($A5,'Data Notes - Working'!$A$2:$BP$571,60,FALSE))</f>
        <v>Missing Data (FS 179): Achievement data were not reported for REGASSWACC [PERF LEVEL 1, 4] for GRADE HS. Zeroes were reported for this combination.</v>
      </c>
      <c r="AZ5" s="50" t="str">
        <f>IF(VLOOKUP($A5,'Data Notes - Working'!$A$2:$BP$571,61,FALSE)=0,"",VLOOKUP($A5,'Data Notes - Working'!$A$2:$BP$571,61,FALSE))</f>
        <v/>
      </c>
      <c r="BA5" s="50"/>
      <c r="BB5" s="50"/>
      <c r="BC5" s="50"/>
      <c r="BD5" s="50"/>
      <c r="BE5" s="50"/>
      <c r="BF5" s="50"/>
      <c r="BG5" s="50"/>
    </row>
    <row r="6" spans="1:59" s="9" customFormat="1" ht="47.25">
      <c r="A6" s="13" t="s">
        <v>83</v>
      </c>
      <c r="B6" s="14" t="s">
        <v>45</v>
      </c>
      <c r="C6" s="14" t="s">
        <v>46</v>
      </c>
      <c r="D6" s="14" t="s">
        <v>47</v>
      </c>
      <c r="E6" s="14" t="s">
        <v>48</v>
      </c>
      <c r="F6" s="14" t="s">
        <v>49</v>
      </c>
      <c r="G6" s="14" t="s">
        <v>72</v>
      </c>
      <c r="H6" s="14" t="s">
        <v>84</v>
      </c>
      <c r="I6" s="14" t="s">
        <v>85</v>
      </c>
      <c r="J6" s="14" t="s">
        <v>73</v>
      </c>
      <c r="K6" s="14" t="s">
        <v>74</v>
      </c>
      <c r="L6" s="14" t="s">
        <v>75</v>
      </c>
      <c r="M6" s="14"/>
      <c r="N6" s="14"/>
      <c r="O6" s="14"/>
      <c r="P6" s="14"/>
      <c r="Q6" s="14"/>
      <c r="R6" s="14"/>
      <c r="S6" s="14"/>
      <c r="T6" s="49"/>
      <c r="U6" s="49"/>
      <c r="V6" s="49"/>
      <c r="W6" s="26" t="s">
        <v>64</v>
      </c>
      <c r="X6" s="49"/>
      <c r="Y6" s="49"/>
      <c r="Z6" s="49"/>
      <c r="AA6" s="14" t="s">
        <v>54</v>
      </c>
      <c r="AB6" s="14" t="s">
        <v>54</v>
      </c>
      <c r="AC6" s="14"/>
      <c r="AD6" s="14" t="s">
        <v>53</v>
      </c>
      <c r="AE6" s="14" t="s">
        <v>76</v>
      </c>
      <c r="AF6" s="14" t="s">
        <v>77</v>
      </c>
      <c r="AG6" s="14"/>
      <c r="AH6" s="14" t="s">
        <v>61</v>
      </c>
      <c r="AI6" s="14" t="s">
        <v>78</v>
      </c>
      <c r="AJ6" s="49"/>
      <c r="AK6" s="50" t="s">
        <v>86</v>
      </c>
      <c r="AL6" s="50"/>
      <c r="AM6" s="49"/>
      <c r="AN6" s="49"/>
      <c r="AO6" s="49"/>
      <c r="AP6" s="50" t="str">
        <f t="shared" si="0"/>
        <v>Missing Data (FS 175/178): Achievement data were not reported for REGASSWACC [PERF LEVEL 1, 4] for GRADE HS. Zeroes were reported for this combination.</v>
      </c>
      <c r="AQ6" s="50" t="str">
        <f t="shared" si="1"/>
        <v/>
      </c>
      <c r="AR6" s="50"/>
      <c r="AS6" s="50" t="str">
        <f t="shared" si="2"/>
        <v>Include</v>
      </c>
      <c r="AT6" s="50" t="str">
        <f>IF(VLOOKUP($A6,'Data Notes - Working'!$A$2:$BP$571,55,FALSE)=0,"",VLOOKUP($A6,'Data Notes - Working'!$A$2:$BP$571,55,FALSE))</f>
        <v>No</v>
      </c>
      <c r="AU6" s="50" t="str">
        <f>IF(VLOOKUP($A6,'Data Notes - Working'!$A$2:$BP$571,56,FALSE)=0,"",VLOOKUP($A6,'Data Notes - Working'!$A$2:$BP$571,56,FALSE))</f>
        <v>PO decided not to send to state</v>
      </c>
      <c r="AV6" s="50" t="str">
        <f>IF(VLOOKUP($A6,'Data Notes - Working'!$A$2:$BP$571,57,FALSE)=0,"",VLOOKUP($A6,'Data Notes - Working'!$A$2:$BP$571,57,FALSE))</f>
        <v>No state response</v>
      </c>
      <c r="AW6" s="50" t="str">
        <f>IF(VLOOKUP($A6,'Data Notes - Working'!$A$2:$BP$571,58,FALSE)=0,"",VLOOKUP($A6,'Data Notes - Working'!$A$2:$BP$571,58,FALSE))</f>
        <v>No state response</v>
      </c>
      <c r="AX6" s="50" t="str">
        <f>IF(VLOOKUP(A6,'Data Notes - Working'!A5:BP574,59,FALSE)=0,"",VLOOKUP(A6,'Data Notes - Working'!A5:BP574,59,FALSE))</f>
        <v/>
      </c>
      <c r="AY6" s="50" t="str">
        <f>IF(VLOOKUP($A6,'Data Notes - Working'!$A$2:$BP$571,60,FALSE)=0,"",VLOOKUP($A6,'Data Notes - Working'!$A$2:$BP$571,60,FALSE))</f>
        <v>Missing Data (FS 175/178): Achievement data were not reported for REGASSWACC [PERF LEVEL 1, 4] for GRADE HS. Zeroes were reported for this combination.</v>
      </c>
      <c r="AZ6" s="50" t="str">
        <f>IF(VLOOKUP($A6,'Data Notes - Working'!$A$2:$BP$571,61,FALSE)=0,"",VLOOKUP($A6,'Data Notes - Working'!$A$2:$BP$571,61,FALSE))</f>
        <v/>
      </c>
      <c r="BA6" s="50"/>
      <c r="BB6" s="50"/>
      <c r="BC6" s="50"/>
      <c r="BD6" s="50"/>
      <c r="BE6" s="50"/>
      <c r="BF6" s="50"/>
      <c r="BG6" s="50"/>
    </row>
    <row r="7" spans="1:59" s="9" customFormat="1" ht="47.25">
      <c r="A7" s="13" t="s">
        <v>87</v>
      </c>
      <c r="B7" s="14" t="s">
        <v>45</v>
      </c>
      <c r="C7" s="14" t="s">
        <v>46</v>
      </c>
      <c r="D7" s="14" t="s">
        <v>47</v>
      </c>
      <c r="E7" s="14" t="s">
        <v>48</v>
      </c>
      <c r="F7" s="14" t="s">
        <v>49</v>
      </c>
      <c r="G7" s="13" t="s">
        <v>88</v>
      </c>
      <c r="H7" s="14">
        <v>189</v>
      </c>
      <c r="I7" s="14">
        <v>590</v>
      </c>
      <c r="J7" s="14" t="s">
        <v>73</v>
      </c>
      <c r="K7" s="14" t="s">
        <v>74</v>
      </c>
      <c r="L7" s="14" t="s">
        <v>75</v>
      </c>
      <c r="M7" s="14"/>
      <c r="N7" s="14"/>
      <c r="O7" s="14"/>
      <c r="P7" s="14"/>
      <c r="Q7" s="14"/>
      <c r="R7" s="14"/>
      <c r="S7" s="14"/>
      <c r="T7" s="49"/>
      <c r="U7" s="49"/>
      <c r="V7" s="49"/>
      <c r="W7" s="26" t="s">
        <v>64</v>
      </c>
      <c r="X7" s="49"/>
      <c r="Y7" s="49"/>
      <c r="Z7" s="49"/>
      <c r="AA7" s="14"/>
      <c r="AB7" s="14"/>
      <c r="AC7" s="14" t="s">
        <v>54</v>
      </c>
      <c r="AD7" s="14" t="s">
        <v>53</v>
      </c>
      <c r="AE7" s="14" t="s">
        <v>76</v>
      </c>
      <c r="AF7" s="14" t="s">
        <v>77</v>
      </c>
      <c r="AG7" s="14"/>
      <c r="AH7" s="14" t="s">
        <v>61</v>
      </c>
      <c r="AI7" s="14" t="s">
        <v>78</v>
      </c>
      <c r="AJ7" s="49"/>
      <c r="AK7" s="50" t="s">
        <v>89</v>
      </c>
      <c r="AL7" s="50"/>
      <c r="AM7" s="49"/>
      <c r="AN7" s="49"/>
      <c r="AO7" s="49"/>
      <c r="AP7" s="50" t="str">
        <f t="shared" si="0"/>
        <v>Missing Data (FS 189): Participation data were not reported for REGPARTWACC for GRADE HS. Zeroes were reported for this combination.</v>
      </c>
      <c r="AQ7" s="50" t="str">
        <f t="shared" si="1"/>
        <v/>
      </c>
      <c r="AR7" s="50"/>
      <c r="AS7" s="50" t="str">
        <f t="shared" si="2"/>
        <v>Include</v>
      </c>
      <c r="AT7" s="50" t="str">
        <f>IF(VLOOKUP($A7,'Data Notes - Working'!$A$2:$BP$571,55,FALSE)=0,"",VLOOKUP($A7,'Data Notes - Working'!$A$2:$BP$571,55,FALSE))</f>
        <v>No</v>
      </c>
      <c r="AU7" s="50" t="str">
        <f>IF(VLOOKUP($A7,'Data Notes - Working'!$A$2:$BP$571,56,FALSE)=0,"",VLOOKUP($A7,'Data Notes - Working'!$A$2:$BP$571,56,FALSE))</f>
        <v>PO decided not to send to state</v>
      </c>
      <c r="AV7" s="50" t="str">
        <f>IF(VLOOKUP($A7,'Data Notes - Working'!$A$2:$BP$571,57,FALSE)=0,"",VLOOKUP($A7,'Data Notes - Working'!$A$2:$BP$571,57,FALSE))</f>
        <v>No state response</v>
      </c>
      <c r="AW7" s="50" t="str">
        <f>IF(VLOOKUP($A7,'Data Notes - Working'!$A$2:$BP$571,58,FALSE)=0,"",VLOOKUP($A7,'Data Notes - Working'!$A$2:$BP$571,58,FALSE))</f>
        <v>No state response</v>
      </c>
      <c r="AX7" s="50" t="str">
        <f>IF(VLOOKUP(A7,'Data Notes - Working'!A6:BP575,59,FALSE)=0,"",VLOOKUP(A7,'Data Notes - Working'!A6:BP575,59,FALSE))</f>
        <v/>
      </c>
      <c r="AY7" s="50" t="str">
        <f>IF(VLOOKUP($A7,'Data Notes - Working'!$A$2:$BP$571,60,FALSE)=0,"",VLOOKUP($A7,'Data Notes - Working'!$A$2:$BP$571,60,FALSE))</f>
        <v>Missing Data (FS 189): Participation data were not reported for REGPARTWACC for GRADE HS. Zeroes were reported for this combination.</v>
      </c>
      <c r="AZ7" s="50" t="str">
        <f>IF(VLOOKUP($A7,'Data Notes - Working'!$A$2:$BP$571,61,FALSE)=0,"",VLOOKUP($A7,'Data Notes - Working'!$A$2:$BP$571,61,FALSE))</f>
        <v/>
      </c>
      <c r="BA7" s="50"/>
      <c r="BB7" s="50"/>
      <c r="BC7" s="50"/>
      <c r="BD7" s="50"/>
      <c r="BE7" s="50"/>
      <c r="BF7" s="50"/>
      <c r="BG7" s="50"/>
    </row>
    <row r="8" spans="1:59" s="9" customFormat="1" ht="47.25">
      <c r="A8" s="13" t="s">
        <v>90</v>
      </c>
      <c r="B8" s="14" t="s">
        <v>45</v>
      </c>
      <c r="C8" s="14" t="s">
        <v>46</v>
      </c>
      <c r="D8" s="14" t="s">
        <v>47</v>
      </c>
      <c r="E8" s="14" t="s">
        <v>48</v>
      </c>
      <c r="F8" s="14" t="s">
        <v>49</v>
      </c>
      <c r="G8" s="13" t="s">
        <v>88</v>
      </c>
      <c r="H8" s="14" t="s">
        <v>91</v>
      </c>
      <c r="I8" s="14" t="s">
        <v>92</v>
      </c>
      <c r="J8" s="14" t="s">
        <v>73</v>
      </c>
      <c r="K8" s="14" t="s">
        <v>74</v>
      </c>
      <c r="L8" s="14" t="s">
        <v>75</v>
      </c>
      <c r="M8" s="14"/>
      <c r="N8" s="14"/>
      <c r="O8" s="14"/>
      <c r="P8" s="14"/>
      <c r="Q8" s="14"/>
      <c r="R8" s="14"/>
      <c r="S8" s="14"/>
      <c r="T8" s="49"/>
      <c r="U8" s="49"/>
      <c r="V8" s="49"/>
      <c r="W8" s="26" t="s">
        <v>64</v>
      </c>
      <c r="X8" s="49"/>
      <c r="Y8" s="49"/>
      <c r="Z8" s="49"/>
      <c r="AA8" s="14" t="s">
        <v>54</v>
      </c>
      <c r="AB8" s="14" t="s">
        <v>54</v>
      </c>
      <c r="AC8" s="14"/>
      <c r="AD8" s="14" t="s">
        <v>53</v>
      </c>
      <c r="AE8" s="14" t="s">
        <v>76</v>
      </c>
      <c r="AF8" s="14" t="s">
        <v>77</v>
      </c>
      <c r="AG8" s="14"/>
      <c r="AH8" s="14" t="s">
        <v>61</v>
      </c>
      <c r="AI8" s="14" t="s">
        <v>78</v>
      </c>
      <c r="AJ8" s="49"/>
      <c r="AK8" s="50" t="s">
        <v>93</v>
      </c>
      <c r="AL8" s="50"/>
      <c r="AM8" s="49"/>
      <c r="AN8" s="49"/>
      <c r="AO8" s="49"/>
      <c r="AP8" s="50" t="str">
        <f t="shared" si="0"/>
        <v>Missing Data (FS 185/188): Participation data were not reported for REGPARTWACC for GRADE HS. Zeroes were reported for this combination.</v>
      </c>
      <c r="AQ8" s="50" t="str">
        <f t="shared" si="1"/>
        <v/>
      </c>
      <c r="AR8" s="50"/>
      <c r="AS8" s="50" t="str">
        <f t="shared" si="2"/>
        <v>Include</v>
      </c>
      <c r="AT8" s="50" t="str">
        <f>IF(VLOOKUP($A8,'Data Notes - Working'!$A$2:$BP$571,55,FALSE)=0,"",VLOOKUP($A8,'Data Notes - Working'!$A$2:$BP$571,55,FALSE))</f>
        <v>No</v>
      </c>
      <c r="AU8" s="50" t="str">
        <f>IF(VLOOKUP($A8,'Data Notes - Working'!$A$2:$BP$571,56,FALSE)=0,"",VLOOKUP($A8,'Data Notes - Working'!$A$2:$BP$571,56,FALSE))</f>
        <v>PO decided not to send to state</v>
      </c>
      <c r="AV8" s="50" t="str">
        <f>IF(VLOOKUP($A8,'Data Notes - Working'!$A$2:$BP$571,57,FALSE)=0,"",VLOOKUP($A8,'Data Notes - Working'!$A$2:$BP$571,57,FALSE))</f>
        <v>No state response</v>
      </c>
      <c r="AW8" s="50" t="str">
        <f>IF(VLOOKUP($A8,'Data Notes - Working'!$A$2:$BP$571,58,FALSE)=0,"",VLOOKUP($A8,'Data Notes - Working'!$A$2:$BP$571,58,FALSE))</f>
        <v>No state response</v>
      </c>
      <c r="AX8" s="50" t="str">
        <f>IF(VLOOKUP(A8,'Data Notes - Working'!A7:BP576,59,FALSE)=0,"",VLOOKUP(A8,'Data Notes - Working'!A7:BP576,59,FALSE))</f>
        <v/>
      </c>
      <c r="AY8" s="50" t="str">
        <f>IF(VLOOKUP($A8,'Data Notes - Working'!$A$2:$BP$571,60,FALSE)=0,"",VLOOKUP($A8,'Data Notes - Working'!$A$2:$BP$571,60,FALSE))</f>
        <v>Missing Data (FS 185/188): Participation data were not reported for REGPARTWACC for GRADE HS. Zeroes were reported for this combination.</v>
      </c>
      <c r="AZ8" s="50" t="str">
        <f>IF(VLOOKUP($A8,'Data Notes - Working'!$A$2:$BP$571,61,FALSE)=0,"",VLOOKUP($A8,'Data Notes - Working'!$A$2:$BP$571,61,FALSE))</f>
        <v/>
      </c>
      <c r="BA8" s="50"/>
      <c r="BB8" s="50"/>
      <c r="BC8" s="50"/>
      <c r="BD8" s="50"/>
      <c r="BE8" s="50"/>
      <c r="BF8" s="50"/>
      <c r="BG8" s="50"/>
    </row>
    <row r="9" spans="1:59" s="9" customFormat="1" ht="165">
      <c r="A9" s="13" t="s">
        <v>94</v>
      </c>
      <c r="B9" s="14" t="s">
        <v>45</v>
      </c>
      <c r="C9" s="14" t="s">
        <v>46</v>
      </c>
      <c r="D9" s="14" t="s">
        <v>47</v>
      </c>
      <c r="E9" s="14" t="s">
        <v>48</v>
      </c>
      <c r="F9" s="14" t="s">
        <v>49</v>
      </c>
      <c r="G9" s="13" t="s">
        <v>95</v>
      </c>
      <c r="H9" s="16" t="s">
        <v>96</v>
      </c>
      <c r="I9" s="14" t="s">
        <v>97</v>
      </c>
      <c r="J9" s="14" t="s">
        <v>73</v>
      </c>
      <c r="K9" s="14" t="s">
        <v>98</v>
      </c>
      <c r="L9" s="14" t="s">
        <v>53</v>
      </c>
      <c r="M9" s="14" t="s">
        <v>54</v>
      </c>
      <c r="N9" s="14" t="s">
        <v>54</v>
      </c>
      <c r="O9" s="14" t="s">
        <v>54</v>
      </c>
      <c r="P9" s="14" t="s">
        <v>55</v>
      </c>
      <c r="Q9" s="14" t="s">
        <v>76</v>
      </c>
      <c r="R9" s="14" t="s">
        <v>77</v>
      </c>
      <c r="S9" s="14" t="s">
        <v>58</v>
      </c>
      <c r="T9" s="50" t="s">
        <v>99</v>
      </c>
      <c r="U9" s="50"/>
      <c r="V9" s="50" t="s">
        <v>99</v>
      </c>
      <c r="W9" s="26" t="s">
        <v>100</v>
      </c>
      <c r="X9" s="50"/>
      <c r="Y9" s="50"/>
      <c r="Z9" s="50"/>
      <c r="AA9" s="23" t="s">
        <v>54</v>
      </c>
      <c r="AB9" s="23" t="s">
        <v>54</v>
      </c>
      <c r="AC9" s="23" t="s">
        <v>54</v>
      </c>
      <c r="AD9" s="14" t="s">
        <v>55</v>
      </c>
      <c r="AE9" s="14" t="s">
        <v>76</v>
      </c>
      <c r="AF9" s="14" t="s">
        <v>77</v>
      </c>
      <c r="AG9" s="23"/>
      <c r="AH9" s="14" t="s">
        <v>61</v>
      </c>
      <c r="AI9" s="23" t="s">
        <v>101</v>
      </c>
      <c r="AJ9" s="50"/>
      <c r="AK9" s="50" t="s">
        <v>99</v>
      </c>
      <c r="AL9" s="50"/>
      <c r="AM9" s="50"/>
      <c r="AN9" s="50"/>
      <c r="AO9" s="50"/>
      <c r="AP9" s="50" t="str">
        <f t="shared" si="0"/>
        <v>Missing Data (175/178/179): Achievement data for students in all subgroups for a(n) REGASSWACC Assessment Type was not reported in GRADE HS at the SEA, LEA, and School levels. Please submit data.</v>
      </c>
      <c r="AQ9" s="50" t="str">
        <f t="shared" si="1"/>
        <v xml:space="preserve">The decision was made to administer Scantron for two years until Alabama could build new assessments for Grades 3-8.  We are unable to capture students who were administered an accommodation on the state assessment.
The decision was also made to use ACT as the high school accountability assessment.  At the time of 2018 administration, there was no way to capture if students were administered an accommodation.  This has been remedied for 2019.            </v>
      </c>
      <c r="AR9" s="50"/>
      <c r="AS9" s="50" t="str">
        <f t="shared" si="2"/>
        <v>Include</v>
      </c>
      <c r="AT9" s="50" t="str">
        <f>IF(VLOOKUP($A9,'Data Notes - Working'!$A$2:$BP$571,55,FALSE)=0,"",VLOOKUP($A9,'Data Notes - Working'!$A$2:$BP$571,55,FALSE))</f>
        <v/>
      </c>
      <c r="AU9" s="50" t="str">
        <f>IF(VLOOKUP($A9,'Data Notes - Working'!$A$2:$BP$571,56,FALSE)=0,"",VLOOKUP($A9,'Data Notes - Working'!$A$2:$BP$571,56,FALSE))</f>
        <v/>
      </c>
      <c r="AV9" s="50" t="str">
        <f>IF(VLOOKUP($A9,'Data Notes - Working'!$A$2:$BP$571,57,FALSE)=0,"",VLOOKUP($A9,'Data Notes - Working'!$A$2:$BP$571,57,FALSE))</f>
        <v/>
      </c>
      <c r="AW9" s="50" t="str">
        <f>IF(VLOOKUP($A9,'Data Notes - Working'!$A$2:$BP$571,58,FALSE)=0,"",VLOOKUP($A9,'Data Notes - Working'!$A$2:$BP$571,58,FALSE))</f>
        <v/>
      </c>
      <c r="AX9" s="50" t="str">
        <f>IF(VLOOKUP(A9,'Data Notes - Working'!A8:BP577,59,FALSE)=0,"",VLOOKUP(A9,'Data Notes - Working'!A8:BP577,59,FALSE))</f>
        <v>No</v>
      </c>
      <c r="AY9" s="50" t="str">
        <f>IF(VLOOKUP($A9,'Data Notes - Working'!$A$2:$BP$571,60,FALSE)=0,"",VLOOKUP($A9,'Data Notes - Working'!$A$2:$BP$571,60,FALSE))</f>
        <v>Missing Data (175/178/179): Achievement data for students in all subgroups for a(n) REGASSWACC Assessment Type was not reported in GRADE HS at the SEA, LEA, and School levels. Please submit data.</v>
      </c>
      <c r="AZ9" s="50" t="str">
        <f>IF(VLOOKUP($A9,'Data Notes - Working'!$A$2:$BP$571,61,FALSE)=0,"",VLOOKUP($A9,'Data Notes - Working'!$A$2:$BP$571,61,FALSE))</f>
        <v xml:space="preserve">The decision was made to administer Scantron for two years until Alabama could build new assessments for Grades 3-8.  [The SEA is] unable to capture students who were administered an accommodation on the state assessment. The decision was also made to use ACT as the high school accountability assessment.  At the time of 2018 administration, there was no way to capture if students were administered an accommodation.  This has been remedied for 2019.            </v>
      </c>
      <c r="BA9" s="50"/>
      <c r="BB9" s="50"/>
      <c r="BC9" s="50"/>
      <c r="BD9" s="50"/>
      <c r="BE9" s="50"/>
      <c r="BF9" s="50"/>
      <c r="BG9" s="50"/>
    </row>
    <row r="10" spans="1:59" s="9" customFormat="1" ht="90">
      <c r="A10" s="13" t="s">
        <v>103</v>
      </c>
      <c r="B10" s="14" t="s">
        <v>45</v>
      </c>
      <c r="C10" s="14" t="s">
        <v>46</v>
      </c>
      <c r="D10" s="14" t="s">
        <v>47</v>
      </c>
      <c r="E10" s="14" t="s">
        <v>48</v>
      </c>
      <c r="F10" s="14" t="s">
        <v>49</v>
      </c>
      <c r="G10" s="13" t="s">
        <v>104</v>
      </c>
      <c r="H10" s="14" t="s">
        <v>105</v>
      </c>
      <c r="I10" s="14" t="s">
        <v>106</v>
      </c>
      <c r="J10" s="14" t="s">
        <v>73</v>
      </c>
      <c r="K10" s="14" t="s">
        <v>107</v>
      </c>
      <c r="L10" s="14" t="s">
        <v>53</v>
      </c>
      <c r="M10" s="14" t="s">
        <v>54</v>
      </c>
      <c r="N10" s="14" t="s">
        <v>54</v>
      </c>
      <c r="O10" s="14" t="s">
        <v>54</v>
      </c>
      <c r="P10" s="14" t="s">
        <v>108</v>
      </c>
      <c r="Q10" s="14" t="s">
        <v>108</v>
      </c>
      <c r="R10" s="14" t="s">
        <v>108</v>
      </c>
      <c r="S10" s="14" t="s">
        <v>108</v>
      </c>
      <c r="T10" s="50" t="s">
        <v>109</v>
      </c>
      <c r="U10" s="50"/>
      <c r="V10" s="50" t="s">
        <v>109</v>
      </c>
      <c r="W10" s="26" t="s">
        <v>110</v>
      </c>
      <c r="X10" s="50"/>
      <c r="Y10" s="50"/>
      <c r="Z10" s="50"/>
      <c r="AA10" s="23" t="s">
        <v>54</v>
      </c>
      <c r="AB10" s="23" t="s">
        <v>54</v>
      </c>
      <c r="AC10" s="23" t="s">
        <v>54</v>
      </c>
      <c r="AD10" s="14" t="s">
        <v>108</v>
      </c>
      <c r="AE10" s="14" t="s">
        <v>108</v>
      </c>
      <c r="AF10" s="14" t="s">
        <v>108</v>
      </c>
      <c r="AG10" s="14" t="s">
        <v>108</v>
      </c>
      <c r="AH10" s="23" t="s">
        <v>61</v>
      </c>
      <c r="AI10" s="23" t="s">
        <v>101</v>
      </c>
      <c r="AJ10" s="50"/>
      <c r="AK10" s="50" t="s">
        <v>111</v>
      </c>
      <c r="AL10" s="50"/>
      <c r="AM10" s="50"/>
      <c r="AN10" s="50"/>
      <c r="AO10" s="50"/>
      <c r="AP10" s="50" t="str">
        <f t="shared" si="0"/>
        <v>A year to year change of more than 200 (count difference) and 10% was identified for at least one subgroup, assessment type, or grade. Please review the CDQR Year to Year tab. Please resubmit SY 2017-18 data or submit a data note to explain why these data are accurate.</v>
      </c>
      <c r="AQ10" s="50" t="str">
        <f t="shared" si="1"/>
        <v xml:space="preserve">ECODIS rules changed: CEP students included all kids whereas now, based on identified criteria.
All students: again there was no way to capture with accommodations.
LEP:  increase due to </v>
      </c>
      <c r="AR10" s="50"/>
      <c r="AS10" s="50" t="str">
        <f t="shared" si="2"/>
        <v>Include</v>
      </c>
      <c r="AT10" s="50" t="str">
        <f>IF(VLOOKUP($A10,'Data Notes - Working'!$A$2:$BP$571,55,FALSE)=0,"",VLOOKUP($A10,'Data Notes - Working'!$A$2:$BP$571,55,FALSE))</f>
        <v/>
      </c>
      <c r="AU10" s="50" t="str">
        <f>IF(VLOOKUP($A10,'Data Notes - Working'!$A$2:$BP$571,56,FALSE)=0,"",VLOOKUP($A10,'Data Notes - Working'!$A$2:$BP$571,56,FALSE))</f>
        <v/>
      </c>
      <c r="AV10" s="50" t="str">
        <f>IF(VLOOKUP($A10,'Data Notes - Working'!$A$2:$BP$571,57,FALSE)=0,"",VLOOKUP($A10,'Data Notes - Working'!$A$2:$BP$571,57,FALSE))</f>
        <v>Y2Y explained</v>
      </c>
      <c r="AW10" s="50" t="str">
        <f>IF(VLOOKUP($A10,'Data Notes - Working'!$A$2:$BP$571,58,FALSE)=0,"",VLOOKUP($A10,'Data Notes - Working'!$A$2:$BP$571,58,FALSE))</f>
        <v/>
      </c>
      <c r="AX10" s="50" t="str">
        <f>IF(VLOOKUP(A10,'Data Notes - Working'!A9:BP578,59,FALSE)=0,"",VLOOKUP(A10,'Data Notes - Working'!A9:BP578,59,FALSE))</f>
        <v>No</v>
      </c>
      <c r="AY10" s="50" t="str">
        <f>IF(VLOOKUP($A10,'Data Notes - Working'!$A$2:$BP$571,60,FALSE)=0,"",VLOOKUP($A10,'Data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10" s="50" t="str">
        <f>IF(VLOOKUP($A10,'Data Notes - Working'!$A$2:$BP$571,61,FALSE)=0,"",VLOOKUP($A10,'Data Notes - Working'!$A$2:$BP$571,61,FALSE))</f>
        <v>ECODIS rules changed: CEP students included all kids whereas now, based on identified criteria.
All students: again there was no way to capture with accommodations.</v>
      </c>
      <c r="BA10" s="50"/>
      <c r="BB10" s="50"/>
      <c r="BC10" s="50"/>
      <c r="BD10" s="50"/>
      <c r="BE10" s="50"/>
      <c r="BF10" s="50"/>
      <c r="BG10" s="50"/>
    </row>
    <row r="11" spans="1:59" s="9" customFormat="1" ht="78.75">
      <c r="A11" s="13" t="s">
        <v>115</v>
      </c>
      <c r="B11" s="14" t="s">
        <v>45</v>
      </c>
      <c r="C11" s="14" t="s">
        <v>46</v>
      </c>
      <c r="D11" s="14" t="s">
        <v>47</v>
      </c>
      <c r="E11" s="14" t="s">
        <v>48</v>
      </c>
      <c r="F11" s="14" t="s">
        <v>49</v>
      </c>
      <c r="G11" s="13" t="s">
        <v>104</v>
      </c>
      <c r="H11" s="14" t="s">
        <v>91</v>
      </c>
      <c r="I11" s="14" t="s">
        <v>92</v>
      </c>
      <c r="J11" s="14" t="s">
        <v>73</v>
      </c>
      <c r="K11" s="14" t="s">
        <v>107</v>
      </c>
      <c r="L11" s="14" t="s">
        <v>53</v>
      </c>
      <c r="M11" s="14"/>
      <c r="N11" s="14"/>
      <c r="O11" s="14"/>
      <c r="P11" s="14"/>
      <c r="Q11" s="14"/>
      <c r="R11" s="14"/>
      <c r="S11" s="14"/>
      <c r="T11" s="50"/>
      <c r="U11" s="50"/>
      <c r="V11" s="50"/>
      <c r="W11" s="26" t="s">
        <v>64</v>
      </c>
      <c r="X11" s="50"/>
      <c r="Y11" s="50"/>
      <c r="Z11" s="50"/>
      <c r="AA11" s="23" t="s">
        <v>54</v>
      </c>
      <c r="AB11" s="23" t="s">
        <v>54</v>
      </c>
      <c r="AC11" s="23"/>
      <c r="AD11" s="14" t="s">
        <v>108</v>
      </c>
      <c r="AE11" s="14" t="s">
        <v>108</v>
      </c>
      <c r="AF11" s="14" t="s">
        <v>108</v>
      </c>
      <c r="AG11" s="14" t="s">
        <v>108</v>
      </c>
      <c r="AH11" s="23" t="s">
        <v>61</v>
      </c>
      <c r="AI11" s="23" t="s">
        <v>78</v>
      </c>
      <c r="AJ11" s="50"/>
      <c r="AK11" s="50" t="s">
        <v>116</v>
      </c>
      <c r="AL11" s="50"/>
      <c r="AM11" s="50"/>
      <c r="AN11" s="50"/>
      <c r="AO11" s="50"/>
      <c r="AP11" s="50" t="str">
        <f t="shared" si="0"/>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Q11" s="50" t="str">
        <f t="shared" si="1"/>
        <v/>
      </c>
      <c r="AR11" s="50"/>
      <c r="AS11" s="50" t="str">
        <f t="shared" si="2"/>
        <v>Include</v>
      </c>
      <c r="AT11" s="50" t="str">
        <f>IF(VLOOKUP($A11,'Data Notes - Working'!$A$2:$BP$571,55,FALSE)=0,"",VLOOKUP($A11,'Data Notes - Working'!$A$2:$BP$571,55,FALSE))</f>
        <v/>
      </c>
      <c r="AU11" s="50" t="str">
        <f>IF(VLOOKUP($A11,'Data Notes - Working'!$A$2:$BP$571,56,FALSE)=0,"",VLOOKUP($A11,'Data Notes - Working'!$A$2:$BP$571,56,FALSE))</f>
        <v/>
      </c>
      <c r="AV11" s="50" t="str">
        <f>IF(VLOOKUP($A11,'Data Notes - Working'!$A$2:$BP$571,57,FALSE)=0,"",VLOOKUP($A11,'Data Notes - Working'!$A$2:$BP$571,57,FALSE))</f>
        <v>No state response</v>
      </c>
      <c r="AW11" s="50" t="str">
        <f>IF(VLOOKUP($A11,'Data Notes - Working'!$A$2:$BP$571,58,FALSE)=0,"",VLOOKUP($A11,'Data Notes - Working'!$A$2:$BP$571,58,FALSE))</f>
        <v>No state response</v>
      </c>
      <c r="AX11" s="50" t="str">
        <f>IF(VLOOKUP(A11,'Data Notes - Working'!A10:BP579,59,FALSE)=0,"",VLOOKUP(A11,'Data Notes - Working'!A10:BP579,59,FALSE))</f>
        <v/>
      </c>
      <c r="AY11" s="50" t="str">
        <f>IF(VLOOKUP($A11,'Data Notes - Working'!$A$2:$BP$571,60,FALSE)=0,"",VLOOKUP($A11,'Data Notes - Working'!$A$2:$BP$571,60,FALSE))</f>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Z11" s="50" t="str">
        <f>IF(VLOOKUP($A11,'Data Notes - Working'!$A$2:$BP$571,61,FALSE)=0,"",VLOOKUP($A11,'Data Notes - Working'!$A$2:$BP$571,61,FALSE))</f>
        <v/>
      </c>
      <c r="BA11" s="50"/>
      <c r="BB11" s="50"/>
      <c r="BC11" s="50"/>
      <c r="BD11" s="50"/>
      <c r="BE11" s="50"/>
      <c r="BF11" s="50"/>
      <c r="BG11" s="50"/>
    </row>
    <row r="12" spans="1:59" s="9" customFormat="1" ht="78.75">
      <c r="A12" s="13" t="s">
        <v>117</v>
      </c>
      <c r="B12" s="14" t="s">
        <v>45</v>
      </c>
      <c r="C12" s="14" t="s">
        <v>46</v>
      </c>
      <c r="D12" s="14" t="s">
        <v>47</v>
      </c>
      <c r="E12" s="14" t="s">
        <v>48</v>
      </c>
      <c r="F12" s="14" t="s">
        <v>49</v>
      </c>
      <c r="G12" s="13" t="s">
        <v>118</v>
      </c>
      <c r="H12" s="14" t="s">
        <v>119</v>
      </c>
      <c r="I12" s="14" t="s">
        <v>120</v>
      </c>
      <c r="J12" s="14" t="s">
        <v>73</v>
      </c>
      <c r="K12" s="14" t="s">
        <v>121</v>
      </c>
      <c r="L12" s="14" t="s">
        <v>53</v>
      </c>
      <c r="M12" s="14" t="s">
        <v>54</v>
      </c>
      <c r="N12" s="14"/>
      <c r="O12" s="14" t="s">
        <v>54</v>
      </c>
      <c r="P12" s="14" t="s">
        <v>108</v>
      </c>
      <c r="Q12" s="14" t="s">
        <v>108</v>
      </c>
      <c r="R12" s="14" t="s">
        <v>108</v>
      </c>
      <c r="S12" s="14" t="s">
        <v>108</v>
      </c>
      <c r="T12" s="50" t="s">
        <v>122</v>
      </c>
      <c r="U12" s="50"/>
      <c r="V12" s="50" t="s">
        <v>122</v>
      </c>
      <c r="W12" s="32" t="s">
        <v>123</v>
      </c>
      <c r="X12" s="50"/>
      <c r="Y12" s="50"/>
      <c r="Z12" s="50"/>
      <c r="AA12" s="23" t="s">
        <v>54</v>
      </c>
      <c r="AB12" s="23"/>
      <c r="AC12" s="23" t="s">
        <v>54</v>
      </c>
      <c r="AD12" s="14" t="s">
        <v>108</v>
      </c>
      <c r="AE12" s="14" t="s">
        <v>108</v>
      </c>
      <c r="AF12" s="14" t="s">
        <v>108</v>
      </c>
      <c r="AG12" s="14" t="s">
        <v>108</v>
      </c>
      <c r="AH12" s="23" t="s">
        <v>61</v>
      </c>
      <c r="AI12" s="23" t="s">
        <v>101</v>
      </c>
      <c r="AJ12" s="50"/>
      <c r="AK12" s="50" t="s">
        <v>124</v>
      </c>
      <c r="AL12" s="50"/>
      <c r="AM12" s="50"/>
      <c r="AN12" s="50"/>
      <c r="AO12" s="50"/>
      <c r="AP12" s="50" t="str">
        <f t="shared" si="0"/>
        <v>A year to year proficiency rate change of more than 15% was identified for at least one subgroup, assessment type, or grade. Please review the CDQR Year to Year tab. Please resubmit SY 2017-18 data or submit a data note to explain why these data are accurate.</v>
      </c>
      <c r="AQ12" s="50" t="str">
        <f t="shared" si="1"/>
        <v>Coding issue within the student management system has been corrected and this would account for the increase.</v>
      </c>
      <c r="AR12" s="50"/>
      <c r="AS12" s="50" t="str">
        <f t="shared" si="2"/>
        <v>Include</v>
      </c>
      <c r="AT12" s="50" t="str">
        <f>IF(VLOOKUP($A12,'Data Notes - Working'!$A$2:$BP$571,55,FALSE)=0,"",VLOOKUP($A12,'Data Notes - Working'!$A$2:$BP$571,55,FALSE))</f>
        <v/>
      </c>
      <c r="AU12" s="50" t="str">
        <f>IF(VLOOKUP($A12,'Data Notes - Working'!$A$2:$BP$571,56,FALSE)=0,"",VLOOKUP($A12,'Data Notes - Working'!$A$2:$BP$571,56,FALSE))</f>
        <v/>
      </c>
      <c r="AV12" s="50" t="str">
        <f>IF(VLOOKUP($A12,'Data Notes - Working'!$A$2:$BP$571,57,FALSE)=0,"",VLOOKUP($A12,'Data Notes - Working'!$A$2:$BP$571,57,FALSE))</f>
        <v>No</v>
      </c>
      <c r="AW12" s="50" t="str">
        <f>IF(VLOOKUP($A12,'Data Notes - Working'!$A$2:$BP$571,58,FALSE)=0,"",VLOOKUP($A12,'Data Notes - Working'!$A$2:$BP$571,58,FALSE))</f>
        <v>Not relevant</v>
      </c>
      <c r="AX12" s="50" t="str">
        <f>IF(VLOOKUP(A12,'Data Notes - Working'!A11:BP580,59,FALSE)=0,"",VLOOKUP(A12,'Data Notes - Working'!A11:BP580,59,FALSE))</f>
        <v>No</v>
      </c>
      <c r="AY12" s="50" t="str">
        <f>IF(VLOOKUP($A12,'Data Notes - Working'!$A$2:$BP$571,60,FALSE)=0,"",VLOOKUP($A12,'Data Notes - Working'!$A$2:$BP$571,60,FALSE))</f>
        <v>A year to year proficiency rate change of more than 15% was identified for at least one subgroup, assessment type, or grade. Please review the CDQR Year to Year tab. Please resubmit SY 2017-18 data or submit a data note to explain why these data are accurate.</v>
      </c>
      <c r="AZ12" s="50" t="str">
        <f>IF(VLOOKUP($A12,'Data Notes - Working'!$A$2:$BP$571,61,FALSE)=0,"",VLOOKUP($A12,'Data Notes - Working'!$A$2:$BP$571,61,FALSE))</f>
        <v/>
      </c>
      <c r="BA12" s="50"/>
      <c r="BB12" s="50"/>
      <c r="BC12" s="50"/>
      <c r="BD12" s="50"/>
      <c r="BE12" s="50"/>
      <c r="BF12" s="50"/>
      <c r="BG12" s="50"/>
    </row>
    <row r="13" spans="1:59" s="9" customFormat="1" ht="195">
      <c r="A13" s="13" t="s">
        <v>126</v>
      </c>
      <c r="B13" s="14" t="s">
        <v>45</v>
      </c>
      <c r="C13" s="14" t="s">
        <v>46</v>
      </c>
      <c r="D13" s="14" t="s">
        <v>47</v>
      </c>
      <c r="E13" s="14" t="s">
        <v>48</v>
      </c>
      <c r="F13" s="14" t="s">
        <v>49</v>
      </c>
      <c r="G13" s="13" t="s">
        <v>127</v>
      </c>
      <c r="H13" s="14" t="s">
        <v>128</v>
      </c>
      <c r="I13" s="14" t="s">
        <v>129</v>
      </c>
      <c r="J13" s="14" t="s">
        <v>51</v>
      </c>
      <c r="K13" s="14" t="s">
        <v>130</v>
      </c>
      <c r="L13" s="14" t="s">
        <v>53</v>
      </c>
      <c r="M13" s="14"/>
      <c r="N13" s="14"/>
      <c r="O13" s="14"/>
      <c r="P13" s="14"/>
      <c r="Q13" s="14"/>
      <c r="R13" s="14"/>
      <c r="S13" s="14"/>
      <c r="T13" s="49"/>
      <c r="U13" s="49"/>
      <c r="V13" s="49"/>
      <c r="W13" s="26" t="s">
        <v>64</v>
      </c>
      <c r="X13" s="49"/>
      <c r="Y13" s="49"/>
      <c r="Z13" s="49"/>
      <c r="AA13" s="14"/>
      <c r="AB13" s="14" t="s">
        <v>54</v>
      </c>
      <c r="AC13" s="14"/>
      <c r="AD13" s="14" t="s">
        <v>131</v>
      </c>
      <c r="AE13" s="14" t="s">
        <v>132</v>
      </c>
      <c r="AF13" s="14" t="s">
        <v>133</v>
      </c>
      <c r="AG13" s="14"/>
      <c r="AH13" s="14" t="s">
        <v>61</v>
      </c>
      <c r="AI13" s="14" t="s">
        <v>78</v>
      </c>
      <c r="AJ13" s="49"/>
      <c r="AK13" s="50" t="s">
        <v>134</v>
      </c>
      <c r="AL13" s="50"/>
      <c r="AM13" s="49"/>
      <c r="AN13" s="49"/>
      <c r="AO13" s="49"/>
      <c r="AP13" s="50" t="str">
        <f t="shared" si="0"/>
        <v>Across file comparison: The SEA number of students in the LEP subgroup who took an assessment and received a valid score for GRADES 6, 7, 8 and ALL assessment type does not equal the number of students who participated in the assessment. 
SEA discrepancies by grade:
Grade 6: 66 students (-5.71%)
Grade 7: 72 students (-6.64%)
Grade 8: 64 students (-6.07%)
Similar discrepancies exist at the LEA and School levels. Please revise data and resubmit or explain in a data note why these data are accurate.</v>
      </c>
      <c r="AQ13" s="50" t="str">
        <f t="shared" si="1"/>
        <v/>
      </c>
      <c r="AR13" s="50"/>
      <c r="AS13" s="50" t="str">
        <f t="shared" si="2"/>
        <v>Include</v>
      </c>
      <c r="AT13" s="50" t="str">
        <f>IF(VLOOKUP($A13,'Data Notes - Working'!$A$2:$BP$571,55,FALSE)=0,"",VLOOKUP($A13,'Data Notes - Working'!$A$2:$BP$571,55,FALSE))</f>
        <v/>
      </c>
      <c r="AU13" s="50" t="str">
        <f>IF(VLOOKUP($A13,'Data Notes - Working'!$A$2:$BP$571,56,FALSE)=0,"",VLOOKUP($A13,'Data Notes - Working'!$A$2:$BP$571,56,FALSE))</f>
        <v/>
      </c>
      <c r="AV13" s="50" t="str">
        <f>IF(VLOOKUP($A13,'Data Notes - Working'!$A$2:$BP$571,57,FALSE)=0,"",VLOOKUP($A13,'Data Notes - Working'!$A$2:$BP$571,57,FALSE))</f>
        <v>No state response</v>
      </c>
      <c r="AW13" s="50" t="str">
        <f>IF(VLOOKUP($A13,'Data Notes - Working'!$A$2:$BP$571,58,FALSE)=0,"",VLOOKUP($A13,'Data Notes - Working'!$A$2:$BP$571,58,FALSE))</f>
        <v>No state response</v>
      </c>
      <c r="AX13" s="50" t="str">
        <f>IF(VLOOKUP(A13,'Data Notes - Working'!A12:BP581,59,FALSE)=0,"",VLOOKUP(A13,'Data Notes - Working'!A12:BP581,59,FALSE))</f>
        <v/>
      </c>
      <c r="AY13" s="50" t="str">
        <f>IF(VLOOKUP($A13,'Data Notes - Working'!$A$2:$BP$571,60,FALSE)=0,"",VLOOKUP($A13,'Data Notes - Working'!$A$2:$BP$571,60,FALSE))</f>
        <v>Across file comparison: The SEA number of students in the LEP subgroup who took an assessment and received a valid score for GRADES 6, 7, 8 and ALL assessment type does not equal the number of students who participated in the assessment. 
SEA discrepancies by grade:
Grade 6: 66 students (-5.71%)
Grade 7: 72 students (-6.64%)
Grade 8: 64 students (-6.07%)
Similar discrepancies exist at the LEA and School levels. Please revise data and resubmit or explain in a data note why these data are accurate.</v>
      </c>
      <c r="AZ13" s="50" t="str">
        <f>IF(VLOOKUP($A13,'Data Notes - Working'!$A$2:$BP$571,61,FALSE)=0,"",VLOOKUP($A13,'Data Notes - Working'!$A$2:$BP$571,61,FALSE))</f>
        <v/>
      </c>
      <c r="BA13" s="50"/>
      <c r="BB13" s="50"/>
      <c r="BC13" s="50"/>
      <c r="BD13" s="50"/>
      <c r="BE13" s="50"/>
      <c r="BF13" s="50"/>
      <c r="BG13" s="50"/>
    </row>
    <row r="14" spans="1:59" s="9" customFormat="1" ht="150">
      <c r="A14" s="13" t="s">
        <v>135</v>
      </c>
      <c r="B14" s="14" t="s">
        <v>45</v>
      </c>
      <c r="C14" s="14" t="s">
        <v>46</v>
      </c>
      <c r="D14" s="14" t="s">
        <v>47</v>
      </c>
      <c r="E14" s="14" t="s">
        <v>48</v>
      </c>
      <c r="F14" s="14" t="s">
        <v>49</v>
      </c>
      <c r="G14" s="17" t="s">
        <v>136</v>
      </c>
      <c r="H14" s="14">
        <v>185</v>
      </c>
      <c r="I14" s="14">
        <v>588</v>
      </c>
      <c r="J14" s="14" t="s">
        <v>73</v>
      </c>
      <c r="K14" s="14" t="s">
        <v>137</v>
      </c>
      <c r="L14" s="14" t="s">
        <v>53</v>
      </c>
      <c r="M14" s="14"/>
      <c r="N14" s="14"/>
      <c r="O14" s="14"/>
      <c r="P14" s="14"/>
      <c r="Q14" s="14"/>
      <c r="R14" s="14"/>
      <c r="S14" s="14"/>
      <c r="T14" s="49"/>
      <c r="U14" s="49"/>
      <c r="V14" s="20"/>
      <c r="W14" s="26" t="s">
        <v>64</v>
      </c>
      <c r="X14" s="49"/>
      <c r="Y14" s="49"/>
      <c r="Z14" s="49" t="s">
        <v>138</v>
      </c>
      <c r="AA14" s="14" t="s">
        <v>54</v>
      </c>
      <c r="AB14" s="14"/>
      <c r="AC14" s="14"/>
      <c r="AD14" s="14" t="s">
        <v>139</v>
      </c>
      <c r="AE14" s="14" t="s">
        <v>133</v>
      </c>
      <c r="AF14" s="14" t="s">
        <v>140</v>
      </c>
      <c r="AG14" s="14" t="s">
        <v>141</v>
      </c>
      <c r="AH14" s="14" t="s">
        <v>61</v>
      </c>
      <c r="AI14" s="14" t="s">
        <v>78</v>
      </c>
      <c r="AJ14" s="14"/>
      <c r="AK14" s="21" t="s">
        <v>142</v>
      </c>
      <c r="AL14" s="11"/>
      <c r="AM14" s="49"/>
      <c r="AN14" s="49"/>
      <c r="AO14" s="49"/>
      <c r="AP14" s="50" t="str">
        <f t="shared" si="0"/>
        <v>1% CWD Alternate Assessment Participation: Students with Disabilities (IDEA) (CWD) taking the alternate assessment based on alternate achievement standards (ALTPARTALTACH) make up 1.2%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Q14" s="50" t="str">
        <f t="shared" si="1"/>
        <v/>
      </c>
      <c r="AR14" s="50"/>
      <c r="AS14" s="50" t="str">
        <f t="shared" si="2"/>
        <v>Include</v>
      </c>
      <c r="AT14" s="50" t="str">
        <f>IF(VLOOKUP($A14,'Data Notes - Working'!$A$2:$BP$571,55,FALSE)=0,"",VLOOKUP($A14,'Data Notes - Working'!$A$2:$BP$571,55,FALSE))</f>
        <v/>
      </c>
      <c r="AU14" s="50" t="str">
        <f>IF(VLOOKUP($A14,'Data Notes - Working'!$A$2:$BP$571,56,FALSE)=0,"",VLOOKUP($A14,'Data Notes - Working'!$A$2:$BP$571,56,FALSE))</f>
        <v/>
      </c>
      <c r="AV14" s="50" t="str">
        <f>IF(VLOOKUP($A14,'Data Notes - Working'!$A$2:$BP$571,57,FALSE)=0,"",VLOOKUP($A14,'Data Notes - Working'!$A$2:$BP$571,57,FALSE))</f>
        <v>No state response</v>
      </c>
      <c r="AW14" s="50" t="str">
        <f>IF(VLOOKUP($A14,'Data Notes - Working'!$A$2:$BP$571,58,FALSE)=0,"",VLOOKUP($A14,'Data Notes - Working'!$A$2:$BP$571,58,FALSE))</f>
        <v>No state response</v>
      </c>
      <c r="AX14" s="50" t="str">
        <f>IF(VLOOKUP(A14,'Data Notes - Working'!A13:BP582,59,FALSE)=0,"",VLOOKUP(A14,'Data Notes - Working'!A13:BP582,59,FALSE))</f>
        <v/>
      </c>
      <c r="AY14" s="50" t="str">
        <f>IF(VLOOKUP($A14,'Data Notes - Working'!$A$2:$BP$571,60,FALSE)=0,"",VLOOKUP($A14,'Data Notes - Working'!$A$2:$BP$571,60,FALSE))</f>
        <v>1% CWD Alternate Assessment Participation: Students with Disabilities (IDEA) (CWD) taking the alternate assessment based on alternate achievement standards (ALTPARTALTACH) make up 1.2%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14" s="50" t="str">
        <f>IF(VLOOKUP($A14,'Data Notes - Working'!$A$2:$BP$571,61,FALSE)=0,"",VLOOKUP($A14,'Data Notes - Working'!$A$2:$BP$571,61,FALSE))</f>
        <v/>
      </c>
      <c r="BA14" s="50"/>
      <c r="BB14" s="50"/>
      <c r="BC14" s="50"/>
      <c r="BD14" s="50"/>
      <c r="BE14" s="50"/>
      <c r="BF14" s="50"/>
      <c r="BG14" s="50"/>
    </row>
    <row r="15" spans="1:59" s="9" customFormat="1" ht="150">
      <c r="A15" s="13" t="s">
        <v>144</v>
      </c>
      <c r="B15" s="14" t="s">
        <v>45</v>
      </c>
      <c r="C15" s="14" t="s">
        <v>46</v>
      </c>
      <c r="D15" s="14" t="s">
        <v>47</v>
      </c>
      <c r="E15" s="14" t="s">
        <v>48</v>
      </c>
      <c r="F15" s="14" t="s">
        <v>49</v>
      </c>
      <c r="G15" s="17" t="s">
        <v>136</v>
      </c>
      <c r="H15" s="14">
        <v>188</v>
      </c>
      <c r="I15" s="14">
        <v>589</v>
      </c>
      <c r="J15" s="14" t="s">
        <v>73</v>
      </c>
      <c r="K15" s="14" t="s">
        <v>137</v>
      </c>
      <c r="L15" s="14" t="s">
        <v>53</v>
      </c>
      <c r="M15" s="14"/>
      <c r="N15" s="14"/>
      <c r="O15" s="14"/>
      <c r="P15" s="14"/>
      <c r="Q15" s="14"/>
      <c r="R15" s="14"/>
      <c r="S15" s="14"/>
      <c r="T15" s="49"/>
      <c r="U15" s="49"/>
      <c r="V15" s="20"/>
      <c r="W15" s="26" t="s">
        <v>64</v>
      </c>
      <c r="X15" s="49"/>
      <c r="Y15" s="49"/>
      <c r="Z15" s="49" t="s">
        <v>138</v>
      </c>
      <c r="AA15" s="14"/>
      <c r="AB15" s="14" t="s">
        <v>54</v>
      </c>
      <c r="AC15" s="14"/>
      <c r="AD15" s="14" t="s">
        <v>139</v>
      </c>
      <c r="AE15" s="14" t="s">
        <v>133</v>
      </c>
      <c r="AF15" s="14" t="s">
        <v>140</v>
      </c>
      <c r="AG15" s="14" t="s">
        <v>141</v>
      </c>
      <c r="AH15" s="14" t="s">
        <v>61</v>
      </c>
      <c r="AI15" s="14" t="s">
        <v>78</v>
      </c>
      <c r="AJ15" s="14"/>
      <c r="AK15" s="21" t="s">
        <v>145</v>
      </c>
      <c r="AL15" s="11"/>
      <c r="AM15" s="49"/>
      <c r="AN15" s="49"/>
      <c r="AO15" s="49"/>
      <c r="AP15" s="50" t="str">
        <f t="shared" si="0"/>
        <v>1% CWD Alternate Assessment Participation: Students with Disabilities (IDEA) (CWD) taking the alternate assessment based on alternate achievement standards (ALTPARTALTACH) make up 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Q15" s="50" t="str">
        <f t="shared" si="1"/>
        <v/>
      </c>
      <c r="AR15" s="50"/>
      <c r="AS15" s="50" t="str">
        <f t="shared" si="2"/>
        <v>Include</v>
      </c>
      <c r="AT15" s="50" t="str">
        <f>IF(VLOOKUP($A15,'Data Notes - Working'!$A$2:$BP$571,55,FALSE)=0,"",VLOOKUP($A15,'Data Notes - Working'!$A$2:$BP$571,55,FALSE))</f>
        <v/>
      </c>
      <c r="AU15" s="50" t="str">
        <f>IF(VLOOKUP($A15,'Data Notes - Working'!$A$2:$BP$571,56,FALSE)=0,"",VLOOKUP($A15,'Data Notes - Working'!$A$2:$BP$571,56,FALSE))</f>
        <v/>
      </c>
      <c r="AV15" s="50" t="str">
        <f>IF(VLOOKUP($A15,'Data Notes - Working'!$A$2:$BP$571,57,FALSE)=0,"",VLOOKUP($A15,'Data Notes - Working'!$A$2:$BP$571,57,FALSE))</f>
        <v>No state response</v>
      </c>
      <c r="AW15" s="50" t="str">
        <f>IF(VLOOKUP($A15,'Data Notes - Working'!$A$2:$BP$571,58,FALSE)=0,"",VLOOKUP($A15,'Data Notes - Working'!$A$2:$BP$571,58,FALSE))</f>
        <v>No state response</v>
      </c>
      <c r="AX15" s="50" t="str">
        <f>IF(VLOOKUP(A15,'Data Notes - Working'!A14:BP583,59,FALSE)=0,"",VLOOKUP(A15,'Data Notes - Working'!A14:BP583,59,FALSE))</f>
        <v/>
      </c>
      <c r="AY15" s="50" t="str">
        <f>IF(VLOOKUP($A15,'Data Notes - Working'!$A$2:$BP$571,60,FALSE)=0,"",VLOOKUP($A15,'Data Notes - Working'!$A$2:$BP$571,60,FALSE))</f>
        <v>1% CWD Alternate Assessment Participation: Students with Disabilities (IDEA) (CWD) taking the alternate assessment based on alternate achievement standards (ALTPARTALTACH) make up 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15" s="50" t="str">
        <f>IF(VLOOKUP($A15,'Data Notes - Working'!$A$2:$BP$571,61,FALSE)=0,"",VLOOKUP($A15,'Data Notes - Working'!$A$2:$BP$571,61,FALSE))</f>
        <v/>
      </c>
      <c r="BA15" s="50"/>
      <c r="BB15" s="50"/>
      <c r="BC15" s="50"/>
      <c r="BD15" s="50"/>
      <c r="BE15" s="50"/>
      <c r="BF15" s="50"/>
      <c r="BG15" s="50"/>
    </row>
    <row r="16" spans="1:59" s="9" customFormat="1" ht="150">
      <c r="A16" s="13" t="s">
        <v>146</v>
      </c>
      <c r="B16" s="14" t="s">
        <v>45</v>
      </c>
      <c r="C16" s="14" t="s">
        <v>46</v>
      </c>
      <c r="D16" s="14" t="s">
        <v>47</v>
      </c>
      <c r="E16" s="14" t="s">
        <v>48</v>
      </c>
      <c r="F16" s="14" t="s">
        <v>49</v>
      </c>
      <c r="G16" s="17" t="s">
        <v>136</v>
      </c>
      <c r="H16" s="14">
        <v>189</v>
      </c>
      <c r="I16" s="14">
        <v>590</v>
      </c>
      <c r="J16" s="14" t="s">
        <v>73</v>
      </c>
      <c r="K16" s="14" t="s">
        <v>137</v>
      </c>
      <c r="L16" s="14" t="s">
        <v>53</v>
      </c>
      <c r="M16" s="14"/>
      <c r="N16" s="14"/>
      <c r="O16" s="14"/>
      <c r="P16" s="14"/>
      <c r="Q16" s="14"/>
      <c r="R16" s="14"/>
      <c r="S16" s="14"/>
      <c r="T16" s="49"/>
      <c r="U16" s="49"/>
      <c r="V16" s="20"/>
      <c r="W16" s="26" t="s">
        <v>64</v>
      </c>
      <c r="X16" s="49"/>
      <c r="Y16" s="49"/>
      <c r="Z16" s="49" t="s">
        <v>138</v>
      </c>
      <c r="AA16" s="14"/>
      <c r="AB16" s="14"/>
      <c r="AC16" s="14" t="s">
        <v>54</v>
      </c>
      <c r="AD16" s="14" t="s">
        <v>139</v>
      </c>
      <c r="AE16" s="14" t="s">
        <v>133</v>
      </c>
      <c r="AF16" s="14" t="s">
        <v>140</v>
      </c>
      <c r="AG16" s="14" t="s">
        <v>141</v>
      </c>
      <c r="AH16" s="14" t="s">
        <v>61</v>
      </c>
      <c r="AI16" s="14" t="s">
        <v>78</v>
      </c>
      <c r="AJ16" s="14"/>
      <c r="AK16" s="21" t="s">
        <v>147</v>
      </c>
      <c r="AL16" s="11"/>
      <c r="AM16" s="49"/>
      <c r="AN16" s="49"/>
      <c r="AO16" s="49"/>
      <c r="AP16" s="50" t="str">
        <f t="shared" si="0"/>
        <v>1% CWD Alternate Assessment Participation: Students with Disabilities (IDEA) (CWD) taking the alternate assessment based on alternate achievement standards (ALTPARTALTACH) make up 1.3%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Q16" s="50" t="str">
        <f t="shared" si="1"/>
        <v/>
      </c>
      <c r="AR16" s="50"/>
      <c r="AS16" s="50" t="str">
        <f t="shared" si="2"/>
        <v>Include</v>
      </c>
      <c r="AT16" s="50" t="str">
        <f>IF(VLOOKUP($A16,'Data Notes - Working'!$A$2:$BP$571,55,FALSE)=0,"",VLOOKUP($A16,'Data Notes - Working'!$A$2:$BP$571,55,FALSE))</f>
        <v>Science-only issue</v>
      </c>
      <c r="AU16" s="50" t="str">
        <f>IF(VLOOKUP($A16,'Data Notes - Working'!$A$2:$BP$571,56,FALSE)=0,"",VLOOKUP($A16,'Data Notes - Working'!$A$2:$BP$571,56,FALSE))</f>
        <v/>
      </c>
      <c r="AV16" s="50" t="str">
        <f>IF(VLOOKUP($A16,'Data Notes - Working'!$A$2:$BP$571,57,FALSE)=0,"",VLOOKUP($A16,'Data Notes - Working'!$A$2:$BP$571,57,FALSE))</f>
        <v>No state response</v>
      </c>
      <c r="AW16" s="50" t="str">
        <f>IF(VLOOKUP($A16,'Data Notes - Working'!$A$2:$BP$571,58,FALSE)=0,"",VLOOKUP($A16,'Data Notes - Working'!$A$2:$BP$571,58,FALSE))</f>
        <v>No state response</v>
      </c>
      <c r="AX16" s="50" t="str">
        <f>IF(VLOOKUP(A16,'Data Notes - Working'!A15:BP584,59,FALSE)=0,"",VLOOKUP(A16,'Data Notes - Working'!A15:BP584,59,FALSE))</f>
        <v/>
      </c>
      <c r="AY16" s="50" t="str">
        <f>IF(VLOOKUP($A16,'Data Notes - Working'!$A$2:$BP$571,60,FALSE)=0,"",VLOOKUP($A16,'Data Notes - Working'!$A$2:$BP$571,60,FALSE))</f>
        <v>1% CWD Alternate Assessment Participation: Students with Disabilities (IDEA) (CWD) taking the alternate assessment based on alternate achievement standards (ALTPARTALTACH) make up 1.3%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16" s="50" t="str">
        <f>IF(VLOOKUP($A16,'Data Notes - Working'!$A$2:$BP$571,61,FALSE)=0,"",VLOOKUP($A16,'Data Notes - Working'!$A$2:$BP$571,61,FALSE))</f>
        <v/>
      </c>
      <c r="BA16" s="50"/>
      <c r="BB16" s="50"/>
      <c r="BC16" s="50"/>
      <c r="BD16" s="50"/>
      <c r="BE16" s="50"/>
      <c r="BF16" s="50"/>
      <c r="BG16" s="50"/>
    </row>
    <row r="17" spans="1:59" s="9" customFormat="1" ht="225">
      <c r="A17" s="13" t="s">
        <v>148</v>
      </c>
      <c r="B17" s="14" t="s">
        <v>45</v>
      </c>
      <c r="C17" s="14" t="s">
        <v>46</v>
      </c>
      <c r="D17" s="14" t="s">
        <v>47</v>
      </c>
      <c r="E17" s="14" t="s">
        <v>149</v>
      </c>
      <c r="F17" s="14" t="s">
        <v>150</v>
      </c>
      <c r="G17" s="13" t="s">
        <v>151</v>
      </c>
      <c r="H17" s="14">
        <v>188</v>
      </c>
      <c r="I17" s="14">
        <v>589</v>
      </c>
      <c r="J17" s="14" t="s">
        <v>152</v>
      </c>
      <c r="K17" s="14" t="s">
        <v>153</v>
      </c>
      <c r="L17" s="14" t="s">
        <v>53</v>
      </c>
      <c r="M17" s="14"/>
      <c r="N17" s="14" t="s">
        <v>54</v>
      </c>
      <c r="O17" s="14"/>
      <c r="P17" s="14" t="s">
        <v>131</v>
      </c>
      <c r="Q17" s="14" t="s">
        <v>56</v>
      </c>
      <c r="R17" s="14" t="s">
        <v>68</v>
      </c>
      <c r="S17" s="14" t="s">
        <v>58</v>
      </c>
      <c r="T17" s="50" t="s">
        <v>154</v>
      </c>
      <c r="U17" s="50"/>
      <c r="V17" s="50" t="s">
        <v>154</v>
      </c>
      <c r="W17" s="26" t="s">
        <v>155</v>
      </c>
      <c r="X17" s="50"/>
      <c r="Y17" s="50"/>
      <c r="Z17" s="50"/>
      <c r="AA17" s="23"/>
      <c r="AB17" s="23"/>
      <c r="AC17" s="23"/>
      <c r="AD17" s="23"/>
      <c r="AE17" s="23"/>
      <c r="AF17" s="23"/>
      <c r="AG17" s="23"/>
      <c r="AH17" s="23" t="s">
        <v>61</v>
      </c>
      <c r="AI17" s="23" t="s">
        <v>62</v>
      </c>
      <c r="AJ17" s="50"/>
      <c r="AK17" s="50"/>
      <c r="AL17" s="50"/>
      <c r="AM17" s="50"/>
      <c r="AN17" s="50"/>
      <c r="AO17" s="50"/>
      <c r="AP17" s="50" t="str">
        <f t="shared" si="0"/>
        <v/>
      </c>
      <c r="AQ17" s="50" t="str">
        <f t="shared" si="1"/>
        <v xml:space="preserve">C188 was resubmitted on 3/5/19. Found error in original submission with the LEP counts. </v>
      </c>
      <c r="AR17" s="50"/>
      <c r="AS17" s="50" t="str">
        <f t="shared" si="2"/>
        <v>Exclude</v>
      </c>
      <c r="AT17" s="50" t="str">
        <f>IF(VLOOKUP($A17,'Data Notes - Working'!$A$2:$BP$571,55,FALSE)=0,"",VLOOKUP($A17,'Data Notes - Working'!$A$2:$BP$571,55,FALSE))</f>
        <v>No</v>
      </c>
      <c r="AU17" s="50" t="str">
        <f>IF(VLOOKUP($A17,'Data Notes - Working'!$A$2:$BP$571,56,FALSE)=0,"",VLOOKUP($A17,'Data Notes - Working'!$A$2:$BP$571,56,FALSE))</f>
        <v>Resolved</v>
      </c>
      <c r="AV17" s="50" t="str">
        <f>IF(VLOOKUP($A17,'Data Notes - Working'!$A$2:$BP$571,57,FALSE)=0,"",VLOOKUP($A17,'Data Notes - Working'!$A$2:$BP$571,57,FALSE))</f>
        <v/>
      </c>
      <c r="AW17" s="50" t="str">
        <f>IF(VLOOKUP($A17,'Data Notes - Working'!$A$2:$BP$571,58,FALSE)=0,"",VLOOKUP($A17,'Data Notes - Working'!$A$2:$BP$571,58,FALSE))</f>
        <v/>
      </c>
      <c r="AX17" s="50" t="str">
        <f>IF(VLOOKUP(A17,'Data Notes - Working'!A16:BP585,59,FALSE)=0,"",VLOOKUP(A17,'Data Notes - Working'!A16:BP585,59,FALSE))</f>
        <v/>
      </c>
      <c r="AY17" s="50" t="str">
        <f>IF(VLOOKUP($A17,'Data Notes - Working'!$A$2:$BP$571,60,FALSE)=0,"",VLOOKUP($A17,'Data Notes - Working'!$A$2:$BP$571,60,FALSE))</f>
        <v/>
      </c>
      <c r="AZ17" s="50" t="str">
        <f>IF(VLOOKUP($A17,'Data Notes - Working'!$A$2:$BP$571,61,FALSE)=0,"",VLOOKUP($A17,'Data Notes - Working'!$A$2:$BP$571,61,FALSE))</f>
        <v/>
      </c>
      <c r="BA17" s="50"/>
      <c r="BB17" s="50"/>
      <c r="BC17" s="50"/>
      <c r="BD17" s="50"/>
      <c r="BE17" s="50"/>
      <c r="BF17" s="50"/>
      <c r="BG17" s="50"/>
    </row>
    <row r="18" spans="1:59" s="9" customFormat="1" ht="105">
      <c r="A18" s="13" t="s">
        <v>156</v>
      </c>
      <c r="B18" s="14" t="s">
        <v>45</v>
      </c>
      <c r="C18" s="14" t="s">
        <v>46</v>
      </c>
      <c r="D18" s="14" t="s">
        <v>47</v>
      </c>
      <c r="E18" s="14" t="s">
        <v>149</v>
      </c>
      <c r="F18" s="14" t="s">
        <v>150</v>
      </c>
      <c r="G18" s="13" t="s">
        <v>104</v>
      </c>
      <c r="H18" s="14" t="s">
        <v>157</v>
      </c>
      <c r="I18" s="14" t="s">
        <v>158</v>
      </c>
      <c r="J18" s="14" t="s">
        <v>73</v>
      </c>
      <c r="K18" s="14" t="s">
        <v>107</v>
      </c>
      <c r="L18" s="14" t="s">
        <v>53</v>
      </c>
      <c r="M18" s="14" t="s">
        <v>54</v>
      </c>
      <c r="N18" s="14" t="s">
        <v>54</v>
      </c>
      <c r="O18" s="14" t="s">
        <v>54</v>
      </c>
      <c r="P18" s="14" t="s">
        <v>108</v>
      </c>
      <c r="Q18" s="14" t="s">
        <v>108</v>
      </c>
      <c r="R18" s="14" t="s">
        <v>108</v>
      </c>
      <c r="S18" s="14" t="s">
        <v>108</v>
      </c>
      <c r="T18" s="50" t="s">
        <v>159</v>
      </c>
      <c r="U18" s="50"/>
      <c r="V18" s="50" t="s">
        <v>159</v>
      </c>
      <c r="W18" s="32" t="s">
        <v>160</v>
      </c>
      <c r="X18" s="50"/>
      <c r="Y18" s="50"/>
      <c r="Z18" s="50"/>
      <c r="AA18" s="23" t="s">
        <v>54</v>
      </c>
      <c r="AB18" s="23" t="s">
        <v>54</v>
      </c>
      <c r="AC18" s="23" t="s">
        <v>54</v>
      </c>
      <c r="AD18" s="14" t="s">
        <v>108</v>
      </c>
      <c r="AE18" s="14" t="s">
        <v>108</v>
      </c>
      <c r="AF18" s="14" t="s">
        <v>108</v>
      </c>
      <c r="AG18" s="14" t="s">
        <v>108</v>
      </c>
      <c r="AH18" s="23" t="s">
        <v>61</v>
      </c>
      <c r="AI18" s="23" t="s">
        <v>101</v>
      </c>
      <c r="AJ18" s="50"/>
      <c r="AK18" s="50" t="s">
        <v>161</v>
      </c>
      <c r="AL18" s="50"/>
      <c r="AM18" s="50"/>
      <c r="AN18" s="50"/>
      <c r="AO18" s="50"/>
      <c r="AP18" s="50" t="str">
        <f t="shared" si="0"/>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18" s="50" t="str">
        <f t="shared" si="1"/>
        <v>The Y2Y counts are going to be significantly different between years (16-17 and 17-18) because there were no 10th graders assessed in ELA or MATH in 17-18. 10th graders now only participate in the Science assessment.</v>
      </c>
      <c r="AR18" s="50"/>
      <c r="AS18" s="50" t="str">
        <f t="shared" si="2"/>
        <v>Include</v>
      </c>
      <c r="AT18" s="50" t="str">
        <f>IF(VLOOKUP($A18,'Data Notes - Working'!$A$2:$BP$571,55,FALSE)=0,"",VLOOKUP($A18,'Data Notes - Working'!$A$2:$BP$571,55,FALSE))</f>
        <v/>
      </c>
      <c r="AU18" s="50" t="str">
        <f>IF(VLOOKUP($A18,'Data Notes - Working'!$A$2:$BP$571,56,FALSE)=0,"",VLOOKUP($A18,'Data Notes - Working'!$A$2:$BP$571,56,FALSE))</f>
        <v/>
      </c>
      <c r="AV18" s="50" t="str">
        <f>IF(VLOOKUP($A18,'Data Notes - Working'!$A$2:$BP$571,57,FALSE)=0,"",VLOOKUP($A18,'Data Notes - Working'!$A$2:$BP$571,57,FALSE))</f>
        <v>Y2Y explained</v>
      </c>
      <c r="AW18" s="50" t="str">
        <f>IF(VLOOKUP($A18,'Data Notes - Working'!$A$2:$BP$571,58,FALSE)=0,"",VLOOKUP($A18,'Data Notes - Working'!$A$2:$BP$571,58,FALSE))</f>
        <v/>
      </c>
      <c r="AX18" s="50" t="str">
        <f>IF(VLOOKUP(A18,'Data Notes - Working'!A17:BP586,59,FALSE)=0,"",VLOOKUP(A18,'Data Notes - Working'!A17:BP586,59,FALSE))</f>
        <v>No</v>
      </c>
      <c r="AY18" s="50" t="str">
        <f>IF(VLOOKUP($A18,'Data Notes - Working'!$A$2:$BP$571,60,FALSE)=0,"",VLOOKUP($A18,'Data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18" s="50" t="str">
        <f>IF(VLOOKUP($A18,'Data Notes - Working'!$A$2:$BP$571,61,FALSE)=0,"",VLOOKUP($A18,'Data Notes - Working'!$A$2:$BP$571,61,FALSE))</f>
        <v>The Y2Y counts are significantly different between years (SY 2016-17 and SY 2017-18) because there were no 10th graders assessed in ELA or MATH in SY 2017-18. 10th graders now only participate in the Science assessment.</v>
      </c>
      <c r="BA18" s="50"/>
      <c r="BB18" s="50"/>
      <c r="BC18" s="50"/>
      <c r="BD18" s="50"/>
      <c r="BE18" s="50"/>
      <c r="BF18" s="50"/>
      <c r="BG18" s="50"/>
    </row>
    <row r="19" spans="1:59" s="9" customFormat="1" ht="105">
      <c r="A19" s="13" t="s">
        <v>163</v>
      </c>
      <c r="B19" s="14" t="s">
        <v>45</v>
      </c>
      <c r="C19" s="14" t="s">
        <v>46</v>
      </c>
      <c r="D19" s="14" t="s">
        <v>47</v>
      </c>
      <c r="E19" s="14" t="s">
        <v>149</v>
      </c>
      <c r="F19" s="14" t="s">
        <v>150</v>
      </c>
      <c r="G19" s="13" t="s">
        <v>118</v>
      </c>
      <c r="H19" s="14">
        <v>189</v>
      </c>
      <c r="I19" s="14">
        <v>590</v>
      </c>
      <c r="J19" s="14" t="s">
        <v>73</v>
      </c>
      <c r="K19" s="14" t="s">
        <v>121</v>
      </c>
      <c r="L19" s="14" t="s">
        <v>53</v>
      </c>
      <c r="M19" s="14"/>
      <c r="N19" s="14"/>
      <c r="O19" s="14" t="s">
        <v>54</v>
      </c>
      <c r="P19" s="14" t="s">
        <v>108</v>
      </c>
      <c r="Q19" s="14" t="s">
        <v>108</v>
      </c>
      <c r="R19" s="14" t="s">
        <v>108</v>
      </c>
      <c r="S19" s="14" t="s">
        <v>108</v>
      </c>
      <c r="T19" s="50" t="s">
        <v>164</v>
      </c>
      <c r="U19" s="50"/>
      <c r="V19" s="50" t="s">
        <v>164</v>
      </c>
      <c r="W19" s="26" t="s">
        <v>165</v>
      </c>
      <c r="X19" s="50"/>
      <c r="Y19" s="50"/>
      <c r="Z19" s="50"/>
      <c r="AA19" s="23"/>
      <c r="AB19" s="23"/>
      <c r="AC19" s="23" t="s">
        <v>54</v>
      </c>
      <c r="AD19" s="14" t="s">
        <v>108</v>
      </c>
      <c r="AE19" s="14" t="s">
        <v>108</v>
      </c>
      <c r="AF19" s="14" t="s">
        <v>108</v>
      </c>
      <c r="AG19" s="14" t="s">
        <v>108</v>
      </c>
      <c r="AH19" s="23" t="s">
        <v>61</v>
      </c>
      <c r="AI19" s="23" t="s">
        <v>101</v>
      </c>
      <c r="AJ19" s="50"/>
      <c r="AK19" s="50" t="s">
        <v>166</v>
      </c>
      <c r="AL19" s="50"/>
      <c r="AM19" s="50"/>
      <c r="AN19" s="50"/>
      <c r="AO19" s="50"/>
      <c r="AP19" s="50" t="str">
        <f t="shared" si="0"/>
        <v>A year to year participation rate change of more than 4% was identified for at least one subgroup, assessment type, or grade. Please review the CDQR Year to Year tab. Please resubmit SY 2017-18 data or submit a data note to explain why these data are accurate.</v>
      </c>
      <c r="AQ19" s="50" t="str">
        <f t="shared" si="1"/>
        <v xml:space="preserve">The Y2Y rate is correct. There was an increase in 10th grade participation in science during the 17-18 year. </v>
      </c>
      <c r="AR19" s="50"/>
      <c r="AS19" s="50" t="str">
        <f t="shared" si="2"/>
        <v>Include</v>
      </c>
      <c r="AT19" s="50" t="str">
        <f>IF(VLOOKUP($A19,'Data Notes - Working'!$A$2:$BP$571,55,FALSE)=0,"",VLOOKUP($A19,'Data Notes - Working'!$A$2:$BP$571,55,FALSE))</f>
        <v>Science-only issue</v>
      </c>
      <c r="AU19" s="50" t="str">
        <f>IF(VLOOKUP($A19,'Data Notes - Working'!$A$2:$BP$571,56,FALSE)=0,"",VLOOKUP($A19,'Data Notes - Working'!$A$2:$BP$571,56,FALSE))</f>
        <v/>
      </c>
      <c r="AV19" s="50" t="str">
        <f>IF(VLOOKUP($A19,'Data Notes - Working'!$A$2:$BP$571,57,FALSE)=0,"",VLOOKUP($A19,'Data Notes - Working'!$A$2:$BP$571,57,FALSE))</f>
        <v>Y2Y explained</v>
      </c>
      <c r="AW19" s="50" t="str">
        <f>IF(VLOOKUP($A19,'Data Notes - Working'!$A$2:$BP$571,58,FALSE)=0,"",VLOOKUP($A19,'Data Notes - Working'!$A$2:$BP$571,58,FALSE))</f>
        <v/>
      </c>
      <c r="AX19" s="50" t="str">
        <f>IF(VLOOKUP(A19,'Data Notes - Working'!A18:BP587,59,FALSE)=0,"",VLOOKUP(A19,'Data Notes - Working'!A18:BP587,59,FALSE))</f>
        <v>Yes</v>
      </c>
      <c r="AY19" s="50" t="str">
        <f>IF(VLOOKUP($A19,'Data Notes - Working'!$A$2:$BP$571,60,FALSE)=0,"",VLOOKUP($A19,'Data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
ED Note: State indicated that data were correct as reported.</v>
      </c>
      <c r="AZ19" s="50" t="str">
        <f>IF(VLOOKUP($A19,'Data Notes - Working'!$A$2:$BP$571,61,FALSE)=0,"",VLOOKUP($A19,'Data Notes - Working'!$A$2:$BP$571,61,FALSE))</f>
        <v xml:space="preserve">There was an increase in 10th grade participation in science during the 17-18 year. </v>
      </c>
      <c r="BA19" s="50"/>
      <c r="BB19" s="50"/>
      <c r="BC19" s="50"/>
      <c r="BD19" s="50"/>
      <c r="BE19" s="50"/>
      <c r="BF19" s="50"/>
      <c r="BG19" s="50"/>
    </row>
    <row r="20" spans="1:59" s="9" customFormat="1" ht="150">
      <c r="A20" s="13" t="s">
        <v>167</v>
      </c>
      <c r="B20" s="14" t="s">
        <v>45</v>
      </c>
      <c r="C20" s="14" t="s">
        <v>46</v>
      </c>
      <c r="D20" s="14" t="s">
        <v>47</v>
      </c>
      <c r="E20" s="14" t="s">
        <v>149</v>
      </c>
      <c r="F20" s="14" t="s">
        <v>150</v>
      </c>
      <c r="G20" s="13" t="s">
        <v>127</v>
      </c>
      <c r="H20" s="14" t="s">
        <v>128</v>
      </c>
      <c r="I20" s="14" t="s">
        <v>129</v>
      </c>
      <c r="J20" s="14" t="s">
        <v>51</v>
      </c>
      <c r="K20" s="14" t="s">
        <v>130</v>
      </c>
      <c r="L20" s="14" t="s">
        <v>53</v>
      </c>
      <c r="M20" s="14"/>
      <c r="N20" s="14" t="s">
        <v>54</v>
      </c>
      <c r="O20" s="14"/>
      <c r="P20" s="14" t="s">
        <v>131</v>
      </c>
      <c r="Q20" s="14" t="s">
        <v>168</v>
      </c>
      <c r="R20" s="14" t="s">
        <v>169</v>
      </c>
      <c r="S20" s="14" t="s">
        <v>58</v>
      </c>
      <c r="T20" s="50" t="s">
        <v>170</v>
      </c>
      <c r="U20" s="50"/>
      <c r="V20" s="50" t="s">
        <v>170</v>
      </c>
      <c r="W20" s="26" t="s">
        <v>155</v>
      </c>
      <c r="X20" s="50"/>
      <c r="Y20" s="50"/>
      <c r="Z20" s="50"/>
      <c r="AA20" s="23"/>
      <c r="AB20" s="23"/>
      <c r="AC20" s="23"/>
      <c r="AD20" s="23"/>
      <c r="AE20" s="23"/>
      <c r="AF20" s="23"/>
      <c r="AG20" s="23"/>
      <c r="AH20" s="23" t="s">
        <v>61</v>
      </c>
      <c r="AI20" s="23" t="s">
        <v>62</v>
      </c>
      <c r="AJ20" s="50"/>
      <c r="AK20" s="50"/>
      <c r="AL20" s="50"/>
      <c r="AM20" s="50"/>
      <c r="AN20" s="50"/>
      <c r="AO20" s="50"/>
      <c r="AP20" s="50" t="str">
        <f t="shared" si="0"/>
        <v/>
      </c>
      <c r="AQ20" s="50" t="str">
        <f t="shared" si="1"/>
        <v xml:space="preserve">C188 was resubmitted on 3/5/19. Found error in original submission with the LEP counts. </v>
      </c>
      <c r="AR20" s="50"/>
      <c r="AS20" s="50" t="str">
        <f t="shared" si="2"/>
        <v>Exclude</v>
      </c>
      <c r="AT20" s="50" t="str">
        <f>IF(VLOOKUP($A20,'Data Notes - Working'!$A$2:$BP$571,55,FALSE)=0,"",VLOOKUP($A20,'Data Notes - Working'!$A$2:$BP$571,55,FALSE))</f>
        <v>No</v>
      </c>
      <c r="AU20" s="50" t="str">
        <f>IF(VLOOKUP($A20,'Data Notes - Working'!$A$2:$BP$571,56,FALSE)=0,"",VLOOKUP($A20,'Data Notes - Working'!$A$2:$BP$571,56,FALSE))</f>
        <v>Resolved</v>
      </c>
      <c r="AV20" s="50" t="str">
        <f>IF(VLOOKUP($A20,'Data Notes - Working'!$A$2:$BP$571,57,FALSE)=0,"",VLOOKUP($A20,'Data Notes - Working'!$A$2:$BP$571,57,FALSE))</f>
        <v/>
      </c>
      <c r="AW20" s="50" t="str">
        <f>IF(VLOOKUP($A20,'Data Notes - Working'!$A$2:$BP$571,58,FALSE)=0,"",VLOOKUP($A20,'Data Notes - Working'!$A$2:$BP$571,58,FALSE))</f>
        <v/>
      </c>
      <c r="AX20" s="50" t="str">
        <f>IF(VLOOKUP(A20,'Data Notes - Working'!A19:BP588,59,FALSE)=0,"",VLOOKUP(A20,'Data Notes - Working'!A19:BP588,59,FALSE))</f>
        <v/>
      </c>
      <c r="AY20" s="50" t="str">
        <f>IF(VLOOKUP($A20,'Data Notes - Working'!$A$2:$BP$571,60,FALSE)=0,"",VLOOKUP($A20,'Data Notes - Working'!$A$2:$BP$571,60,FALSE))</f>
        <v/>
      </c>
      <c r="AZ20" s="50" t="str">
        <f>IF(VLOOKUP($A20,'Data Notes - Working'!$A$2:$BP$571,61,FALSE)=0,"",VLOOKUP($A20,'Data Notes - Working'!$A$2:$BP$571,61,FALSE))</f>
        <v/>
      </c>
      <c r="BA20" s="50"/>
      <c r="BB20" s="50"/>
      <c r="BC20" s="50"/>
      <c r="BD20" s="50"/>
      <c r="BE20" s="50"/>
      <c r="BF20" s="50"/>
      <c r="BG20" s="50"/>
    </row>
    <row r="21" spans="1:59" s="9" customFormat="1" ht="120">
      <c r="A21" s="13" t="s">
        <v>171</v>
      </c>
      <c r="B21" s="14" t="s">
        <v>45</v>
      </c>
      <c r="C21" s="14" t="s">
        <v>46</v>
      </c>
      <c r="D21" s="14" t="s">
        <v>47</v>
      </c>
      <c r="E21" s="14" t="s">
        <v>149</v>
      </c>
      <c r="F21" s="14" t="s">
        <v>150</v>
      </c>
      <c r="G21" s="14" t="s">
        <v>172</v>
      </c>
      <c r="H21" s="14" t="s">
        <v>91</v>
      </c>
      <c r="I21" s="14" t="s">
        <v>92</v>
      </c>
      <c r="J21" s="14" t="s">
        <v>73</v>
      </c>
      <c r="K21" s="14" t="s">
        <v>173</v>
      </c>
      <c r="L21" s="14" t="s">
        <v>53</v>
      </c>
      <c r="M21" s="14" t="s">
        <v>54</v>
      </c>
      <c r="N21" s="14" t="s">
        <v>54</v>
      </c>
      <c r="O21" s="14"/>
      <c r="P21" s="14" t="s">
        <v>131</v>
      </c>
      <c r="Q21" s="14" t="s">
        <v>174</v>
      </c>
      <c r="R21" s="14" t="s">
        <v>133</v>
      </c>
      <c r="S21" s="14" t="s">
        <v>58</v>
      </c>
      <c r="T21" s="50" t="s">
        <v>175</v>
      </c>
      <c r="U21" s="50"/>
      <c r="V21" s="50" t="s">
        <v>175</v>
      </c>
      <c r="W21" s="26" t="s">
        <v>155</v>
      </c>
      <c r="X21" s="50"/>
      <c r="Y21" s="50"/>
      <c r="Z21" s="50"/>
      <c r="AA21" s="23"/>
      <c r="AB21" s="23"/>
      <c r="AC21" s="23"/>
      <c r="AD21" s="23"/>
      <c r="AE21" s="23"/>
      <c r="AF21" s="23"/>
      <c r="AG21" s="23"/>
      <c r="AH21" s="23" t="s">
        <v>61</v>
      </c>
      <c r="AI21" s="23" t="s">
        <v>62</v>
      </c>
      <c r="AJ21" s="50"/>
      <c r="AK21" s="50"/>
      <c r="AL21" s="50"/>
      <c r="AM21" s="50"/>
      <c r="AN21" s="50"/>
      <c r="AO21" s="50"/>
      <c r="AP21" s="50" t="str">
        <f t="shared" si="0"/>
        <v/>
      </c>
      <c r="AQ21" s="50" t="str">
        <f t="shared" si="1"/>
        <v xml:space="preserve">C188 was resubmitted on 3/5/19. Found error in original submission with the LEP counts. </v>
      </c>
      <c r="AR21" s="50"/>
      <c r="AS21" s="50" t="str">
        <f t="shared" si="2"/>
        <v>Exclude</v>
      </c>
      <c r="AT21" s="50" t="str">
        <f>IF(VLOOKUP($A21,'Data Notes - Working'!$A$2:$BP$571,55,FALSE)=0,"",VLOOKUP($A21,'Data Notes - Working'!$A$2:$BP$571,55,FALSE))</f>
        <v>No</v>
      </c>
      <c r="AU21" s="50" t="str">
        <f>IF(VLOOKUP($A21,'Data Notes - Working'!$A$2:$BP$571,56,FALSE)=0,"",VLOOKUP($A21,'Data Notes - Working'!$A$2:$BP$571,56,FALSE))</f>
        <v>Resolved</v>
      </c>
      <c r="AV21" s="50" t="str">
        <f>IF(VLOOKUP($A21,'Data Notes - Working'!$A$2:$BP$571,57,FALSE)=0,"",VLOOKUP($A21,'Data Notes - Working'!$A$2:$BP$571,57,FALSE))</f>
        <v/>
      </c>
      <c r="AW21" s="50" t="str">
        <f>IF(VLOOKUP($A21,'Data Notes - Working'!$A$2:$BP$571,58,FALSE)=0,"",VLOOKUP($A21,'Data Notes - Working'!$A$2:$BP$571,58,FALSE))</f>
        <v/>
      </c>
      <c r="AX21" s="50" t="str">
        <f>IF(VLOOKUP(A21,'Data Notes - Working'!A20:BP589,59,FALSE)=0,"",VLOOKUP(A21,'Data Notes - Working'!A20:BP589,59,FALSE))</f>
        <v/>
      </c>
      <c r="AY21" s="50" t="str">
        <f>IF(VLOOKUP($A21,'Data Notes - Working'!$A$2:$BP$571,60,FALSE)=0,"",VLOOKUP($A21,'Data Notes - Working'!$A$2:$BP$571,60,FALSE))</f>
        <v/>
      </c>
      <c r="AZ21" s="50" t="str">
        <f>IF(VLOOKUP($A21,'Data Notes - Working'!$A$2:$BP$571,61,FALSE)=0,"",VLOOKUP($A21,'Data Notes - Working'!$A$2:$BP$571,61,FALSE))</f>
        <v/>
      </c>
      <c r="BA21" s="50"/>
      <c r="BB21" s="50"/>
      <c r="BC21" s="50"/>
      <c r="BD21" s="50"/>
      <c r="BE21" s="50"/>
      <c r="BF21" s="50"/>
      <c r="BG21" s="50"/>
    </row>
    <row r="22" spans="1:59" s="9" customFormat="1" ht="120">
      <c r="A22" s="13" t="s">
        <v>176</v>
      </c>
      <c r="B22" s="14" t="s">
        <v>45</v>
      </c>
      <c r="C22" s="14" t="s">
        <v>46</v>
      </c>
      <c r="D22" s="14" t="s">
        <v>47</v>
      </c>
      <c r="E22" s="14" t="s">
        <v>149</v>
      </c>
      <c r="F22" s="14" t="s">
        <v>150</v>
      </c>
      <c r="G22" s="14" t="s">
        <v>172</v>
      </c>
      <c r="H22" s="14" t="s">
        <v>91</v>
      </c>
      <c r="I22" s="14" t="s">
        <v>92</v>
      </c>
      <c r="J22" s="14" t="s">
        <v>73</v>
      </c>
      <c r="K22" s="14" t="s">
        <v>173</v>
      </c>
      <c r="L22" s="14" t="s">
        <v>53</v>
      </c>
      <c r="M22" s="14" t="s">
        <v>54</v>
      </c>
      <c r="N22" s="14" t="s">
        <v>54</v>
      </c>
      <c r="O22" s="14"/>
      <c r="P22" s="14" t="s">
        <v>131</v>
      </c>
      <c r="Q22" s="14" t="s">
        <v>76</v>
      </c>
      <c r="R22" s="14" t="s">
        <v>133</v>
      </c>
      <c r="S22" s="14" t="s">
        <v>58</v>
      </c>
      <c r="T22" s="50" t="s">
        <v>177</v>
      </c>
      <c r="U22" s="50"/>
      <c r="V22" s="50" t="s">
        <v>177</v>
      </c>
      <c r="W22" s="26" t="s">
        <v>155</v>
      </c>
      <c r="X22" s="50"/>
      <c r="Y22" s="50"/>
      <c r="Z22" s="50"/>
      <c r="AA22" s="23"/>
      <c r="AB22" s="23"/>
      <c r="AC22" s="23"/>
      <c r="AD22" s="23"/>
      <c r="AE22" s="23"/>
      <c r="AF22" s="23"/>
      <c r="AG22" s="23"/>
      <c r="AH22" s="23" t="s">
        <v>61</v>
      </c>
      <c r="AI22" s="23" t="s">
        <v>62</v>
      </c>
      <c r="AJ22" s="50"/>
      <c r="AK22" s="50"/>
      <c r="AL22" s="50"/>
      <c r="AM22" s="50"/>
      <c r="AN22" s="50"/>
      <c r="AO22" s="50"/>
      <c r="AP22" s="50" t="str">
        <f t="shared" si="0"/>
        <v/>
      </c>
      <c r="AQ22" s="50" t="str">
        <f t="shared" si="1"/>
        <v xml:space="preserve">C188 was resubmitted on 3/5/19. Found error in original submission with the LEP counts. </v>
      </c>
      <c r="AR22" s="50"/>
      <c r="AS22" s="50" t="str">
        <f t="shared" si="2"/>
        <v>Exclude</v>
      </c>
      <c r="AT22" s="50" t="str">
        <f>IF(VLOOKUP($A22,'Data Notes - Working'!$A$2:$BP$571,55,FALSE)=0,"",VLOOKUP($A22,'Data Notes - Working'!$A$2:$BP$571,55,FALSE))</f>
        <v>No</v>
      </c>
      <c r="AU22" s="50" t="str">
        <f>IF(VLOOKUP($A22,'Data Notes - Working'!$A$2:$BP$571,56,FALSE)=0,"",VLOOKUP($A22,'Data Notes - Working'!$A$2:$BP$571,56,FALSE))</f>
        <v>Resolved</v>
      </c>
      <c r="AV22" s="50" t="str">
        <f>IF(VLOOKUP($A22,'Data Notes - Working'!$A$2:$BP$571,57,FALSE)=0,"",VLOOKUP($A22,'Data Notes - Working'!$A$2:$BP$571,57,FALSE))</f>
        <v/>
      </c>
      <c r="AW22" s="50" t="str">
        <f>IF(VLOOKUP($A22,'Data Notes - Working'!$A$2:$BP$571,58,FALSE)=0,"",VLOOKUP($A22,'Data Notes - Working'!$A$2:$BP$571,58,FALSE))</f>
        <v/>
      </c>
      <c r="AX22" s="50" t="str">
        <f>IF(VLOOKUP(A22,'Data Notes - Working'!A21:BP590,59,FALSE)=0,"",VLOOKUP(A22,'Data Notes - Working'!A21:BP590,59,FALSE))</f>
        <v/>
      </c>
      <c r="AY22" s="50" t="str">
        <f>IF(VLOOKUP($A22,'Data Notes - Working'!$A$2:$BP$571,60,FALSE)=0,"",VLOOKUP($A22,'Data Notes - Working'!$A$2:$BP$571,60,FALSE))</f>
        <v/>
      </c>
      <c r="AZ22" s="50" t="str">
        <f>IF(VLOOKUP($A22,'Data Notes - Working'!$A$2:$BP$571,61,FALSE)=0,"",VLOOKUP($A22,'Data Notes - Working'!$A$2:$BP$571,61,FALSE))</f>
        <v/>
      </c>
      <c r="BA22" s="50"/>
      <c r="BB22" s="50"/>
      <c r="BC22" s="50"/>
      <c r="BD22" s="50"/>
      <c r="BE22" s="50"/>
      <c r="BF22" s="50"/>
      <c r="BG22" s="50"/>
    </row>
    <row r="23" spans="1:59" s="9" customFormat="1" ht="173.25">
      <c r="A23" s="13" t="s">
        <v>178</v>
      </c>
      <c r="B23" s="14" t="s">
        <v>45</v>
      </c>
      <c r="C23" s="14" t="s">
        <v>46</v>
      </c>
      <c r="D23" s="14" t="s">
        <v>47</v>
      </c>
      <c r="E23" s="14" t="s">
        <v>149</v>
      </c>
      <c r="F23" s="14" t="s">
        <v>150</v>
      </c>
      <c r="G23" s="13" t="s">
        <v>179</v>
      </c>
      <c r="H23" s="14">
        <v>185</v>
      </c>
      <c r="I23" s="14">
        <v>588</v>
      </c>
      <c r="J23" s="14" t="s">
        <v>73</v>
      </c>
      <c r="K23" s="14" t="s">
        <v>180</v>
      </c>
      <c r="L23" s="14" t="s">
        <v>53</v>
      </c>
      <c r="M23" s="14" t="s">
        <v>54</v>
      </c>
      <c r="N23" s="14"/>
      <c r="O23" s="14"/>
      <c r="P23" s="14" t="s">
        <v>181</v>
      </c>
      <c r="Q23" s="14" t="s">
        <v>56</v>
      </c>
      <c r="R23" s="14" t="s">
        <v>68</v>
      </c>
      <c r="S23" s="14" t="s">
        <v>58</v>
      </c>
      <c r="T23" s="50" t="s">
        <v>182</v>
      </c>
      <c r="U23" s="50"/>
      <c r="V23" s="50" t="s">
        <v>182</v>
      </c>
      <c r="W23" s="26" t="s">
        <v>183</v>
      </c>
      <c r="X23" s="50"/>
      <c r="Y23" s="50"/>
      <c r="Z23" s="50"/>
      <c r="AA23" s="23" t="s">
        <v>54</v>
      </c>
      <c r="AB23" s="23"/>
      <c r="AC23" s="23"/>
      <c r="AD23" s="23" t="s">
        <v>184</v>
      </c>
      <c r="AE23" s="23" t="s">
        <v>133</v>
      </c>
      <c r="AF23" s="23" t="s">
        <v>133</v>
      </c>
      <c r="AG23" s="23" t="s">
        <v>141</v>
      </c>
      <c r="AH23" s="23" t="s">
        <v>185</v>
      </c>
      <c r="AI23" s="23" t="s">
        <v>101</v>
      </c>
      <c r="AJ23" s="50"/>
      <c r="AK23" s="50" t="s">
        <v>186</v>
      </c>
      <c r="AL23" s="50"/>
      <c r="AM23" s="50"/>
      <c r="AN23" s="50"/>
      <c r="AO23" s="50"/>
      <c r="AP23" s="50" t="str">
        <f t="shared" si="0"/>
        <v>Low Participation Rate (FS185): The participation rate for ALL STUDENTS, MW, MM, MILCNCTD, MHL, MB, MAN, M, HOM, F, ECODIS, CWD students range from 87.16 to 94.99%. The ESEA, as amended, requires that States annually measure the achievement of not less than 95 percent of all students, and 95 percent of all students in each subgroup of students. Please revise data and resubmit and/or provide an explanatory data note.</v>
      </c>
      <c r="AQ23" s="50" t="str">
        <f t="shared" si="1"/>
        <v xml:space="preserve">This is correct. 17-18 participation rates are lower this year compared to 16-17. There has been an increase in parent refusals from year to year. </v>
      </c>
      <c r="AR23" s="50"/>
      <c r="AS23" s="50" t="str">
        <f t="shared" si="2"/>
        <v>Include</v>
      </c>
      <c r="AT23" s="50" t="str">
        <f>IF(VLOOKUP($A23,'Data Notes - Working'!$A$2:$BP$571,55,FALSE)=0,"",VLOOKUP($A23,'Data Notes - Working'!$A$2:$BP$571,55,FALSE))</f>
        <v>SEA only issue</v>
      </c>
      <c r="AU23" s="50" t="str">
        <f>IF(VLOOKUP($A23,'Data Notes - Working'!$A$2:$BP$571,56,FALSE)=0,"",VLOOKUP($A23,'Data Notes - Working'!$A$2:$BP$571,56,FALSE))</f>
        <v/>
      </c>
      <c r="AV23" s="50" t="str">
        <f>IF(VLOOKUP($A23,'Data Notes - Working'!$A$2:$BP$571,57,FALSE)=0,"",VLOOKUP($A23,'Data Notes - Working'!$A$2:$BP$571,57,FALSE))</f>
        <v/>
      </c>
      <c r="AW23" s="50" t="str">
        <f>IF(VLOOKUP($A23,'Data Notes - Working'!$A$2:$BP$571,58,FALSE)=0,"",VLOOKUP($A23,'Data Notes - Working'!$A$2:$BP$571,58,FALSE))</f>
        <v/>
      </c>
      <c r="AX23" s="50" t="str">
        <f>IF(VLOOKUP(A23,'Data Notes - Working'!A22:BP591,59,FALSE)=0,"",VLOOKUP(A23,'Data Notes - Working'!A22:BP591,59,FALSE))</f>
        <v>Yes</v>
      </c>
      <c r="AY23" s="50" t="str">
        <f>IF(VLOOKUP($A23,'Data Notes - Working'!$A$2:$BP$571,60,FALSE)=0,"",VLOOKUP($A23,'Data Notes - Working'!$A$2:$BP$571,60,FALSE))</f>
        <v>Low Participation Rate (FS185): The participation rate for ALL STUDENTS, MW, MM, MILCNCTD, MHL, MB, MAN, M, HOM, F, ECODIS, CWD students range from 87.16 to 94.99%.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AZ23" s="50" t="str">
        <f>IF(VLOOKUP($A23,'Data Notes - Working'!$A$2:$BP$571,61,FALSE)=0,"",VLOOKUP($A23,'Data Notes - Working'!$A$2:$BP$571,61,FALSE))</f>
        <v xml:space="preserve">SY 2017-18 participation rates are lower this year compared to SY 2016-17, [as] there has been an increase in parent refusals from year to year. </v>
      </c>
      <c r="BA23" s="50"/>
      <c r="BB23" s="50"/>
      <c r="BC23" s="50"/>
      <c r="BD23" s="50"/>
      <c r="BE23" s="50"/>
      <c r="BF23" s="50"/>
      <c r="BG23" s="50"/>
    </row>
    <row r="24" spans="1:59" s="9" customFormat="1" ht="157.5">
      <c r="A24" s="13" t="s">
        <v>189</v>
      </c>
      <c r="B24" s="14" t="s">
        <v>45</v>
      </c>
      <c r="C24" s="14" t="s">
        <v>46</v>
      </c>
      <c r="D24" s="14" t="s">
        <v>47</v>
      </c>
      <c r="E24" s="14" t="s">
        <v>149</v>
      </c>
      <c r="F24" s="14" t="s">
        <v>150</v>
      </c>
      <c r="G24" s="13" t="s">
        <v>179</v>
      </c>
      <c r="H24" s="14">
        <v>188</v>
      </c>
      <c r="I24" s="14">
        <v>589</v>
      </c>
      <c r="J24" s="14" t="s">
        <v>73</v>
      </c>
      <c r="K24" s="14" t="s">
        <v>180</v>
      </c>
      <c r="L24" s="14" t="s">
        <v>53</v>
      </c>
      <c r="M24" s="14"/>
      <c r="N24" s="14" t="s">
        <v>54</v>
      </c>
      <c r="O24" s="14"/>
      <c r="P24" s="14" t="s">
        <v>190</v>
      </c>
      <c r="Q24" s="14" t="s">
        <v>56</v>
      </c>
      <c r="R24" s="14" t="s">
        <v>68</v>
      </c>
      <c r="S24" s="14" t="s">
        <v>58</v>
      </c>
      <c r="T24" s="50" t="s">
        <v>191</v>
      </c>
      <c r="U24" s="50"/>
      <c r="V24" s="50" t="s">
        <v>191</v>
      </c>
      <c r="W24" s="26" t="s">
        <v>192</v>
      </c>
      <c r="X24" s="50"/>
      <c r="Y24" s="50"/>
      <c r="Z24" s="50"/>
      <c r="AA24" s="23"/>
      <c r="AB24" s="23" t="s">
        <v>54</v>
      </c>
      <c r="AC24" s="23"/>
      <c r="AD24" s="23" t="s">
        <v>193</v>
      </c>
      <c r="AE24" s="23" t="s">
        <v>133</v>
      </c>
      <c r="AF24" s="23" t="s">
        <v>133</v>
      </c>
      <c r="AG24" s="23" t="s">
        <v>141</v>
      </c>
      <c r="AH24" s="23" t="s">
        <v>61</v>
      </c>
      <c r="AI24" s="23" t="s">
        <v>101</v>
      </c>
      <c r="AJ24" s="50"/>
      <c r="AK24" s="50" t="s">
        <v>194</v>
      </c>
      <c r="AL24" s="50"/>
      <c r="AM24" s="50"/>
      <c r="AN24" s="50"/>
      <c r="AO24" s="50"/>
      <c r="AP24" s="50" t="str">
        <f t="shared" si="0"/>
        <v>Low Participation Rate (FS188): The participation rate for ALL STUDENTS, MW, MM, MILCNCTD, MHL, MB, M, HOM, F, ECODIS, CWD students range from 87.50 to 94.78%. The ESEA, as amended, requires that States annually measure the achievement of not less than 95 percent of all students, and 95 percent of all students in each subgroup of students. Please revise data and resubmit and/or provide an explanatory data note.</v>
      </c>
      <c r="AQ24" s="50" t="str">
        <f t="shared" si="1"/>
        <v xml:space="preserve">This is correct. 17-18 participation rates are lower this year compared to 16-17. HK 3/6/19 There has been an increase in parent refusals from year to year. </v>
      </c>
      <c r="AR24" s="50"/>
      <c r="AS24" s="50" t="str">
        <f t="shared" si="2"/>
        <v>Include</v>
      </c>
      <c r="AT24" s="50" t="str">
        <f>IF(VLOOKUP($A24,'Data Notes - Working'!$A$2:$BP$571,55,FALSE)=0,"",VLOOKUP($A24,'Data Notes - Working'!$A$2:$BP$571,55,FALSE))</f>
        <v>SEA only issue</v>
      </c>
      <c r="AU24" s="50" t="str">
        <f>IF(VLOOKUP($A24,'Data Notes - Working'!$A$2:$BP$571,56,FALSE)=0,"",VLOOKUP($A24,'Data Notes - Working'!$A$2:$BP$571,56,FALSE))</f>
        <v/>
      </c>
      <c r="AV24" s="50" t="str">
        <f>IF(VLOOKUP($A24,'Data Notes - Working'!$A$2:$BP$571,57,FALSE)=0,"",VLOOKUP($A24,'Data Notes - Working'!$A$2:$BP$571,57,FALSE))</f>
        <v/>
      </c>
      <c r="AW24" s="50" t="str">
        <f>IF(VLOOKUP($A24,'Data Notes - Working'!$A$2:$BP$571,58,FALSE)=0,"",VLOOKUP($A24,'Data Notes - Working'!$A$2:$BP$571,58,FALSE))</f>
        <v/>
      </c>
      <c r="AX24" s="50" t="str">
        <f>IF(VLOOKUP(A24,'Data Notes - Working'!A23:BP592,59,FALSE)=0,"",VLOOKUP(A24,'Data Notes - Working'!A23:BP592,59,FALSE))</f>
        <v>Yes</v>
      </c>
      <c r="AY24" s="50" t="str">
        <f>IF(VLOOKUP($A24,'Data Notes - Working'!$A$2:$BP$571,60,FALSE)=0,"",VLOOKUP($A24,'Data Notes - Working'!$A$2:$BP$571,60,FALSE))</f>
        <v>Low Participation Rate (FS188): The participation rate for ALL STUDENTS, MW, MM, MILCNCTD, MHL, MB, M, HOM, F, ECODIS, CWD students range from 87.50 to 94.78%.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AZ24" s="50" t="str">
        <f>IF(VLOOKUP($A24,'Data Notes - Working'!$A$2:$BP$571,61,FALSE)=0,"",VLOOKUP($A24,'Data Notes - Working'!$A$2:$BP$571,61,FALSE))</f>
        <v xml:space="preserve">SY 2017-18 participation rates are lower this year compared to SY 2016-17, [as] there has been an increase in parent refusals from year to year. </v>
      </c>
      <c r="BA24" s="50"/>
      <c r="BB24" s="50"/>
      <c r="BC24" s="50"/>
      <c r="BD24" s="50"/>
      <c r="BE24" s="50"/>
      <c r="BF24" s="50"/>
      <c r="BG24" s="50"/>
    </row>
    <row r="25" spans="1:59" s="9" customFormat="1" ht="63">
      <c r="A25" s="13" t="s">
        <v>195</v>
      </c>
      <c r="B25" s="14" t="s">
        <v>45</v>
      </c>
      <c r="C25" s="14" t="s">
        <v>46</v>
      </c>
      <c r="D25" s="14" t="s">
        <v>47</v>
      </c>
      <c r="E25" s="14" t="s">
        <v>196</v>
      </c>
      <c r="F25" s="14" t="s">
        <v>197</v>
      </c>
      <c r="G25" s="13" t="s">
        <v>95</v>
      </c>
      <c r="H25" s="16" t="s">
        <v>198</v>
      </c>
      <c r="I25" s="14" t="s">
        <v>199</v>
      </c>
      <c r="J25" s="14" t="s">
        <v>73</v>
      </c>
      <c r="K25" s="14" t="s">
        <v>98</v>
      </c>
      <c r="L25" s="14" t="s">
        <v>53</v>
      </c>
      <c r="M25" s="14" t="s">
        <v>54</v>
      </c>
      <c r="N25" s="14" t="s">
        <v>54</v>
      </c>
      <c r="O25" s="14"/>
      <c r="P25" s="14" t="s">
        <v>55</v>
      </c>
      <c r="Q25" s="14" t="s">
        <v>200</v>
      </c>
      <c r="R25" s="14" t="s">
        <v>201</v>
      </c>
      <c r="S25" s="14" t="s">
        <v>58</v>
      </c>
      <c r="T25" s="50" t="s">
        <v>202</v>
      </c>
      <c r="U25" s="50"/>
      <c r="V25" s="50" t="s">
        <v>202</v>
      </c>
      <c r="W25" s="26" t="s">
        <v>203</v>
      </c>
      <c r="X25" s="50"/>
      <c r="Y25" s="50"/>
      <c r="Z25" s="50"/>
      <c r="AA25" s="23" t="s">
        <v>54</v>
      </c>
      <c r="AB25" s="23" t="s">
        <v>54</v>
      </c>
      <c r="AC25" s="23"/>
      <c r="AD25" s="23" t="s">
        <v>55</v>
      </c>
      <c r="AE25" s="23" t="s">
        <v>204</v>
      </c>
      <c r="AF25" s="23" t="s">
        <v>201</v>
      </c>
      <c r="AG25" s="23" t="s">
        <v>58</v>
      </c>
      <c r="AH25" s="23" t="s">
        <v>61</v>
      </c>
      <c r="AI25" s="23" t="s">
        <v>101</v>
      </c>
      <c r="AJ25" s="50"/>
      <c r="AK25" s="50" t="s">
        <v>205</v>
      </c>
      <c r="AL25" s="50"/>
      <c r="AM25" s="50"/>
      <c r="AN25" s="50"/>
      <c r="AO25" s="50"/>
      <c r="AP25" s="50" t="str">
        <f t="shared" si="0"/>
        <v>Missing Data (175/178/185/188): Achievement and Participation data for students in all subgroups for a(n) REGASSWOACC Assessment Type was not reported in GRADES ALL, 3, 5, 7, HS at the SEA, LEA, and School levels. Please submit data.</v>
      </c>
      <c r="AQ25" s="50" t="str">
        <f t="shared" si="1"/>
        <v>We identify the error on the submission and resubmitted the file 175, 185, 178,188 on March 27,2019.</v>
      </c>
      <c r="AR25" s="50"/>
      <c r="AS25" s="50" t="str">
        <f t="shared" si="2"/>
        <v>Include</v>
      </c>
      <c r="AT25" s="50" t="str">
        <f>IF(VLOOKUP($A25,'Data Notes - Working'!$A$2:$BP$571,55,FALSE)=0,"",VLOOKUP($A25,'Data Notes - Working'!$A$2:$BP$571,55,FALSE))</f>
        <v>Not included in LEA or SCH files</v>
      </c>
      <c r="AU25" s="50" t="str">
        <f>IF(VLOOKUP($A25,'Data Notes - Working'!$A$2:$BP$571,56,FALSE)=0,"",VLOOKUP($A25,'Data Notes - Working'!$A$2:$BP$571,56,FALSE))</f>
        <v/>
      </c>
      <c r="AV25" s="50" t="str">
        <f>IF(VLOOKUP($A25,'Data Notes - Working'!$A$2:$BP$571,57,FALSE)=0,"",VLOOKUP($A25,'Data Notes - Working'!$A$2:$BP$571,57,FALSE))</f>
        <v>No</v>
      </c>
      <c r="AW25" s="50" t="str">
        <f>IF(VLOOKUP($A25,'Data Notes - Working'!$A$2:$BP$571,58,FALSE)=0,"",VLOOKUP($A25,'Data Notes - Working'!$A$2:$BP$571,58,FALSE))</f>
        <v>Not relevant</v>
      </c>
      <c r="AX25" s="50" t="str">
        <f>IF(VLOOKUP(A25,'Data Notes - Working'!A24:BP593,59,FALSE)=0,"",VLOOKUP(A25,'Data Notes - Working'!A24:BP593,59,FALSE))</f>
        <v>No</v>
      </c>
      <c r="AY25" s="50" t="str">
        <f>IF(VLOOKUP($A25,'Data Notes - Working'!$A$2:$BP$571,60,FALSE)=0,"",VLOOKUP($A25,'Data Notes - Working'!$A$2:$BP$571,60,FALSE))</f>
        <v>Missing Data (175/178/185/188): Achievement and Participation data for students in all subgroups for a(n) REGASSWOACC Assessment Type was not reported in GRADES ALL, 3, 5, 7, HS at the SEA, LEA, and School levels. Please submit data.</v>
      </c>
      <c r="AZ25" s="50" t="str">
        <f>IF(VLOOKUP($A25,'Data Notes - Working'!$A$2:$BP$571,61,FALSE)=0,"",VLOOKUP($A25,'Data Notes - Working'!$A$2:$BP$571,61,FALSE))</f>
        <v/>
      </c>
      <c r="BA25" s="50"/>
      <c r="BB25" s="50"/>
      <c r="BC25" s="50"/>
      <c r="BD25" s="50"/>
      <c r="BE25" s="50"/>
      <c r="BF25" s="50"/>
      <c r="BG25" s="50"/>
    </row>
    <row r="26" spans="1:59" s="9" customFormat="1" ht="78.75">
      <c r="A26" s="13" t="s">
        <v>206</v>
      </c>
      <c r="B26" s="14" t="s">
        <v>45</v>
      </c>
      <c r="C26" s="14" t="s">
        <v>46</v>
      </c>
      <c r="D26" s="14" t="s">
        <v>47</v>
      </c>
      <c r="E26" s="14" t="s">
        <v>196</v>
      </c>
      <c r="F26" s="14" t="s">
        <v>197</v>
      </c>
      <c r="G26" s="13" t="s">
        <v>104</v>
      </c>
      <c r="H26" s="14">
        <v>175</v>
      </c>
      <c r="I26" s="14">
        <v>583</v>
      </c>
      <c r="J26" s="14" t="s">
        <v>73</v>
      </c>
      <c r="K26" s="14" t="s">
        <v>107</v>
      </c>
      <c r="L26" s="14" t="s">
        <v>53</v>
      </c>
      <c r="M26" s="14"/>
      <c r="N26" s="14"/>
      <c r="O26" s="14"/>
      <c r="P26" s="14"/>
      <c r="Q26" s="14"/>
      <c r="R26" s="14"/>
      <c r="S26" s="14"/>
      <c r="T26" s="50"/>
      <c r="U26" s="50"/>
      <c r="V26" s="50"/>
      <c r="W26" s="26" t="s">
        <v>64</v>
      </c>
      <c r="X26" s="50"/>
      <c r="Y26" s="50"/>
      <c r="Z26" s="50"/>
      <c r="AA26" s="23" t="s">
        <v>54</v>
      </c>
      <c r="AB26" s="23"/>
      <c r="AC26" s="23"/>
      <c r="AD26" s="14" t="s">
        <v>108</v>
      </c>
      <c r="AE26" s="14" t="s">
        <v>108</v>
      </c>
      <c r="AF26" s="14" t="s">
        <v>108</v>
      </c>
      <c r="AG26" s="14" t="s">
        <v>108</v>
      </c>
      <c r="AH26" s="23" t="s">
        <v>61</v>
      </c>
      <c r="AI26" s="23" t="s">
        <v>78</v>
      </c>
      <c r="AJ26" s="50"/>
      <c r="AK26" s="50" t="s">
        <v>116</v>
      </c>
      <c r="AL26" s="50"/>
      <c r="AM26" s="50"/>
      <c r="AN26" s="50"/>
      <c r="AO26" s="50"/>
      <c r="AP26" s="50" t="str">
        <f t="shared" si="0"/>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Q26" s="50" t="str">
        <f t="shared" si="1"/>
        <v/>
      </c>
      <c r="AR26" s="50"/>
      <c r="AS26" s="50" t="str">
        <f t="shared" si="2"/>
        <v>Include</v>
      </c>
      <c r="AT26" s="50" t="str">
        <f>IF(VLOOKUP($A26,'Data Notes - Working'!$A$2:$BP$571,55,FALSE)=0,"",VLOOKUP($A26,'Data Notes - Working'!$A$2:$BP$571,55,FALSE))</f>
        <v>Not included in LEA or SCH files</v>
      </c>
      <c r="AU26" s="50" t="str">
        <f>IF(VLOOKUP($A26,'Data Notes - Working'!$A$2:$BP$571,56,FALSE)=0,"",VLOOKUP($A26,'Data Notes - Working'!$A$2:$BP$571,56,FALSE))</f>
        <v/>
      </c>
      <c r="AV26" s="50" t="str">
        <f>IF(VLOOKUP($A26,'Data Notes - Working'!$A$2:$BP$571,57,FALSE)=0,"",VLOOKUP($A26,'Data Notes - Working'!$A$2:$BP$571,57,FALSE))</f>
        <v>No state response</v>
      </c>
      <c r="AW26" s="50" t="str">
        <f>IF(VLOOKUP($A26,'Data Notes - Working'!$A$2:$BP$571,58,FALSE)=0,"",VLOOKUP($A26,'Data Notes - Working'!$A$2:$BP$571,58,FALSE))</f>
        <v>No state response</v>
      </c>
      <c r="AX26" s="50" t="str">
        <f>IF(VLOOKUP(A26,'Data Notes - Working'!A25:BP594,59,FALSE)=0,"",VLOOKUP(A26,'Data Notes - Working'!A25:BP594,59,FALSE))</f>
        <v/>
      </c>
      <c r="AY26" s="50" t="str">
        <f>IF(VLOOKUP($A26,'Data Notes - Working'!$A$2:$BP$571,60,FALSE)=0,"",VLOOKUP($A26,'Data Notes - Working'!$A$2:$BP$571,60,FALSE))</f>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Z26" s="50" t="str">
        <f>IF(VLOOKUP($A26,'Data Notes - Working'!$A$2:$BP$571,61,FALSE)=0,"",VLOOKUP($A26,'Data Notes - Working'!$A$2:$BP$571,61,FALSE))</f>
        <v/>
      </c>
      <c r="BA26" s="50"/>
      <c r="BB26" s="50"/>
      <c r="BC26" s="50"/>
      <c r="BD26" s="50"/>
      <c r="BE26" s="50"/>
      <c r="BF26" s="50"/>
      <c r="BG26" s="50"/>
    </row>
    <row r="27" spans="1:59" s="9" customFormat="1" ht="78.75">
      <c r="A27" s="13" t="s">
        <v>207</v>
      </c>
      <c r="B27" s="14" t="s">
        <v>45</v>
      </c>
      <c r="C27" s="14" t="s">
        <v>46</v>
      </c>
      <c r="D27" s="14" t="s">
        <v>47</v>
      </c>
      <c r="E27" s="14" t="s">
        <v>196</v>
      </c>
      <c r="F27" s="14" t="s">
        <v>197</v>
      </c>
      <c r="G27" s="13" t="s">
        <v>104</v>
      </c>
      <c r="H27" s="14">
        <v>185</v>
      </c>
      <c r="I27" s="14">
        <v>588</v>
      </c>
      <c r="J27" s="14" t="s">
        <v>73</v>
      </c>
      <c r="K27" s="14" t="s">
        <v>107</v>
      </c>
      <c r="L27" s="14" t="s">
        <v>53</v>
      </c>
      <c r="M27" s="14" t="s">
        <v>54</v>
      </c>
      <c r="N27" s="14"/>
      <c r="O27" s="14"/>
      <c r="P27" s="14" t="s">
        <v>108</v>
      </c>
      <c r="Q27" s="14" t="s">
        <v>108</v>
      </c>
      <c r="R27" s="14" t="s">
        <v>108</v>
      </c>
      <c r="S27" s="14" t="s">
        <v>108</v>
      </c>
      <c r="T27" s="50" t="s">
        <v>208</v>
      </c>
      <c r="U27" s="50"/>
      <c r="V27" s="50" t="s">
        <v>208</v>
      </c>
      <c r="W27" s="26" t="s">
        <v>209</v>
      </c>
      <c r="X27" s="50"/>
      <c r="Y27" s="50"/>
      <c r="Z27" s="50"/>
      <c r="AA27" s="23" t="s">
        <v>54</v>
      </c>
      <c r="AB27" s="23"/>
      <c r="AC27" s="23"/>
      <c r="AD27" s="14" t="s">
        <v>108</v>
      </c>
      <c r="AE27" s="14" t="s">
        <v>108</v>
      </c>
      <c r="AF27" s="14" t="s">
        <v>108</v>
      </c>
      <c r="AG27" s="14" t="s">
        <v>108</v>
      </c>
      <c r="AH27" s="23" t="s">
        <v>61</v>
      </c>
      <c r="AI27" s="23" t="s">
        <v>101</v>
      </c>
      <c r="AJ27" s="50"/>
      <c r="AK27" s="50" t="s">
        <v>116</v>
      </c>
      <c r="AL27" s="50"/>
      <c r="AM27" s="50"/>
      <c r="AN27" s="50"/>
      <c r="AO27" s="50"/>
      <c r="AP27" s="50" t="str">
        <f t="shared" si="0"/>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Q27" s="50" t="str">
        <f t="shared" si="1"/>
        <v>We work with small number of students from year to year. The large depletion of data from year to year because small we work with small number of students.</v>
      </c>
      <c r="AR27" s="50"/>
      <c r="AS27" s="50" t="str">
        <f t="shared" si="2"/>
        <v>Include</v>
      </c>
      <c r="AT27" s="50" t="str">
        <f>IF(VLOOKUP($A27,'Data Notes - Working'!$A$2:$BP$571,55,FALSE)=0,"",VLOOKUP($A27,'Data Notes - Working'!$A$2:$BP$571,55,FALSE))</f>
        <v>Not included in LEA or SCH files</v>
      </c>
      <c r="AU27" s="50" t="str">
        <f>IF(VLOOKUP($A27,'Data Notes - Working'!$A$2:$BP$571,56,FALSE)=0,"",VLOOKUP($A27,'Data Notes - Working'!$A$2:$BP$571,56,FALSE))</f>
        <v/>
      </c>
      <c r="AV27" s="50" t="str">
        <f>IF(VLOOKUP($A27,'Data Notes - Working'!$A$2:$BP$571,57,FALSE)=0,"",VLOOKUP($A27,'Data Notes - Working'!$A$2:$BP$571,57,FALSE))</f>
        <v>Y2Y explained</v>
      </c>
      <c r="AW27" s="50" t="str">
        <f>IF(VLOOKUP($A27,'Data Notes - Working'!$A$2:$BP$571,58,FALSE)=0,"",VLOOKUP($A27,'Data Notes - Working'!$A$2:$BP$571,58,FALSE))</f>
        <v/>
      </c>
      <c r="AX27" s="50" t="str">
        <f>IF(VLOOKUP(A27,'Data Notes - Working'!A26:BP595,59,FALSE)=0,"",VLOOKUP(A27,'Data Notes - Working'!A26:BP595,59,FALSE))</f>
        <v>No</v>
      </c>
      <c r="AY27" s="50" t="str">
        <f>IF(VLOOKUP($A27,'Data Notes - Working'!$A$2:$BP$571,60,FALSE)=0,"",VLOOKUP($A27,'Data Notes - Working'!$A$2:$BP$571,60,FALSE))</f>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Z27" s="50" t="str">
        <f>IF(VLOOKUP($A27,'Data Notes - Working'!$A$2:$BP$571,61,FALSE)=0,"",VLOOKUP($A27,'Data Notes - Working'!$A$2:$BP$571,61,FALSE))</f>
        <v>We work with small number of students from year to year. The large depletion of data from year to year [is] because we work with [a] small number of students.</v>
      </c>
      <c r="BA27" s="50"/>
      <c r="BB27" s="50"/>
      <c r="BC27" s="50"/>
      <c r="BD27" s="50"/>
      <c r="BE27" s="50"/>
      <c r="BF27" s="50"/>
      <c r="BG27" s="50"/>
    </row>
    <row r="28" spans="1:59" s="9" customFormat="1" ht="90">
      <c r="A28" s="13" t="s">
        <v>211</v>
      </c>
      <c r="B28" s="14" t="s">
        <v>45</v>
      </c>
      <c r="C28" s="14" t="s">
        <v>46</v>
      </c>
      <c r="D28" s="14" t="s">
        <v>47</v>
      </c>
      <c r="E28" s="14" t="s">
        <v>196</v>
      </c>
      <c r="F28" s="14" t="s">
        <v>197</v>
      </c>
      <c r="G28" s="13" t="s">
        <v>118</v>
      </c>
      <c r="H28" s="14" t="s">
        <v>198</v>
      </c>
      <c r="I28" s="14" t="s">
        <v>199</v>
      </c>
      <c r="J28" s="14" t="s">
        <v>73</v>
      </c>
      <c r="K28" s="14" t="s">
        <v>121</v>
      </c>
      <c r="L28" s="14" t="s">
        <v>53</v>
      </c>
      <c r="M28" s="14" t="s">
        <v>54</v>
      </c>
      <c r="N28" s="14" t="s">
        <v>54</v>
      </c>
      <c r="O28" s="14"/>
      <c r="P28" s="14" t="s">
        <v>108</v>
      </c>
      <c r="Q28" s="14" t="s">
        <v>108</v>
      </c>
      <c r="R28" s="14" t="s">
        <v>108</v>
      </c>
      <c r="S28" s="14" t="s">
        <v>108</v>
      </c>
      <c r="T28" s="50" t="s">
        <v>212</v>
      </c>
      <c r="U28" s="50"/>
      <c r="V28" s="50" t="s">
        <v>212</v>
      </c>
      <c r="W28" s="26" t="s">
        <v>213</v>
      </c>
      <c r="X28" s="50"/>
      <c r="Y28" s="50"/>
      <c r="Z28" s="50"/>
      <c r="AA28" s="23" t="s">
        <v>54</v>
      </c>
      <c r="AB28" s="23" t="s">
        <v>54</v>
      </c>
      <c r="AC28" s="23"/>
      <c r="AD28" s="14" t="s">
        <v>108</v>
      </c>
      <c r="AE28" s="14" t="s">
        <v>108</v>
      </c>
      <c r="AF28" s="14" t="s">
        <v>108</v>
      </c>
      <c r="AG28" s="14" t="s">
        <v>108</v>
      </c>
      <c r="AH28" s="23" t="s">
        <v>61</v>
      </c>
      <c r="AI28" s="23" t="s">
        <v>101</v>
      </c>
      <c r="AJ28" s="50"/>
      <c r="AK28" s="50" t="s">
        <v>214</v>
      </c>
      <c r="AL28" s="50"/>
      <c r="AM28" s="50"/>
      <c r="AN28" s="50"/>
      <c r="AO28" s="50"/>
      <c r="AP28" s="50" t="str">
        <f t="shared" si="0"/>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28" s="50" t="str">
        <f t="shared" si="1"/>
        <v>Data has been revised and resubmitted.</v>
      </c>
      <c r="AR28" s="50"/>
      <c r="AS28" s="50" t="str">
        <f t="shared" si="2"/>
        <v>Include</v>
      </c>
      <c r="AT28" s="50" t="str">
        <f>IF(VLOOKUP($A28,'Data Notes - Working'!$A$2:$BP$571,55,FALSE)=0,"",VLOOKUP($A28,'Data Notes - Working'!$A$2:$BP$571,55,FALSE))</f>
        <v>Not included in LEA or SCH files</v>
      </c>
      <c r="AU28" s="50" t="str">
        <f>IF(VLOOKUP($A28,'Data Notes - Working'!$A$2:$BP$571,56,FALSE)=0,"",VLOOKUP($A28,'Data Notes - Working'!$A$2:$BP$571,56,FALSE))</f>
        <v/>
      </c>
      <c r="AV28" s="50" t="str">
        <f>IF(VLOOKUP($A28,'Data Notes - Working'!$A$2:$BP$571,57,FALSE)=0,"",VLOOKUP($A28,'Data Notes - Working'!$A$2:$BP$571,57,FALSE))</f>
        <v>No</v>
      </c>
      <c r="AW28" s="50" t="str">
        <f>IF(VLOOKUP($A28,'Data Notes - Working'!$A$2:$BP$571,58,FALSE)=0,"",VLOOKUP($A28,'Data Notes - Working'!$A$2:$BP$571,58,FALSE))</f>
        <v>Not relevant</v>
      </c>
      <c r="AX28" s="50" t="str">
        <f>IF(VLOOKUP(A28,'Data Notes - Working'!A27:BP596,59,FALSE)=0,"",VLOOKUP(A28,'Data Notes - Working'!A27:BP596,59,FALSE))</f>
        <v>No</v>
      </c>
      <c r="AY28" s="50" t="str">
        <f>IF(VLOOKUP($A28,'Data Notes - Working'!$A$2:$BP$571,60,FALSE)=0,"",VLOOKUP($A28,'Data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28" s="50" t="str">
        <f>IF(VLOOKUP($A28,'Data Notes - Working'!$A$2:$BP$571,61,FALSE)=0,"",VLOOKUP($A28,'Data Notes - Working'!$A$2:$BP$571,61,FALSE))</f>
        <v/>
      </c>
      <c r="BA28" s="50"/>
      <c r="BB28" s="50"/>
      <c r="BC28" s="50"/>
      <c r="BD28" s="50"/>
      <c r="BE28" s="50"/>
      <c r="BF28" s="50"/>
      <c r="BG28" s="50"/>
    </row>
    <row r="29" spans="1:59" s="9" customFormat="1" ht="135">
      <c r="A29" s="13" t="s">
        <v>215</v>
      </c>
      <c r="B29" s="14" t="s">
        <v>45</v>
      </c>
      <c r="C29" s="14" t="s">
        <v>46</v>
      </c>
      <c r="D29" s="14" t="s">
        <v>47</v>
      </c>
      <c r="E29" s="14" t="s">
        <v>196</v>
      </c>
      <c r="F29" s="14" t="s">
        <v>197</v>
      </c>
      <c r="G29" s="14" t="s">
        <v>172</v>
      </c>
      <c r="H29" s="14" t="s">
        <v>91</v>
      </c>
      <c r="I29" s="14" t="s">
        <v>92</v>
      </c>
      <c r="J29" s="14" t="s">
        <v>73</v>
      </c>
      <c r="K29" s="14" t="s">
        <v>173</v>
      </c>
      <c r="L29" s="14" t="s">
        <v>53</v>
      </c>
      <c r="M29" s="14" t="s">
        <v>54</v>
      </c>
      <c r="N29" s="14" t="s">
        <v>54</v>
      </c>
      <c r="O29" s="14"/>
      <c r="P29" s="14" t="s">
        <v>216</v>
      </c>
      <c r="Q29" s="14" t="s">
        <v>76</v>
      </c>
      <c r="R29" s="14" t="s">
        <v>133</v>
      </c>
      <c r="S29" s="14" t="s">
        <v>58</v>
      </c>
      <c r="T29" s="50" t="s">
        <v>217</v>
      </c>
      <c r="U29" s="50"/>
      <c r="V29" s="50" t="s">
        <v>217</v>
      </c>
      <c r="W29" s="26" t="s">
        <v>218</v>
      </c>
      <c r="X29" s="50"/>
      <c r="Y29" s="50"/>
      <c r="Z29" s="50"/>
      <c r="AA29" s="23" t="s">
        <v>54</v>
      </c>
      <c r="AB29" s="23" t="s">
        <v>54</v>
      </c>
      <c r="AC29" s="23"/>
      <c r="AD29" s="23" t="s">
        <v>216</v>
      </c>
      <c r="AE29" s="23" t="s">
        <v>76</v>
      </c>
      <c r="AF29" s="23" t="s">
        <v>133</v>
      </c>
      <c r="AG29" s="23" t="s">
        <v>141</v>
      </c>
      <c r="AH29" s="23" t="s">
        <v>61</v>
      </c>
      <c r="AI29" s="23" t="s">
        <v>101</v>
      </c>
      <c r="AJ29" s="50"/>
      <c r="AK29" s="50" t="s">
        <v>219</v>
      </c>
      <c r="AL29" s="50"/>
      <c r="AM29" s="50"/>
      <c r="AN29" s="50"/>
      <c r="AO29" s="50"/>
      <c r="AP29" s="50" t="str">
        <f t="shared" si="0"/>
        <v>Subject Count Comparison - MTH to RLA (FS185, 188): The count of students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14 students, or 38.89%, is larger than expected. Please revise data and resubmit or explain in a data note why these data are accurate.</v>
      </c>
      <c r="AQ29" s="50" t="str">
        <f t="shared" si="1"/>
        <v>We identify the error on the submission and resubmitted the file 178,188 on March 27,2019.</v>
      </c>
      <c r="AR29" s="50"/>
      <c r="AS29" s="50" t="str">
        <f t="shared" si="2"/>
        <v>Include</v>
      </c>
      <c r="AT29" s="50" t="str">
        <f>IF(VLOOKUP($A29,'Data Notes - Working'!$A$2:$BP$571,55,FALSE)=0,"",VLOOKUP($A29,'Data Notes - Working'!$A$2:$BP$571,55,FALSE))</f>
        <v>Not included in LEA or SCH files</v>
      </c>
      <c r="AU29" s="50" t="str">
        <f>IF(VLOOKUP($A29,'Data Notes - Working'!$A$2:$BP$571,56,FALSE)=0,"",VLOOKUP($A29,'Data Notes - Working'!$A$2:$BP$571,56,FALSE))</f>
        <v/>
      </c>
      <c r="AV29" s="50" t="str">
        <f>IF(VLOOKUP($A29,'Data Notes - Working'!$A$2:$BP$571,57,FALSE)=0,"",VLOOKUP($A29,'Data Notes - Working'!$A$2:$BP$571,57,FALSE))</f>
        <v>No</v>
      </c>
      <c r="AW29" s="50" t="str">
        <f>IF(VLOOKUP($A29,'Data Notes - Working'!$A$2:$BP$571,58,FALSE)=0,"",VLOOKUP($A29,'Data Notes - Working'!$A$2:$BP$571,58,FALSE))</f>
        <v>Not relevant</v>
      </c>
      <c r="AX29" s="50" t="str">
        <f>IF(VLOOKUP(A29,'Data Notes - Working'!A28:BP597,59,FALSE)=0,"",VLOOKUP(A29,'Data Notes - Working'!A28:BP597,59,FALSE))</f>
        <v>No</v>
      </c>
      <c r="AY29" s="50" t="str">
        <f>IF(VLOOKUP($A29,'Data Notes - Working'!$A$2:$BP$571,60,FALSE)=0,"",VLOOKUP($A29,'Data Notes - Working'!$A$2:$BP$571,60,FALSE))</f>
        <v>Subject Count Comparison - MTH to RLA (FS185, 188): The count of students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14 students, or 38.89%, is larger than expected. Please revise data and resubmit or explain in a data note why these data are accurate.</v>
      </c>
      <c r="AZ29" s="50" t="str">
        <f>IF(VLOOKUP($A29,'Data Notes - Working'!$A$2:$BP$571,61,FALSE)=0,"",VLOOKUP($A29,'Data Notes - Working'!$A$2:$BP$571,61,FALSE))</f>
        <v/>
      </c>
      <c r="BA29" s="50"/>
      <c r="BB29" s="50"/>
      <c r="BC29" s="50"/>
      <c r="BD29" s="50"/>
      <c r="BE29" s="50"/>
      <c r="BF29" s="50"/>
      <c r="BG29" s="50"/>
    </row>
    <row r="30" spans="1:59" s="9" customFormat="1" ht="90">
      <c r="A30" s="13" t="s">
        <v>220</v>
      </c>
      <c r="B30" s="14" t="s">
        <v>45</v>
      </c>
      <c r="C30" s="14" t="s">
        <v>46</v>
      </c>
      <c r="D30" s="14" t="s">
        <v>47</v>
      </c>
      <c r="E30" s="14" t="s">
        <v>196</v>
      </c>
      <c r="F30" s="14" t="s">
        <v>197</v>
      </c>
      <c r="G30" s="13" t="s">
        <v>179</v>
      </c>
      <c r="H30" s="14">
        <v>185</v>
      </c>
      <c r="I30" s="14">
        <v>588</v>
      </c>
      <c r="J30" s="14" t="s">
        <v>73</v>
      </c>
      <c r="K30" s="14" t="s">
        <v>180</v>
      </c>
      <c r="L30" s="14" t="s">
        <v>53</v>
      </c>
      <c r="M30" s="14" t="s">
        <v>54</v>
      </c>
      <c r="N30" s="14"/>
      <c r="O30" s="14"/>
      <c r="P30" s="14" t="s">
        <v>216</v>
      </c>
      <c r="Q30" s="14" t="s">
        <v>56</v>
      </c>
      <c r="R30" s="14" t="s">
        <v>68</v>
      </c>
      <c r="S30" s="14" t="s">
        <v>58</v>
      </c>
      <c r="T30" s="50" t="s">
        <v>221</v>
      </c>
      <c r="U30" s="50"/>
      <c r="V30" s="50" t="s">
        <v>221</v>
      </c>
      <c r="W30" s="26" t="s">
        <v>222</v>
      </c>
      <c r="X30" s="50"/>
      <c r="Y30" s="50"/>
      <c r="Z30" s="54" t="s">
        <v>223</v>
      </c>
      <c r="AA30" s="23" t="s">
        <v>54</v>
      </c>
      <c r="AB30" s="23"/>
      <c r="AC30" s="23"/>
      <c r="AD30" s="23" t="s">
        <v>224</v>
      </c>
      <c r="AE30" s="23" t="s">
        <v>133</v>
      </c>
      <c r="AF30" s="23" t="s">
        <v>133</v>
      </c>
      <c r="AG30" s="23" t="s">
        <v>141</v>
      </c>
      <c r="AH30" s="23" t="s">
        <v>61</v>
      </c>
      <c r="AI30" s="23" t="s">
        <v>101</v>
      </c>
      <c r="AJ30" s="50"/>
      <c r="AK30" s="50" t="s">
        <v>225</v>
      </c>
      <c r="AL30" s="50"/>
      <c r="AM30" s="50"/>
      <c r="AN30" s="50"/>
      <c r="AO30" s="50"/>
      <c r="AP30" s="50" t="str">
        <f t="shared" si="0"/>
        <v>Low Participation Rate (FS185): The participation rate for ALL STUDENTS, CWD students is 92.35%. The ESEA, as amended, requires that States annually measure the achievement of not less than 95 percent of all students, and 95 percent of all students in each subgroup of students. Please revise data and resubmit and/or provide an explanatory data note.</v>
      </c>
      <c r="AQ30" s="50" t="str">
        <f t="shared" si="1"/>
        <v>We identify the error and resubmitted the file 175,185 on March 27,2019.</v>
      </c>
      <c r="AR30" s="50"/>
      <c r="AS30" s="50" t="str">
        <f t="shared" si="2"/>
        <v>Include</v>
      </c>
      <c r="AT30" s="50" t="str">
        <f>IF(VLOOKUP($A30,'Data Notes - Working'!$A$2:$BP$571,55,FALSE)=0,"",VLOOKUP($A30,'Data Notes - Working'!$A$2:$BP$571,55,FALSE))</f>
        <v>Not included in LEA or SCH files</v>
      </c>
      <c r="AU30" s="50" t="str">
        <f>IF(VLOOKUP($A30,'Data Notes - Working'!$A$2:$BP$571,56,FALSE)=0,"",VLOOKUP($A30,'Data Notes - Working'!$A$2:$BP$571,56,FALSE))</f>
        <v/>
      </c>
      <c r="AV30" s="50" t="str">
        <f>IF(VLOOKUP($A30,'Data Notes - Working'!$A$2:$BP$571,57,FALSE)=0,"",VLOOKUP($A30,'Data Notes - Working'!$A$2:$BP$571,57,FALSE))</f>
        <v>No</v>
      </c>
      <c r="AW30" s="50" t="str">
        <f>IF(VLOOKUP($A30,'Data Notes - Working'!$A$2:$BP$571,58,FALSE)=0,"",VLOOKUP($A30,'Data Notes - Working'!$A$2:$BP$571,58,FALSE))</f>
        <v>Not relevant</v>
      </c>
      <c r="AX30" s="50" t="str">
        <f>IF(VLOOKUP(A30,'Data Notes - Working'!A29:BP598,59,FALSE)=0,"",VLOOKUP(A30,'Data Notes - Working'!A29:BP598,59,FALSE))</f>
        <v>No</v>
      </c>
      <c r="AY30" s="50" t="str">
        <f>IF(VLOOKUP($A30,'Data Notes - Working'!$A$2:$BP$571,60,FALSE)=0,"",VLOOKUP($A30,'Data Notes - Working'!$A$2:$BP$571,60,FALSE))</f>
        <v>Low Participation Rate (FS185): The participation rate for ALL STUDENTS, CWD students is 92.35%. The ESEA, as amended, requires that States annually measure the achievement of not less than 95 percent of all students, and 95 percent of all students in each subgroup of students. Please revise data and resubmit and/or provide an explanatory data note.</v>
      </c>
      <c r="AZ30" s="50" t="str">
        <f>IF(VLOOKUP($A30,'Data Notes - Working'!$A$2:$BP$571,61,FALSE)=0,"",VLOOKUP($A30,'Data Notes - Working'!$A$2:$BP$571,61,FALSE))</f>
        <v/>
      </c>
      <c r="BA30" s="50"/>
      <c r="BB30" s="50"/>
      <c r="BC30" s="50"/>
      <c r="BD30" s="50"/>
      <c r="BE30" s="50"/>
      <c r="BF30" s="50"/>
      <c r="BG30" s="50"/>
    </row>
    <row r="31" spans="1:59" s="9" customFormat="1" ht="90">
      <c r="A31" s="13" t="s">
        <v>226</v>
      </c>
      <c r="B31" s="14" t="s">
        <v>45</v>
      </c>
      <c r="C31" s="14" t="s">
        <v>46</v>
      </c>
      <c r="D31" s="14" t="s">
        <v>47</v>
      </c>
      <c r="E31" s="14" t="s">
        <v>196</v>
      </c>
      <c r="F31" s="14" t="s">
        <v>197</v>
      </c>
      <c r="G31" s="13" t="s">
        <v>179</v>
      </c>
      <c r="H31" s="14">
        <v>188</v>
      </c>
      <c r="I31" s="14">
        <v>589</v>
      </c>
      <c r="J31" s="14" t="s">
        <v>73</v>
      </c>
      <c r="K31" s="14" t="s">
        <v>180</v>
      </c>
      <c r="L31" s="14" t="s">
        <v>53</v>
      </c>
      <c r="M31" s="14"/>
      <c r="N31" s="14" t="s">
        <v>54</v>
      </c>
      <c r="O31" s="14"/>
      <c r="P31" s="14" t="s">
        <v>216</v>
      </c>
      <c r="Q31" s="14" t="s">
        <v>56</v>
      </c>
      <c r="R31" s="14" t="s">
        <v>68</v>
      </c>
      <c r="S31" s="14" t="s">
        <v>58</v>
      </c>
      <c r="T31" s="50" t="s">
        <v>227</v>
      </c>
      <c r="U31" s="50"/>
      <c r="V31" s="50" t="s">
        <v>227</v>
      </c>
      <c r="W31" s="26" t="s">
        <v>218</v>
      </c>
      <c r="X31" s="50"/>
      <c r="Y31" s="50"/>
      <c r="Z31" s="54" t="s">
        <v>223</v>
      </c>
      <c r="AA31" s="23"/>
      <c r="AB31" s="23" t="s">
        <v>54</v>
      </c>
      <c r="AC31" s="23"/>
      <c r="AD31" s="23" t="s">
        <v>224</v>
      </c>
      <c r="AE31" s="23" t="s">
        <v>133</v>
      </c>
      <c r="AF31" s="23" t="s">
        <v>133</v>
      </c>
      <c r="AG31" s="23" t="s">
        <v>141</v>
      </c>
      <c r="AH31" s="23" t="s">
        <v>61</v>
      </c>
      <c r="AI31" s="23" t="s">
        <v>101</v>
      </c>
      <c r="AJ31" s="50"/>
      <c r="AK31" s="50" t="s">
        <v>228</v>
      </c>
      <c r="AL31" s="50"/>
      <c r="AM31" s="50"/>
      <c r="AN31" s="50"/>
      <c r="AO31" s="50"/>
      <c r="AP31" s="50" t="str">
        <f t="shared" si="0"/>
        <v>Low Participation Rate (FS188): The participation rate for ALL STUDENTS and CWD students is 87.24%. The ESEA, as amended, requires that States annually measure the achievement of not less than 95 percent of all students, and 95 percent of all students in each subgroup of students. Please revise data and resubmit and/or provide an explanatory data note.</v>
      </c>
      <c r="AQ31" s="50" t="str">
        <f t="shared" si="1"/>
        <v>We identify the error on the submission and resubmitted the file 178,188 on March 27,2019.</v>
      </c>
      <c r="AR31" s="50"/>
      <c r="AS31" s="50" t="str">
        <f t="shared" si="2"/>
        <v>Include</v>
      </c>
      <c r="AT31" s="50" t="str">
        <f>IF(VLOOKUP($A31,'Data Notes - Working'!$A$2:$BP$571,55,FALSE)=0,"",VLOOKUP($A31,'Data Notes - Working'!$A$2:$BP$571,55,FALSE))</f>
        <v>Not included in LEA or SCH files</v>
      </c>
      <c r="AU31" s="50" t="str">
        <f>IF(VLOOKUP($A31,'Data Notes - Working'!$A$2:$BP$571,56,FALSE)=0,"",VLOOKUP($A31,'Data Notes - Working'!$A$2:$BP$571,56,FALSE))</f>
        <v/>
      </c>
      <c r="AV31" s="50" t="str">
        <f>IF(VLOOKUP($A31,'Data Notes - Working'!$A$2:$BP$571,57,FALSE)=0,"",VLOOKUP($A31,'Data Notes - Working'!$A$2:$BP$571,57,FALSE))</f>
        <v>No</v>
      </c>
      <c r="AW31" s="50" t="str">
        <f>IF(VLOOKUP($A31,'Data Notes - Working'!$A$2:$BP$571,58,FALSE)=0,"",VLOOKUP($A31,'Data Notes - Working'!$A$2:$BP$571,58,FALSE))</f>
        <v>Not relevant</v>
      </c>
      <c r="AX31" s="50" t="str">
        <f>IF(VLOOKUP(A31,'Data Notes - Working'!A30:BP599,59,FALSE)=0,"",VLOOKUP(A31,'Data Notes - Working'!A30:BP599,59,FALSE))</f>
        <v>No</v>
      </c>
      <c r="AY31" s="50" t="str">
        <f>IF(VLOOKUP($A31,'Data Notes - Working'!$A$2:$BP$571,60,FALSE)=0,"",VLOOKUP($A31,'Data Notes - Working'!$A$2:$BP$571,60,FALSE))</f>
        <v>Low Participation Rate (FS188): The participation rate for ALL STUDENTS and CWD students is 87.24%. The ESEA, as amended, requires that States annually measure the achievement of not less than 95 percent of all students, and 95 percent of all students in each subgroup of students. Please revise data and resubmit and/or provide an explanatory data note.</v>
      </c>
      <c r="AZ31" s="50" t="str">
        <f>IF(VLOOKUP($A31,'Data Notes - Working'!$A$2:$BP$571,61,FALSE)=0,"",VLOOKUP($A31,'Data Notes - Working'!$A$2:$BP$571,61,FALSE))</f>
        <v/>
      </c>
      <c r="BA31" s="50"/>
      <c r="BB31" s="50"/>
      <c r="BC31" s="50"/>
      <c r="BD31" s="50"/>
      <c r="BE31" s="50"/>
      <c r="BF31" s="50"/>
      <c r="BG31" s="50"/>
    </row>
    <row r="32" spans="1:59" s="9" customFormat="1" ht="315">
      <c r="A32" s="13" t="s">
        <v>229</v>
      </c>
      <c r="B32" s="14" t="s">
        <v>45</v>
      </c>
      <c r="C32" s="14" t="s">
        <v>46</v>
      </c>
      <c r="D32" s="14" t="s">
        <v>47</v>
      </c>
      <c r="E32" s="14" t="s">
        <v>230</v>
      </c>
      <c r="F32" s="14" t="s">
        <v>231</v>
      </c>
      <c r="G32" s="13" t="s">
        <v>104</v>
      </c>
      <c r="H32" s="14" t="s">
        <v>157</v>
      </c>
      <c r="I32" s="14" t="s">
        <v>158</v>
      </c>
      <c r="J32" s="14" t="s">
        <v>73</v>
      </c>
      <c r="K32" s="14" t="s">
        <v>107</v>
      </c>
      <c r="L32" s="14" t="s">
        <v>53</v>
      </c>
      <c r="M32" s="14" t="s">
        <v>54</v>
      </c>
      <c r="N32" s="14" t="s">
        <v>54</v>
      </c>
      <c r="O32" s="14" t="s">
        <v>54</v>
      </c>
      <c r="P32" s="14" t="s">
        <v>108</v>
      </c>
      <c r="Q32" s="14" t="s">
        <v>108</v>
      </c>
      <c r="R32" s="14" t="s">
        <v>108</v>
      </c>
      <c r="S32" s="14" t="s">
        <v>108</v>
      </c>
      <c r="T32" s="50" t="s">
        <v>159</v>
      </c>
      <c r="U32" s="50"/>
      <c r="V32" s="50" t="s">
        <v>159</v>
      </c>
      <c r="W32" s="26" t="s">
        <v>232</v>
      </c>
      <c r="X32" s="50"/>
      <c r="Y32" s="50"/>
      <c r="Z32" s="50"/>
      <c r="AA32" s="23" t="s">
        <v>54</v>
      </c>
      <c r="AB32" s="23" t="s">
        <v>54</v>
      </c>
      <c r="AC32" s="23" t="s">
        <v>54</v>
      </c>
      <c r="AD32" s="14" t="s">
        <v>108</v>
      </c>
      <c r="AE32" s="14" t="s">
        <v>108</v>
      </c>
      <c r="AF32" s="14" t="s">
        <v>108</v>
      </c>
      <c r="AG32" s="14" t="s">
        <v>108</v>
      </c>
      <c r="AH32" s="23" t="s">
        <v>185</v>
      </c>
      <c r="AI32" s="23" t="s">
        <v>101</v>
      </c>
      <c r="AJ32" s="50"/>
      <c r="AK32" s="50" t="s">
        <v>161</v>
      </c>
      <c r="AL32" s="50"/>
      <c r="AM32" s="50"/>
      <c r="AN32" s="50"/>
      <c r="AO32" s="50"/>
      <c r="AP32" s="50" t="str">
        <f t="shared" si="0"/>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32" s="50" t="str">
        <f t="shared" si="1"/>
        <v>Two things may have impacted the number and performance of students with accommodations. ADE improved and increased trainings for schools and districts to better document the use of accommodations at the school and district level. So part of the difference may reflect not a true difference but a more accurate reporting of accommodations. Secondly, beginning in FY18 a number of modifications to testing that were previously labeled accommodations and were only limited to a small number of students were reclassified as tools and became available to all students in Arizona. This included Color Contrast, Mouse Pointer Size and Color, Print Size, and Text-to-Speech (for all sessions except Reading). These tools were still labeled accommodations in our EDFacts filing and should not have been. Once these tools are removed from the accommodations list Arizona’s numbers should decrease.</v>
      </c>
      <c r="AR32" s="50"/>
      <c r="AS32" s="50" t="str">
        <f t="shared" si="2"/>
        <v>Include</v>
      </c>
      <c r="AT32" s="50" t="str">
        <f>IF(VLOOKUP($A32,'Data Notes - Working'!$A$2:$BP$571,55,FALSE)=0,"",VLOOKUP($A32,'Data Notes - Working'!$A$2:$BP$571,55,FALSE))</f>
        <v/>
      </c>
      <c r="AU32" s="50" t="str">
        <f>IF(VLOOKUP($A32,'Data Notes - Working'!$A$2:$BP$571,56,FALSE)=0,"",VLOOKUP($A32,'Data Notes - Working'!$A$2:$BP$571,56,FALSE))</f>
        <v/>
      </c>
      <c r="AV32" s="50" t="str">
        <f>IF(VLOOKUP($A32,'Data Notes - Working'!$A$2:$BP$571,57,FALSE)=0,"",VLOOKUP($A32,'Data Notes - Working'!$A$2:$BP$571,57,FALSE))</f>
        <v>Y2Y explained</v>
      </c>
      <c r="AW32" s="50" t="str">
        <f>IF(VLOOKUP($A32,'Data Notes - Working'!$A$2:$BP$571,58,FALSE)=0,"",VLOOKUP($A32,'Data Notes - Working'!$A$2:$BP$571,58,FALSE))</f>
        <v/>
      </c>
      <c r="AX32" s="50" t="str">
        <f>IF(VLOOKUP(A32,'Data Notes - Working'!A31:BP600,59,FALSE)=0,"",VLOOKUP(A32,'Data Notes - Working'!A31:BP600,59,FALSE))</f>
        <v>No</v>
      </c>
      <c r="AY32" s="50" t="str">
        <f>IF(VLOOKUP($A32,'Data Notes - Working'!$A$2:$BP$571,60,FALSE)=0,"",VLOOKUP($A32,'Data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32" s="50" t="str">
        <f>IF(VLOOKUP($A32,'Data Notes - Working'!$A$2:$BP$571,61,FALSE)=0,"",VLOOKUP($A32,'Data Notes - Working'!$A$2:$BP$571,61,FALSE))</f>
        <v>Two things may have impacted the number and performance of students with accommodations. ADE improved and increased trainings for schools and districts to better document the use of accommodations at the school and district level. So part of the difference may reflect not a true difference but a more accurate reporting of accommodations. Secondly, beginning in FY18 a number of modifications to testing that were previously labeled accommodations and were only limited to a small number of students were reclassified as tools and became available to all students in Arizona. This included Color Contrast, Mouse Pointer Size and Color, Print Size, and Text-to-Speech (for all sessions except Reading). These tools were still labeled accommodations in our EDFacts filing and should not have been. Once these tools are removed from the accommodations list Arizona’s numbers should decrease.</v>
      </c>
      <c r="BA32" s="50"/>
      <c r="BB32" s="50"/>
      <c r="BC32" s="50"/>
      <c r="BD32" s="50"/>
      <c r="BE32" s="50"/>
      <c r="BF32" s="50"/>
      <c r="BG32" s="50"/>
    </row>
    <row r="33" spans="1:59" s="9" customFormat="1" ht="315">
      <c r="A33" s="13" t="s">
        <v>234</v>
      </c>
      <c r="B33" s="14" t="s">
        <v>45</v>
      </c>
      <c r="C33" s="14" t="s">
        <v>46</v>
      </c>
      <c r="D33" s="14" t="s">
        <v>47</v>
      </c>
      <c r="E33" s="14" t="s">
        <v>230</v>
      </c>
      <c r="F33" s="14" t="s">
        <v>231</v>
      </c>
      <c r="G33" s="13" t="s">
        <v>118</v>
      </c>
      <c r="H33" s="14" t="s">
        <v>157</v>
      </c>
      <c r="I33" s="14" t="s">
        <v>158</v>
      </c>
      <c r="J33" s="14" t="s">
        <v>73</v>
      </c>
      <c r="K33" s="14" t="s">
        <v>121</v>
      </c>
      <c r="L33" s="14" t="s">
        <v>53</v>
      </c>
      <c r="M33" s="14" t="s">
        <v>54</v>
      </c>
      <c r="N33" s="14" t="s">
        <v>54</v>
      </c>
      <c r="O33" s="14" t="s">
        <v>54</v>
      </c>
      <c r="P33" s="14" t="s">
        <v>108</v>
      </c>
      <c r="Q33" s="14" t="s">
        <v>108</v>
      </c>
      <c r="R33" s="14" t="s">
        <v>108</v>
      </c>
      <c r="S33" s="14" t="s">
        <v>108</v>
      </c>
      <c r="T33" s="50" t="s">
        <v>212</v>
      </c>
      <c r="U33" s="50"/>
      <c r="V33" s="50" t="s">
        <v>212</v>
      </c>
      <c r="W33" s="26" t="s">
        <v>232</v>
      </c>
      <c r="X33" s="50"/>
      <c r="Y33" s="50"/>
      <c r="Z33" s="50"/>
      <c r="AA33" s="23" t="s">
        <v>54</v>
      </c>
      <c r="AB33" s="23" t="s">
        <v>54</v>
      </c>
      <c r="AC33" s="23" t="s">
        <v>54</v>
      </c>
      <c r="AD33" s="14" t="s">
        <v>108</v>
      </c>
      <c r="AE33" s="14" t="s">
        <v>108</v>
      </c>
      <c r="AF33" s="14" t="s">
        <v>108</v>
      </c>
      <c r="AG33" s="14" t="s">
        <v>108</v>
      </c>
      <c r="AH33" s="23" t="s">
        <v>185</v>
      </c>
      <c r="AI33" s="23" t="s">
        <v>101</v>
      </c>
      <c r="AJ33" s="50"/>
      <c r="AK33" s="50" t="s">
        <v>214</v>
      </c>
      <c r="AL33" s="50"/>
      <c r="AM33" s="50"/>
      <c r="AN33" s="50"/>
      <c r="AO33" s="50"/>
      <c r="AP33" s="50" t="str">
        <f t="shared" si="0"/>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33" s="50" t="str">
        <f t="shared" si="1"/>
        <v>Two things may have impacted the number and performance of students with accommodations. ADE improved and increased trainings for schools and districts to better document the use of accommodations at the school and district level. So part of the difference may reflect not a true difference but a more accurate reporting of accommodations. Secondly, beginning in FY18 a number of modifications to testing that were previously labeled accommodations and were only limited to a small number of students were reclassified as tools and became available to all students in Arizona. This included Color Contrast, Mouse Pointer Size and Color, Print Size, and Text-to-Speech (for all sessions except Reading). These tools were still labeled accommodations in our EDFacts filing and should not have been. Once these tools are removed from the accommodations list Arizona’s numbers should decrease.</v>
      </c>
      <c r="AR33" s="50"/>
      <c r="AS33" s="50" t="str">
        <f t="shared" si="2"/>
        <v>Include</v>
      </c>
      <c r="AT33" s="50" t="str">
        <f>IF(VLOOKUP($A33,'Data Notes - Working'!$A$2:$BP$571,55,FALSE)=0,"",VLOOKUP($A33,'Data Notes - Working'!$A$2:$BP$571,55,FALSE))</f>
        <v/>
      </c>
      <c r="AU33" s="50" t="str">
        <f>IF(VLOOKUP($A33,'Data Notes - Working'!$A$2:$BP$571,56,FALSE)=0,"",VLOOKUP($A33,'Data Notes - Working'!$A$2:$BP$571,56,FALSE))</f>
        <v/>
      </c>
      <c r="AV33" s="50" t="str">
        <f>IF(VLOOKUP($A33,'Data Notes - Working'!$A$2:$BP$571,57,FALSE)=0,"",VLOOKUP($A33,'Data Notes - Working'!$A$2:$BP$571,57,FALSE))</f>
        <v>Y2Y explained</v>
      </c>
      <c r="AW33" s="50" t="str">
        <f>IF(VLOOKUP($A33,'Data Notes - Working'!$A$2:$BP$571,58,FALSE)=0,"",VLOOKUP($A33,'Data Notes - Working'!$A$2:$BP$571,58,FALSE))</f>
        <v/>
      </c>
      <c r="AX33" s="50" t="str">
        <f>IF(VLOOKUP(A33,'Data Notes - Working'!A32:BP601,59,FALSE)=0,"",VLOOKUP(A33,'Data Notes - Working'!A32:BP601,59,FALSE))</f>
        <v>No</v>
      </c>
      <c r="AY33" s="50" t="str">
        <f>IF(VLOOKUP($A33,'Data Notes - Working'!$A$2:$BP$571,60,FALSE)=0,"",VLOOKUP($A33,'Data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33" s="50" t="str">
        <f>IF(VLOOKUP($A33,'Data Notes - Working'!$A$2:$BP$571,61,FALSE)=0,"",VLOOKUP($A33,'Data Notes - Working'!$A$2:$BP$571,61,FALSE))</f>
        <v>Two things may have impacted the number and performance of students with accommodations. ADE improved and increased trainings for schools and districts to better document the use of accommodations at the school and district level. So part of the difference may reflect not a true difference but a more accurate reporting of accommodations. Secondly, beginning in FY18 a number of modifications to testing that were previously labeled accommodations and were only limited to a small number of students were reclassified as tools and became available to all students in Arizona. This included Color Contrast, Mouse Pointer Size and Color, Print Size, and Text-to-Speech (for all sessions except Reading). These tools were still labeled accommodations in our EDFacts filing and should not have been. Once these tools are removed from the accommodations list Arizona’s numbers should decrease.</v>
      </c>
      <c r="BA33" s="50"/>
      <c r="BB33" s="50"/>
      <c r="BC33" s="50"/>
      <c r="BD33" s="50"/>
      <c r="BE33" s="50"/>
      <c r="BF33" s="50"/>
      <c r="BG33" s="50"/>
    </row>
    <row r="34" spans="1:59" s="9" customFormat="1" ht="150">
      <c r="A34" s="13" t="s">
        <v>236</v>
      </c>
      <c r="B34" s="14" t="s">
        <v>45</v>
      </c>
      <c r="C34" s="14" t="s">
        <v>46</v>
      </c>
      <c r="D34" s="14" t="s">
        <v>47</v>
      </c>
      <c r="E34" s="14" t="s">
        <v>230</v>
      </c>
      <c r="F34" s="14" t="s">
        <v>231</v>
      </c>
      <c r="G34" s="14" t="s">
        <v>172</v>
      </c>
      <c r="H34" s="14" t="s">
        <v>91</v>
      </c>
      <c r="I34" s="14" t="s">
        <v>92</v>
      </c>
      <c r="J34" s="14" t="s">
        <v>73</v>
      </c>
      <c r="K34" s="14" t="s">
        <v>173</v>
      </c>
      <c r="L34" s="14" t="s">
        <v>53</v>
      </c>
      <c r="M34" s="14" t="s">
        <v>54</v>
      </c>
      <c r="N34" s="14" t="s">
        <v>54</v>
      </c>
      <c r="O34" s="14"/>
      <c r="P34" s="14" t="s">
        <v>237</v>
      </c>
      <c r="Q34" s="14" t="s">
        <v>76</v>
      </c>
      <c r="R34" s="14" t="s">
        <v>133</v>
      </c>
      <c r="S34" s="14" t="s">
        <v>58</v>
      </c>
      <c r="T34" s="50" t="s">
        <v>238</v>
      </c>
      <c r="U34" s="50"/>
      <c r="V34" s="50" t="s">
        <v>238</v>
      </c>
      <c r="W34" s="26" t="s">
        <v>239</v>
      </c>
      <c r="X34" s="50"/>
      <c r="Y34" s="50"/>
      <c r="Z34" s="50"/>
      <c r="AA34" s="23"/>
      <c r="AB34" s="23"/>
      <c r="AC34" s="23"/>
      <c r="AD34" s="23"/>
      <c r="AE34" s="23"/>
      <c r="AF34" s="23"/>
      <c r="AG34" s="23"/>
      <c r="AH34" s="23" t="s">
        <v>61</v>
      </c>
      <c r="AI34" s="23" t="s">
        <v>62</v>
      </c>
      <c r="AJ34" s="50"/>
      <c r="AK34" s="50"/>
      <c r="AL34" s="50"/>
      <c r="AM34" s="50"/>
      <c r="AN34" s="50"/>
      <c r="AO34" s="50"/>
      <c r="AP34" s="50" t="str">
        <f t="shared" si="0"/>
        <v/>
      </c>
      <c r="AQ34" s="50" t="str">
        <f t="shared" si="1"/>
        <v>This is due to the general movement of students between schools within the testing window and schools’ individual testing policies during the state window.</v>
      </c>
      <c r="AR34" s="50"/>
      <c r="AS34" s="50" t="str">
        <f t="shared" si="2"/>
        <v>Exclude</v>
      </c>
      <c r="AT34" s="50" t="str">
        <f>IF(VLOOKUP($A34,'Data Notes - Working'!$A$2:$BP$571,55,FALSE)=0,"",VLOOKUP($A34,'Data Notes - Working'!$A$2:$BP$571,55,FALSE))</f>
        <v>No</v>
      </c>
      <c r="AU34" s="50" t="str">
        <f>IF(VLOOKUP($A34,'Data Notes - Working'!$A$2:$BP$571,56,FALSE)=0,"",VLOOKUP($A34,'Data Notes - Working'!$A$2:$BP$571,56,FALSE))</f>
        <v>Resolved</v>
      </c>
      <c r="AV34" s="50" t="str">
        <f>IF(VLOOKUP($A34,'Data Notes - Working'!$A$2:$BP$571,57,FALSE)=0,"",VLOOKUP($A34,'Data Notes - Working'!$A$2:$BP$571,57,FALSE))</f>
        <v/>
      </c>
      <c r="AW34" s="50" t="str">
        <f>IF(VLOOKUP($A34,'Data Notes - Working'!$A$2:$BP$571,58,FALSE)=0,"",VLOOKUP($A34,'Data Notes - Working'!$A$2:$BP$571,58,FALSE))</f>
        <v/>
      </c>
      <c r="AX34" s="50" t="str">
        <f>IF(VLOOKUP(A34,'Data Notes - Working'!A33:BP602,59,FALSE)=0,"",VLOOKUP(A34,'Data Notes - Working'!A33:BP602,59,FALSE))</f>
        <v/>
      </c>
      <c r="AY34" s="50" t="str">
        <f>IF(VLOOKUP($A34,'Data Notes - Working'!$A$2:$BP$571,60,FALSE)=0,"",VLOOKUP($A34,'Data Notes - Working'!$A$2:$BP$571,60,FALSE))</f>
        <v/>
      </c>
      <c r="AZ34" s="50" t="str">
        <f>IF(VLOOKUP($A34,'Data Notes - Working'!$A$2:$BP$571,61,FALSE)=0,"",VLOOKUP($A34,'Data Notes - Working'!$A$2:$BP$571,61,FALSE))</f>
        <v/>
      </c>
      <c r="BA34" s="50"/>
      <c r="BB34" s="50"/>
      <c r="BC34" s="50"/>
      <c r="BD34" s="50"/>
      <c r="BE34" s="50"/>
      <c r="BF34" s="50"/>
      <c r="BG34" s="50"/>
    </row>
    <row r="35" spans="1:59" s="9" customFormat="1" ht="173.25">
      <c r="A35" s="13" t="s">
        <v>240</v>
      </c>
      <c r="B35" s="14" t="s">
        <v>45</v>
      </c>
      <c r="C35" s="14" t="s">
        <v>46</v>
      </c>
      <c r="D35" s="14" t="s">
        <v>47</v>
      </c>
      <c r="E35" s="14" t="s">
        <v>230</v>
      </c>
      <c r="F35" s="14" t="s">
        <v>231</v>
      </c>
      <c r="G35" s="13" t="s">
        <v>179</v>
      </c>
      <c r="H35" s="14">
        <v>185</v>
      </c>
      <c r="I35" s="14">
        <v>588</v>
      </c>
      <c r="J35" s="14" t="s">
        <v>73</v>
      </c>
      <c r="K35" s="14" t="s">
        <v>180</v>
      </c>
      <c r="L35" s="14" t="s">
        <v>53</v>
      </c>
      <c r="M35" s="14" t="s">
        <v>54</v>
      </c>
      <c r="N35" s="14"/>
      <c r="O35" s="14"/>
      <c r="P35" s="14" t="s">
        <v>241</v>
      </c>
      <c r="Q35" s="14" t="s">
        <v>56</v>
      </c>
      <c r="R35" s="14" t="s">
        <v>68</v>
      </c>
      <c r="S35" s="14" t="s">
        <v>58</v>
      </c>
      <c r="T35" s="50" t="s">
        <v>242</v>
      </c>
      <c r="U35" s="50"/>
      <c r="V35" s="50" t="s">
        <v>242</v>
      </c>
      <c r="W35" s="26" t="s">
        <v>243</v>
      </c>
      <c r="X35" s="50"/>
      <c r="Y35" s="50"/>
      <c r="Z35" s="50"/>
      <c r="AA35" s="23"/>
      <c r="AB35" s="23"/>
      <c r="AC35" s="23"/>
      <c r="AD35" s="23"/>
      <c r="AE35" s="23"/>
      <c r="AF35" s="23"/>
      <c r="AG35" s="23"/>
      <c r="AH35" s="23" t="s">
        <v>61</v>
      </c>
      <c r="AI35" s="23" t="s">
        <v>62</v>
      </c>
      <c r="AJ35" s="50"/>
      <c r="AK35" s="50"/>
      <c r="AL35" s="50"/>
      <c r="AM35" s="50"/>
      <c r="AN35" s="50"/>
      <c r="AO35" s="50"/>
      <c r="AP35" s="50" t="str">
        <f t="shared" si="0"/>
        <v/>
      </c>
      <c r="AQ35" s="50" t="str">
        <f t="shared" si="1"/>
        <v>This is a behavioral change in response to a change in the state model of A-F Letter Grades. Not meeting a 95% tested number at the school level no longer has as big of an impact on the school’s letter grade, so they have less incentive to ensure 95% of their students are tested.</v>
      </c>
      <c r="AR35" s="50"/>
      <c r="AS35" s="50" t="str">
        <f t="shared" si="2"/>
        <v>Exclude</v>
      </c>
      <c r="AT35" s="50" t="str">
        <f>IF(VLOOKUP($A35,'Data Notes - Working'!$A$2:$BP$571,55,FALSE)=0,"",VLOOKUP($A35,'Data Notes - Working'!$A$2:$BP$571,55,FALSE))</f>
        <v>No</v>
      </c>
      <c r="AU35" s="50" t="str">
        <f>IF(VLOOKUP($A35,'Data Notes - Working'!$A$2:$BP$571,56,FALSE)=0,"",VLOOKUP($A35,'Data Notes - Working'!$A$2:$BP$571,56,FALSE))</f>
        <v>Resolved</v>
      </c>
      <c r="AV35" s="50" t="str">
        <f>IF(VLOOKUP($A35,'Data Notes - Working'!$A$2:$BP$571,57,FALSE)=0,"",VLOOKUP($A35,'Data Notes - Working'!$A$2:$BP$571,57,FALSE))</f>
        <v/>
      </c>
      <c r="AW35" s="50" t="str">
        <f>IF(VLOOKUP($A35,'Data Notes - Working'!$A$2:$BP$571,58,FALSE)=0,"",VLOOKUP($A35,'Data Notes - Working'!$A$2:$BP$571,58,FALSE))</f>
        <v/>
      </c>
      <c r="AX35" s="50" t="str">
        <f>IF(VLOOKUP(A35,'Data Notes - Working'!A34:BP603,59,FALSE)=0,"",VLOOKUP(A35,'Data Notes - Working'!A34:BP603,59,FALSE))</f>
        <v/>
      </c>
      <c r="AY35" s="50" t="str">
        <f>IF(VLOOKUP($A35,'Data Notes - Working'!$A$2:$BP$571,60,FALSE)=0,"",VLOOKUP($A35,'Data Notes - Working'!$A$2:$BP$571,60,FALSE))</f>
        <v/>
      </c>
      <c r="AZ35" s="50" t="str">
        <f>IF(VLOOKUP($A35,'Data Notes - Working'!$A$2:$BP$571,61,FALSE)=0,"",VLOOKUP($A35,'Data Notes - Working'!$A$2:$BP$571,61,FALSE))</f>
        <v/>
      </c>
      <c r="BA35" s="50"/>
      <c r="BB35" s="50"/>
      <c r="BC35" s="50"/>
      <c r="BD35" s="50"/>
      <c r="BE35" s="50"/>
      <c r="BF35" s="50"/>
      <c r="BG35" s="50"/>
    </row>
    <row r="36" spans="1:59" s="9" customFormat="1" ht="173.25">
      <c r="A36" s="13" t="s">
        <v>244</v>
      </c>
      <c r="B36" s="14" t="s">
        <v>45</v>
      </c>
      <c r="C36" s="14" t="s">
        <v>46</v>
      </c>
      <c r="D36" s="14" t="s">
        <v>47</v>
      </c>
      <c r="E36" s="14" t="s">
        <v>230</v>
      </c>
      <c r="F36" s="14" t="s">
        <v>231</v>
      </c>
      <c r="G36" s="13" t="s">
        <v>179</v>
      </c>
      <c r="H36" s="14">
        <v>188</v>
      </c>
      <c r="I36" s="14">
        <v>589</v>
      </c>
      <c r="J36" s="14" t="s">
        <v>73</v>
      </c>
      <c r="K36" s="14" t="s">
        <v>180</v>
      </c>
      <c r="L36" s="14" t="s">
        <v>53</v>
      </c>
      <c r="M36" s="14"/>
      <c r="N36" s="14" t="s">
        <v>54</v>
      </c>
      <c r="O36" s="14"/>
      <c r="P36" s="14" t="s">
        <v>241</v>
      </c>
      <c r="Q36" s="14" t="s">
        <v>56</v>
      </c>
      <c r="R36" s="14" t="s">
        <v>68</v>
      </c>
      <c r="S36" s="14" t="s">
        <v>58</v>
      </c>
      <c r="T36" s="50" t="s">
        <v>245</v>
      </c>
      <c r="U36" s="50"/>
      <c r="V36" s="50" t="s">
        <v>245</v>
      </c>
      <c r="W36" s="26" t="s">
        <v>243</v>
      </c>
      <c r="X36" s="50"/>
      <c r="Y36" s="50"/>
      <c r="Z36" s="50"/>
      <c r="AA36" s="23"/>
      <c r="AB36" s="23"/>
      <c r="AC36" s="23"/>
      <c r="AD36" s="23"/>
      <c r="AE36" s="23"/>
      <c r="AF36" s="23"/>
      <c r="AG36" s="23"/>
      <c r="AH36" s="23" t="s">
        <v>61</v>
      </c>
      <c r="AI36" s="23" t="s">
        <v>62</v>
      </c>
      <c r="AJ36" s="50"/>
      <c r="AK36" s="50"/>
      <c r="AL36" s="50"/>
      <c r="AM36" s="50"/>
      <c r="AN36" s="50"/>
      <c r="AO36" s="50"/>
      <c r="AP36" s="50" t="str">
        <f t="shared" si="0"/>
        <v/>
      </c>
      <c r="AQ36" s="50" t="str">
        <f t="shared" si="1"/>
        <v>This is a behavioral change in response to a change in the state model of A-F Letter Grades. Not meeting a 95% tested number at the school level no longer has as big of an impact on the school’s letter grade, so they have less incentive to ensure 95% of their students are tested.</v>
      </c>
      <c r="AR36" s="50"/>
      <c r="AS36" s="50" t="str">
        <f t="shared" si="2"/>
        <v>Exclude</v>
      </c>
      <c r="AT36" s="50" t="str">
        <f>IF(VLOOKUP($A36,'Data Notes - Working'!$A$2:$BP$571,55,FALSE)=0,"",VLOOKUP($A36,'Data Notes - Working'!$A$2:$BP$571,55,FALSE))</f>
        <v>No</v>
      </c>
      <c r="AU36" s="50" t="str">
        <f>IF(VLOOKUP($A36,'Data Notes - Working'!$A$2:$BP$571,56,FALSE)=0,"",VLOOKUP($A36,'Data Notes - Working'!$A$2:$BP$571,56,FALSE))</f>
        <v>Resolved</v>
      </c>
      <c r="AV36" s="50" t="str">
        <f>IF(VLOOKUP($A36,'Data Notes - Working'!$A$2:$BP$571,57,FALSE)=0,"",VLOOKUP($A36,'Data Notes - Working'!$A$2:$BP$571,57,FALSE))</f>
        <v/>
      </c>
      <c r="AW36" s="50" t="str">
        <f>IF(VLOOKUP($A36,'Data Notes - Working'!$A$2:$BP$571,58,FALSE)=0,"",VLOOKUP($A36,'Data Notes - Working'!$A$2:$BP$571,58,FALSE))</f>
        <v/>
      </c>
      <c r="AX36" s="50" t="str">
        <f>IF(VLOOKUP(A36,'Data Notes - Working'!A35:BP604,59,FALSE)=0,"",VLOOKUP(A36,'Data Notes - Working'!A35:BP604,59,FALSE))</f>
        <v/>
      </c>
      <c r="AY36" s="50" t="str">
        <f>IF(VLOOKUP($A36,'Data Notes - Working'!$A$2:$BP$571,60,FALSE)=0,"",VLOOKUP($A36,'Data Notes - Working'!$A$2:$BP$571,60,FALSE))</f>
        <v/>
      </c>
      <c r="AZ36" s="50" t="str">
        <f>IF(VLOOKUP($A36,'Data Notes - Working'!$A$2:$BP$571,61,FALSE)=0,"",VLOOKUP($A36,'Data Notes - Working'!$A$2:$BP$571,61,FALSE))</f>
        <v/>
      </c>
      <c r="BA36" s="50"/>
      <c r="BB36" s="50"/>
      <c r="BC36" s="50"/>
      <c r="BD36" s="50"/>
      <c r="BE36" s="50"/>
      <c r="BF36" s="50"/>
      <c r="BG36" s="50"/>
    </row>
    <row r="37" spans="1:59" s="9" customFormat="1" ht="165">
      <c r="A37" s="13" t="s">
        <v>246</v>
      </c>
      <c r="B37" s="14" t="s">
        <v>45</v>
      </c>
      <c r="C37" s="14" t="s">
        <v>46</v>
      </c>
      <c r="D37" s="14" t="s">
        <v>47</v>
      </c>
      <c r="E37" s="14" t="s">
        <v>247</v>
      </c>
      <c r="F37" s="14" t="s">
        <v>248</v>
      </c>
      <c r="G37" s="13" t="s">
        <v>104</v>
      </c>
      <c r="H37" s="14" t="s">
        <v>157</v>
      </c>
      <c r="I37" s="14" t="s">
        <v>158</v>
      </c>
      <c r="J37" s="14" t="s">
        <v>73</v>
      </c>
      <c r="K37" s="14" t="s">
        <v>107</v>
      </c>
      <c r="L37" s="14" t="s">
        <v>53</v>
      </c>
      <c r="M37" s="14" t="s">
        <v>54</v>
      </c>
      <c r="N37" s="14" t="s">
        <v>54</v>
      </c>
      <c r="O37" s="14" t="s">
        <v>54</v>
      </c>
      <c r="P37" s="14" t="s">
        <v>108</v>
      </c>
      <c r="Q37" s="14" t="s">
        <v>108</v>
      </c>
      <c r="R37" s="14" t="s">
        <v>108</v>
      </c>
      <c r="S37" s="14" t="s">
        <v>108</v>
      </c>
      <c r="T37" s="50" t="s">
        <v>109</v>
      </c>
      <c r="U37" s="50"/>
      <c r="V37" s="50" t="s">
        <v>109</v>
      </c>
      <c r="W37" s="26" t="s">
        <v>249</v>
      </c>
      <c r="X37" s="50"/>
      <c r="Y37" s="50"/>
      <c r="Z37" s="50"/>
      <c r="AA37" s="23" t="s">
        <v>54</v>
      </c>
      <c r="AB37" s="23" t="s">
        <v>54</v>
      </c>
      <c r="AC37" s="23" t="s">
        <v>54</v>
      </c>
      <c r="AD37" s="14" t="s">
        <v>108</v>
      </c>
      <c r="AE37" s="14" t="s">
        <v>108</v>
      </c>
      <c r="AF37" s="14" t="s">
        <v>108</v>
      </c>
      <c r="AG37" s="14" t="s">
        <v>108</v>
      </c>
      <c r="AH37" s="23" t="s">
        <v>185</v>
      </c>
      <c r="AI37" s="23" t="s">
        <v>101</v>
      </c>
      <c r="AJ37" s="50"/>
      <c r="AK37" s="50" t="s">
        <v>111</v>
      </c>
      <c r="AL37" s="50"/>
      <c r="AM37" s="50"/>
      <c r="AN37" s="50"/>
      <c r="AO37" s="50"/>
      <c r="AP37" s="50" t="str">
        <f t="shared" si="0"/>
        <v>A year to year change of more than 200 (count difference) and 10% was identified for at least one subgroup, assessment type, or grade. Please review the CDQR Year to Year tab. Please resubmit SY 2017-18 data or submit a data note to explain why these data are accurate.</v>
      </c>
      <c r="AQ37" s="50" t="str">
        <f t="shared" si="1"/>
        <v>ALTERNATE ASSESSMENT:The ones that are flagged in the Y2Y count is due to the shifting in high school of what grade levels where assessed as as well as  the state established a clearer definition for who is elilgible to take the alternate assessment. HOM: Change in the data collections can be attributed to the increase count in homeless.  MNP: Partly can be attributed to growing population of Marshallese students in Northwest Arkansas</v>
      </c>
      <c r="AR37" s="50"/>
      <c r="AS37" s="50" t="str">
        <f t="shared" si="2"/>
        <v>Include</v>
      </c>
      <c r="AT37" s="50" t="str">
        <f>IF(VLOOKUP($A37,'Data Notes - Working'!$A$2:$BP$571,55,FALSE)=0,"",VLOOKUP($A37,'Data Notes - Working'!$A$2:$BP$571,55,FALSE))</f>
        <v/>
      </c>
      <c r="AU37" s="50" t="str">
        <f>IF(VLOOKUP($A37,'Data Notes - Working'!$A$2:$BP$571,56,FALSE)=0,"",VLOOKUP($A37,'Data Notes - Working'!$A$2:$BP$571,56,FALSE))</f>
        <v/>
      </c>
      <c r="AV37" s="50" t="str">
        <f>IF(VLOOKUP($A37,'Data Notes - Working'!$A$2:$BP$571,57,FALSE)=0,"",VLOOKUP($A37,'Data Notes - Working'!$A$2:$BP$571,57,FALSE))</f>
        <v>Y2Y explained</v>
      </c>
      <c r="AW37" s="50" t="str">
        <f>IF(VLOOKUP($A37,'Data Notes - Working'!$A$2:$BP$571,58,FALSE)=0,"",VLOOKUP($A37,'Data Notes - Working'!$A$2:$BP$571,58,FALSE))</f>
        <v/>
      </c>
      <c r="AX37" s="50" t="str">
        <f>IF(VLOOKUP(A37,'Data Notes - Working'!A36:BP605,59,FALSE)=0,"",VLOOKUP(A37,'Data Notes - Working'!A36:BP605,59,FALSE))</f>
        <v>No</v>
      </c>
      <c r="AY37" s="50" t="str">
        <f>IF(VLOOKUP($A37,'Data Notes - Working'!$A$2:$BP$571,60,FALSE)=0,"",VLOOKUP($A37,'Data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37" s="50" t="str">
        <f>IF(VLOOKUP($A37,'Data Notes - Working'!$A$2:$BP$571,61,FALSE)=0,"",VLOOKUP($A37,'Data Notes - Working'!$A$2:$BP$571,61,FALSE))</f>
        <v>ALTERNATE ASSESSMENT:The ones that are flagged in the Y2Y count is due to the shifting in high school of what grade levels where assessed as as well as  the state established a clearer definition for who is elilgible to take the alternate assessment. HOM: Change in the data collections can be attributed to the increase count in homeless.  MNP: Partly can be attributed to growing population of Marshallese students in Northwest Arkansas</v>
      </c>
      <c r="BA37" s="50"/>
      <c r="BB37" s="50"/>
      <c r="BC37" s="50"/>
      <c r="BD37" s="50"/>
      <c r="BE37" s="50"/>
      <c r="BF37" s="50"/>
      <c r="BG37" s="50"/>
    </row>
    <row r="38" spans="1:59" s="9" customFormat="1" ht="78.75">
      <c r="A38" s="13" t="s">
        <v>251</v>
      </c>
      <c r="B38" s="14" t="s">
        <v>45</v>
      </c>
      <c r="C38" s="14" t="s">
        <v>46</v>
      </c>
      <c r="D38" s="14" t="s">
        <v>47</v>
      </c>
      <c r="E38" s="14" t="s">
        <v>247</v>
      </c>
      <c r="F38" s="14" t="s">
        <v>248</v>
      </c>
      <c r="G38" s="13" t="s">
        <v>118</v>
      </c>
      <c r="H38" s="14">
        <v>178</v>
      </c>
      <c r="I38" s="14">
        <v>584</v>
      </c>
      <c r="J38" s="14" t="s">
        <v>73</v>
      </c>
      <c r="K38" s="14" t="s">
        <v>121</v>
      </c>
      <c r="L38" s="14" t="s">
        <v>53</v>
      </c>
      <c r="M38" s="14"/>
      <c r="N38" s="14" t="s">
        <v>54</v>
      </c>
      <c r="O38" s="14"/>
      <c r="P38" s="14" t="s">
        <v>108</v>
      </c>
      <c r="Q38" s="14" t="s">
        <v>108</v>
      </c>
      <c r="R38" s="14" t="s">
        <v>108</v>
      </c>
      <c r="S38" s="14" t="s">
        <v>108</v>
      </c>
      <c r="T38" s="50" t="s">
        <v>122</v>
      </c>
      <c r="U38" s="50"/>
      <c r="V38" s="50" t="s">
        <v>122</v>
      </c>
      <c r="W38" s="26" t="s">
        <v>252</v>
      </c>
      <c r="X38" s="50"/>
      <c r="Y38" s="50"/>
      <c r="Z38" s="50"/>
      <c r="AA38" s="23"/>
      <c r="AB38" s="23" t="s">
        <v>54</v>
      </c>
      <c r="AC38" s="23"/>
      <c r="AD38" s="14" t="s">
        <v>108</v>
      </c>
      <c r="AE38" s="14" t="s">
        <v>108</v>
      </c>
      <c r="AF38" s="14" t="s">
        <v>108</v>
      </c>
      <c r="AG38" s="14" t="s">
        <v>108</v>
      </c>
      <c r="AH38" s="23" t="s">
        <v>185</v>
      </c>
      <c r="AI38" s="23" t="s">
        <v>101</v>
      </c>
      <c r="AJ38" s="50"/>
      <c r="AK38" s="50" t="s">
        <v>124</v>
      </c>
      <c r="AL38" s="50"/>
      <c r="AM38" s="50"/>
      <c r="AN38" s="50"/>
      <c r="AO38" s="50"/>
      <c r="AP38" s="50" t="str">
        <f t="shared" si="0"/>
        <v>A year to year proficiency rate change of more than 15% was identified for at least one subgroup, assessment type, or grade. Please review the CDQR Year to Year tab. Please resubmit SY 2017-18 data or submit a data note to explain why these data are accurate.</v>
      </c>
      <c r="AQ38" s="50" t="str">
        <f t="shared" si="1"/>
        <v>Row 2 in AR_Dec DQ Review 1 Report Report_1718-AR_Assessment change is due to new proficiency cut scores were established for RLA.</v>
      </c>
      <c r="AR38" s="50"/>
      <c r="AS38" s="50" t="str">
        <f t="shared" si="2"/>
        <v>Include</v>
      </c>
      <c r="AT38" s="50" t="str">
        <f>IF(VLOOKUP($A38,'Data Notes - Working'!$A$2:$BP$571,55,FALSE)=0,"",VLOOKUP($A38,'Data Notes - Working'!$A$2:$BP$571,55,FALSE))</f>
        <v/>
      </c>
      <c r="AU38" s="50" t="str">
        <f>IF(VLOOKUP($A38,'Data Notes - Working'!$A$2:$BP$571,56,FALSE)=0,"",VLOOKUP($A38,'Data Notes - Working'!$A$2:$BP$571,56,FALSE))</f>
        <v/>
      </c>
      <c r="AV38" s="50" t="str">
        <f>IF(VLOOKUP($A38,'Data Notes - Working'!$A$2:$BP$571,57,FALSE)=0,"",VLOOKUP($A38,'Data Notes - Working'!$A$2:$BP$571,57,FALSE))</f>
        <v>Y2Y explained</v>
      </c>
      <c r="AW38" s="50" t="str">
        <f>IF(VLOOKUP($A38,'Data Notes - Working'!$A$2:$BP$571,58,FALSE)=0,"",VLOOKUP($A38,'Data Notes - Working'!$A$2:$BP$571,58,FALSE))</f>
        <v/>
      </c>
      <c r="AX38" s="50" t="str">
        <f>IF(VLOOKUP(A38,'Data Notes - Working'!A37:BP606,59,FALSE)=0,"",VLOOKUP(A38,'Data Notes - Working'!A37:BP606,59,FALSE))</f>
        <v>No</v>
      </c>
      <c r="AY38" s="50" t="str">
        <f>IF(VLOOKUP($A38,'Data Notes - Working'!$A$2:$BP$571,60,FALSE)=0,"",VLOOKUP($A38,'Data Notes - Working'!$A$2:$BP$571,60,FALSE))</f>
        <v>A year to year proficiency rate change of more than 15% was identified for at least one subgroup, assessment type, or grade. Please review the CDQR Year to Year tab. Please resubmit SY 2017-18 data or submit a data note to explain why these data are accurate.</v>
      </c>
      <c r="AZ38" s="50" t="str">
        <f>IF(VLOOKUP($A38,'Data Notes - Working'!$A$2:$BP$571,61,FALSE)=0,"",VLOOKUP($A38,'Data Notes - Working'!$A$2:$BP$571,61,FALSE))</f>
        <v>Row 2 in AR_Dec DQ Review 1 Report Report_1718-AR_Assessment change is due to new proficiency cut scores were established for RLA.</v>
      </c>
      <c r="BA38" s="50"/>
      <c r="BB38" s="50"/>
      <c r="BC38" s="50"/>
      <c r="BD38" s="50"/>
      <c r="BE38" s="50"/>
      <c r="BF38" s="50"/>
      <c r="BG38" s="50"/>
    </row>
    <row r="39" spans="1:59" s="9" customFormat="1" ht="150">
      <c r="A39" s="13" t="s">
        <v>254</v>
      </c>
      <c r="B39" s="14" t="s">
        <v>45</v>
      </c>
      <c r="C39" s="14" t="s">
        <v>46</v>
      </c>
      <c r="D39" s="14" t="s">
        <v>47</v>
      </c>
      <c r="E39" s="14" t="s">
        <v>247</v>
      </c>
      <c r="F39" s="14" t="s">
        <v>248</v>
      </c>
      <c r="G39" s="17" t="s">
        <v>136</v>
      </c>
      <c r="H39" s="18">
        <v>185</v>
      </c>
      <c r="I39" s="14">
        <v>588</v>
      </c>
      <c r="J39" s="14" t="s">
        <v>73</v>
      </c>
      <c r="K39" s="14" t="s">
        <v>137</v>
      </c>
      <c r="L39" s="14" t="s">
        <v>53</v>
      </c>
      <c r="M39" s="14" t="s">
        <v>54</v>
      </c>
      <c r="N39" s="14"/>
      <c r="O39" s="14"/>
      <c r="P39" s="14" t="s">
        <v>55</v>
      </c>
      <c r="Q39" s="14" t="s">
        <v>56</v>
      </c>
      <c r="R39" s="14" t="s">
        <v>140</v>
      </c>
      <c r="S39" s="14" t="s">
        <v>58</v>
      </c>
      <c r="T39" s="50" t="s">
        <v>255</v>
      </c>
      <c r="U39" s="50"/>
      <c r="V39" s="50" t="s">
        <v>256</v>
      </c>
      <c r="W39" s="26" t="s">
        <v>257</v>
      </c>
      <c r="X39" s="50"/>
      <c r="Y39" s="50"/>
      <c r="Z39" s="56" t="s">
        <v>258</v>
      </c>
      <c r="AA39" s="23" t="s">
        <v>54</v>
      </c>
      <c r="AB39" s="23"/>
      <c r="AC39" s="23"/>
      <c r="AD39" s="14" t="s">
        <v>139</v>
      </c>
      <c r="AE39" s="14" t="s">
        <v>133</v>
      </c>
      <c r="AF39" s="14" t="s">
        <v>140</v>
      </c>
      <c r="AG39" s="14" t="s">
        <v>141</v>
      </c>
      <c r="AH39" s="23" t="s">
        <v>185</v>
      </c>
      <c r="AI39" s="23" t="s">
        <v>101</v>
      </c>
      <c r="AJ39" s="44"/>
      <c r="AK39" s="50" t="s">
        <v>256</v>
      </c>
      <c r="AL39" s="50"/>
      <c r="AM39" s="50"/>
      <c r="AN39" s="50"/>
      <c r="AO39" s="50"/>
      <c r="AP39" s="50" t="str">
        <f t="shared" si="0"/>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Q39" s="50" t="str">
        <f t="shared" si="1"/>
        <v>NO COMMENT REQUESTED</v>
      </c>
      <c r="AR39" s="50"/>
      <c r="AS39" s="50" t="str">
        <f t="shared" si="2"/>
        <v>Include</v>
      </c>
      <c r="AT39" s="50" t="str">
        <f>IF(VLOOKUP($A39,'Data Notes - Working'!$A$2:$BP$571,55,FALSE)=0,"",VLOOKUP($A39,'Data Notes - Working'!$A$2:$BP$571,55,FALSE))</f>
        <v/>
      </c>
      <c r="AU39" s="50" t="str">
        <f>IF(VLOOKUP($A39,'Data Notes - Working'!$A$2:$BP$571,56,FALSE)=0,"",VLOOKUP($A39,'Data Notes - Working'!$A$2:$BP$571,56,FALSE))</f>
        <v/>
      </c>
      <c r="AV39" s="50" t="str">
        <f>IF(VLOOKUP($A39,'Data Notes - Working'!$A$2:$BP$571,57,FALSE)=0,"",VLOOKUP($A39,'Data Notes - Working'!$A$2:$BP$571,57,FALSE))</f>
        <v>No</v>
      </c>
      <c r="AW39" s="50" t="str">
        <f>IF(VLOOKUP($A39,'Data Notes - Working'!$A$2:$BP$571,58,FALSE)=0,"",VLOOKUP($A39,'Data Notes - Working'!$A$2:$BP$571,58,FALSE))</f>
        <v>Not relevant</v>
      </c>
      <c r="AX39" s="50" t="str">
        <f>IF(VLOOKUP(A39,'Data Notes - Working'!A38:BP607,59,FALSE)=0,"",VLOOKUP(A39,'Data Notes - Working'!A38:BP607,59,FALSE))</f>
        <v>No</v>
      </c>
      <c r="AY39" s="50" t="str">
        <f>IF(VLOOKUP($A39,'Data Notes - Working'!$A$2:$BP$571,60,FALSE)=0,"",VLOOKUP($A39,'Data Notes - Working'!$A$2:$BP$571,60,FALSE))</f>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39" s="50" t="str">
        <f>IF(VLOOKUP($A39,'Data Notes - Working'!$A$2:$BP$571,61,FALSE)=0,"",VLOOKUP($A39,'Data Notes - Working'!$A$2:$BP$571,61,FALSE))</f>
        <v/>
      </c>
      <c r="BA39" s="50"/>
      <c r="BB39" s="50"/>
      <c r="BC39" s="50"/>
      <c r="BD39" s="50"/>
      <c r="BE39" s="50"/>
      <c r="BF39" s="50"/>
      <c r="BG39" s="50"/>
    </row>
    <row r="40" spans="1:59" s="9" customFormat="1" ht="165">
      <c r="A40" s="13" t="s">
        <v>259</v>
      </c>
      <c r="B40" s="14" t="s">
        <v>45</v>
      </c>
      <c r="C40" s="14" t="s">
        <v>46</v>
      </c>
      <c r="D40" s="14" t="s">
        <v>47</v>
      </c>
      <c r="E40" s="14" t="s">
        <v>247</v>
      </c>
      <c r="F40" s="14" t="s">
        <v>248</v>
      </c>
      <c r="G40" s="17" t="s">
        <v>136</v>
      </c>
      <c r="H40" s="18">
        <v>188</v>
      </c>
      <c r="I40" s="14">
        <v>589</v>
      </c>
      <c r="J40" s="14" t="s">
        <v>73</v>
      </c>
      <c r="K40" s="14" t="s">
        <v>137</v>
      </c>
      <c r="L40" s="14" t="s">
        <v>53</v>
      </c>
      <c r="M40" s="14"/>
      <c r="N40" s="14" t="s">
        <v>54</v>
      </c>
      <c r="O40" s="14"/>
      <c r="P40" s="14" t="s">
        <v>55</v>
      </c>
      <c r="Q40" s="14" t="s">
        <v>56</v>
      </c>
      <c r="R40" s="14" t="s">
        <v>140</v>
      </c>
      <c r="S40" s="14" t="s">
        <v>58</v>
      </c>
      <c r="T40" s="50" t="s">
        <v>260</v>
      </c>
      <c r="U40" s="50"/>
      <c r="V40" s="50" t="s">
        <v>261</v>
      </c>
      <c r="W40" s="26" t="s">
        <v>257</v>
      </c>
      <c r="X40" s="50"/>
      <c r="Y40" s="50"/>
      <c r="Z40" s="56" t="s">
        <v>258</v>
      </c>
      <c r="AA40" s="23"/>
      <c r="AB40" s="23" t="s">
        <v>54</v>
      </c>
      <c r="AC40" s="23"/>
      <c r="AD40" s="14" t="s">
        <v>139</v>
      </c>
      <c r="AE40" s="14" t="s">
        <v>133</v>
      </c>
      <c r="AF40" s="14" t="s">
        <v>140</v>
      </c>
      <c r="AG40" s="14" t="s">
        <v>141</v>
      </c>
      <c r="AH40" s="23" t="s">
        <v>185</v>
      </c>
      <c r="AI40" s="23" t="s">
        <v>101</v>
      </c>
      <c r="AJ40" s="44"/>
      <c r="AK40" s="50" t="s">
        <v>261</v>
      </c>
      <c r="AL40" s="50"/>
      <c r="AM40" s="50"/>
      <c r="AN40" s="50"/>
      <c r="AO40" s="50"/>
      <c r="AP40" s="50" t="str">
        <f t="shared" si="0"/>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Q40" s="50" t="str">
        <f t="shared" si="1"/>
        <v>NO COMMENT REQUESTED</v>
      </c>
      <c r="AR40" s="50"/>
      <c r="AS40" s="50" t="str">
        <f t="shared" si="2"/>
        <v>Include</v>
      </c>
      <c r="AT40" s="50" t="str">
        <f>IF(VLOOKUP($A40,'Data Notes - Working'!$A$2:$BP$571,55,FALSE)=0,"",VLOOKUP($A40,'Data Notes - Working'!$A$2:$BP$571,55,FALSE))</f>
        <v/>
      </c>
      <c r="AU40" s="50" t="str">
        <f>IF(VLOOKUP($A40,'Data Notes - Working'!$A$2:$BP$571,56,FALSE)=0,"",VLOOKUP($A40,'Data Notes - Working'!$A$2:$BP$571,56,FALSE))</f>
        <v/>
      </c>
      <c r="AV40" s="50" t="str">
        <f>IF(VLOOKUP($A40,'Data Notes - Working'!$A$2:$BP$571,57,FALSE)=0,"",VLOOKUP($A40,'Data Notes - Working'!$A$2:$BP$571,57,FALSE))</f>
        <v>No</v>
      </c>
      <c r="AW40" s="50" t="str">
        <f>IF(VLOOKUP($A40,'Data Notes - Working'!$A$2:$BP$571,58,FALSE)=0,"",VLOOKUP($A40,'Data Notes - Working'!$A$2:$BP$571,58,FALSE))</f>
        <v>Not relevant</v>
      </c>
      <c r="AX40" s="50" t="str">
        <f>IF(VLOOKUP(A40,'Data Notes - Working'!A39:BP608,59,FALSE)=0,"",VLOOKUP(A40,'Data Notes - Working'!A39:BP608,59,FALSE))</f>
        <v>No</v>
      </c>
      <c r="AY40" s="50" t="str">
        <f>IF(VLOOKUP($A40,'Data Notes - Working'!$A$2:$BP$571,60,FALSE)=0,"",VLOOKUP($A40,'Data Notes - Working'!$A$2:$BP$571,60,FALSE))</f>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40" s="50" t="str">
        <f>IF(VLOOKUP($A40,'Data Notes - Working'!$A$2:$BP$571,61,FALSE)=0,"",VLOOKUP($A40,'Data Notes - Working'!$A$2:$BP$571,61,FALSE))</f>
        <v/>
      </c>
      <c r="BA40" s="50"/>
      <c r="BB40" s="50"/>
      <c r="BC40" s="50"/>
      <c r="BD40" s="50"/>
      <c r="BE40" s="50"/>
      <c r="BF40" s="50"/>
      <c r="BG40" s="50"/>
    </row>
    <row r="41" spans="1:59" s="9" customFormat="1" ht="94.5">
      <c r="A41" s="13" t="s">
        <v>262</v>
      </c>
      <c r="B41" s="14" t="s">
        <v>45</v>
      </c>
      <c r="C41" s="14" t="s">
        <v>46</v>
      </c>
      <c r="D41" s="14" t="s">
        <v>47</v>
      </c>
      <c r="E41" s="14" t="s">
        <v>263</v>
      </c>
      <c r="F41" s="14" t="s">
        <v>264</v>
      </c>
      <c r="G41" s="13" t="s">
        <v>50</v>
      </c>
      <c r="H41" s="16" t="s">
        <v>157</v>
      </c>
      <c r="I41" s="14" t="s">
        <v>158</v>
      </c>
      <c r="J41" s="14" t="s">
        <v>51</v>
      </c>
      <c r="K41" s="14" t="s">
        <v>52</v>
      </c>
      <c r="L41" s="14" t="s">
        <v>53</v>
      </c>
      <c r="M41" s="14" t="s">
        <v>54</v>
      </c>
      <c r="N41" s="14" t="s">
        <v>54</v>
      </c>
      <c r="O41" s="14" t="s">
        <v>54</v>
      </c>
      <c r="P41" s="14" t="s">
        <v>55</v>
      </c>
      <c r="Q41" s="14" t="s">
        <v>56</v>
      </c>
      <c r="R41" s="14" t="s">
        <v>68</v>
      </c>
      <c r="S41" s="14" t="s">
        <v>69</v>
      </c>
      <c r="T41" s="50" t="s">
        <v>265</v>
      </c>
      <c r="U41" s="50"/>
      <c r="V41" s="50" t="s">
        <v>265</v>
      </c>
      <c r="W41" s="26" t="s">
        <v>266</v>
      </c>
      <c r="X41" s="50"/>
      <c r="Y41" s="50"/>
      <c r="Z41" s="50"/>
      <c r="AA41" s="23"/>
      <c r="AB41" s="23"/>
      <c r="AC41" s="23"/>
      <c r="AD41" s="23"/>
      <c r="AE41" s="23"/>
      <c r="AF41" s="23"/>
      <c r="AG41" s="23"/>
      <c r="AH41" s="23" t="s">
        <v>61</v>
      </c>
      <c r="AI41" s="23" t="s">
        <v>62</v>
      </c>
      <c r="AJ41" s="50"/>
      <c r="AK41" s="50"/>
      <c r="AL41" s="50"/>
      <c r="AM41" s="50"/>
      <c r="AN41" s="50"/>
      <c r="AO41" s="50"/>
      <c r="AP41" s="50" t="str">
        <f t="shared" si="0"/>
        <v/>
      </c>
      <c r="AQ41" s="50" t="str">
        <f t="shared" si="1"/>
        <v>Achievement data will be submitted by March 29, 2019. Participation data will be submitted by April 30, 2019.</v>
      </c>
      <c r="AR41" s="50"/>
      <c r="AS41" s="50" t="str">
        <f t="shared" si="2"/>
        <v>Exclude</v>
      </c>
      <c r="AT41" s="50" t="str">
        <f>IF(VLOOKUP($A41,'Data Notes - Working'!$A$2:$BP$571,55,FALSE)=0,"",VLOOKUP($A41,'Data Notes - Working'!$A$2:$BP$571,55,FALSE))</f>
        <v>No</v>
      </c>
      <c r="AU41" s="50" t="str">
        <f>IF(VLOOKUP($A41,'Data Notes - Working'!$A$2:$BP$571,56,FALSE)=0,"",VLOOKUP($A41,'Data Notes - Working'!$A$2:$BP$571,56,FALSE))</f>
        <v>Resolved</v>
      </c>
      <c r="AV41" s="50" t="str">
        <f>IF(VLOOKUP($A41,'Data Notes - Working'!$A$2:$BP$571,57,FALSE)=0,"",VLOOKUP($A41,'Data Notes - Working'!$A$2:$BP$571,57,FALSE))</f>
        <v/>
      </c>
      <c r="AW41" s="50" t="str">
        <f>IF(VLOOKUP($A41,'Data Notes - Working'!$A$2:$BP$571,58,FALSE)=0,"",VLOOKUP($A41,'Data Notes - Working'!$A$2:$BP$571,58,FALSE))</f>
        <v/>
      </c>
      <c r="AX41" s="50" t="str">
        <f>IF(VLOOKUP(A41,'Data Notes - Working'!A40:BP609,59,FALSE)=0,"",VLOOKUP(A41,'Data Notes - Working'!A40:BP609,59,FALSE))</f>
        <v/>
      </c>
      <c r="AY41" s="50" t="str">
        <f>IF(VLOOKUP($A41,'Data Notes - Working'!$A$2:$BP$571,60,FALSE)=0,"",VLOOKUP($A41,'Data Notes - Working'!$A$2:$BP$571,60,FALSE))</f>
        <v/>
      </c>
      <c r="AZ41" s="50" t="str">
        <f>IF(VLOOKUP($A41,'Data Notes - Working'!$A$2:$BP$571,61,FALSE)=0,"",VLOOKUP($A41,'Data Notes - Working'!$A$2:$BP$571,61,FALSE))</f>
        <v/>
      </c>
      <c r="BA41" s="50"/>
      <c r="BB41" s="50"/>
      <c r="BC41" s="50"/>
      <c r="BD41" s="50"/>
      <c r="BE41" s="50"/>
      <c r="BF41" s="50"/>
      <c r="BG41" s="50"/>
    </row>
    <row r="42" spans="1:59" s="9" customFormat="1" ht="63">
      <c r="A42" s="13" t="s">
        <v>267</v>
      </c>
      <c r="B42" s="14" t="s">
        <v>45</v>
      </c>
      <c r="C42" s="14" t="s">
        <v>46</v>
      </c>
      <c r="D42" s="14" t="s">
        <v>47</v>
      </c>
      <c r="E42" s="14" t="s">
        <v>263</v>
      </c>
      <c r="F42" s="14" t="s">
        <v>264</v>
      </c>
      <c r="G42" s="13" t="s">
        <v>50</v>
      </c>
      <c r="H42" s="14" t="s">
        <v>66</v>
      </c>
      <c r="I42" s="14" t="s">
        <v>67</v>
      </c>
      <c r="J42" s="14" t="s">
        <v>51</v>
      </c>
      <c r="K42" s="14" t="s">
        <v>52</v>
      </c>
      <c r="L42" s="14" t="s">
        <v>53</v>
      </c>
      <c r="M42" s="14"/>
      <c r="N42" s="14"/>
      <c r="O42" s="14"/>
      <c r="P42" s="14"/>
      <c r="Q42" s="14"/>
      <c r="R42" s="14"/>
      <c r="S42" s="14"/>
      <c r="T42" s="50"/>
      <c r="U42" s="50"/>
      <c r="V42" s="50"/>
      <c r="W42" s="26" t="s">
        <v>64</v>
      </c>
      <c r="X42" s="50"/>
      <c r="Y42" s="50"/>
      <c r="Z42" s="50"/>
      <c r="AA42" s="23" t="s">
        <v>54</v>
      </c>
      <c r="AB42" s="23" t="s">
        <v>54</v>
      </c>
      <c r="AC42" s="23" t="s">
        <v>54</v>
      </c>
      <c r="AD42" s="23" t="s">
        <v>55</v>
      </c>
      <c r="AE42" s="23" t="s">
        <v>56</v>
      </c>
      <c r="AF42" s="23" t="s">
        <v>68</v>
      </c>
      <c r="AG42" s="23" t="s">
        <v>69</v>
      </c>
      <c r="AH42" s="23" t="s">
        <v>61</v>
      </c>
      <c r="AI42" s="23" t="s">
        <v>78</v>
      </c>
      <c r="AJ42" s="50"/>
      <c r="AK42" s="50" t="s">
        <v>70</v>
      </c>
      <c r="AL42" s="50"/>
      <c r="AM42" s="50"/>
      <c r="AN42" s="50"/>
      <c r="AO42" s="50"/>
      <c r="AP42" s="50" t="str">
        <f t="shared" si="0"/>
        <v>Missing Data (FS 185/188/189): Participation data were not reported at the SEA, LEA, and School levels. Please submit data.</v>
      </c>
      <c r="AQ42" s="50" t="str">
        <f t="shared" si="1"/>
        <v/>
      </c>
      <c r="AR42" s="50"/>
      <c r="AS42" s="50" t="str">
        <f t="shared" si="2"/>
        <v>Include</v>
      </c>
      <c r="AT42" s="50" t="str">
        <f>IF(VLOOKUP($A42,'Data Notes - Working'!$A$2:$BP$571,55,FALSE)=0,"",VLOOKUP($A42,'Data Notes - Working'!$A$2:$BP$571,55,FALSE))</f>
        <v/>
      </c>
      <c r="AU42" s="50" t="str">
        <f>IF(VLOOKUP($A42,'Data Notes - Working'!$A$2:$BP$571,56,FALSE)=0,"",VLOOKUP($A42,'Data Notes - Working'!$A$2:$BP$571,56,FALSE))</f>
        <v/>
      </c>
      <c r="AV42" s="50" t="str">
        <f>IF(VLOOKUP($A42,'Data Notes - Working'!$A$2:$BP$571,57,FALSE)=0,"",VLOOKUP($A42,'Data Notes - Working'!$A$2:$BP$571,57,FALSE))</f>
        <v>No state response</v>
      </c>
      <c r="AW42" s="50" t="str">
        <f>IF(VLOOKUP($A42,'Data Notes - Working'!$A$2:$BP$571,58,FALSE)=0,"",VLOOKUP($A42,'Data Notes - Working'!$A$2:$BP$571,58,FALSE))</f>
        <v>No state response</v>
      </c>
      <c r="AX42" s="50" t="str">
        <f>IF(VLOOKUP(A42,'Data Notes - Working'!A41:BP610,59,FALSE)=0,"",VLOOKUP(A42,'Data Notes - Working'!A41:BP610,59,FALSE))</f>
        <v/>
      </c>
      <c r="AY42" s="50" t="str">
        <f>IF(VLOOKUP($A42,'Data Notes - Working'!$A$2:$BP$571,60,FALSE)=0,"",VLOOKUP($A42,'Data Notes - Working'!$A$2:$BP$571,60,FALSE))</f>
        <v>Missing Data (FS 185/188/189): Participation data were not reported at the SEA, LEA, and School levels. Please submit data.</v>
      </c>
      <c r="AZ42" s="50" t="str">
        <f>IF(VLOOKUP($A42,'Data Notes - Working'!$A$2:$BP$571,61,FALSE)=0,"",VLOOKUP($A42,'Data Notes - Working'!$A$2:$BP$571,61,FALSE))</f>
        <v/>
      </c>
      <c r="BA42" s="50"/>
      <c r="BB42" s="50"/>
      <c r="BC42" s="50"/>
      <c r="BD42" s="50"/>
      <c r="BE42" s="50"/>
      <c r="BF42" s="50"/>
      <c r="BG42" s="50"/>
    </row>
    <row r="43" spans="1:59" s="9" customFormat="1" ht="78.75">
      <c r="A43" s="13" t="s">
        <v>268</v>
      </c>
      <c r="B43" s="14" t="s">
        <v>45</v>
      </c>
      <c r="C43" s="14" t="s">
        <v>46</v>
      </c>
      <c r="D43" s="14" t="s">
        <v>47</v>
      </c>
      <c r="E43" s="14" t="s">
        <v>263</v>
      </c>
      <c r="F43" s="14" t="s">
        <v>264</v>
      </c>
      <c r="G43" s="13" t="s">
        <v>72</v>
      </c>
      <c r="H43" s="14">
        <v>179</v>
      </c>
      <c r="I43" s="14">
        <v>585</v>
      </c>
      <c r="J43" s="14" t="s">
        <v>73</v>
      </c>
      <c r="K43" s="14" t="s">
        <v>74</v>
      </c>
      <c r="L43" s="14" t="s">
        <v>269</v>
      </c>
      <c r="M43" s="14"/>
      <c r="N43" s="14"/>
      <c r="O43" s="14"/>
      <c r="P43" s="14"/>
      <c r="Q43" s="14"/>
      <c r="R43" s="14"/>
      <c r="S43" s="14"/>
      <c r="T43" s="49"/>
      <c r="U43" s="49"/>
      <c r="V43" s="49"/>
      <c r="W43" s="26" t="s">
        <v>64</v>
      </c>
      <c r="X43" s="49"/>
      <c r="Y43" s="49"/>
      <c r="Z43" s="49"/>
      <c r="AA43" s="14"/>
      <c r="AB43" s="14"/>
      <c r="AC43" s="14" t="s">
        <v>54</v>
      </c>
      <c r="AD43" s="14" t="s">
        <v>53</v>
      </c>
      <c r="AE43" s="14" t="s">
        <v>270</v>
      </c>
      <c r="AF43" s="14" t="s">
        <v>57</v>
      </c>
      <c r="AG43" s="14"/>
      <c r="AH43" s="14" t="s">
        <v>61</v>
      </c>
      <c r="AI43" s="14" t="s">
        <v>78</v>
      </c>
      <c r="AJ43" s="49"/>
      <c r="AK43" s="50" t="s">
        <v>271</v>
      </c>
      <c r="AL43" s="50"/>
      <c r="AM43" s="49"/>
      <c r="AN43" s="49"/>
      <c r="AO43" s="49"/>
      <c r="AP43" s="50" t="str">
        <f t="shared" si="0"/>
        <v>Data were expected at four levels for these grades. If there are no students to report in these grade/assessment types combinations, zeroes are required to be submitted at the state level.</v>
      </c>
      <c r="AQ43" s="50" t="str">
        <f t="shared" si="1"/>
        <v/>
      </c>
      <c r="AR43" s="50"/>
      <c r="AS43" s="50" t="str">
        <f t="shared" si="2"/>
        <v>Include</v>
      </c>
      <c r="AT43" s="50" t="str">
        <f>IF(VLOOKUP($A43,'Data Notes - Working'!$A$2:$BP$571,55,FALSE)=0,"",VLOOKUP($A43,'Data Notes - Working'!$A$2:$BP$571,55,FALSE))</f>
        <v>Science-only issue</v>
      </c>
      <c r="AU43" s="50" t="str">
        <f>IF(VLOOKUP($A43,'Data Notes - Working'!$A$2:$BP$571,56,FALSE)=0,"",VLOOKUP($A43,'Data Notes - Working'!$A$2:$BP$571,56,FALSE))</f>
        <v/>
      </c>
      <c r="AV43" s="50" t="str">
        <f>IF(VLOOKUP($A43,'Data Notes - Working'!$A$2:$BP$571,57,FALSE)=0,"",VLOOKUP($A43,'Data Notes - Working'!$A$2:$BP$571,57,FALSE))</f>
        <v>No state response</v>
      </c>
      <c r="AW43" s="50" t="str">
        <f>IF(VLOOKUP($A43,'Data Notes - Working'!$A$2:$BP$571,58,FALSE)=0,"",VLOOKUP($A43,'Data Notes - Working'!$A$2:$BP$571,58,FALSE))</f>
        <v>No state response</v>
      </c>
      <c r="AX43" s="50" t="str">
        <f>IF(VLOOKUP(A43,'Data Notes - Working'!A42:BP611,59,FALSE)=0,"",VLOOKUP(A43,'Data Notes - Working'!A42:BP611,59,FALSE))</f>
        <v/>
      </c>
      <c r="AY43" s="50" t="str">
        <f>IF(VLOOKUP($A43,'Data Notes - Working'!$A$2:$BP$571,60,FALSE)=0,"",VLOOKUP($A43,'Data Notes - Working'!$A$2:$BP$571,60,FALSE))</f>
        <v>Data were expected at four levels for these grades. If there are no students to report in these grade/assessment types combinations, zeroes are required to be submitted at the state level.</v>
      </c>
      <c r="AZ43" s="50" t="str">
        <f>IF(VLOOKUP($A43,'Data Notes - Working'!$A$2:$BP$571,61,FALSE)=0,"",VLOOKUP($A43,'Data Notes - Working'!$A$2:$BP$571,61,FALSE))</f>
        <v/>
      </c>
      <c r="BA43" s="50"/>
      <c r="BB43" s="50"/>
      <c r="BC43" s="50"/>
      <c r="BD43" s="50"/>
      <c r="BE43" s="50"/>
      <c r="BF43" s="50"/>
      <c r="BG43" s="50"/>
    </row>
    <row r="44" spans="1:59" s="9" customFormat="1" ht="78.75">
      <c r="A44" s="13" t="s">
        <v>272</v>
      </c>
      <c r="B44" s="14" t="s">
        <v>45</v>
      </c>
      <c r="C44" s="14" t="s">
        <v>46</v>
      </c>
      <c r="D44" s="14" t="s">
        <v>47</v>
      </c>
      <c r="E44" s="14" t="s">
        <v>263</v>
      </c>
      <c r="F44" s="14" t="s">
        <v>264</v>
      </c>
      <c r="G44" s="13" t="s">
        <v>72</v>
      </c>
      <c r="H44" s="14" t="s">
        <v>84</v>
      </c>
      <c r="I44" s="14" t="s">
        <v>85</v>
      </c>
      <c r="J44" s="14" t="s">
        <v>73</v>
      </c>
      <c r="K44" s="14" t="s">
        <v>74</v>
      </c>
      <c r="L44" s="14" t="s">
        <v>269</v>
      </c>
      <c r="M44" s="14"/>
      <c r="N44" s="14"/>
      <c r="O44" s="14"/>
      <c r="P44" s="14"/>
      <c r="Q44" s="14"/>
      <c r="R44" s="14"/>
      <c r="S44" s="14"/>
      <c r="T44" s="49"/>
      <c r="U44" s="49"/>
      <c r="V44" s="49"/>
      <c r="W44" s="26" t="s">
        <v>64</v>
      </c>
      <c r="X44" s="49"/>
      <c r="Y44" s="49"/>
      <c r="Z44" s="49"/>
      <c r="AA44" s="14" t="s">
        <v>54</v>
      </c>
      <c r="AB44" s="14" t="s">
        <v>54</v>
      </c>
      <c r="AC44" s="14"/>
      <c r="AD44" s="14" t="s">
        <v>53</v>
      </c>
      <c r="AE44" s="14" t="s">
        <v>270</v>
      </c>
      <c r="AF44" s="14" t="s">
        <v>57</v>
      </c>
      <c r="AG44" s="14"/>
      <c r="AH44" s="14" t="s">
        <v>61</v>
      </c>
      <c r="AI44" s="14" t="s">
        <v>78</v>
      </c>
      <c r="AJ44" s="49"/>
      <c r="AK44" s="50" t="s">
        <v>271</v>
      </c>
      <c r="AL44" s="50"/>
      <c r="AM44" s="49"/>
      <c r="AN44" s="49"/>
      <c r="AO44" s="49"/>
      <c r="AP44" s="50" t="str">
        <f t="shared" si="0"/>
        <v>Data were expected at four levels for these grades. If there are no students to report in these grade/assessment types combinations, zeroes are required to be submitted at the state level.</v>
      </c>
      <c r="AQ44" s="50" t="str">
        <f t="shared" si="1"/>
        <v/>
      </c>
      <c r="AR44" s="50"/>
      <c r="AS44" s="50" t="str">
        <f t="shared" si="2"/>
        <v>Include</v>
      </c>
      <c r="AT44" s="50" t="str">
        <f>IF(VLOOKUP($A44,'Data Notes - Working'!$A$2:$BP$571,55,FALSE)=0,"",VLOOKUP($A44,'Data Notes - Working'!$A$2:$BP$571,55,FALSE))</f>
        <v/>
      </c>
      <c r="AU44" s="50" t="str">
        <f>IF(VLOOKUP($A44,'Data Notes - Working'!$A$2:$BP$571,56,FALSE)=0,"",VLOOKUP($A44,'Data Notes - Working'!$A$2:$BP$571,56,FALSE))</f>
        <v/>
      </c>
      <c r="AV44" s="50" t="str">
        <f>IF(VLOOKUP($A44,'Data Notes - Working'!$A$2:$BP$571,57,FALSE)=0,"",VLOOKUP($A44,'Data Notes - Working'!$A$2:$BP$571,57,FALSE))</f>
        <v>No state response</v>
      </c>
      <c r="AW44" s="50" t="str">
        <f>IF(VLOOKUP($A44,'Data Notes - Working'!$A$2:$BP$571,58,FALSE)=0,"",VLOOKUP($A44,'Data Notes - Working'!$A$2:$BP$571,58,FALSE))</f>
        <v>No state response</v>
      </c>
      <c r="AX44" s="50" t="str">
        <f>IF(VLOOKUP(A44,'Data Notes - Working'!A43:BP612,59,FALSE)=0,"",VLOOKUP(A44,'Data Notes - Working'!A43:BP612,59,FALSE))</f>
        <v/>
      </c>
      <c r="AY44" s="50" t="str">
        <f>IF(VLOOKUP($A44,'Data Notes - Working'!$A$2:$BP$571,60,FALSE)=0,"",VLOOKUP($A44,'Data Notes - Working'!$A$2:$BP$571,60,FALSE))</f>
        <v>Data were expected at four levels for these grades. If there are no students to report in these grade/assessment types combinations, zeroes are required to be submitted at the state level.</v>
      </c>
      <c r="AZ44" s="50" t="str">
        <f>IF(VLOOKUP($A44,'Data Notes - Working'!$A$2:$BP$571,61,FALSE)=0,"",VLOOKUP($A44,'Data Notes - Working'!$A$2:$BP$571,61,FALSE))</f>
        <v/>
      </c>
      <c r="BA44" s="50"/>
      <c r="BB44" s="50"/>
      <c r="BC44" s="50"/>
      <c r="BD44" s="50"/>
      <c r="BE44" s="50"/>
      <c r="BF44" s="50"/>
      <c r="BG44" s="50"/>
    </row>
    <row r="45" spans="1:59" s="9" customFormat="1" ht="120">
      <c r="A45" s="13" t="s">
        <v>273</v>
      </c>
      <c r="B45" s="14" t="s">
        <v>45</v>
      </c>
      <c r="C45" s="14" t="s">
        <v>46</v>
      </c>
      <c r="D45" s="14" t="s">
        <v>47</v>
      </c>
      <c r="E45" s="14" t="s">
        <v>263</v>
      </c>
      <c r="F45" s="14" t="s">
        <v>264</v>
      </c>
      <c r="G45" s="13" t="s">
        <v>95</v>
      </c>
      <c r="H45" s="14" t="s">
        <v>96</v>
      </c>
      <c r="I45" s="14" t="s">
        <v>97</v>
      </c>
      <c r="J45" s="14" t="s">
        <v>51</v>
      </c>
      <c r="K45" s="14" t="s">
        <v>98</v>
      </c>
      <c r="L45" s="14" t="s">
        <v>53</v>
      </c>
      <c r="M45" s="14"/>
      <c r="N45" s="14"/>
      <c r="O45" s="14"/>
      <c r="P45" s="14"/>
      <c r="Q45" s="14"/>
      <c r="R45" s="14"/>
      <c r="S45" s="14"/>
      <c r="T45" s="50"/>
      <c r="U45" s="50"/>
      <c r="V45" s="50"/>
      <c r="W45" s="26" t="s">
        <v>64</v>
      </c>
      <c r="X45" s="50"/>
      <c r="Y45" s="50"/>
      <c r="Z45" s="50"/>
      <c r="AA45" s="23" t="s">
        <v>54</v>
      </c>
      <c r="AB45" s="23" t="s">
        <v>54</v>
      </c>
      <c r="AC45" s="23" t="s">
        <v>54</v>
      </c>
      <c r="AD45" s="14" t="s">
        <v>274</v>
      </c>
      <c r="AE45" s="14" t="s">
        <v>56</v>
      </c>
      <c r="AF45" s="14" t="s">
        <v>68</v>
      </c>
      <c r="AG45" s="14"/>
      <c r="AH45" s="23" t="s">
        <v>61</v>
      </c>
      <c r="AI45" s="23" t="s">
        <v>78</v>
      </c>
      <c r="AJ45" s="50"/>
      <c r="AK45" s="50" t="s">
        <v>275</v>
      </c>
      <c r="AL45" s="50"/>
      <c r="AM45" s="50" t="s">
        <v>276</v>
      </c>
      <c r="AN45" s="50"/>
      <c r="AO45" s="50"/>
      <c r="AP45" s="50" t="str">
        <f t="shared" si="0"/>
        <v>Missing Data (175/178/179): Achievement data for students in the MIG subgroup for a(n) ALL, ALTASSALTACH, REGASSWACC, REGASSWOACC Assessment Type was not reported at the SEA, LEA (except for FS 175), and School (except for FS 175) levels. Mathematics (FS175) data at the LEA and School level for the MIG subgroup appears to be submitted in errors, as the counts are equal to that of the ALL STUDENTS count. Please submit data and provide an explanation.</v>
      </c>
      <c r="AQ45" s="50" t="str">
        <f t="shared" si="1"/>
        <v/>
      </c>
      <c r="AR45" s="50"/>
      <c r="AS45" s="50" t="str">
        <f t="shared" si="2"/>
        <v>Include</v>
      </c>
      <c r="AT45" s="50" t="str">
        <f>IF(VLOOKUP($A45,'Data Notes - Working'!$A$2:$BP$571,55,FALSE)=0,"",VLOOKUP($A45,'Data Notes - Working'!$A$2:$BP$571,55,FALSE))</f>
        <v/>
      </c>
      <c r="AU45" s="50" t="str">
        <f>IF(VLOOKUP($A45,'Data Notes - Working'!$A$2:$BP$571,56,FALSE)=0,"",VLOOKUP($A45,'Data Notes - Working'!$A$2:$BP$571,56,FALSE))</f>
        <v/>
      </c>
      <c r="AV45" s="50" t="str">
        <f>IF(VLOOKUP($A45,'Data Notes - Working'!$A$2:$BP$571,57,FALSE)=0,"",VLOOKUP($A45,'Data Notes - Working'!$A$2:$BP$571,57,FALSE))</f>
        <v>No state response</v>
      </c>
      <c r="AW45" s="50" t="str">
        <f>IF(VLOOKUP($A45,'Data Notes - Working'!$A$2:$BP$571,58,FALSE)=0,"",VLOOKUP($A45,'Data Notes - Working'!$A$2:$BP$571,58,FALSE))</f>
        <v>No state response</v>
      </c>
      <c r="AX45" s="50" t="str">
        <f>IF(VLOOKUP(A45,'Data Notes - Working'!A44:BP613,59,FALSE)=0,"",VLOOKUP(A45,'Data Notes - Working'!A44:BP613,59,FALSE))</f>
        <v/>
      </c>
      <c r="AY45" s="50" t="str">
        <f>IF(VLOOKUP($A45,'Data Notes - Working'!$A$2:$BP$571,60,FALSE)=0,"",VLOOKUP($A45,'Data Notes - Working'!$A$2:$BP$571,60,FALSE))</f>
        <v>Missing Data (175/178/179): Achievement data for students in the MIG subgroup for a(n) ALL, ALTASSALTACH, REGASSWACC, REGASSWOACC Assessment Type was not reported at the SEA, LEA (except for FS 175), and School (except for FS 175) levels. Mathematics (FS175) data at the LEA and School level for the MIG subgroup appears to be submitted in errors, as the counts are equal to that of the ALL STUDENTS count. Please submit data and provide an explanation.</v>
      </c>
      <c r="AZ45" s="50" t="str">
        <f>IF(VLOOKUP($A45,'Data Notes - Working'!$A$2:$BP$571,61,FALSE)=0,"",VLOOKUP($A45,'Data Notes - Working'!$A$2:$BP$571,61,FALSE))</f>
        <v/>
      </c>
      <c r="BA45" s="50"/>
      <c r="BB45" s="50"/>
      <c r="BC45" s="50"/>
      <c r="BD45" s="50"/>
      <c r="BE45" s="50"/>
      <c r="BF45" s="50"/>
      <c r="BG45" s="50"/>
    </row>
    <row r="46" spans="1:59" s="9" customFormat="1" ht="78.75">
      <c r="A46" s="13" t="s">
        <v>277</v>
      </c>
      <c r="B46" s="14" t="s">
        <v>45</v>
      </c>
      <c r="C46" s="14" t="s">
        <v>46</v>
      </c>
      <c r="D46" s="14" t="s">
        <v>47</v>
      </c>
      <c r="E46" s="14" t="s">
        <v>263</v>
      </c>
      <c r="F46" s="14" t="s">
        <v>264</v>
      </c>
      <c r="G46" s="13" t="s">
        <v>95</v>
      </c>
      <c r="H46" s="14" t="s">
        <v>84</v>
      </c>
      <c r="I46" s="14" t="s">
        <v>85</v>
      </c>
      <c r="J46" s="14" t="s">
        <v>51</v>
      </c>
      <c r="K46" s="14" t="s">
        <v>98</v>
      </c>
      <c r="L46" s="14" t="s">
        <v>53</v>
      </c>
      <c r="M46" s="14"/>
      <c r="N46" s="14"/>
      <c r="O46" s="14"/>
      <c r="P46" s="14"/>
      <c r="Q46" s="14"/>
      <c r="R46" s="14"/>
      <c r="S46" s="14"/>
      <c r="T46" s="50"/>
      <c r="U46" s="50"/>
      <c r="V46" s="50"/>
      <c r="W46" s="26" t="s">
        <v>64</v>
      </c>
      <c r="X46" s="50"/>
      <c r="Y46" s="50"/>
      <c r="Z46" s="50"/>
      <c r="AA46" s="23" t="s">
        <v>54</v>
      </c>
      <c r="AB46" s="23" t="s">
        <v>54</v>
      </c>
      <c r="AC46" s="23"/>
      <c r="AD46" s="14" t="s">
        <v>278</v>
      </c>
      <c r="AE46" s="14">
        <v>9</v>
      </c>
      <c r="AF46" s="14" t="s">
        <v>140</v>
      </c>
      <c r="AG46" s="14"/>
      <c r="AH46" s="23" t="s">
        <v>61</v>
      </c>
      <c r="AI46" s="23" t="s">
        <v>78</v>
      </c>
      <c r="AJ46" s="50"/>
      <c r="AK46" s="50" t="s">
        <v>279</v>
      </c>
      <c r="AL46" s="50"/>
      <c r="AM46" s="50"/>
      <c r="AN46" s="50"/>
      <c r="AO46" s="50"/>
      <c r="AP46" s="50" t="str">
        <f t="shared" si="0"/>
        <v>Missing Data (175/178): Achievement data for students in the ALL, CWD, ECODIS, F, M, MAN subgroups for a(n) ALTASSALTACH Assessment Type was not reported in GRADE 9 at the SEA, LEA, and School levels. Please submit data.</v>
      </c>
      <c r="AQ46" s="50" t="str">
        <f t="shared" si="1"/>
        <v/>
      </c>
      <c r="AR46" s="50"/>
      <c r="AS46" s="50" t="str">
        <f t="shared" si="2"/>
        <v>Include</v>
      </c>
      <c r="AT46" s="50" t="str">
        <f>IF(VLOOKUP($A46,'Data Notes - Working'!$A$2:$BP$571,55,FALSE)=0,"",VLOOKUP($A46,'Data Notes - Working'!$A$2:$BP$571,55,FALSE))</f>
        <v/>
      </c>
      <c r="AU46" s="50" t="str">
        <f>IF(VLOOKUP($A46,'Data Notes - Working'!$A$2:$BP$571,56,FALSE)=0,"",VLOOKUP($A46,'Data Notes - Working'!$A$2:$BP$571,56,FALSE))</f>
        <v/>
      </c>
      <c r="AV46" s="50" t="str">
        <f>IF(VLOOKUP($A46,'Data Notes - Working'!$A$2:$BP$571,57,FALSE)=0,"",VLOOKUP($A46,'Data Notes - Working'!$A$2:$BP$571,57,FALSE))</f>
        <v>No state response</v>
      </c>
      <c r="AW46" s="50" t="str">
        <f>IF(VLOOKUP($A46,'Data Notes - Working'!$A$2:$BP$571,58,FALSE)=0,"",VLOOKUP($A46,'Data Notes - Working'!$A$2:$BP$571,58,FALSE))</f>
        <v>No state response</v>
      </c>
      <c r="AX46" s="50" t="str">
        <f>IF(VLOOKUP(A46,'Data Notes - Working'!A45:BP614,59,FALSE)=0,"",VLOOKUP(A46,'Data Notes - Working'!A45:BP614,59,FALSE))</f>
        <v/>
      </c>
      <c r="AY46" s="50" t="str">
        <f>IF(VLOOKUP($A46,'Data Notes - Working'!$A$2:$BP$571,60,FALSE)=0,"",VLOOKUP($A46,'Data Notes - Working'!$A$2:$BP$571,60,FALSE))</f>
        <v>Missing Data (175/178): Achievement data for students in the ALL, CWD, ECODIS, F, M, MAN subgroups for a(n) ALTASSALTACH Assessment Type was not reported in GRADE 9 at the SEA, LEA, and School levels. Please submit data.</v>
      </c>
      <c r="AZ46" s="50" t="str">
        <f>IF(VLOOKUP($A46,'Data Notes - Working'!$A$2:$BP$571,61,FALSE)=0,"",VLOOKUP($A46,'Data Notes - Working'!$A$2:$BP$571,61,FALSE))</f>
        <v/>
      </c>
      <c r="BA46" s="50"/>
      <c r="BB46" s="50"/>
      <c r="BC46" s="50"/>
      <c r="BD46" s="50"/>
      <c r="BE46" s="50"/>
      <c r="BF46" s="50"/>
      <c r="BG46" s="50"/>
    </row>
    <row r="47" spans="1:59" s="9" customFormat="1" ht="63">
      <c r="A47" s="13" t="s">
        <v>280</v>
      </c>
      <c r="B47" s="14" t="s">
        <v>45</v>
      </c>
      <c r="C47" s="14" t="s">
        <v>46</v>
      </c>
      <c r="D47" s="14" t="s">
        <v>47</v>
      </c>
      <c r="E47" s="14" t="s">
        <v>263</v>
      </c>
      <c r="F47" s="14" t="s">
        <v>264</v>
      </c>
      <c r="G47" s="13" t="s">
        <v>95</v>
      </c>
      <c r="H47" s="14">
        <v>179</v>
      </c>
      <c r="I47" s="14">
        <v>585</v>
      </c>
      <c r="J47" s="14" t="s">
        <v>51</v>
      </c>
      <c r="K47" s="14" t="s">
        <v>98</v>
      </c>
      <c r="L47" s="14" t="s">
        <v>53</v>
      </c>
      <c r="M47" s="14"/>
      <c r="N47" s="14"/>
      <c r="O47" s="14"/>
      <c r="P47" s="14"/>
      <c r="Q47" s="14"/>
      <c r="R47" s="14"/>
      <c r="S47" s="14"/>
      <c r="T47" s="50"/>
      <c r="U47" s="50"/>
      <c r="V47" s="50"/>
      <c r="W47" s="26" t="s">
        <v>64</v>
      </c>
      <c r="X47" s="50"/>
      <c r="Y47" s="50"/>
      <c r="Z47" s="50"/>
      <c r="AA47" s="23"/>
      <c r="AB47" s="23"/>
      <c r="AC47" s="23" t="s">
        <v>54</v>
      </c>
      <c r="AD47" s="14" t="s">
        <v>281</v>
      </c>
      <c r="AE47" s="14" t="s">
        <v>56</v>
      </c>
      <c r="AF47" s="14" t="s">
        <v>68</v>
      </c>
      <c r="AG47" s="14"/>
      <c r="AH47" s="23" t="s">
        <v>61</v>
      </c>
      <c r="AI47" s="23" t="s">
        <v>78</v>
      </c>
      <c r="AJ47" s="50"/>
      <c r="AK47" s="50" t="s">
        <v>282</v>
      </c>
      <c r="AL47" s="50"/>
      <c r="AM47" s="50"/>
      <c r="AN47" s="50"/>
      <c r="AO47" s="50"/>
      <c r="AP47" s="50" t="str">
        <f t="shared" si="0"/>
        <v>Missing Data (179): Achievement data for students in the FCS subgroup for a(n) ALL, ALTASSALTACH, REGASSWACC, REGASSWOACC Assessment Type was not reported at the SEA, LEA, and School levels. Please submit data.</v>
      </c>
      <c r="AQ47" s="50" t="str">
        <f t="shared" si="1"/>
        <v/>
      </c>
      <c r="AR47" s="50"/>
      <c r="AS47" s="50" t="str">
        <f t="shared" si="2"/>
        <v>Include</v>
      </c>
      <c r="AT47" s="50" t="str">
        <f>IF(VLOOKUP($A47,'Data Notes - Working'!$A$2:$BP$571,55,FALSE)=0,"",VLOOKUP($A47,'Data Notes - Working'!$A$2:$BP$571,55,FALSE))</f>
        <v>Science-only issue</v>
      </c>
      <c r="AU47" s="50" t="str">
        <f>IF(VLOOKUP($A47,'Data Notes - Working'!$A$2:$BP$571,56,FALSE)=0,"",VLOOKUP($A47,'Data Notes - Working'!$A$2:$BP$571,56,FALSE))</f>
        <v/>
      </c>
      <c r="AV47" s="50" t="str">
        <f>IF(VLOOKUP($A47,'Data Notes - Working'!$A$2:$BP$571,57,FALSE)=0,"",VLOOKUP($A47,'Data Notes - Working'!$A$2:$BP$571,57,FALSE))</f>
        <v>No state response</v>
      </c>
      <c r="AW47" s="50" t="str">
        <f>IF(VLOOKUP($A47,'Data Notes - Working'!$A$2:$BP$571,58,FALSE)=0,"",VLOOKUP($A47,'Data Notes - Working'!$A$2:$BP$571,58,FALSE))</f>
        <v>No state response</v>
      </c>
      <c r="AX47" s="50" t="str">
        <f>IF(VLOOKUP(A47,'Data Notes - Working'!A46:BP615,59,FALSE)=0,"",VLOOKUP(A47,'Data Notes - Working'!A46:BP615,59,FALSE))</f>
        <v/>
      </c>
      <c r="AY47" s="50" t="str">
        <f>IF(VLOOKUP($A47,'Data Notes - Working'!$A$2:$BP$571,60,FALSE)=0,"",VLOOKUP($A47,'Data Notes - Working'!$A$2:$BP$571,60,FALSE))</f>
        <v>Missing Data (179): Achievement data for students in the FCS subgroup for a(n) ALL, ALTASSALTACH, REGASSWACC, REGASSWOACC Assessment Type was not reported at the SEA, LEA, and School levels. Please submit data.</v>
      </c>
      <c r="AZ47" s="50" t="str">
        <f>IF(VLOOKUP($A47,'Data Notes - Working'!$A$2:$BP$571,61,FALSE)=0,"",VLOOKUP($A47,'Data Notes - Working'!$A$2:$BP$571,61,FALSE))</f>
        <v/>
      </c>
      <c r="BA47" s="50"/>
      <c r="BB47" s="50"/>
      <c r="BC47" s="50"/>
      <c r="BD47" s="50"/>
      <c r="BE47" s="50"/>
      <c r="BF47" s="50"/>
      <c r="BG47" s="50"/>
    </row>
    <row r="48" spans="1:59" s="9" customFormat="1" ht="105">
      <c r="A48" s="13" t="s">
        <v>283</v>
      </c>
      <c r="B48" s="14" t="s">
        <v>45</v>
      </c>
      <c r="C48" s="14" t="s">
        <v>46</v>
      </c>
      <c r="D48" s="14" t="s">
        <v>47</v>
      </c>
      <c r="E48" s="14" t="s">
        <v>263</v>
      </c>
      <c r="F48" s="14" t="s">
        <v>264</v>
      </c>
      <c r="G48" s="13" t="s">
        <v>104</v>
      </c>
      <c r="H48" s="14" t="s">
        <v>84</v>
      </c>
      <c r="I48" s="14" t="s">
        <v>85</v>
      </c>
      <c r="J48" s="14" t="s">
        <v>73</v>
      </c>
      <c r="K48" s="14" t="s">
        <v>107</v>
      </c>
      <c r="L48" s="14" t="s">
        <v>53</v>
      </c>
      <c r="M48" s="14"/>
      <c r="N48" s="14"/>
      <c r="O48" s="14"/>
      <c r="P48" s="14"/>
      <c r="Q48" s="14"/>
      <c r="R48" s="14"/>
      <c r="S48" s="14"/>
      <c r="T48" s="50"/>
      <c r="U48" s="50"/>
      <c r="V48" s="50"/>
      <c r="W48" s="26" t="s">
        <v>64</v>
      </c>
      <c r="X48" s="50"/>
      <c r="Y48" s="50"/>
      <c r="Z48" s="50"/>
      <c r="AA48" s="23" t="s">
        <v>54</v>
      </c>
      <c r="AB48" s="23" t="s">
        <v>54</v>
      </c>
      <c r="AC48" s="23"/>
      <c r="AD48" s="14" t="s">
        <v>108</v>
      </c>
      <c r="AE48" s="14" t="s">
        <v>108</v>
      </c>
      <c r="AF48" s="14" t="s">
        <v>108</v>
      </c>
      <c r="AG48" s="14" t="s">
        <v>108</v>
      </c>
      <c r="AH48" s="23" t="s">
        <v>61</v>
      </c>
      <c r="AI48" s="23" t="s">
        <v>78</v>
      </c>
      <c r="AJ48" s="50"/>
      <c r="AK48" s="50" t="s">
        <v>161</v>
      </c>
      <c r="AL48" s="50"/>
      <c r="AM48" s="50"/>
      <c r="AN48" s="50"/>
      <c r="AO48" s="50"/>
      <c r="AP48" s="50" t="str">
        <f t="shared" si="0"/>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48" s="50" t="str">
        <f t="shared" si="1"/>
        <v/>
      </c>
      <c r="AR48" s="50"/>
      <c r="AS48" s="50" t="str">
        <f t="shared" si="2"/>
        <v>Include</v>
      </c>
      <c r="AT48" s="50" t="str">
        <f>IF(VLOOKUP($A48,'Data Notes - Working'!$A$2:$BP$571,55,FALSE)=0,"",VLOOKUP($A48,'Data Notes - Working'!$A$2:$BP$571,55,FALSE))</f>
        <v/>
      </c>
      <c r="AU48" s="50" t="str">
        <f>IF(VLOOKUP($A48,'Data Notes - Working'!$A$2:$BP$571,56,FALSE)=0,"",VLOOKUP($A48,'Data Notes - Working'!$A$2:$BP$571,56,FALSE))</f>
        <v/>
      </c>
      <c r="AV48" s="50" t="str">
        <f>IF(VLOOKUP($A48,'Data Notes - Working'!$A$2:$BP$571,57,FALSE)=0,"",VLOOKUP($A48,'Data Notes - Working'!$A$2:$BP$571,57,FALSE))</f>
        <v>No state response</v>
      </c>
      <c r="AW48" s="50" t="str">
        <f>IF(VLOOKUP($A48,'Data Notes - Working'!$A$2:$BP$571,58,FALSE)=0,"",VLOOKUP($A48,'Data Notes - Working'!$A$2:$BP$571,58,FALSE))</f>
        <v>No state response</v>
      </c>
      <c r="AX48" s="50" t="str">
        <f>IF(VLOOKUP(A48,'Data Notes - Working'!A47:BP616,59,FALSE)=0,"",VLOOKUP(A48,'Data Notes - Working'!A47:BP616,59,FALSE))</f>
        <v/>
      </c>
      <c r="AY48" s="50" t="str">
        <f>IF(VLOOKUP($A48,'Data Notes - Working'!$A$2:$BP$571,60,FALSE)=0,"",VLOOKUP($A48,'Data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48" s="50" t="str">
        <f>IF(VLOOKUP($A48,'Data Notes - Working'!$A$2:$BP$571,61,FALSE)=0,"",VLOOKUP($A48,'Data Notes - Working'!$A$2:$BP$571,61,FALSE))</f>
        <v/>
      </c>
      <c r="BA48" s="50"/>
      <c r="BB48" s="50"/>
      <c r="BC48" s="50"/>
      <c r="BD48" s="50"/>
      <c r="BE48" s="50"/>
      <c r="BF48" s="50"/>
      <c r="BG48" s="50"/>
    </row>
    <row r="49" spans="1:59" s="9" customFormat="1" ht="78.75">
      <c r="A49" s="13" t="s">
        <v>284</v>
      </c>
      <c r="B49" s="14" t="s">
        <v>45</v>
      </c>
      <c r="C49" s="14" t="s">
        <v>46</v>
      </c>
      <c r="D49" s="14" t="s">
        <v>47</v>
      </c>
      <c r="E49" s="14" t="s">
        <v>263</v>
      </c>
      <c r="F49" s="14" t="s">
        <v>264</v>
      </c>
      <c r="G49" s="13" t="s">
        <v>118</v>
      </c>
      <c r="H49" s="18" t="s">
        <v>84</v>
      </c>
      <c r="I49" s="14" t="s">
        <v>85</v>
      </c>
      <c r="J49" s="14" t="s">
        <v>73</v>
      </c>
      <c r="K49" s="14" t="s">
        <v>121</v>
      </c>
      <c r="L49" s="14" t="s">
        <v>53</v>
      </c>
      <c r="M49" s="14"/>
      <c r="N49" s="14"/>
      <c r="O49" s="14"/>
      <c r="P49" s="14"/>
      <c r="Q49" s="14"/>
      <c r="R49" s="14"/>
      <c r="S49" s="14"/>
      <c r="T49" s="50"/>
      <c r="U49" s="50"/>
      <c r="V49" s="50"/>
      <c r="W49" s="26" t="s">
        <v>64</v>
      </c>
      <c r="X49" s="50"/>
      <c r="Y49" s="50"/>
      <c r="Z49" s="50"/>
      <c r="AA49" s="23" t="s">
        <v>54</v>
      </c>
      <c r="AB49" s="23" t="s">
        <v>54</v>
      </c>
      <c r="AC49" s="23"/>
      <c r="AD49" s="14" t="s">
        <v>108</v>
      </c>
      <c r="AE49" s="14" t="s">
        <v>108</v>
      </c>
      <c r="AF49" s="14" t="s">
        <v>108</v>
      </c>
      <c r="AG49" s="14" t="s">
        <v>108</v>
      </c>
      <c r="AH49" s="23" t="s">
        <v>61</v>
      </c>
      <c r="AI49" s="23" t="s">
        <v>78</v>
      </c>
      <c r="AJ49" s="50"/>
      <c r="AK49" s="50" t="s">
        <v>124</v>
      </c>
      <c r="AL49" s="50"/>
      <c r="AM49" s="50"/>
      <c r="AN49" s="50"/>
      <c r="AO49" s="50"/>
      <c r="AP49" s="50" t="str">
        <f t="shared" si="0"/>
        <v>A year to year proficiency rate change of more than 15% was identified for at least one subgroup, assessment type, or grade. Please review the CDQR Year to Year tab. Please resubmit SY 2017-18 data or submit a data note to explain why these data are accurate.</v>
      </c>
      <c r="AQ49" s="50" t="str">
        <f t="shared" si="1"/>
        <v/>
      </c>
      <c r="AR49" s="50"/>
      <c r="AS49" s="50" t="str">
        <f t="shared" si="2"/>
        <v>Include</v>
      </c>
      <c r="AT49" s="50" t="str">
        <f>IF(VLOOKUP($A49,'Data Notes - Working'!$A$2:$BP$571,55,FALSE)=0,"",VLOOKUP($A49,'Data Notes - Working'!$A$2:$BP$571,55,FALSE))</f>
        <v/>
      </c>
      <c r="AU49" s="50" t="str">
        <f>IF(VLOOKUP($A49,'Data Notes - Working'!$A$2:$BP$571,56,FALSE)=0,"",VLOOKUP($A49,'Data Notes - Working'!$A$2:$BP$571,56,FALSE))</f>
        <v/>
      </c>
      <c r="AV49" s="50" t="str">
        <f>IF(VLOOKUP($A49,'Data Notes - Working'!$A$2:$BP$571,57,FALSE)=0,"",VLOOKUP($A49,'Data Notes - Working'!$A$2:$BP$571,57,FALSE))</f>
        <v>No state response</v>
      </c>
      <c r="AW49" s="50" t="str">
        <f>IF(VLOOKUP($A49,'Data Notes - Working'!$A$2:$BP$571,58,FALSE)=0,"",VLOOKUP($A49,'Data Notes - Working'!$A$2:$BP$571,58,FALSE))</f>
        <v>No state response</v>
      </c>
      <c r="AX49" s="50" t="str">
        <f>IF(VLOOKUP(A49,'Data Notes - Working'!A48:BP617,59,FALSE)=0,"",VLOOKUP(A49,'Data Notes - Working'!A48:BP617,59,FALSE))</f>
        <v/>
      </c>
      <c r="AY49" s="50" t="str">
        <f>IF(VLOOKUP($A49,'Data Notes - Working'!$A$2:$BP$571,60,FALSE)=0,"",VLOOKUP($A49,'Data Notes - Working'!$A$2:$BP$571,60,FALSE))</f>
        <v>A year to year proficiency rate change of more than 15% was identified for at least one subgroup, assessment type, or grade. Please review the CDQR Year to Year tab. Please resubmit SY 2017-18 data or submit a data note to explain why these data are accurate.</v>
      </c>
      <c r="AZ49" s="50" t="str">
        <f>IF(VLOOKUP($A49,'Data Notes - Working'!$A$2:$BP$571,61,FALSE)=0,"",VLOOKUP($A49,'Data Notes - Working'!$A$2:$BP$571,61,FALSE))</f>
        <v/>
      </c>
      <c r="BA49" s="50"/>
      <c r="BB49" s="50"/>
      <c r="BC49" s="50"/>
      <c r="BD49" s="50"/>
      <c r="BE49" s="50"/>
      <c r="BF49" s="50"/>
      <c r="BG49" s="50"/>
    </row>
    <row r="50" spans="1:59" s="9" customFormat="1" ht="90">
      <c r="A50" s="13" t="s">
        <v>285</v>
      </c>
      <c r="B50" s="14" t="s">
        <v>45</v>
      </c>
      <c r="C50" s="14" t="s">
        <v>46</v>
      </c>
      <c r="D50" s="14" t="s">
        <v>47</v>
      </c>
      <c r="E50" s="14" t="s">
        <v>263</v>
      </c>
      <c r="F50" s="14" t="s">
        <v>264</v>
      </c>
      <c r="G50" s="14" t="s">
        <v>286</v>
      </c>
      <c r="H50" s="14">
        <v>175</v>
      </c>
      <c r="I50" s="14">
        <v>583</v>
      </c>
      <c r="J50" s="14" t="s">
        <v>73</v>
      </c>
      <c r="K50" s="14" t="s">
        <v>287</v>
      </c>
      <c r="L50" s="14" t="s">
        <v>53</v>
      </c>
      <c r="M50" s="14"/>
      <c r="N50" s="14"/>
      <c r="O50" s="14"/>
      <c r="P50" s="14"/>
      <c r="Q50" s="14"/>
      <c r="R50" s="14"/>
      <c r="S50" s="14"/>
      <c r="T50" s="49"/>
      <c r="U50" s="49"/>
      <c r="V50" s="49"/>
      <c r="W50" s="26" t="s">
        <v>64</v>
      </c>
      <c r="X50" s="49"/>
      <c r="Y50" s="49"/>
      <c r="Z50" s="49"/>
      <c r="AA50" s="14" t="s">
        <v>54</v>
      </c>
      <c r="AB50" s="14"/>
      <c r="AC50" s="14"/>
      <c r="AD50" s="14" t="s">
        <v>139</v>
      </c>
      <c r="AE50" s="14" t="s">
        <v>133</v>
      </c>
      <c r="AF50" s="14" t="s">
        <v>140</v>
      </c>
      <c r="AG50" s="14" t="s">
        <v>141</v>
      </c>
      <c r="AH50" s="14" t="s">
        <v>61</v>
      </c>
      <c r="AI50" s="14" t="s">
        <v>78</v>
      </c>
      <c r="AJ50" s="14"/>
      <c r="AK50" s="50" t="s">
        <v>288</v>
      </c>
      <c r="AL50" s="50"/>
      <c r="AM50" s="49"/>
      <c r="AN50" s="49"/>
      <c r="AO50" s="49"/>
      <c r="AP50" s="50" t="str">
        <f t="shared" si="0"/>
        <v>Year to Year comparison - CWD (FS175): The number of CWD students who took an ALTASSALTACH assessment and received a valid score in SY 2017-18 is 987.50% different from SY 2016-17. The approximate discrepancy is 79 students. Please submit a data note explaining the discrepancy if the data are correct or resubmit the data.</v>
      </c>
      <c r="AQ50" s="50" t="str">
        <f t="shared" si="1"/>
        <v/>
      </c>
      <c r="AR50" s="50"/>
      <c r="AS50" s="50" t="str">
        <f t="shared" si="2"/>
        <v>Include</v>
      </c>
      <c r="AT50" s="50" t="str">
        <f>IF(VLOOKUP($A50,'Data Notes - Working'!$A$2:$BP$571,55,FALSE)=0,"",VLOOKUP($A50,'Data Notes - Working'!$A$2:$BP$571,55,FALSE))</f>
        <v/>
      </c>
      <c r="AU50" s="50" t="str">
        <f>IF(VLOOKUP($A50,'Data Notes - Working'!$A$2:$BP$571,56,FALSE)=0,"",VLOOKUP($A50,'Data Notes - Working'!$A$2:$BP$571,56,FALSE))</f>
        <v/>
      </c>
      <c r="AV50" s="50" t="str">
        <f>IF(VLOOKUP($A50,'Data Notes - Working'!$A$2:$BP$571,57,FALSE)=0,"",VLOOKUP($A50,'Data Notes - Working'!$A$2:$BP$571,57,FALSE))</f>
        <v>No state response</v>
      </c>
      <c r="AW50" s="50" t="str">
        <f>IF(VLOOKUP($A50,'Data Notes - Working'!$A$2:$BP$571,58,FALSE)=0,"",VLOOKUP($A50,'Data Notes - Working'!$A$2:$BP$571,58,FALSE))</f>
        <v>No state response</v>
      </c>
      <c r="AX50" s="50" t="str">
        <f>IF(VLOOKUP(A50,'Data Notes - Working'!A49:BP618,59,FALSE)=0,"",VLOOKUP(A50,'Data Notes - Working'!A49:BP618,59,FALSE))</f>
        <v/>
      </c>
      <c r="AY50" s="50" t="str">
        <f>IF(VLOOKUP($A50,'Data Notes - Working'!$A$2:$BP$571,60,FALSE)=0,"",VLOOKUP($A50,'Data Notes - Working'!$A$2:$BP$571,60,FALSE))</f>
        <v>Year to Year comparison - CWD (FS175): The number of CWD students who took an ALTASSALTACH assessment and received a valid score in SY 2017-18 is 987.50% different from SY 2016-17. The approximate discrepancy is 79 students. Please submit a data note explaining the discrepancy if the data are correct or resubmit the data.</v>
      </c>
      <c r="AZ50" s="50" t="str">
        <f>IF(VLOOKUP($A50,'Data Notes - Working'!$A$2:$BP$571,61,FALSE)=0,"",VLOOKUP($A50,'Data Notes - Working'!$A$2:$BP$571,61,FALSE))</f>
        <v/>
      </c>
      <c r="BA50" s="50"/>
      <c r="BB50" s="50"/>
      <c r="BC50" s="50"/>
      <c r="BD50" s="50"/>
      <c r="BE50" s="50"/>
      <c r="BF50" s="50"/>
      <c r="BG50" s="50"/>
    </row>
    <row r="51" spans="1:59" s="9" customFormat="1" ht="90">
      <c r="A51" s="13" t="s">
        <v>289</v>
      </c>
      <c r="B51" s="14" t="s">
        <v>45</v>
      </c>
      <c r="C51" s="14" t="s">
        <v>46</v>
      </c>
      <c r="D51" s="14" t="s">
        <v>47</v>
      </c>
      <c r="E51" s="14" t="s">
        <v>263</v>
      </c>
      <c r="F51" s="14" t="s">
        <v>264</v>
      </c>
      <c r="G51" s="14" t="s">
        <v>286</v>
      </c>
      <c r="H51" s="14">
        <v>178</v>
      </c>
      <c r="I51" s="14">
        <v>584</v>
      </c>
      <c r="J51" s="14" t="s">
        <v>73</v>
      </c>
      <c r="K51" s="14" t="s">
        <v>287</v>
      </c>
      <c r="L51" s="14" t="s">
        <v>53</v>
      </c>
      <c r="M51" s="14"/>
      <c r="N51" s="14"/>
      <c r="O51" s="14"/>
      <c r="P51" s="14"/>
      <c r="Q51" s="14"/>
      <c r="R51" s="14"/>
      <c r="S51" s="14"/>
      <c r="T51" s="49"/>
      <c r="U51" s="49"/>
      <c r="V51" s="49"/>
      <c r="W51" s="26" t="s">
        <v>64</v>
      </c>
      <c r="X51" s="49"/>
      <c r="Y51" s="49"/>
      <c r="Z51" s="49"/>
      <c r="AA51" s="14"/>
      <c r="AB51" s="14" t="s">
        <v>54</v>
      </c>
      <c r="AC51" s="14"/>
      <c r="AD51" s="23" t="s">
        <v>139</v>
      </c>
      <c r="AE51" s="23" t="s">
        <v>133</v>
      </c>
      <c r="AF51" s="23" t="s">
        <v>140</v>
      </c>
      <c r="AG51" s="23" t="s">
        <v>141</v>
      </c>
      <c r="AH51" s="14" t="s">
        <v>61</v>
      </c>
      <c r="AI51" s="14" t="s">
        <v>78</v>
      </c>
      <c r="AJ51" s="14"/>
      <c r="AK51" s="50" t="s">
        <v>290</v>
      </c>
      <c r="AL51" s="50"/>
      <c r="AM51" s="49"/>
      <c r="AN51" s="49"/>
      <c r="AO51" s="49"/>
      <c r="AP51" s="50" t="str">
        <f t="shared" si="0"/>
        <v>Year to Year comparison - CWD (FS178): The number of CWD students who took an ALTASSALTACH assessment and received a valid score in SY 2017-18 is 3433.33% different from SY 2016-17. The approximate discrepancy is 103 students. Please submit a data note explaining the discrepancy if the data are correct or resubmit the data.</v>
      </c>
      <c r="AQ51" s="50" t="str">
        <f t="shared" si="1"/>
        <v/>
      </c>
      <c r="AR51" s="50"/>
      <c r="AS51" s="50" t="str">
        <f t="shared" si="2"/>
        <v>Include</v>
      </c>
      <c r="AT51" s="50" t="str">
        <f>IF(VLOOKUP($A51,'Data Notes - Working'!$A$2:$BP$571,55,FALSE)=0,"",VLOOKUP($A51,'Data Notes - Working'!$A$2:$BP$571,55,FALSE))</f>
        <v/>
      </c>
      <c r="AU51" s="50" t="str">
        <f>IF(VLOOKUP($A51,'Data Notes - Working'!$A$2:$BP$571,56,FALSE)=0,"",VLOOKUP($A51,'Data Notes - Working'!$A$2:$BP$571,56,FALSE))</f>
        <v/>
      </c>
      <c r="AV51" s="50" t="str">
        <f>IF(VLOOKUP($A51,'Data Notes - Working'!$A$2:$BP$571,57,FALSE)=0,"",VLOOKUP($A51,'Data Notes - Working'!$A$2:$BP$571,57,FALSE))</f>
        <v>No state response</v>
      </c>
      <c r="AW51" s="50" t="str">
        <f>IF(VLOOKUP($A51,'Data Notes - Working'!$A$2:$BP$571,58,FALSE)=0,"",VLOOKUP($A51,'Data Notes - Working'!$A$2:$BP$571,58,FALSE))</f>
        <v>No state response</v>
      </c>
      <c r="AX51" s="50" t="str">
        <f>IF(VLOOKUP(A51,'Data Notes - Working'!A50:BP619,59,FALSE)=0,"",VLOOKUP(A51,'Data Notes - Working'!A50:BP619,59,FALSE))</f>
        <v/>
      </c>
      <c r="AY51" s="50" t="str">
        <f>IF(VLOOKUP($A51,'Data Notes - Working'!$A$2:$BP$571,60,FALSE)=0,"",VLOOKUP($A51,'Data Notes - Working'!$A$2:$BP$571,60,FALSE))</f>
        <v>Year to Year comparison - CWD (FS178): The number of CWD students who took an ALTASSALTACH assessment and received a valid score in SY 2017-18 is 3433.33% different from SY 2016-17. The approximate discrepancy is 103 students. Please submit a data note explaining the discrepancy if the data are correct or resubmit the data.</v>
      </c>
      <c r="AZ51" s="50" t="str">
        <f>IF(VLOOKUP($A51,'Data Notes - Working'!$A$2:$BP$571,61,FALSE)=0,"",VLOOKUP($A51,'Data Notes - Working'!$A$2:$BP$571,61,FALSE))</f>
        <v/>
      </c>
      <c r="BA51" s="50"/>
      <c r="BB51" s="50"/>
      <c r="BC51" s="50"/>
      <c r="BD51" s="50"/>
      <c r="BE51" s="50"/>
      <c r="BF51" s="50"/>
      <c r="BG51" s="50"/>
    </row>
    <row r="52" spans="1:59" s="9" customFormat="1" ht="75">
      <c r="A52" s="13" t="s">
        <v>291</v>
      </c>
      <c r="B52" s="14" t="s">
        <v>45</v>
      </c>
      <c r="C52" s="14" t="s">
        <v>46</v>
      </c>
      <c r="D52" s="14" t="s">
        <v>47</v>
      </c>
      <c r="E52" s="14" t="s">
        <v>292</v>
      </c>
      <c r="F52" s="14" t="s">
        <v>293</v>
      </c>
      <c r="G52" s="13" t="s">
        <v>72</v>
      </c>
      <c r="H52" s="16">
        <v>179</v>
      </c>
      <c r="I52" s="14">
        <v>585</v>
      </c>
      <c r="J52" s="14" t="s">
        <v>73</v>
      </c>
      <c r="K52" s="14" t="s">
        <v>74</v>
      </c>
      <c r="L52" s="14" t="s">
        <v>269</v>
      </c>
      <c r="M52" s="14"/>
      <c r="N52" s="14"/>
      <c r="O52" s="14" t="s">
        <v>54</v>
      </c>
      <c r="P52" s="14" t="s">
        <v>53</v>
      </c>
      <c r="Q52" s="14" t="s">
        <v>294</v>
      </c>
      <c r="R52" s="14" t="s">
        <v>77</v>
      </c>
      <c r="S52" s="14" t="s">
        <v>58</v>
      </c>
      <c r="T52" s="50" t="s">
        <v>295</v>
      </c>
      <c r="U52" s="50"/>
      <c r="V52" s="50" t="s">
        <v>295</v>
      </c>
      <c r="W52" s="26" t="s">
        <v>296</v>
      </c>
      <c r="X52" s="50"/>
      <c r="Y52" s="50"/>
      <c r="Z52" s="50"/>
      <c r="AA52" s="23"/>
      <c r="AB52" s="23"/>
      <c r="AC52" s="14" t="s">
        <v>54</v>
      </c>
      <c r="AD52" s="14" t="s">
        <v>53</v>
      </c>
      <c r="AE52" s="23" t="s">
        <v>297</v>
      </c>
      <c r="AF52" s="23" t="s">
        <v>77</v>
      </c>
      <c r="AG52" s="23"/>
      <c r="AH52" s="23" t="s">
        <v>61</v>
      </c>
      <c r="AI52" s="23" t="s">
        <v>101</v>
      </c>
      <c r="AJ52" s="50"/>
      <c r="AK52" s="50" t="s">
        <v>295</v>
      </c>
      <c r="AL52" s="50"/>
      <c r="AM52" s="50"/>
      <c r="AN52" s="50"/>
      <c r="AO52" s="50"/>
      <c r="AP52" s="50" t="str">
        <f t="shared" si="0"/>
        <v>Achievement metadata - [SCIENCE]: No achievement data (FS 179) submitted for REGASSWACC [PERF LEVEL 3] for GRADES 8, HS; however, EMAPS assessment metadata indicated GRADES 8, HS/REGASSWACC/PERF LEVEL 3 would be submitted. Please resubmit metadata and/or data to ensure consistency.</v>
      </c>
      <c r="AQ52" s="50" t="str">
        <f t="shared" si="1"/>
        <v>File was resubmitted on 2/1/2019 to include performance level 3 for Grades 8 and HS.</v>
      </c>
      <c r="AR52" s="50"/>
      <c r="AS52" s="50" t="str">
        <f t="shared" si="2"/>
        <v>Include</v>
      </c>
      <c r="AT52" s="50" t="str">
        <f>IF(VLOOKUP($A52,'Data Notes - Working'!$A$2:$BP$571,55,FALSE)=0,"",VLOOKUP($A52,'Data Notes - Working'!$A$2:$BP$571,55,FALSE))</f>
        <v>Science-only issue</v>
      </c>
      <c r="AU52" s="50" t="str">
        <f>IF(VLOOKUP($A52,'Data Notes - Working'!$A$2:$BP$571,56,FALSE)=0,"",VLOOKUP($A52,'Data Notes - Working'!$A$2:$BP$571,56,FALSE))</f>
        <v>Not relevant</v>
      </c>
      <c r="AV52" s="50" t="str">
        <f>IF(VLOOKUP($A52,'Data Notes - Working'!$A$2:$BP$571,57,FALSE)=0,"",VLOOKUP($A52,'Data Notes - Working'!$A$2:$BP$571,57,FALSE))</f>
        <v>No</v>
      </c>
      <c r="AW52" s="50" t="str">
        <f>IF(VLOOKUP($A52,'Data Notes - Working'!$A$2:$BP$571,58,FALSE)=0,"",VLOOKUP($A52,'Data Notes - Working'!$A$2:$BP$571,58,FALSE))</f>
        <v>Not relevant</v>
      </c>
      <c r="AX52" s="50" t="str">
        <f>IF(VLOOKUP(A52,'Data Notes - Working'!A51:BP620,59,FALSE)=0,"",VLOOKUP(A52,'Data Notes - Working'!A51:BP620,59,FALSE))</f>
        <v>No</v>
      </c>
      <c r="AY52" s="50" t="str">
        <f>IF(VLOOKUP($A52,'Data Notes - Working'!$A$2:$BP$571,60,FALSE)=0,"",VLOOKUP($A52,'Data Notes - Working'!$A$2:$BP$571,60,FALSE))</f>
        <v>Achievement metadata - [SCIENCE]: No achievement data (FS 179) submitted for REGASSWACC [PERF LEVEL 3] for GRADES 8, HS; however, EMAPS assessment metadata indicated GRADES 8, HS/REGASSWACC/PERF LEVEL 3 would be submitted. Please resubmit metadata and/or data to ensure consistency.</v>
      </c>
      <c r="AZ52" s="50" t="str">
        <f>IF(VLOOKUP($A52,'Data Notes - Working'!$A$2:$BP$571,61,FALSE)=0,"",VLOOKUP($A52,'Data Notes - Working'!$A$2:$BP$571,61,FALSE))</f>
        <v/>
      </c>
      <c r="BA52" s="50"/>
      <c r="BB52" s="50"/>
      <c r="BC52" s="50"/>
      <c r="BD52" s="50"/>
      <c r="BE52" s="50"/>
      <c r="BF52" s="50"/>
      <c r="BG52" s="50"/>
    </row>
    <row r="53" spans="1:59" s="9" customFormat="1" ht="165">
      <c r="A53" s="13" t="s">
        <v>298</v>
      </c>
      <c r="B53" s="14" t="s">
        <v>45</v>
      </c>
      <c r="C53" s="14" t="s">
        <v>46</v>
      </c>
      <c r="D53" s="14" t="s">
        <v>47</v>
      </c>
      <c r="E53" s="14" t="s">
        <v>292</v>
      </c>
      <c r="F53" s="14" t="s">
        <v>293</v>
      </c>
      <c r="G53" s="13" t="s">
        <v>299</v>
      </c>
      <c r="H53" s="14">
        <v>179</v>
      </c>
      <c r="I53" s="14">
        <v>585</v>
      </c>
      <c r="J53" s="14" t="s">
        <v>152</v>
      </c>
      <c r="K53" s="14" t="s">
        <v>153</v>
      </c>
      <c r="L53" s="14" t="s">
        <v>53</v>
      </c>
      <c r="M53" s="14"/>
      <c r="N53" s="14"/>
      <c r="O53" s="14" t="s">
        <v>54</v>
      </c>
      <c r="P53" s="14" t="s">
        <v>300</v>
      </c>
      <c r="Q53" s="14" t="s">
        <v>76</v>
      </c>
      <c r="R53" s="14" t="s">
        <v>301</v>
      </c>
      <c r="S53" s="14" t="s">
        <v>58</v>
      </c>
      <c r="T53" s="50" t="s">
        <v>302</v>
      </c>
      <c r="U53" s="50"/>
      <c r="V53" s="50" t="s">
        <v>302</v>
      </c>
      <c r="W53" s="26" t="s">
        <v>303</v>
      </c>
      <c r="X53" s="50"/>
      <c r="Y53" s="50"/>
      <c r="Z53" s="50"/>
      <c r="AA53" s="23"/>
      <c r="AB53" s="23"/>
      <c r="AC53" s="23" t="s">
        <v>54</v>
      </c>
      <c r="AD53" s="14" t="s">
        <v>300</v>
      </c>
      <c r="AE53" s="14" t="s">
        <v>76</v>
      </c>
      <c r="AF53" s="14" t="s">
        <v>77</v>
      </c>
      <c r="AG53" s="23"/>
      <c r="AH53" s="23" t="s">
        <v>61</v>
      </c>
      <c r="AI53" s="23" t="s">
        <v>101</v>
      </c>
      <c r="AJ53" s="50"/>
      <c r="AK53" s="50" t="s">
        <v>302</v>
      </c>
      <c r="AL53" s="50"/>
      <c r="AM53" s="50"/>
      <c r="AN53" s="50"/>
      <c r="AO53" s="50"/>
      <c r="AP53" s="50" t="str">
        <f t="shared" si="0"/>
        <v>Achievement SEA to LEA comparison - [SCIENCE]: The SEA FS 179 number of students in the ALL, ECODIS, F, FCS, HOM, M, and MHL subgroups who took a REGASSWACC assessment and received a valid score in GRADE HS is different from the sum of the LEA level counts of students who took an assessment and received a valid score. 
The GRAND TOTAL number of students in GRADE HS who took a REGASSWACC and received a valid score is 482 students (42%) different from the LEA number. Please revise data and resubmit or explain in a data note why these data are accurate.</v>
      </c>
      <c r="AQ53" s="50" t="str">
        <f t="shared" si="1"/>
        <v>The data has been revised and resubmitted as of 03/04/2019.</v>
      </c>
      <c r="AR53" s="50"/>
      <c r="AS53" s="50" t="str">
        <f t="shared" si="2"/>
        <v>Include</v>
      </c>
      <c r="AT53" s="50" t="str">
        <f>IF(VLOOKUP($A53,'Data Notes - Working'!$A$2:$BP$571,55,FALSE)=0,"",VLOOKUP($A53,'Data Notes - Working'!$A$2:$BP$571,55,FALSE))</f>
        <v>Science-only issue</v>
      </c>
      <c r="AU53" s="50" t="str">
        <f>IF(VLOOKUP($A53,'Data Notes - Working'!$A$2:$BP$571,56,FALSE)=0,"",VLOOKUP($A53,'Data Notes - Working'!$A$2:$BP$571,56,FALSE))</f>
        <v/>
      </c>
      <c r="AV53" s="50" t="str">
        <f>IF(VLOOKUP($A53,'Data Notes - Working'!$A$2:$BP$571,57,FALSE)=0,"",VLOOKUP($A53,'Data Notes - Working'!$A$2:$BP$571,57,FALSE))</f>
        <v>No</v>
      </c>
      <c r="AW53" s="50" t="str">
        <f>IF(VLOOKUP($A53,'Data Notes - Working'!$A$2:$BP$571,58,FALSE)=0,"",VLOOKUP($A53,'Data Notes - Working'!$A$2:$BP$571,58,FALSE))</f>
        <v>Not relevant</v>
      </c>
      <c r="AX53" s="50" t="str">
        <f>IF(VLOOKUP(A53,'Data Notes - Working'!A52:BP621,59,FALSE)=0,"",VLOOKUP(A53,'Data Notes - Working'!A52:BP621,59,FALSE))</f>
        <v>No</v>
      </c>
      <c r="AY53" s="50" t="str">
        <f>IF(VLOOKUP($A53,'Data Notes - Working'!$A$2:$BP$571,60,FALSE)=0,"",VLOOKUP($A53,'Data Notes - Working'!$A$2:$BP$571,60,FALSE))</f>
        <v>Achievement SEA to LEA comparison - [SCIENCE]: The SEA FS 179 number of students in the ALL, ECODIS, F, FCS, HOM, M, and MHL subgroups who took a REGASSWACC assessment and received a valid score in GRADE HS is different from the sum of the LEA level counts of students who took an assessment and received a valid score. 
The GRAND TOTAL number of students in GRADE HS who took a REGASSWACC and received a valid score is 482 students (42%) different from the LEA number. Please revise data and resubmit or explain in a data note why these data are accurate.</v>
      </c>
      <c r="AZ53" s="50" t="str">
        <f>IF(VLOOKUP($A53,'Data Notes - Working'!$A$2:$BP$571,61,FALSE)=0,"",VLOOKUP($A53,'Data Notes - Working'!$A$2:$BP$571,61,FALSE))</f>
        <v/>
      </c>
      <c r="BA53" s="50"/>
      <c r="BB53" s="50"/>
      <c r="BC53" s="50"/>
      <c r="BD53" s="50"/>
      <c r="BE53" s="50"/>
      <c r="BF53" s="50"/>
      <c r="BG53" s="50"/>
    </row>
    <row r="54" spans="1:59" s="9" customFormat="1" ht="195">
      <c r="A54" s="13" t="s">
        <v>304</v>
      </c>
      <c r="B54" s="14" t="s">
        <v>45</v>
      </c>
      <c r="C54" s="14" t="s">
        <v>46</v>
      </c>
      <c r="D54" s="14" t="s">
        <v>47</v>
      </c>
      <c r="E54" s="14" t="s">
        <v>292</v>
      </c>
      <c r="F54" s="14" t="s">
        <v>293</v>
      </c>
      <c r="G54" s="13" t="s">
        <v>299</v>
      </c>
      <c r="H54" s="14">
        <v>179</v>
      </c>
      <c r="I54" s="14">
        <v>585</v>
      </c>
      <c r="J54" s="14" t="s">
        <v>152</v>
      </c>
      <c r="K54" s="14" t="s">
        <v>153</v>
      </c>
      <c r="L54" s="14" t="s">
        <v>53</v>
      </c>
      <c r="M54" s="14"/>
      <c r="N54" s="14"/>
      <c r="O54" s="14" t="s">
        <v>54</v>
      </c>
      <c r="P54" s="14" t="s">
        <v>305</v>
      </c>
      <c r="Q54" s="14" t="s">
        <v>76</v>
      </c>
      <c r="R54" s="14" t="s">
        <v>306</v>
      </c>
      <c r="S54" s="14" t="s">
        <v>58</v>
      </c>
      <c r="T54" s="50" t="s">
        <v>307</v>
      </c>
      <c r="U54" s="50"/>
      <c r="V54" s="50" t="s">
        <v>307</v>
      </c>
      <c r="W54" s="26" t="s">
        <v>303</v>
      </c>
      <c r="X54" s="50"/>
      <c r="Y54" s="50"/>
      <c r="Z54" s="50"/>
      <c r="AA54" s="23"/>
      <c r="AB54" s="23"/>
      <c r="AC54" s="23" t="s">
        <v>54</v>
      </c>
      <c r="AD54" s="14" t="s">
        <v>305</v>
      </c>
      <c r="AE54" s="14" t="s">
        <v>76</v>
      </c>
      <c r="AF54" s="14" t="s">
        <v>306</v>
      </c>
      <c r="AG54" s="23"/>
      <c r="AH54" s="23" t="s">
        <v>61</v>
      </c>
      <c r="AI54" s="23" t="s">
        <v>101</v>
      </c>
      <c r="AJ54" s="50"/>
      <c r="AK54" s="50" t="s">
        <v>308</v>
      </c>
      <c r="AL54" s="50"/>
      <c r="AM54" s="50"/>
      <c r="AN54" s="50"/>
      <c r="AO54" s="50"/>
      <c r="AP54" s="50" t="str">
        <f t="shared" si="0"/>
        <v>Achievement SEA to LEA comparison - [SCIENCE]: The SEA FS 179 number of students in the MAN and MM subgroups who took an ALL, REGASSWOACC assessment and received a valid score in GRADE HS is different from the sum of the LEA level counts of students who took an assessment and received a valid score. 
The SEA number of students in the MAN subgroup in GRADE HS who took an ALL assessment and received a valid score is 234 students (-10.85%) different from the LEA number. The SEA number of students in the MM subgroup in GRADE HS who took an ALL assessment and received a valid score is 1198 students (-10.43%) different from the LEA number. Please revise data and resubmit or explain in a data note why these data are accurate.</v>
      </c>
      <c r="AQ54" s="50" t="str">
        <f t="shared" si="1"/>
        <v>The data has been revised and resubmitted as of 03/04/2019.</v>
      </c>
      <c r="AR54" s="50"/>
      <c r="AS54" s="50" t="str">
        <f t="shared" si="2"/>
        <v>Include</v>
      </c>
      <c r="AT54" s="50" t="str">
        <f>IF(VLOOKUP($A54,'Data Notes - Working'!$A$2:$BP$571,55,FALSE)=0,"",VLOOKUP($A54,'Data Notes - Working'!$A$2:$BP$571,55,FALSE))</f>
        <v>Science-only issue</v>
      </c>
      <c r="AU54" s="50" t="str">
        <f>IF(VLOOKUP($A54,'Data Notes - Working'!$A$2:$BP$571,56,FALSE)=0,"",VLOOKUP($A54,'Data Notes - Working'!$A$2:$BP$571,56,FALSE))</f>
        <v/>
      </c>
      <c r="AV54" s="50" t="str">
        <f>IF(VLOOKUP($A54,'Data Notes - Working'!$A$2:$BP$571,57,FALSE)=0,"",VLOOKUP($A54,'Data Notes - Working'!$A$2:$BP$571,57,FALSE))</f>
        <v>No</v>
      </c>
      <c r="AW54" s="50" t="str">
        <f>IF(VLOOKUP($A54,'Data Notes - Working'!$A$2:$BP$571,58,FALSE)=0,"",VLOOKUP($A54,'Data Notes - Working'!$A$2:$BP$571,58,FALSE))</f>
        <v>Not relevant</v>
      </c>
      <c r="AX54" s="50" t="str">
        <f>IF(VLOOKUP(A54,'Data Notes - Working'!A53:BP622,59,FALSE)=0,"",VLOOKUP(A54,'Data Notes - Working'!A53:BP622,59,FALSE))</f>
        <v>No</v>
      </c>
      <c r="AY54" s="50" t="str">
        <f>IF(VLOOKUP($A54,'Data Notes - Working'!$A$2:$BP$571,60,FALSE)=0,"",VLOOKUP($A54,'Data Notes - Working'!$A$2:$BP$571,60,FALSE))</f>
        <v>Achievement SEA to LEA comparison - [SCIENCE]: The SEA FS 179 number of students in the MAN and MM subgroups who took an ALL, REGASSWOACC assessment and received a valid score in GRADE HS is different from the sum of the LEA level counts of students who took an assessment and received a valid score. 
The SEA number of students in the MAN subgroup in GRADE HS who took an ALL assessment and received a valid score is 234 students (-10.85%) different from the LEA number. The SEA number of students in the MM subgroup in GRADE HS who took an ALL assessment and received a valid score is 1198 students (-10.43%) different from the LEA number. Please revise data and resubmit or explain in a data note why these data are accurate.</v>
      </c>
      <c r="AZ54" s="50" t="str">
        <f>IF(VLOOKUP($A54,'Data Notes - Working'!$A$2:$BP$571,61,FALSE)=0,"",VLOOKUP($A54,'Data Notes - Working'!$A$2:$BP$571,61,FALSE))</f>
        <v/>
      </c>
      <c r="BA54" s="50"/>
      <c r="BB54" s="50"/>
      <c r="BC54" s="50"/>
      <c r="BD54" s="50"/>
      <c r="BE54" s="50"/>
      <c r="BF54" s="50"/>
      <c r="BG54" s="50"/>
    </row>
    <row r="55" spans="1:59" s="9" customFormat="1" ht="150">
      <c r="A55" s="13" t="s">
        <v>309</v>
      </c>
      <c r="B55" s="14" t="s">
        <v>45</v>
      </c>
      <c r="C55" s="14" t="s">
        <v>46</v>
      </c>
      <c r="D55" s="14" t="s">
        <v>47</v>
      </c>
      <c r="E55" s="14" t="s">
        <v>292</v>
      </c>
      <c r="F55" s="14" t="s">
        <v>293</v>
      </c>
      <c r="G55" s="13" t="s">
        <v>299</v>
      </c>
      <c r="H55" s="14">
        <v>179</v>
      </c>
      <c r="I55" s="14">
        <v>585</v>
      </c>
      <c r="J55" s="14" t="s">
        <v>152</v>
      </c>
      <c r="K55" s="14" t="s">
        <v>153</v>
      </c>
      <c r="L55" s="14" t="s">
        <v>53</v>
      </c>
      <c r="M55" s="14"/>
      <c r="N55" s="14"/>
      <c r="O55" s="14" t="s">
        <v>54</v>
      </c>
      <c r="P55" s="14" t="s">
        <v>310</v>
      </c>
      <c r="Q55" s="14" t="s">
        <v>311</v>
      </c>
      <c r="R55" s="14" t="s">
        <v>306</v>
      </c>
      <c r="S55" s="14" t="s">
        <v>58</v>
      </c>
      <c r="T55" s="50" t="s">
        <v>312</v>
      </c>
      <c r="U55" s="50"/>
      <c r="V55" s="50" t="s">
        <v>312</v>
      </c>
      <c r="W55" s="26" t="s">
        <v>303</v>
      </c>
      <c r="X55" s="50"/>
      <c r="Y55" s="50"/>
      <c r="Z55" s="50"/>
      <c r="AA55" s="23"/>
      <c r="AB55" s="23"/>
      <c r="AC55" s="23" t="s">
        <v>54</v>
      </c>
      <c r="AD55" s="14" t="s">
        <v>310</v>
      </c>
      <c r="AE55" s="14" t="s">
        <v>311</v>
      </c>
      <c r="AF55" s="14" t="s">
        <v>306</v>
      </c>
      <c r="AG55" s="23"/>
      <c r="AH55" s="23" t="s">
        <v>61</v>
      </c>
      <c r="AI55" s="23" t="s">
        <v>101</v>
      </c>
      <c r="AJ55" s="50"/>
      <c r="AK55" s="50" t="s">
        <v>313</v>
      </c>
      <c r="AL55" s="50"/>
      <c r="AM55" s="50"/>
      <c r="AN55" s="50"/>
      <c r="AO55" s="50"/>
      <c r="AP55" s="50" t="str">
        <f t="shared" si="0"/>
        <v>Achievement SEA to LEA comparison - [SCIENCE]: The SEA FS 179 number of students in the MB subgroup who took an ALL, REGASSWOACC assessment and received a valid score in GRADES ALL, 8, HS is different from the sum of the LEA level counts of students who took an assessment and received a valid score. 
The SEA number of students in the MB subgroup who took an ALL assessment and received a valid score is 7926 students (10.90%) different from the LEA number. Please revise data and resubmit or explain in a data note why these data are accurate.</v>
      </c>
      <c r="AQ55" s="50" t="str">
        <f t="shared" si="1"/>
        <v>The data has been revised and resubmitted as of 03/04/2019.</v>
      </c>
      <c r="AR55" s="50"/>
      <c r="AS55" s="50" t="str">
        <f t="shared" si="2"/>
        <v>Include</v>
      </c>
      <c r="AT55" s="50" t="str">
        <f>IF(VLOOKUP($A55,'Data Notes - Working'!$A$2:$BP$571,55,FALSE)=0,"",VLOOKUP($A55,'Data Notes - Working'!$A$2:$BP$571,55,FALSE))</f>
        <v>Science-only issue</v>
      </c>
      <c r="AU55" s="50" t="str">
        <f>IF(VLOOKUP($A55,'Data Notes - Working'!$A$2:$BP$571,56,FALSE)=0,"",VLOOKUP($A55,'Data Notes - Working'!$A$2:$BP$571,56,FALSE))</f>
        <v/>
      </c>
      <c r="AV55" s="50" t="str">
        <f>IF(VLOOKUP($A55,'Data Notes - Working'!$A$2:$BP$571,57,FALSE)=0,"",VLOOKUP($A55,'Data Notes - Working'!$A$2:$BP$571,57,FALSE))</f>
        <v>No</v>
      </c>
      <c r="AW55" s="50" t="str">
        <f>IF(VLOOKUP($A55,'Data Notes - Working'!$A$2:$BP$571,58,FALSE)=0,"",VLOOKUP($A55,'Data Notes - Working'!$A$2:$BP$571,58,FALSE))</f>
        <v>Not relevant</v>
      </c>
      <c r="AX55" s="50" t="str">
        <f>IF(VLOOKUP(A55,'Data Notes - Working'!A54:BP623,59,FALSE)=0,"",VLOOKUP(A55,'Data Notes - Working'!A54:BP623,59,FALSE))</f>
        <v>No</v>
      </c>
      <c r="AY55" s="50" t="str">
        <f>IF(VLOOKUP($A55,'Data Notes - Working'!$A$2:$BP$571,60,FALSE)=0,"",VLOOKUP($A55,'Data Notes - Working'!$A$2:$BP$571,60,FALSE))</f>
        <v>Achievement SEA to LEA comparison - [SCIENCE]: The SEA FS 179 number of students in the MB subgroup who took an ALL, REGASSWOACC assessment and received a valid score in GRADES ALL, 8, HS is different from the sum of the LEA level counts of students who took an assessment and received a valid score. 
The SEA number of students in the MB subgroup who took an ALL assessment and received a valid score is 7926 students (10.90%) different from the LEA number. Please revise data and resubmit or explain in a data note why these data are accurate.</v>
      </c>
      <c r="AZ55" s="50" t="str">
        <f>IF(VLOOKUP($A55,'Data Notes - Working'!$A$2:$BP$571,61,FALSE)=0,"",VLOOKUP($A55,'Data Notes - Working'!$A$2:$BP$571,61,FALSE))</f>
        <v/>
      </c>
      <c r="BA55" s="50"/>
      <c r="BB55" s="50"/>
      <c r="BC55" s="50"/>
      <c r="BD55" s="50"/>
      <c r="BE55" s="50"/>
      <c r="BF55" s="50"/>
      <c r="BG55" s="50"/>
    </row>
    <row r="56" spans="1:59" s="9" customFormat="1" ht="150">
      <c r="A56" s="13" t="s">
        <v>314</v>
      </c>
      <c r="B56" s="14" t="s">
        <v>45</v>
      </c>
      <c r="C56" s="14" t="s">
        <v>46</v>
      </c>
      <c r="D56" s="14" t="s">
        <v>47</v>
      </c>
      <c r="E56" s="14" t="s">
        <v>292</v>
      </c>
      <c r="F56" s="14" t="s">
        <v>293</v>
      </c>
      <c r="G56" s="13" t="s">
        <v>299</v>
      </c>
      <c r="H56" s="14">
        <v>179</v>
      </c>
      <c r="I56" s="14">
        <v>585</v>
      </c>
      <c r="J56" s="14" t="s">
        <v>152</v>
      </c>
      <c r="K56" s="14" t="s">
        <v>153</v>
      </c>
      <c r="L56" s="14" t="s">
        <v>53</v>
      </c>
      <c r="M56" s="14"/>
      <c r="N56" s="14"/>
      <c r="O56" s="14"/>
      <c r="P56" s="14"/>
      <c r="Q56" s="14"/>
      <c r="R56" s="14"/>
      <c r="S56" s="14"/>
      <c r="T56" s="49"/>
      <c r="U56" s="49"/>
      <c r="V56" s="49"/>
      <c r="W56" s="26" t="s">
        <v>64</v>
      </c>
      <c r="X56" s="49"/>
      <c r="Y56" s="49"/>
      <c r="Z56" s="49"/>
      <c r="AA56" s="14"/>
      <c r="AB56" s="14"/>
      <c r="AC56" s="14" t="s">
        <v>54</v>
      </c>
      <c r="AD56" s="14" t="s">
        <v>315</v>
      </c>
      <c r="AE56" s="14" t="s">
        <v>316</v>
      </c>
      <c r="AF56" s="14" t="s">
        <v>77</v>
      </c>
      <c r="AG56" s="14"/>
      <c r="AH56" s="23" t="s">
        <v>61</v>
      </c>
      <c r="AI56" s="14" t="s">
        <v>78</v>
      </c>
      <c r="AJ56" s="49"/>
      <c r="AK56" s="50" t="s">
        <v>317</v>
      </c>
      <c r="AL56" s="50"/>
      <c r="AM56" s="49"/>
      <c r="AN56" s="49"/>
      <c r="AO56" s="49"/>
      <c r="AP56" s="50" t="str">
        <f t="shared" si="0"/>
        <v>Achievement SEA to LEA comparison - [SCIENCE]: The SEA FS 179 number of students in the HOM subgroup who took an REGASSWACC assessment and received a valid score in GRADES ALL, 8 is different from the sum of the LEA level counts of students who took an assessment and received a valid score. 
The SEA number of students in the HOM subgroup who took an ALL assessment and received a valid score is 1799 students (-215.71%) different from the LEA number. Please revise data and resubmit or explain in a data note why these data are accurate.</v>
      </c>
      <c r="AQ56" s="50" t="str">
        <f t="shared" si="1"/>
        <v/>
      </c>
      <c r="AR56" s="50"/>
      <c r="AS56" s="50" t="str">
        <f t="shared" si="2"/>
        <v>Include</v>
      </c>
      <c r="AT56" s="50" t="str">
        <f>IF(VLOOKUP($A56,'Data Notes - Working'!$A$2:$BP$571,55,FALSE)=0,"",VLOOKUP($A56,'Data Notes - Working'!$A$2:$BP$571,55,FALSE))</f>
        <v>Science-only issue</v>
      </c>
      <c r="AU56" s="50" t="str">
        <f>IF(VLOOKUP($A56,'Data Notes - Working'!$A$2:$BP$571,56,FALSE)=0,"",VLOOKUP($A56,'Data Notes - Working'!$A$2:$BP$571,56,FALSE))</f>
        <v/>
      </c>
      <c r="AV56" s="50" t="str">
        <f>IF(VLOOKUP($A56,'Data Notes - Working'!$A$2:$BP$571,57,FALSE)=0,"",VLOOKUP($A56,'Data Notes - Working'!$A$2:$BP$571,57,FALSE))</f>
        <v>No state response</v>
      </c>
      <c r="AW56" s="50" t="str">
        <f>IF(VLOOKUP($A56,'Data Notes - Working'!$A$2:$BP$571,58,FALSE)=0,"",VLOOKUP($A56,'Data Notes - Working'!$A$2:$BP$571,58,FALSE))</f>
        <v>No state response</v>
      </c>
      <c r="AX56" s="50" t="str">
        <f>IF(VLOOKUP(A56,'Data Notes - Working'!A55:BP624,59,FALSE)=0,"",VLOOKUP(A56,'Data Notes - Working'!A55:BP624,59,FALSE))</f>
        <v/>
      </c>
      <c r="AY56" s="50" t="str">
        <f>IF(VLOOKUP($A56,'Data Notes - Working'!$A$2:$BP$571,60,FALSE)=0,"",VLOOKUP($A56,'Data Notes - Working'!$A$2:$BP$571,60,FALSE))</f>
        <v>Achievement SEA to LEA comparison - [SCIENCE]: The SEA FS 179 number of students in the HOM subgroup who took an REGASSWACC assessment and received a valid score in GRADES ALL, 8 is different from the sum of the LEA level counts of students who took an assessment and received a valid score. 
The SEA number of students in the HOM subgroup who took an ALL assessment and received a valid score is 1799 students (-215.71%) different from the LEA number. Please revise data and resubmit or explain in a data note why these data are accurate.</v>
      </c>
      <c r="AZ56" s="50" t="str">
        <f>IF(VLOOKUP($A56,'Data Notes - Working'!$A$2:$BP$571,61,FALSE)=0,"",VLOOKUP($A56,'Data Notes - Working'!$A$2:$BP$571,61,FALSE))</f>
        <v/>
      </c>
      <c r="BA56" s="50"/>
      <c r="BB56" s="50"/>
      <c r="BC56" s="50"/>
      <c r="BD56" s="50"/>
      <c r="BE56" s="50"/>
      <c r="BF56" s="50"/>
      <c r="BG56" s="50"/>
    </row>
    <row r="57" spans="1:59" s="9" customFormat="1" ht="105">
      <c r="A57" s="13" t="s">
        <v>318</v>
      </c>
      <c r="B57" s="14" t="s">
        <v>45</v>
      </c>
      <c r="C57" s="14" t="s">
        <v>46</v>
      </c>
      <c r="D57" s="14" t="s">
        <v>47</v>
      </c>
      <c r="E57" s="14" t="s">
        <v>292</v>
      </c>
      <c r="F57" s="14" t="s">
        <v>293</v>
      </c>
      <c r="G57" s="13" t="s">
        <v>299</v>
      </c>
      <c r="H57" s="14">
        <v>179</v>
      </c>
      <c r="I57" s="14">
        <v>585</v>
      </c>
      <c r="J57" s="14" t="s">
        <v>152</v>
      </c>
      <c r="K57" s="14" t="s">
        <v>153</v>
      </c>
      <c r="L57" s="14" t="s">
        <v>53</v>
      </c>
      <c r="M57" s="14"/>
      <c r="N57" s="14"/>
      <c r="O57" s="14"/>
      <c r="P57" s="14"/>
      <c r="Q57" s="14"/>
      <c r="R57" s="14"/>
      <c r="S57" s="14"/>
      <c r="T57" s="49"/>
      <c r="U57" s="49"/>
      <c r="V57" s="49"/>
      <c r="W57" s="26" t="s">
        <v>64</v>
      </c>
      <c r="X57" s="49"/>
      <c r="Y57" s="49"/>
      <c r="Z57" s="49"/>
      <c r="AA57" s="14"/>
      <c r="AB57" s="14"/>
      <c r="AC57" s="14" t="s">
        <v>54</v>
      </c>
      <c r="AD57" s="14" t="s">
        <v>319</v>
      </c>
      <c r="AE57" s="14">
        <v>8</v>
      </c>
      <c r="AF57" s="14" t="s">
        <v>201</v>
      </c>
      <c r="AG57" s="14"/>
      <c r="AH57" s="23" t="s">
        <v>61</v>
      </c>
      <c r="AI57" s="14" t="s">
        <v>78</v>
      </c>
      <c r="AJ57" s="49"/>
      <c r="AK57" s="50" t="s">
        <v>320</v>
      </c>
      <c r="AL57" s="50"/>
      <c r="AM57" s="49"/>
      <c r="AN57" s="49"/>
      <c r="AO57" s="49"/>
      <c r="AP57" s="50" t="str">
        <f t="shared" si="0"/>
        <v>Achievement SEA to LEA comparison - [SCIENCE]: The SEA FS 179 number of students in the MM subgroup who took an REGASSWOACC assessment and received a valid score in GRADE 8 is different from the sum of the LEA level counts of students who took an assessment and received a valid score by 1538 students (-10.14%). Please revise data and resubmit or explain in a data note why these data are accurate.</v>
      </c>
      <c r="AQ57" s="50" t="str">
        <f t="shared" si="1"/>
        <v/>
      </c>
      <c r="AR57" s="50"/>
      <c r="AS57" s="50" t="str">
        <f t="shared" si="2"/>
        <v>Include</v>
      </c>
      <c r="AT57" s="50" t="str">
        <f>IF(VLOOKUP($A57,'Data Notes - Working'!$A$2:$BP$571,55,FALSE)=0,"",VLOOKUP($A57,'Data Notes - Working'!$A$2:$BP$571,55,FALSE))</f>
        <v>Science-only issue</v>
      </c>
      <c r="AU57" s="50" t="str">
        <f>IF(VLOOKUP($A57,'Data Notes - Working'!$A$2:$BP$571,56,FALSE)=0,"",VLOOKUP($A57,'Data Notes - Working'!$A$2:$BP$571,56,FALSE))</f>
        <v/>
      </c>
      <c r="AV57" s="50" t="str">
        <f>IF(VLOOKUP($A57,'Data Notes - Working'!$A$2:$BP$571,57,FALSE)=0,"",VLOOKUP($A57,'Data Notes - Working'!$A$2:$BP$571,57,FALSE))</f>
        <v>No state response</v>
      </c>
      <c r="AW57" s="50" t="str">
        <f>IF(VLOOKUP($A57,'Data Notes - Working'!$A$2:$BP$571,58,FALSE)=0,"",VLOOKUP($A57,'Data Notes - Working'!$A$2:$BP$571,58,FALSE))</f>
        <v>No state response</v>
      </c>
      <c r="AX57" s="50" t="str">
        <f>IF(VLOOKUP(A57,'Data Notes - Working'!A56:BP625,59,FALSE)=0,"",VLOOKUP(A57,'Data Notes - Working'!A56:BP625,59,FALSE))</f>
        <v/>
      </c>
      <c r="AY57" s="50" t="str">
        <f>IF(VLOOKUP($A57,'Data Notes - Working'!$A$2:$BP$571,60,FALSE)=0,"",VLOOKUP($A57,'Data Notes - Working'!$A$2:$BP$571,60,FALSE))</f>
        <v>Achievement SEA to LEA comparison - [SCIENCE]: The SEA FS 179 number of students in the MM subgroup who took an REGASSWOACC assessment and received a valid score in GRADE 8 is different from the sum of the LEA level counts of students who took an assessment and received a valid score by 1538 students (-10.14%). Please revise data and resubmit or explain in a data note why these data are accurate.</v>
      </c>
      <c r="AZ57" s="50" t="str">
        <f>IF(VLOOKUP($A57,'Data Notes - Working'!$A$2:$BP$571,61,FALSE)=0,"",VLOOKUP($A57,'Data Notes - Working'!$A$2:$BP$571,61,FALSE))</f>
        <v/>
      </c>
      <c r="BA57" s="50"/>
      <c r="BB57" s="50"/>
      <c r="BC57" s="50"/>
      <c r="BD57" s="50"/>
      <c r="BE57" s="50"/>
      <c r="BF57" s="50"/>
      <c r="BG57" s="50"/>
    </row>
    <row r="58" spans="1:59" s="9" customFormat="1" ht="270">
      <c r="A58" s="13" t="s">
        <v>321</v>
      </c>
      <c r="B58" s="14" t="s">
        <v>45</v>
      </c>
      <c r="C58" s="14" t="s">
        <v>46</v>
      </c>
      <c r="D58" s="14" t="s">
        <v>47</v>
      </c>
      <c r="E58" s="14" t="s">
        <v>292</v>
      </c>
      <c r="F58" s="14" t="s">
        <v>293</v>
      </c>
      <c r="G58" s="13" t="s">
        <v>299</v>
      </c>
      <c r="H58" s="14" t="s">
        <v>84</v>
      </c>
      <c r="I58" s="14" t="s">
        <v>85</v>
      </c>
      <c r="J58" s="14" t="s">
        <v>152</v>
      </c>
      <c r="K58" s="14" t="s">
        <v>153</v>
      </c>
      <c r="L58" s="14" t="s">
        <v>53</v>
      </c>
      <c r="M58" s="14" t="s">
        <v>54</v>
      </c>
      <c r="N58" s="14" t="s">
        <v>54</v>
      </c>
      <c r="O58" s="14"/>
      <c r="P58" s="14" t="s">
        <v>322</v>
      </c>
      <c r="Q58" s="14">
        <v>11</v>
      </c>
      <c r="R58" s="14" t="s">
        <v>301</v>
      </c>
      <c r="S58" s="14" t="s">
        <v>58</v>
      </c>
      <c r="T58" s="50" t="s">
        <v>323</v>
      </c>
      <c r="U58" s="50"/>
      <c r="V58" s="7" t="s">
        <v>323</v>
      </c>
      <c r="W58" s="26" t="s">
        <v>324</v>
      </c>
      <c r="X58" s="50"/>
      <c r="Y58" s="50"/>
      <c r="Z58" s="50"/>
      <c r="AA58" s="23" t="s">
        <v>54</v>
      </c>
      <c r="AB58" s="23" t="s">
        <v>54</v>
      </c>
      <c r="AC58" s="23"/>
      <c r="AD58" s="14" t="s">
        <v>322</v>
      </c>
      <c r="AE58" s="14">
        <v>11</v>
      </c>
      <c r="AF58" s="14" t="s">
        <v>77</v>
      </c>
      <c r="AG58" s="23"/>
      <c r="AH58" s="23" t="s">
        <v>61</v>
      </c>
      <c r="AI58" s="23" t="s">
        <v>101</v>
      </c>
      <c r="AJ58" s="50"/>
      <c r="AK58" s="7" t="s">
        <v>325</v>
      </c>
      <c r="AL58" s="50"/>
      <c r="AM58" s="50"/>
      <c r="AN58" s="50"/>
      <c r="AO58" s="50"/>
      <c r="AP58" s="50" t="str">
        <f t="shared" si="0"/>
        <v>Achievement SEA to LEA comparison - [MATHEMATICS and READING/LANGUAGE ARTS]: The SEA FS 175/178 number of students in the ALL, CWD, ECODIS, F, M (FS178 only), MHL (FS178 only), MILCNCTD, and MW subgroups who took a REGASSWACC assessment and received a valid score in GRADE 11 is different from the sum of the LEA level counts of students who took an assessment and received a valid score. 
The GRAND TOTAL  number of students who took a REGASSWACC for MATHEMATICS and received a valid score is 1014 students (-10.57%) different from the LEA number. The GRAND TOTAL number of students who took a REGASSWACC for READING/LANGUAGE ARTS and received a valid score is 934 students (-11.29%) different from the LEA number. Please revise data and resubmit or explain in a data note why these data are accurate.</v>
      </c>
      <c r="AQ58" s="50" t="str">
        <f t="shared" si="1"/>
        <v>We review the data and the data reported is accurate. The direct funded charters are not included in the LEA counts. Therefore, the LEA-level counts will not match the SEA-level counts.</v>
      </c>
      <c r="AR58" s="50"/>
      <c r="AS58" s="50" t="str">
        <f t="shared" si="2"/>
        <v>Include</v>
      </c>
      <c r="AT58" s="50" t="str">
        <f>IF(VLOOKUP($A58,'Data Notes - Working'!$A$2:$BP$571,55,FALSE)=0,"",VLOOKUP($A58,'Data Notes - Working'!$A$2:$BP$571,55,FALSE))</f>
        <v/>
      </c>
      <c r="AU58" s="50" t="str">
        <f>IF(VLOOKUP($A58,'Data Notes - Working'!$A$2:$BP$571,56,FALSE)=0,"",VLOOKUP($A58,'Data Notes - Working'!$A$2:$BP$571,56,FALSE))</f>
        <v/>
      </c>
      <c r="AV58" s="50" t="str">
        <f>IF(VLOOKUP($A58,'Data Notes - Working'!$A$2:$BP$571,57,FALSE)=0,"",VLOOKUP($A58,'Data Notes - Working'!$A$2:$BP$571,57,FALSE))</f>
        <v/>
      </c>
      <c r="AW58" s="50" t="str">
        <f>IF(VLOOKUP($A58,'Data Notes - Working'!$A$2:$BP$571,58,FALSE)=0,"",VLOOKUP($A58,'Data Notes - Working'!$A$2:$BP$571,58,FALSE))</f>
        <v/>
      </c>
      <c r="AX58" s="50" t="str">
        <f>IF(VLOOKUP(A58,'Data Notes - Working'!A57:BP626,59,FALSE)=0,"",VLOOKUP(A58,'Data Notes - Working'!A57:BP626,59,FALSE))</f>
        <v>Yes</v>
      </c>
      <c r="AY58" s="50" t="str">
        <f>IF(VLOOKUP($A58,'Data Notes - Working'!$A$2:$BP$571,60,FALSE)=0,"",VLOOKUP($A58,'Data Notes - Working'!$A$2:$BP$571,60,FALSE))</f>
        <v>Achievement SEA to LEA comparison - [MATHEMATICS and READING/LANGUAGE ARTS]: The SEA FS 175/178 number of students in the ALL, CWD, ECODIS, F, M (FS178 only), MHL (FS178 only), MILCNCTD, and MW subgroups who took a REGASSWACC assessment and received a valid score in GRADE 11 is different from the sum of the LEA level counts of students who took an assessment and received a valid score. 
The GRAND TOTAL  number of students who took a REGASSWACC for MATHEMATICS and received a valid score is 1014 students (-10.57%) different from the LEA number. The GRAND TOTAL number of students who took a REGASSWACC for READING/LANGUAGE ARTS and received a valid score is 934 students (-11.29%) different from the LEA number. Please revise data and resubmit or explain in a data note why these data are accurate.
ED Note: State indicated that data were correct as reported.</v>
      </c>
      <c r="AZ58" s="50" t="str">
        <f>IF(VLOOKUP($A58,'Data Notes - Working'!$A$2:$BP$571,61,FALSE)=0,"",VLOOKUP($A58,'Data Notes - Working'!$A$2:$BP$571,61,FALSE))</f>
        <v>The direct funded charters are not included in the LEA counts. Therefore, the LEA-level counts will not match the SEA-level counts.</v>
      </c>
      <c r="BA58" s="50"/>
      <c r="BB58" s="50"/>
      <c r="BC58" s="50"/>
      <c r="BD58" s="50"/>
      <c r="BE58" s="50"/>
      <c r="BF58" s="50"/>
      <c r="BG58" s="50"/>
    </row>
    <row r="59" spans="1:59" s="9" customFormat="1" ht="315">
      <c r="A59" s="13" t="s">
        <v>327</v>
      </c>
      <c r="B59" s="14" t="s">
        <v>45</v>
      </c>
      <c r="C59" s="14" t="s">
        <v>46</v>
      </c>
      <c r="D59" s="14" t="s">
        <v>47</v>
      </c>
      <c r="E59" s="14" t="s">
        <v>292</v>
      </c>
      <c r="F59" s="14" t="s">
        <v>293</v>
      </c>
      <c r="G59" s="13" t="s">
        <v>299</v>
      </c>
      <c r="H59" s="14" t="s">
        <v>84</v>
      </c>
      <c r="I59" s="14" t="s">
        <v>85</v>
      </c>
      <c r="J59" s="14" t="s">
        <v>152</v>
      </c>
      <c r="K59" s="14" t="s">
        <v>153</v>
      </c>
      <c r="L59" s="14" t="s">
        <v>53</v>
      </c>
      <c r="M59" s="14" t="s">
        <v>54</v>
      </c>
      <c r="N59" s="14" t="s">
        <v>54</v>
      </c>
      <c r="O59" s="14"/>
      <c r="P59" s="14" t="s">
        <v>305</v>
      </c>
      <c r="Q59" s="14" t="s">
        <v>328</v>
      </c>
      <c r="R59" s="14" t="s">
        <v>306</v>
      </c>
      <c r="S59" s="14" t="s">
        <v>58</v>
      </c>
      <c r="T59" s="50" t="s">
        <v>329</v>
      </c>
      <c r="U59" s="50"/>
      <c r="V59" s="50" t="s">
        <v>329</v>
      </c>
      <c r="W59" s="26" t="s">
        <v>324</v>
      </c>
      <c r="X59" s="50"/>
      <c r="Y59" s="50"/>
      <c r="Z59" s="50"/>
      <c r="AA59" s="23" t="s">
        <v>54</v>
      </c>
      <c r="AB59" s="23" t="s">
        <v>54</v>
      </c>
      <c r="AC59" s="23"/>
      <c r="AD59" s="14" t="s">
        <v>305</v>
      </c>
      <c r="AE59" s="14" t="s">
        <v>328</v>
      </c>
      <c r="AF59" s="14" t="s">
        <v>306</v>
      </c>
      <c r="AG59" s="23"/>
      <c r="AH59" s="23" t="s">
        <v>61</v>
      </c>
      <c r="AI59" s="23" t="s">
        <v>101</v>
      </c>
      <c r="AJ59" s="50"/>
      <c r="AK59" s="50" t="s">
        <v>330</v>
      </c>
      <c r="AL59" s="50"/>
      <c r="AM59" s="50"/>
      <c r="AN59" s="50"/>
      <c r="AO59" s="50"/>
      <c r="AP59" s="50" t="str">
        <f t="shared" si="0"/>
        <v>Achievement SEA to LEA comparison - [MATHEMATICS and READING/LANGUAGE ARTS]: The SEA FS 175/178 number of students in the MAN and MM subgroups who took an ALL, REGASSWOACC assessment and received a valid score in GRADES 7, 8, 11 is different from the sum of the LEA level counts of students who took an assessment and received a valid score.
SEA to LEA discrepancies by Grade/Assessment Type/Subgroup [MATHEMATICS]: 
-GRADE 7/ALL/MAN: 248 students, -10.09%
-GRADE 8/ALL/MAN: 266 students, -10.78%
-GRADE 11/ALL/MAN: 522 students, -19.46%
-GRADE 8/ALL/MM: 1568 students, -10.06%
-GRADE 11/ALL/MM: 1581 students, -12.06%
Similar SEA to LEA discrepancies exist for the FS 178 number of students who took an assessment and received a valid score. Please revise data and resubmit or explain in a data note why these data are accurate.</v>
      </c>
      <c r="AQ59" s="50" t="str">
        <f t="shared" si="1"/>
        <v>We review the data and the data reported is accurate. The direct funded charters are not included in the LEA counts. Therefore, the LEA-level counts will not match the SEA-level counts.</v>
      </c>
      <c r="AR59" s="50"/>
      <c r="AS59" s="50" t="str">
        <f t="shared" si="2"/>
        <v>Include</v>
      </c>
      <c r="AT59" s="50" t="str">
        <f>IF(VLOOKUP($A59,'Data Notes - Working'!$A$2:$BP$571,55,FALSE)=0,"",VLOOKUP($A59,'Data Notes - Working'!$A$2:$BP$571,55,FALSE))</f>
        <v/>
      </c>
      <c r="AU59" s="50" t="str">
        <f>IF(VLOOKUP($A59,'Data Notes - Working'!$A$2:$BP$571,56,FALSE)=0,"",VLOOKUP($A59,'Data Notes - Working'!$A$2:$BP$571,56,FALSE))</f>
        <v/>
      </c>
      <c r="AV59" s="50" t="str">
        <f>IF(VLOOKUP($A59,'Data Notes - Working'!$A$2:$BP$571,57,FALSE)=0,"",VLOOKUP($A59,'Data Notes - Working'!$A$2:$BP$571,57,FALSE))</f>
        <v/>
      </c>
      <c r="AW59" s="50" t="str">
        <f>IF(VLOOKUP($A59,'Data Notes - Working'!$A$2:$BP$571,58,FALSE)=0,"",VLOOKUP($A59,'Data Notes - Working'!$A$2:$BP$571,58,FALSE))</f>
        <v/>
      </c>
      <c r="AX59" s="50" t="str">
        <f>IF(VLOOKUP(A59,'Data Notes - Working'!A58:BP627,59,FALSE)=0,"",VLOOKUP(A59,'Data Notes - Working'!A58:BP627,59,FALSE))</f>
        <v>Yes</v>
      </c>
      <c r="AY59" s="50" t="str">
        <f>IF(VLOOKUP($A59,'Data Notes - Working'!$A$2:$BP$571,60,FALSE)=0,"",VLOOKUP($A59,'Data Notes - Working'!$A$2:$BP$571,60,FALSE))</f>
        <v>Achievement SEA to LEA comparison - [MATHEMATICS and READING/LANGUAGE ARTS]: The SEA FS 175/178 number of students in the MAN and MM subgroups who took an ALL, REGASSWOACC assessment and received a valid score in GRADES 7, 8, 11 is different from the sum of the LEA level counts of students who took an assessment and received a valid score.
SEA to LEA discrepancies by Grade/Assessment Type/Subgroup [MATHEMATICS]: 
-GRADE 7/ALL/MAN: 248 students, -10.09%
-GRADE 8/ALL/MAN: 266 students, -10.78%
-GRADE 11/ALL/MAN: 522 students, -19.46%
-GRADE 8/ALL/MM: 1568 students, -10.06%
-GRADE 11/ALL/MM: 1581 students, -12.06%
Similar SEA to LEA discrepancies exist for the FS 178 number of students who took an assessment and received a valid score. Please revise data and resubmit or explain in a data note why these data are accurate.
ED Note: State indicated that data were correct as reported.</v>
      </c>
      <c r="AZ59" s="50" t="str">
        <f>IF(VLOOKUP($A59,'Data Notes - Working'!$A$2:$BP$571,61,FALSE)=0,"",VLOOKUP($A59,'Data Notes - Working'!$A$2:$BP$571,61,FALSE))</f>
        <v>The direct funded charters are not included in the LEA counts. Therefore, the LEA-level counts will not match the SEA-level counts.</v>
      </c>
      <c r="BA59" s="50"/>
      <c r="BB59" s="50"/>
      <c r="BC59" s="50"/>
      <c r="BD59" s="50"/>
      <c r="BE59" s="50"/>
      <c r="BF59" s="50"/>
      <c r="BG59" s="50"/>
    </row>
    <row r="60" spans="1:59" s="9" customFormat="1" ht="240">
      <c r="A60" s="13" t="s">
        <v>331</v>
      </c>
      <c r="B60" s="14" t="s">
        <v>45</v>
      </c>
      <c r="C60" s="14" t="s">
        <v>46</v>
      </c>
      <c r="D60" s="14" t="s">
        <v>47</v>
      </c>
      <c r="E60" s="14" t="s">
        <v>292</v>
      </c>
      <c r="F60" s="14" t="s">
        <v>293</v>
      </c>
      <c r="G60" s="13" t="s">
        <v>299</v>
      </c>
      <c r="H60" s="14" t="s">
        <v>84</v>
      </c>
      <c r="I60" s="14" t="s">
        <v>85</v>
      </c>
      <c r="J60" s="14" t="s">
        <v>152</v>
      </c>
      <c r="K60" s="14" t="s">
        <v>153</v>
      </c>
      <c r="L60" s="14" t="s">
        <v>53</v>
      </c>
      <c r="M60" s="14" t="s">
        <v>54</v>
      </c>
      <c r="N60" s="14" t="s">
        <v>54</v>
      </c>
      <c r="O60" s="14"/>
      <c r="P60" s="14" t="s">
        <v>310</v>
      </c>
      <c r="Q60" s="14" t="s">
        <v>332</v>
      </c>
      <c r="R60" s="14" t="s">
        <v>333</v>
      </c>
      <c r="S60" s="14" t="s">
        <v>58</v>
      </c>
      <c r="T60" s="50" t="s">
        <v>334</v>
      </c>
      <c r="U60" s="50"/>
      <c r="V60" s="50" t="s">
        <v>334</v>
      </c>
      <c r="W60" s="26" t="s">
        <v>324</v>
      </c>
      <c r="X60" s="50"/>
      <c r="Y60" s="50"/>
      <c r="Z60" s="50"/>
      <c r="AA60" s="23" t="s">
        <v>54</v>
      </c>
      <c r="AB60" s="23" t="s">
        <v>54</v>
      </c>
      <c r="AC60" s="23"/>
      <c r="AD60" s="14" t="s">
        <v>310</v>
      </c>
      <c r="AE60" s="14" t="s">
        <v>332</v>
      </c>
      <c r="AF60" s="14" t="s">
        <v>335</v>
      </c>
      <c r="AG60" s="23"/>
      <c r="AH60" s="23" t="s">
        <v>61</v>
      </c>
      <c r="AI60" s="23" t="s">
        <v>101</v>
      </c>
      <c r="AJ60" s="50"/>
      <c r="AK60" s="50" t="s">
        <v>336</v>
      </c>
      <c r="AL60" s="50"/>
      <c r="AM60" s="50"/>
      <c r="AN60" s="50"/>
      <c r="AO60" s="50"/>
      <c r="AP60" s="50" t="str">
        <f t="shared" si="0"/>
        <v>Achievement SEA to LEA comparison - [MATHEMATICS and READING/LANGUAGE ARTS]: The SEA FS 175/178 number of students in the MB subgroup who took an ALL, REGASSWACC, REGASSWOACC assessment and received a valid score in GRADES ALL, 6-8, 11 is different from the sum of the LEA level counts of students who took an assessment and received a valid score. The SEA number of students in the MB subgroup who took an ALL assessment for MATHEMATICS and received a valid score is 19545 students (-11.24%) different from the LEA number.
Similar SEA to LEA discrepancies exist for the FS 178 number of students who took an assessment and received a valid score. Please revise data and resubmit or explain in a data note why these data are accurate.</v>
      </c>
      <c r="AQ60" s="50" t="str">
        <f t="shared" si="1"/>
        <v>We review the data and the data reported is accurate. The direct funded charters are not included in the LEA counts. Therefore, the LEA-level counts will not match the SEA-level counts.</v>
      </c>
      <c r="AR60" s="50"/>
      <c r="AS60" s="50" t="str">
        <f t="shared" si="2"/>
        <v>Include</v>
      </c>
      <c r="AT60" s="50" t="str">
        <f>IF(VLOOKUP($A60,'Data Notes - Working'!$A$2:$BP$571,55,FALSE)=0,"",VLOOKUP($A60,'Data Notes - Working'!$A$2:$BP$571,55,FALSE))</f>
        <v/>
      </c>
      <c r="AU60" s="50" t="str">
        <f>IF(VLOOKUP($A60,'Data Notes - Working'!$A$2:$BP$571,56,FALSE)=0,"",VLOOKUP($A60,'Data Notes - Working'!$A$2:$BP$571,56,FALSE))</f>
        <v/>
      </c>
      <c r="AV60" s="50" t="str">
        <f>IF(VLOOKUP($A60,'Data Notes - Working'!$A$2:$BP$571,57,FALSE)=0,"",VLOOKUP($A60,'Data Notes - Working'!$A$2:$BP$571,57,FALSE))</f>
        <v/>
      </c>
      <c r="AW60" s="50" t="str">
        <f>IF(VLOOKUP($A60,'Data Notes - Working'!$A$2:$BP$571,58,FALSE)=0,"",VLOOKUP($A60,'Data Notes - Working'!$A$2:$BP$571,58,FALSE))</f>
        <v/>
      </c>
      <c r="AX60" s="50" t="str">
        <f>IF(VLOOKUP(A60,'Data Notes - Working'!A59:BP628,59,FALSE)=0,"",VLOOKUP(A60,'Data Notes - Working'!A59:BP628,59,FALSE))</f>
        <v>Yes</v>
      </c>
      <c r="AY60" s="50" t="str">
        <f>IF(VLOOKUP($A60,'Data Notes - Working'!$A$2:$BP$571,60,FALSE)=0,"",VLOOKUP($A60,'Data Notes - Working'!$A$2:$BP$571,60,FALSE))</f>
        <v>Achievement SEA to LEA comparison - [MATHEMATICS and READING/LANGUAGE ARTS]: The SEA FS 175/178 number of students in the MB subgroup who took an ALL, REGASSWACC, REGASSWOACC assessment and received a valid score in GRADES ALL, 6-8, 11 is different from the sum of the LEA level counts of students who took an assessment and received a valid score. The SEA number of students in the MB subgroup who took an ALL assessment for MATHEMATICS and received a valid score is 19545 students (-11.24%) different from the LEA number.
Similar SEA to LEA discrepancies exist for the FS 178 number of students who took an assessment and received a valid score. Please revise data and resubmit or explain in a data note why these data are accurate.
ED Note: State indicated that data were correct as reported.</v>
      </c>
      <c r="AZ60" s="50" t="str">
        <f>IF(VLOOKUP($A60,'Data Notes - Working'!$A$2:$BP$571,61,FALSE)=0,"",VLOOKUP($A60,'Data Notes - Working'!$A$2:$BP$571,61,FALSE))</f>
        <v>The direct funded charters are not included in the LEA counts. Therefore, the LEA-level counts will not match the SEA-level counts.</v>
      </c>
      <c r="BA60" s="50"/>
      <c r="BB60" s="50"/>
      <c r="BC60" s="50"/>
      <c r="BD60" s="50"/>
      <c r="BE60" s="50"/>
      <c r="BF60" s="50"/>
      <c r="BG60" s="50"/>
    </row>
    <row r="61" spans="1:59" s="9" customFormat="1" ht="240">
      <c r="A61" s="13" t="s">
        <v>337</v>
      </c>
      <c r="B61" s="14" t="s">
        <v>45</v>
      </c>
      <c r="C61" s="14" t="s">
        <v>46</v>
      </c>
      <c r="D61" s="14" t="s">
        <v>47</v>
      </c>
      <c r="E61" s="14" t="s">
        <v>292</v>
      </c>
      <c r="F61" s="14" t="s">
        <v>293</v>
      </c>
      <c r="G61" s="13" t="s">
        <v>151</v>
      </c>
      <c r="H61" s="14">
        <v>185</v>
      </c>
      <c r="I61" s="14">
        <v>588</v>
      </c>
      <c r="J61" s="14" t="s">
        <v>152</v>
      </c>
      <c r="K61" s="14" t="s">
        <v>153</v>
      </c>
      <c r="L61" s="14" t="s">
        <v>53</v>
      </c>
      <c r="M61" s="14" t="s">
        <v>54</v>
      </c>
      <c r="N61" s="14"/>
      <c r="O61" s="14"/>
      <c r="P61" s="14" t="s">
        <v>338</v>
      </c>
      <c r="Q61" s="14">
        <v>11</v>
      </c>
      <c r="R61" s="14" t="s">
        <v>301</v>
      </c>
      <c r="S61" s="14" t="s">
        <v>58</v>
      </c>
      <c r="T61" s="50" t="s">
        <v>339</v>
      </c>
      <c r="U61" s="50"/>
      <c r="V61" s="50" t="s">
        <v>339</v>
      </c>
      <c r="W61" s="26" t="s">
        <v>324</v>
      </c>
      <c r="X61" s="50"/>
      <c r="Y61" s="50"/>
      <c r="Z61" s="50"/>
      <c r="AA61" s="14" t="s">
        <v>54</v>
      </c>
      <c r="AB61" s="14"/>
      <c r="AC61" s="14"/>
      <c r="AD61" s="14" t="s">
        <v>338</v>
      </c>
      <c r="AE61" s="14">
        <v>11</v>
      </c>
      <c r="AF61" s="14" t="s">
        <v>77</v>
      </c>
      <c r="AG61" s="23"/>
      <c r="AH61" s="23" t="s">
        <v>61</v>
      </c>
      <c r="AI61" s="23" t="s">
        <v>101</v>
      </c>
      <c r="AJ61" s="50"/>
      <c r="AK61" s="50" t="s">
        <v>2114</v>
      </c>
      <c r="AL61" s="50"/>
      <c r="AM61" s="50"/>
      <c r="AN61" s="50"/>
      <c r="AO61" s="50"/>
      <c r="AP61" s="50" t="str">
        <f t="shared" si="0"/>
        <v>Participation SEA to LEA comparison - [MATHEMATICS]: The SEA FS 185 number of students in GRADE 11 in the ALL, CWD, ECODIS, F, MILCNCTD, and MW subgroups who participated in an assessment reported at the SEA level in mathematics for REGASSWACC assessment is different than the sum of the LEA level counts of students. 
The SEA number of students in GRADE 11 who participated in a REGASSWACC assessment is 1028 students (10.71%) different from the LEA number. Discrepancies in the other subgroups range from 246-1028 students. Similar SEA to LEA discrepancies exist for the FS 185 number of students who were entolled at the time of the assessment. Please revise data and resubmit or explain in a data note why these data are accurate.</v>
      </c>
      <c r="AQ61" s="50" t="str">
        <f t="shared" si="1"/>
        <v>We review the data and the data reported is accurate. The direct funded charters are not included in the LEA counts. Therefore, the LEA-level counts will not match the SEA-level counts.</v>
      </c>
      <c r="AR61" s="50"/>
      <c r="AS61" s="50" t="str">
        <f t="shared" si="2"/>
        <v>Include</v>
      </c>
      <c r="AT61" s="50" t="str">
        <f>IF(VLOOKUP($A61,'Data Notes - Working'!$A$2:$BP$571,55,FALSE)=0,"",VLOOKUP($A61,'Data Notes - Working'!$A$2:$BP$571,55,FALSE))</f>
        <v/>
      </c>
      <c r="AU61" s="50" t="str">
        <f>IF(VLOOKUP($A61,'Data Notes - Working'!$A$2:$BP$571,56,FALSE)=0,"",VLOOKUP($A61,'Data Notes - Working'!$A$2:$BP$571,56,FALSE))</f>
        <v/>
      </c>
      <c r="AV61" s="50" t="str">
        <f>IF(VLOOKUP($A61,'Data Notes - Working'!$A$2:$BP$571,57,FALSE)=0,"",VLOOKUP($A61,'Data Notes - Working'!$A$2:$BP$571,57,FALSE))</f>
        <v/>
      </c>
      <c r="AW61" s="50" t="str">
        <f>IF(VLOOKUP($A61,'Data Notes - Working'!$A$2:$BP$571,58,FALSE)=0,"",VLOOKUP($A61,'Data Notes - Working'!$A$2:$BP$571,58,FALSE))</f>
        <v/>
      </c>
      <c r="AX61" s="50" t="str">
        <f>IF(VLOOKUP(A61,'Data Notes - Working'!A60:BP629,59,FALSE)=0,"",VLOOKUP(A61,'Data Notes - Working'!A60:BP629,59,FALSE))</f>
        <v>Yes</v>
      </c>
      <c r="AY61" s="50" t="str">
        <f>IF(VLOOKUP($A61,'Data Notes - Working'!$A$2:$BP$571,60,FALSE)=0,"",VLOOKUP($A61,'Data Notes - Working'!$A$2:$BP$571,60,FALSE))</f>
        <v>Participation SEA to LEA comparison - [MATHEMATICS]: The SEA FS 185 number of students in GRADE 11 in the ALL, CWD, ECODIS, F, MILCNCTD, and MW subgroups who participated in an assessment reported at the SEA level in mathematics for REGASSWACC assessment is different than the sum of the LEA level counts of students. 
The SEA number of students in GRADE 11 who participated in a REGASSWACC assessment is 1028 students (10.71%) different from the LEA number. Discrepancies in the other subgroups range from 246-1028 students. Similar SEA to LEA discrepancies exist for the FS 185 number of students who were entolled at the time of the assessment. Please revise data and resubmit or explain in a data note why these data are accurate.
ED Note: State indicated that data were correct as reported.</v>
      </c>
      <c r="AZ61" s="50" t="str">
        <f>IF(VLOOKUP($A61,'Data Notes - Working'!$A$2:$BP$571,61,FALSE)=0,"",VLOOKUP($A61,'Data Notes - Working'!$A$2:$BP$571,61,FALSE))</f>
        <v>The direct funded charters are not included in the LEA counts. Therefore, the LEA-level counts will not match the SEA-level counts.</v>
      </c>
      <c r="BA61" s="50"/>
      <c r="BB61" s="50"/>
      <c r="BC61" s="50"/>
      <c r="BD61" s="50"/>
      <c r="BE61" s="50"/>
      <c r="BF61" s="50"/>
      <c r="BG61" s="50"/>
    </row>
    <row r="62" spans="1:59" s="9" customFormat="1" ht="150">
      <c r="A62" s="13" t="s">
        <v>340</v>
      </c>
      <c r="B62" s="14" t="s">
        <v>45</v>
      </c>
      <c r="C62" s="14" t="s">
        <v>46</v>
      </c>
      <c r="D62" s="14" t="s">
        <v>47</v>
      </c>
      <c r="E62" s="14" t="s">
        <v>292</v>
      </c>
      <c r="F62" s="14" t="s">
        <v>293</v>
      </c>
      <c r="G62" s="13" t="s">
        <v>151</v>
      </c>
      <c r="H62" s="14">
        <v>185</v>
      </c>
      <c r="I62" s="14">
        <v>588</v>
      </c>
      <c r="J62" s="14" t="s">
        <v>152</v>
      </c>
      <c r="K62" s="14" t="s">
        <v>153</v>
      </c>
      <c r="L62" s="14" t="s">
        <v>53</v>
      </c>
      <c r="M62" s="14"/>
      <c r="N62" s="14"/>
      <c r="O62" s="14"/>
      <c r="P62" s="14"/>
      <c r="Q62" s="14"/>
      <c r="R62" s="14"/>
      <c r="S62" s="14"/>
      <c r="T62" s="49"/>
      <c r="U62" s="49"/>
      <c r="V62" s="49"/>
      <c r="W62" s="26" t="s">
        <v>64</v>
      </c>
      <c r="X62" s="49"/>
      <c r="Y62" s="49"/>
      <c r="Z62" s="49"/>
      <c r="AA62" s="14" t="s">
        <v>54</v>
      </c>
      <c r="AB62" s="14"/>
      <c r="AC62" s="14"/>
      <c r="AD62" s="14" t="s">
        <v>341</v>
      </c>
      <c r="AE62" s="14">
        <v>11</v>
      </c>
      <c r="AF62" s="14" t="s">
        <v>77</v>
      </c>
      <c r="AG62" s="14"/>
      <c r="AH62" s="23" t="s">
        <v>61</v>
      </c>
      <c r="AI62" s="14" t="s">
        <v>78</v>
      </c>
      <c r="AJ62" s="49"/>
      <c r="AK62" s="50" t="s">
        <v>342</v>
      </c>
      <c r="AL62" s="50"/>
      <c r="AM62" s="49"/>
      <c r="AN62" s="49"/>
      <c r="AO62" s="49"/>
      <c r="AP62" s="50" t="str">
        <f t="shared" si="0"/>
        <v>Participation SEA to LEA comparison: The SEA FS 185 number of students in the MHL subgroup who participated in an assessment reported at the SEA level in mathematics for REGASSWACC assessment is 564 students (-10.00%) different than the sum of the LEA level count of students. 
Similar SEA to LEA discrepancies exist for the FS 185 number of students who were enrolled at the time of the assessment. Please revise data and resubmit or explain in a data note why these data are accurate.</v>
      </c>
      <c r="AQ62" s="50" t="str">
        <f t="shared" si="1"/>
        <v/>
      </c>
      <c r="AR62" s="50"/>
      <c r="AS62" s="50" t="str">
        <f t="shared" si="2"/>
        <v>Include</v>
      </c>
      <c r="AT62" s="50" t="str">
        <f>IF(VLOOKUP($A62,'Data Notes - Working'!$A$2:$BP$571,55,FALSE)=0,"",VLOOKUP($A62,'Data Notes - Working'!$A$2:$BP$571,55,FALSE))</f>
        <v/>
      </c>
      <c r="AU62" s="50" t="str">
        <f>IF(VLOOKUP($A62,'Data Notes - Working'!$A$2:$BP$571,56,FALSE)=0,"",VLOOKUP($A62,'Data Notes - Working'!$A$2:$BP$571,56,FALSE))</f>
        <v/>
      </c>
      <c r="AV62" s="50" t="str">
        <f>IF(VLOOKUP($A62,'Data Notes - Working'!$A$2:$BP$571,57,FALSE)=0,"",VLOOKUP($A62,'Data Notes - Working'!$A$2:$BP$571,57,FALSE))</f>
        <v>No state response</v>
      </c>
      <c r="AW62" s="50" t="str">
        <f>IF(VLOOKUP($A62,'Data Notes - Working'!$A$2:$BP$571,58,FALSE)=0,"",VLOOKUP($A62,'Data Notes - Working'!$A$2:$BP$571,58,FALSE))</f>
        <v>No state response</v>
      </c>
      <c r="AX62" s="50" t="str">
        <f>IF(VLOOKUP(A62,'Data Notes - Working'!A61:BP630,59,FALSE)=0,"",VLOOKUP(A62,'Data Notes - Working'!A61:BP630,59,FALSE))</f>
        <v/>
      </c>
      <c r="AY62" s="50" t="str">
        <f>IF(VLOOKUP($A62,'Data Notes - Working'!$A$2:$BP$571,60,FALSE)=0,"",VLOOKUP($A62,'Data Notes - Working'!$A$2:$BP$571,60,FALSE))</f>
        <v>Participation SEA to LEA comparison: The SEA FS 185 number of students in the MHL subgroup who participated in an assessment reported at the SEA level in mathematics for REGASSWACC assessment is 564 students (-10.00%) different than the sum of the LEA level count of students. 
Similar SEA to LEA discrepancies exist for the FS 185 number of students who were enrolled at the time of the assessment. Please revise data and resubmit or explain in a data note why these data are accurate.</v>
      </c>
      <c r="AZ62" s="50" t="str">
        <f>IF(VLOOKUP($A62,'Data Notes - Working'!$A$2:$BP$571,61,FALSE)=0,"",VLOOKUP($A62,'Data Notes - Working'!$A$2:$BP$571,61,FALSE))</f>
        <v/>
      </c>
      <c r="BA62" s="50"/>
      <c r="BB62" s="50"/>
      <c r="BC62" s="50"/>
      <c r="BD62" s="50"/>
      <c r="BE62" s="50"/>
      <c r="BF62" s="50"/>
      <c r="BG62" s="50"/>
    </row>
    <row r="63" spans="1:59" s="9" customFormat="1" ht="210">
      <c r="A63" s="13" t="s">
        <v>343</v>
      </c>
      <c r="B63" s="14" t="s">
        <v>45</v>
      </c>
      <c r="C63" s="14" t="s">
        <v>46</v>
      </c>
      <c r="D63" s="14" t="s">
        <v>47</v>
      </c>
      <c r="E63" s="14" t="s">
        <v>292</v>
      </c>
      <c r="F63" s="14" t="s">
        <v>293</v>
      </c>
      <c r="G63" s="13" t="s">
        <v>151</v>
      </c>
      <c r="H63" s="14">
        <v>188</v>
      </c>
      <c r="I63" s="14">
        <v>589</v>
      </c>
      <c r="J63" s="14" t="s">
        <v>152</v>
      </c>
      <c r="K63" s="14" t="s">
        <v>153</v>
      </c>
      <c r="L63" s="14" t="s">
        <v>53</v>
      </c>
      <c r="M63" s="14"/>
      <c r="N63" s="14" t="s">
        <v>54</v>
      </c>
      <c r="O63" s="14"/>
      <c r="P63" s="14" t="s">
        <v>344</v>
      </c>
      <c r="Q63" s="14">
        <v>11</v>
      </c>
      <c r="R63" s="14" t="s">
        <v>301</v>
      </c>
      <c r="S63" s="14" t="s">
        <v>58</v>
      </c>
      <c r="T63" s="50" t="s">
        <v>345</v>
      </c>
      <c r="U63" s="50"/>
      <c r="V63" s="50" t="s">
        <v>345</v>
      </c>
      <c r="W63" s="26" t="s">
        <v>324</v>
      </c>
      <c r="X63" s="50"/>
      <c r="Y63" s="50"/>
      <c r="Z63" s="50"/>
      <c r="AA63" s="23"/>
      <c r="AB63" s="14" t="s">
        <v>54</v>
      </c>
      <c r="AC63" s="14"/>
      <c r="AD63" s="14" t="s">
        <v>344</v>
      </c>
      <c r="AE63" s="14">
        <v>11</v>
      </c>
      <c r="AF63" s="14" t="s">
        <v>77</v>
      </c>
      <c r="AG63" s="23"/>
      <c r="AH63" s="23" t="s">
        <v>61</v>
      </c>
      <c r="AI63" s="23" t="s">
        <v>101</v>
      </c>
      <c r="AJ63" s="50"/>
      <c r="AK63" s="50" t="s">
        <v>346</v>
      </c>
      <c r="AL63" s="50"/>
      <c r="AM63" s="50"/>
      <c r="AN63" s="50"/>
      <c r="AO63" s="50"/>
      <c r="AP63" s="50" t="str">
        <f t="shared" si="0"/>
        <v>Participation SEA to LEA comparison - [READING/LANGUAGE ARTS]: The SEA FS 188 number of students in GRADE 11 in the ALL, CWD, ECODIS, F, M, MHL, and MILCNCTD subgroups who participated in an assessment reported at the SEA level in Reading/Language Arts for REGASSWACC assessment is different than the sum of the LEA level counts of students. 
The SEA number of students in GRADE 11 who participated in a REGASSWACC assessment is 947 students (-11.45%) different from the LEA number. Discrepancies in the other subgroups range from 348-947 students. Please revise data and resubmit or explain in a data note why these data are accurate.</v>
      </c>
      <c r="AQ63" s="50" t="str">
        <f t="shared" si="1"/>
        <v>We review the data and the data reported is accurate. The direct funded charters are not included in the LEA counts. Therefore, the LEA-level counts will not match the SEA-level counts.</v>
      </c>
      <c r="AR63" s="50"/>
      <c r="AS63" s="50" t="str">
        <f t="shared" si="2"/>
        <v>Include</v>
      </c>
      <c r="AT63" s="50" t="str">
        <f>IF(VLOOKUP($A63,'Data Notes - Working'!$A$2:$BP$571,55,FALSE)=0,"",VLOOKUP($A63,'Data Notes - Working'!$A$2:$BP$571,55,FALSE))</f>
        <v/>
      </c>
      <c r="AU63" s="50" t="str">
        <f>IF(VLOOKUP($A63,'Data Notes - Working'!$A$2:$BP$571,56,FALSE)=0,"",VLOOKUP($A63,'Data Notes - Working'!$A$2:$BP$571,56,FALSE))</f>
        <v/>
      </c>
      <c r="AV63" s="50" t="str">
        <f>IF(VLOOKUP($A63,'Data Notes - Working'!$A$2:$BP$571,57,FALSE)=0,"",VLOOKUP($A63,'Data Notes - Working'!$A$2:$BP$571,57,FALSE))</f>
        <v/>
      </c>
      <c r="AW63" s="50" t="str">
        <f>IF(VLOOKUP($A63,'Data Notes - Working'!$A$2:$BP$571,58,FALSE)=0,"",VLOOKUP($A63,'Data Notes - Working'!$A$2:$BP$571,58,FALSE))</f>
        <v/>
      </c>
      <c r="AX63" s="50" t="str">
        <f>IF(VLOOKUP(A63,'Data Notes - Working'!A62:BP631,59,FALSE)=0,"",VLOOKUP(A63,'Data Notes - Working'!A62:BP631,59,FALSE))</f>
        <v>Yes</v>
      </c>
      <c r="AY63" s="50" t="str">
        <f>IF(VLOOKUP($A63,'Data Notes - Working'!$A$2:$BP$571,60,FALSE)=0,"",VLOOKUP($A63,'Data Notes - Working'!$A$2:$BP$571,60,FALSE))</f>
        <v>Participation SEA to LEA comparison - [READING/LANGUAGE ARTS]: The SEA FS 188 number of students in GRADE 11 in the ALL, CWD, ECODIS, F, M, MHL, and MILCNCTD subgroups who participated in an assessment reported at the SEA level in Reading/Language Arts for REGASSWACC assessment is different than the sum of the LEA level counts of students. 
The SEA number of students in GRADE 11 who participated in a REGASSWACC assessment is 947 students (-11.45%) different from the LEA number. Discrepancies in the other subgroups range from 348-947 students. Please revise data and resubmit or explain in a data note why these data are accurate.
ED Note: State indicated that data were correct as reported.</v>
      </c>
      <c r="AZ63" s="50" t="str">
        <f>IF(VLOOKUP($A63,'Data Notes - Working'!$A$2:$BP$571,61,FALSE)=0,"",VLOOKUP($A63,'Data Notes - Working'!$A$2:$BP$571,61,FALSE))</f>
        <v>The direct funded charters are not included in the LEA counts. Therefore, the LEA-level counts will not match the SEA-level counts.</v>
      </c>
      <c r="BA63" s="50"/>
      <c r="BB63" s="50"/>
      <c r="BC63" s="50"/>
      <c r="BD63" s="50"/>
      <c r="BE63" s="50"/>
      <c r="BF63" s="50"/>
      <c r="BG63" s="50"/>
    </row>
    <row r="64" spans="1:59" s="9" customFormat="1" ht="195">
      <c r="A64" s="13" t="s">
        <v>347</v>
      </c>
      <c r="B64" s="14" t="s">
        <v>45</v>
      </c>
      <c r="C64" s="14" t="s">
        <v>46</v>
      </c>
      <c r="D64" s="14" t="s">
        <v>47</v>
      </c>
      <c r="E64" s="14" t="s">
        <v>292</v>
      </c>
      <c r="F64" s="14" t="s">
        <v>293</v>
      </c>
      <c r="G64" s="13" t="s">
        <v>151</v>
      </c>
      <c r="H64" s="14">
        <v>188</v>
      </c>
      <c r="I64" s="14">
        <v>589</v>
      </c>
      <c r="J64" s="14" t="s">
        <v>152</v>
      </c>
      <c r="K64" s="14" t="s">
        <v>153</v>
      </c>
      <c r="L64" s="14" t="s">
        <v>53</v>
      </c>
      <c r="M64" s="14"/>
      <c r="N64" s="14" t="s">
        <v>54</v>
      </c>
      <c r="O64" s="14"/>
      <c r="P64" s="14" t="s">
        <v>348</v>
      </c>
      <c r="Q64" s="14" t="s">
        <v>349</v>
      </c>
      <c r="R64" s="14" t="s">
        <v>301</v>
      </c>
      <c r="S64" s="14" t="s">
        <v>58</v>
      </c>
      <c r="T64" s="50" t="s">
        <v>350</v>
      </c>
      <c r="U64" s="50"/>
      <c r="V64" s="50" t="s">
        <v>350</v>
      </c>
      <c r="W64" s="26" t="s">
        <v>324</v>
      </c>
      <c r="X64" s="50"/>
      <c r="Y64" s="50"/>
      <c r="Z64" s="50"/>
      <c r="AA64" s="23"/>
      <c r="AB64" s="14" t="s">
        <v>54</v>
      </c>
      <c r="AC64" s="14"/>
      <c r="AD64" s="14" t="s">
        <v>348</v>
      </c>
      <c r="AE64" s="14" t="s">
        <v>349</v>
      </c>
      <c r="AF64" s="14" t="s">
        <v>77</v>
      </c>
      <c r="AG64" s="23"/>
      <c r="AH64" s="23" t="s">
        <v>61</v>
      </c>
      <c r="AI64" s="23" t="s">
        <v>101</v>
      </c>
      <c r="AJ64" s="50"/>
      <c r="AK64" s="50" t="s">
        <v>351</v>
      </c>
      <c r="AL64" s="50"/>
      <c r="AM64" s="50"/>
      <c r="AN64" s="50"/>
      <c r="AO64" s="50"/>
      <c r="AP64" s="50" t="str">
        <f t="shared" si="0"/>
        <v>Participation SEA to LEA comparison: The SEA FS 188 number of students in the MW subgroup who participated in an assessment reported at the SEA level in mathematics for REGASSWACC assessment is different than the sum of the LEA level counts of students. 
The SEA number of students in GRADE 7 who participated in a REGASSWACC assessment is 452 students (-10.04%) different from the LEA number and the SEA number of students in GRADE 11 is 204 students (-11.76%) different. Please revise data and resubmit or explain in a data note why these data are accurate.</v>
      </c>
      <c r="AQ64" s="50" t="str">
        <f t="shared" si="1"/>
        <v>We review the data and the data reported is accurate. The direct funded charters are not included in the LEA counts. Therefore, the LEA-level counts will not match the SEA-level counts.</v>
      </c>
      <c r="AR64" s="50"/>
      <c r="AS64" s="50" t="str">
        <f t="shared" si="2"/>
        <v>Include</v>
      </c>
      <c r="AT64" s="50" t="str">
        <f>IF(VLOOKUP($A64,'Data Notes - Working'!$A$2:$BP$571,55,FALSE)=0,"",VLOOKUP($A64,'Data Notes - Working'!$A$2:$BP$571,55,FALSE))</f>
        <v/>
      </c>
      <c r="AU64" s="50" t="str">
        <f>IF(VLOOKUP($A64,'Data Notes - Working'!$A$2:$BP$571,56,FALSE)=0,"",VLOOKUP($A64,'Data Notes - Working'!$A$2:$BP$571,56,FALSE))</f>
        <v/>
      </c>
      <c r="AV64" s="50" t="str">
        <f>IF(VLOOKUP($A64,'Data Notes - Working'!$A$2:$BP$571,57,FALSE)=0,"",VLOOKUP($A64,'Data Notes - Working'!$A$2:$BP$571,57,FALSE))</f>
        <v/>
      </c>
      <c r="AW64" s="50" t="str">
        <f>IF(VLOOKUP($A64,'Data Notes - Working'!$A$2:$BP$571,58,FALSE)=0,"",VLOOKUP($A64,'Data Notes - Working'!$A$2:$BP$571,58,FALSE))</f>
        <v/>
      </c>
      <c r="AX64" s="50" t="str">
        <f>IF(VLOOKUP(A64,'Data Notes - Working'!A63:BP632,59,FALSE)=0,"",VLOOKUP(A64,'Data Notes - Working'!A63:BP632,59,FALSE))</f>
        <v>Yes</v>
      </c>
      <c r="AY64" s="50" t="str">
        <f>IF(VLOOKUP($A64,'Data Notes - Working'!$A$2:$BP$571,60,FALSE)=0,"",VLOOKUP($A64,'Data Notes - Working'!$A$2:$BP$571,60,FALSE))</f>
        <v>Participation SEA to LEA comparison: The SEA FS 188 number of students in the MW subgroup who participated in an assessment reported at the SEA level in mathematics for REGASSWACC assessment is different than the sum of the LEA level counts of students. 
The SEA number of students in GRADE 7 who participated in a REGASSWACC assessment is 452 students (-10.04%) different from the LEA number and the SEA number of students in GRADE 11 is 204 students (-11.76%) different. Please revise data and resubmit or explain in a data note why these data are accurate.
ED Note: State indicated that data were correct as reported.</v>
      </c>
      <c r="AZ64" s="50" t="str">
        <f>IF(VLOOKUP($A64,'Data Notes - Working'!$A$2:$BP$571,61,FALSE)=0,"",VLOOKUP($A64,'Data Notes - Working'!$A$2:$BP$571,61,FALSE))</f>
        <v>The direct funded charters are not included in the LEA counts. Therefore, the LEA-level counts will not match the SEA-level counts.</v>
      </c>
      <c r="BA64" s="50"/>
      <c r="BB64" s="50"/>
      <c r="BC64" s="50"/>
      <c r="BD64" s="50"/>
      <c r="BE64" s="50"/>
      <c r="BF64" s="50"/>
      <c r="BG64" s="50"/>
    </row>
    <row r="65" spans="1:59" s="9" customFormat="1" ht="210">
      <c r="A65" s="13" t="s">
        <v>352</v>
      </c>
      <c r="B65" s="14" t="s">
        <v>45</v>
      </c>
      <c r="C65" s="14" t="s">
        <v>46</v>
      </c>
      <c r="D65" s="14" t="s">
        <v>47</v>
      </c>
      <c r="E65" s="14" t="s">
        <v>292</v>
      </c>
      <c r="F65" s="14" t="s">
        <v>293</v>
      </c>
      <c r="G65" s="13" t="s">
        <v>151</v>
      </c>
      <c r="H65" s="14">
        <v>189</v>
      </c>
      <c r="I65" s="14">
        <v>590</v>
      </c>
      <c r="J65" s="14" t="s">
        <v>152</v>
      </c>
      <c r="K65" s="14" t="s">
        <v>153</v>
      </c>
      <c r="L65" s="14" t="s">
        <v>53</v>
      </c>
      <c r="M65" s="14"/>
      <c r="N65" s="14"/>
      <c r="O65" s="14" t="s">
        <v>54</v>
      </c>
      <c r="P65" s="14" t="s">
        <v>353</v>
      </c>
      <c r="Q65" s="14">
        <v>8</v>
      </c>
      <c r="R65" s="14" t="s">
        <v>301</v>
      </c>
      <c r="S65" s="14" t="s">
        <v>58</v>
      </c>
      <c r="T65" s="50" t="s">
        <v>354</v>
      </c>
      <c r="U65" s="50"/>
      <c r="V65" s="50" t="s">
        <v>354</v>
      </c>
      <c r="W65" s="26" t="s">
        <v>303</v>
      </c>
      <c r="X65" s="50"/>
      <c r="Y65" s="50"/>
      <c r="Z65" s="50"/>
      <c r="AA65" s="23"/>
      <c r="AB65" s="23"/>
      <c r="AC65" s="14" t="s">
        <v>54</v>
      </c>
      <c r="AD65" s="14" t="s">
        <v>355</v>
      </c>
      <c r="AE65" s="14">
        <v>8</v>
      </c>
      <c r="AF65" s="14" t="s">
        <v>77</v>
      </c>
      <c r="AG65" s="23"/>
      <c r="AH65" s="23" t="s">
        <v>61</v>
      </c>
      <c r="AI65" s="23" t="s">
        <v>101</v>
      </c>
      <c r="AJ65" s="50"/>
      <c r="AK65" s="50" t="s">
        <v>356</v>
      </c>
      <c r="AL65" s="50"/>
      <c r="AM65" s="50"/>
      <c r="AN65" s="50"/>
      <c r="AO65" s="50"/>
      <c r="AP65" s="50" t="str">
        <f t="shared" si="0"/>
        <v>Participation SEA to LEA comparison - [SCIENCE]: The SEA FS 189 number of students in GRADE 8 in the ALL, CWD, ECODIS, FCS, HOM, M, MHL, and MILCNCTD subgroups who participated in an assessment reported at the SEA level in mathematics for REGASSWACC assessment is different than the sum of the LEA level counts of students. 
The SEA number of students in GRADE 8 who participated in a REGASSWACC assessment is 631 students (-10.53%) different from the LEA number. Discrepancies in the other subgroups range from 379-631 students. Similar discrepancies exist for the FS 189 number of students who were enrolled at the time of the assessment. Please revise data and resubmit or explain in a data note why these data are accurate.</v>
      </c>
      <c r="AQ65" s="50" t="str">
        <f t="shared" si="1"/>
        <v>The data has been revised and resubmitted as of 03/04/2019.</v>
      </c>
      <c r="AR65" s="50"/>
      <c r="AS65" s="50" t="str">
        <f t="shared" si="2"/>
        <v>Include</v>
      </c>
      <c r="AT65" s="50" t="str">
        <f>IF(VLOOKUP($A65,'Data Notes - Working'!$A$2:$BP$571,55,FALSE)=0,"",VLOOKUP($A65,'Data Notes - Working'!$A$2:$BP$571,55,FALSE))</f>
        <v>Science-only issue</v>
      </c>
      <c r="AU65" s="50" t="str">
        <f>IF(VLOOKUP($A65,'Data Notes - Working'!$A$2:$BP$571,56,FALSE)=0,"",VLOOKUP($A65,'Data Notes - Working'!$A$2:$BP$571,56,FALSE))</f>
        <v/>
      </c>
      <c r="AV65" s="50" t="str">
        <f>IF(VLOOKUP($A65,'Data Notes - Working'!$A$2:$BP$571,57,FALSE)=0,"",VLOOKUP($A65,'Data Notes - Working'!$A$2:$BP$571,57,FALSE))</f>
        <v>No</v>
      </c>
      <c r="AW65" s="50" t="str">
        <f>IF(VLOOKUP($A65,'Data Notes - Working'!$A$2:$BP$571,58,FALSE)=0,"",VLOOKUP($A65,'Data Notes - Working'!$A$2:$BP$571,58,FALSE))</f>
        <v>Not relevant</v>
      </c>
      <c r="AX65" s="50" t="str">
        <f>IF(VLOOKUP(A65,'Data Notes - Working'!A64:BP633,59,FALSE)=0,"",VLOOKUP(A65,'Data Notes - Working'!A64:BP633,59,FALSE))</f>
        <v>No</v>
      </c>
      <c r="AY65" s="50" t="str">
        <f>IF(VLOOKUP($A65,'Data Notes - Working'!$A$2:$BP$571,60,FALSE)=0,"",VLOOKUP($A65,'Data Notes - Working'!$A$2:$BP$571,60,FALSE))</f>
        <v>Participation SEA to LEA comparison - [SCIENCE]: The SEA FS 189 number of students in GRADE 8 in the ALL, CWD, ECODIS, FCS, HOM, M, MHL, and MILCNCTD subgroups who participated in an assessment reported at the SEA level in mathematics for REGASSWACC assessment is different than the sum of the LEA level counts of students. 
The SEA number of students in GRADE 8 who participated in a REGASSWACC assessment is 631 students (-10.53%) different from the LEA number. Discrepancies in the other subgroups range from 379-631 students. Similar discrepancies exist for the FS 189 number of students who were enrolled at the time of the assessment. Please revise data and resubmit or explain in a data note why these data are accurate.</v>
      </c>
      <c r="AZ65" s="50" t="str">
        <f>IF(VLOOKUP($A65,'Data Notes - Working'!$A$2:$BP$571,61,FALSE)=0,"",VLOOKUP($A65,'Data Notes - Working'!$A$2:$BP$571,61,FALSE))</f>
        <v/>
      </c>
      <c r="BA65" s="50"/>
      <c r="BB65" s="50"/>
      <c r="BC65" s="50"/>
      <c r="BD65" s="50"/>
      <c r="BE65" s="50"/>
      <c r="BF65" s="50"/>
      <c r="BG65" s="50"/>
    </row>
    <row r="66" spans="1:59" s="9" customFormat="1" ht="255">
      <c r="A66" s="13" t="s">
        <v>357</v>
      </c>
      <c r="B66" s="14" t="s">
        <v>45</v>
      </c>
      <c r="C66" s="14" t="s">
        <v>46</v>
      </c>
      <c r="D66" s="14" t="s">
        <v>47</v>
      </c>
      <c r="E66" s="14" t="s">
        <v>292</v>
      </c>
      <c r="F66" s="14" t="s">
        <v>293</v>
      </c>
      <c r="G66" s="13" t="s">
        <v>151</v>
      </c>
      <c r="H66" s="14" t="s">
        <v>66</v>
      </c>
      <c r="I66" s="14" t="s">
        <v>67</v>
      </c>
      <c r="J66" s="14" t="s">
        <v>152</v>
      </c>
      <c r="K66" s="14" t="s">
        <v>153</v>
      </c>
      <c r="L66" s="14" t="s">
        <v>53</v>
      </c>
      <c r="M66" s="14" t="s">
        <v>54</v>
      </c>
      <c r="N66" s="14" t="s">
        <v>54</v>
      </c>
      <c r="O66" s="14"/>
      <c r="P66" s="14" t="s">
        <v>310</v>
      </c>
      <c r="Q66" s="14" t="s">
        <v>56</v>
      </c>
      <c r="R66" s="14" t="s">
        <v>68</v>
      </c>
      <c r="S66" s="14" t="s">
        <v>58</v>
      </c>
      <c r="T66" s="50" t="s">
        <v>358</v>
      </c>
      <c r="U66" s="50"/>
      <c r="V66" s="50" t="s">
        <v>358</v>
      </c>
      <c r="W66" s="26" t="s">
        <v>324</v>
      </c>
      <c r="X66" s="50"/>
      <c r="Y66" s="50"/>
      <c r="Z66" s="50"/>
      <c r="AA66" s="14" t="s">
        <v>54</v>
      </c>
      <c r="AB66" s="14" t="s">
        <v>54</v>
      </c>
      <c r="AC66" s="14"/>
      <c r="AD66" s="14" t="s">
        <v>310</v>
      </c>
      <c r="AE66" s="14" t="s">
        <v>56</v>
      </c>
      <c r="AF66" s="14" t="s">
        <v>68</v>
      </c>
      <c r="AG66" s="23"/>
      <c r="AH66" s="23" t="s">
        <v>61</v>
      </c>
      <c r="AI66" s="23" t="s">
        <v>101</v>
      </c>
      <c r="AJ66" s="50"/>
      <c r="AK66" s="50" t="s">
        <v>359</v>
      </c>
      <c r="AL66" s="50"/>
      <c r="AM66" s="50"/>
      <c r="AN66" s="50"/>
      <c r="AO66" s="50"/>
      <c r="AP66" s="50" t="str">
        <f t="shared" si="0"/>
        <v>Participation SEA to LEA comparison - [MATHEMATICS]: The SEA FS 185 number of students in the MB subgroup who participated in an assessment reported at the SEA level in mathematics for ALL, REGASSWACC, REGASSWOACC assessment is different than the sum of the LEA level counts of students. 
The GRAND TOTAL SEA number of students in the MB subgroup who participated in a Mathematics assessment is 19873 students, or -11.43%, different from the LEA number. 
Similar SEA to LEA discrepancies exist for the FS 188/189 number of students who participated in an assessment and for the FS 185/188/189 number of students who were enrolled at the time of the assessment. Please revise data and resubmit or explain in a data note why these data are accurate.</v>
      </c>
      <c r="AQ66" s="50" t="str">
        <f t="shared" si="1"/>
        <v>We review the data and the data reported is accurate. The direct funded charters are not included in the LEA counts. Therefore, the LEA-level counts will not match the SEA-level counts.</v>
      </c>
      <c r="AR66" s="50"/>
      <c r="AS66" s="50" t="str">
        <f t="shared" si="2"/>
        <v>Include</v>
      </c>
      <c r="AT66" s="50" t="str">
        <f>IF(VLOOKUP($A66,'Data Notes - Working'!$A$2:$BP$571,55,FALSE)=0,"",VLOOKUP($A66,'Data Notes - Working'!$A$2:$BP$571,55,FALSE))</f>
        <v/>
      </c>
      <c r="AU66" s="50" t="str">
        <f>IF(VLOOKUP($A66,'Data Notes - Working'!$A$2:$BP$571,56,FALSE)=0,"",VLOOKUP($A66,'Data Notes - Working'!$A$2:$BP$571,56,FALSE))</f>
        <v/>
      </c>
      <c r="AV66" s="50" t="str">
        <f>IF(VLOOKUP($A66,'Data Notes - Working'!$A$2:$BP$571,57,FALSE)=0,"",VLOOKUP($A66,'Data Notes - Working'!$A$2:$BP$571,57,FALSE))</f>
        <v/>
      </c>
      <c r="AW66" s="50" t="str">
        <f>IF(VLOOKUP($A66,'Data Notes - Working'!$A$2:$BP$571,58,FALSE)=0,"",VLOOKUP($A66,'Data Notes - Working'!$A$2:$BP$571,58,FALSE))</f>
        <v/>
      </c>
      <c r="AX66" s="50" t="str">
        <f>IF(VLOOKUP(A66,'Data Notes - Working'!A65:BP634,59,FALSE)=0,"",VLOOKUP(A66,'Data Notes - Working'!A65:BP634,59,FALSE))</f>
        <v>Yes</v>
      </c>
      <c r="AY66" s="50" t="str">
        <f>IF(VLOOKUP($A66,'Data Notes - Working'!$A$2:$BP$571,60,FALSE)=0,"",VLOOKUP($A66,'Data Notes - Working'!$A$2:$BP$571,60,FALSE))</f>
        <v>Participation SEA to LEA comparison - [MATHEMATICS]: The SEA FS 185 number of students in the MB subgroup who participated in an assessment reported at the SEA level in mathematics for ALL, REGASSWACC, REGASSWOACC assessment is different than the sum of the LEA level counts of students. 
The GRAND TOTAL SEA number of students in the MB subgroup who participated in a Mathematics assessment is 19873 students, or -11.43%, different from the LEA number. 
Similar SEA to LEA discrepancies exist for the FS 188/189 number of students who participated in an assessment and for the FS 185/188/189 number of students who were enrolled at the time of the assessment. Please revise data and resubmit or explain in a data note why these data are accurate.
ED Note: State indicated that data were correct as reported.</v>
      </c>
      <c r="AZ66" s="50" t="str">
        <f>IF(VLOOKUP($A66,'Data Notes - Working'!$A$2:$BP$571,61,FALSE)=0,"",VLOOKUP($A66,'Data Notes - Working'!$A$2:$BP$571,61,FALSE))</f>
        <v>The direct funded charters are not included in the LEA counts. Therefore, the LEA-level counts will not match the SEA-level counts.</v>
      </c>
      <c r="BA66" s="50"/>
      <c r="BB66" s="50"/>
      <c r="BC66" s="50"/>
      <c r="BD66" s="50"/>
      <c r="BE66" s="50"/>
      <c r="BF66" s="50"/>
      <c r="BG66" s="50"/>
    </row>
    <row r="67" spans="1:59" s="9" customFormat="1" ht="345">
      <c r="A67" s="13" t="s">
        <v>360</v>
      </c>
      <c r="B67" s="14" t="s">
        <v>45</v>
      </c>
      <c r="C67" s="14" t="s">
        <v>46</v>
      </c>
      <c r="D67" s="14" t="s">
        <v>47</v>
      </c>
      <c r="E67" s="14" t="s">
        <v>292</v>
      </c>
      <c r="F67" s="14" t="s">
        <v>293</v>
      </c>
      <c r="G67" s="13" t="s">
        <v>151</v>
      </c>
      <c r="H67" s="14" t="s">
        <v>66</v>
      </c>
      <c r="I67" s="14" t="s">
        <v>67</v>
      </c>
      <c r="J67" s="14" t="s">
        <v>152</v>
      </c>
      <c r="K67" s="14" t="s">
        <v>153</v>
      </c>
      <c r="L67" s="14" t="s">
        <v>53</v>
      </c>
      <c r="M67" s="14" t="s">
        <v>54</v>
      </c>
      <c r="N67" s="14" t="s">
        <v>54</v>
      </c>
      <c r="O67" s="14" t="s">
        <v>54</v>
      </c>
      <c r="P67" s="14" t="s">
        <v>361</v>
      </c>
      <c r="Q67" s="14" t="s">
        <v>362</v>
      </c>
      <c r="R67" s="14" t="s">
        <v>306</v>
      </c>
      <c r="S67" s="14" t="s">
        <v>58</v>
      </c>
      <c r="T67" s="50" t="s">
        <v>363</v>
      </c>
      <c r="U67" s="50"/>
      <c r="V67" s="50" t="s">
        <v>363</v>
      </c>
      <c r="W67" s="26" t="s">
        <v>324</v>
      </c>
      <c r="X67" s="50"/>
      <c r="Y67" s="50"/>
      <c r="Z67" s="50"/>
      <c r="AA67" s="14" t="s">
        <v>54</v>
      </c>
      <c r="AB67" s="14" t="s">
        <v>54</v>
      </c>
      <c r="AC67" s="14" t="s">
        <v>54</v>
      </c>
      <c r="AD67" s="14" t="s">
        <v>361</v>
      </c>
      <c r="AE67" s="14" t="s">
        <v>364</v>
      </c>
      <c r="AF67" s="14" t="s">
        <v>306</v>
      </c>
      <c r="AG67" s="23"/>
      <c r="AH67" s="23" t="s">
        <v>61</v>
      </c>
      <c r="AI67" s="23" t="s">
        <v>101</v>
      </c>
      <c r="AJ67" s="50"/>
      <c r="AK67" s="50" t="s">
        <v>365</v>
      </c>
      <c r="AL67" s="50"/>
      <c r="AM67" s="50"/>
      <c r="AN67" s="50"/>
      <c r="AO67" s="50"/>
      <c r="AP67" s="50" t="str">
        <f t="shared" si="0"/>
        <v>Participation SEA to LEA comparison - [MATHEMATICS]: The SEA FS 185 number of students in the MAN subgroup who participated in an assessment reported at the SEA level in mathematics for ALL, REGASSWOACC assessment is different than the sum of the LEA level counts of students. 
The SEA number of students in GRADE 7 who participated in an assessment is 251 students (-10.21%) different from the LEA number, the SEA number of students in GRADE 8 is 270 students (-10.94%) different, and the SEA number of students in GRADE 11 is 526 students (-19.61%) different from the LEA number.
The SEA number of students who participated in a REGASSWOACC assessment is 1562 (-10.06%) different from the LEA number.
Similar SEA to LEA discrepancies exist for the FS 188/189 (Grades All, 8, and HS only) number of students who participated in an assessment, and for the FS 185/188/189 (Grades All, 8, and HS only) number of students who were enrolled at the time of the assessment. Please revise data and resubmit or explain in a data note why these data are accurate.</v>
      </c>
      <c r="AQ67" s="50" t="str">
        <f t="shared" si="1"/>
        <v>We review the data and the data reported is accurate. The direct funded charters are not included in the LEA counts. Therefore, the LEA-level counts will not match the SEA-level counts.</v>
      </c>
      <c r="AR67" s="50"/>
      <c r="AS67" s="50" t="str">
        <f t="shared" si="2"/>
        <v>Include</v>
      </c>
      <c r="AT67" s="50" t="str">
        <f>IF(VLOOKUP($A67,'Data Notes - Working'!$A$2:$BP$571,55,FALSE)=0,"",VLOOKUP($A67,'Data Notes - Working'!$A$2:$BP$571,55,FALSE))</f>
        <v/>
      </c>
      <c r="AU67" s="50" t="str">
        <f>IF(VLOOKUP($A67,'Data Notes - Working'!$A$2:$BP$571,56,FALSE)=0,"",VLOOKUP($A67,'Data Notes - Working'!$A$2:$BP$571,56,FALSE))</f>
        <v/>
      </c>
      <c r="AV67" s="50" t="str">
        <f>IF(VLOOKUP($A67,'Data Notes - Working'!$A$2:$BP$571,57,FALSE)=0,"",VLOOKUP($A67,'Data Notes - Working'!$A$2:$BP$571,57,FALSE))</f>
        <v/>
      </c>
      <c r="AW67" s="50" t="str">
        <f>IF(VLOOKUP($A67,'Data Notes - Working'!$A$2:$BP$571,58,FALSE)=0,"",VLOOKUP($A67,'Data Notes - Working'!$A$2:$BP$571,58,FALSE))</f>
        <v/>
      </c>
      <c r="AX67" s="50" t="str">
        <f>IF(VLOOKUP(A67,'Data Notes - Working'!A66:BP635,59,FALSE)=0,"",VLOOKUP(A67,'Data Notes - Working'!A66:BP635,59,FALSE))</f>
        <v>Yes</v>
      </c>
      <c r="AY67" s="50" t="str">
        <f>IF(VLOOKUP($A67,'Data Notes - Working'!$A$2:$BP$571,60,FALSE)=0,"",VLOOKUP($A67,'Data Notes - Working'!$A$2:$BP$571,60,FALSE))</f>
        <v>Participation SEA to LEA comparison - [MATHEMATICS]: The SEA FS 185 number of students in the MAN subgroup who participated in an assessment reported at the SEA level in mathematics for ALL, REGASSWOACC assessment is different than the sum of the LEA level counts of students. 
The SEA number of students in GRADE 7 who participated in an assessment is 251 students (-10.21%) different from the LEA number, the SEA number of students in GRADE 8 is 270 students (-10.94%) different, and the SEA number of students in GRADE 11 is 526 students (-19.61%) different from the LEA number.
The SEA number of students who participated in a REGASSWOACC assessment is 1562 (-10.06%) different from the LEA number.
Similar SEA to LEA discrepancies exist for the FS 188/189 (Grades All, 8, and HS only) number of students who participated in an assessment, and for the FS 185/188/189 (Grades All, 8, and HS only) number of students who were enrolled at the time of the assessment. Please revise data and resubmit or explain in a data note why these data are accurate.
ED Note: State indicated that data were correct as reported.</v>
      </c>
      <c r="AZ67" s="50" t="str">
        <f>IF(VLOOKUP($A67,'Data Notes - Working'!$A$2:$BP$571,61,FALSE)=0,"",VLOOKUP($A67,'Data Notes - Working'!$A$2:$BP$571,61,FALSE))</f>
        <v>The direct funded charters are not included in the LEA counts. Therefore, the LEA-level counts will not match the SEA-level counts.</v>
      </c>
      <c r="BA67" s="50"/>
      <c r="BB67" s="50"/>
      <c r="BC67" s="50"/>
      <c r="BD67" s="50"/>
      <c r="BE67" s="50"/>
      <c r="BF67" s="50"/>
      <c r="BG67" s="50"/>
    </row>
    <row r="68" spans="1:59" s="9" customFormat="1" ht="300">
      <c r="A68" s="13" t="s">
        <v>366</v>
      </c>
      <c r="B68" s="14" t="s">
        <v>45</v>
      </c>
      <c r="C68" s="14" t="s">
        <v>46</v>
      </c>
      <c r="D68" s="14" t="s">
        <v>47</v>
      </c>
      <c r="E68" s="14" t="s">
        <v>292</v>
      </c>
      <c r="F68" s="14" t="s">
        <v>293</v>
      </c>
      <c r="G68" s="13" t="s">
        <v>151</v>
      </c>
      <c r="H68" s="14" t="s">
        <v>66</v>
      </c>
      <c r="I68" s="14" t="s">
        <v>67</v>
      </c>
      <c r="J68" s="14" t="s">
        <v>152</v>
      </c>
      <c r="K68" s="14" t="s">
        <v>153</v>
      </c>
      <c r="L68" s="14" t="s">
        <v>53</v>
      </c>
      <c r="M68" s="14" t="s">
        <v>54</v>
      </c>
      <c r="N68" s="14" t="s">
        <v>54</v>
      </c>
      <c r="O68" s="14" t="s">
        <v>54</v>
      </c>
      <c r="P68" s="14" t="s">
        <v>319</v>
      </c>
      <c r="Q68" s="14" t="s">
        <v>328</v>
      </c>
      <c r="R68" s="14" t="s">
        <v>306</v>
      </c>
      <c r="S68" s="14" t="s">
        <v>58</v>
      </c>
      <c r="T68" s="50" t="s">
        <v>367</v>
      </c>
      <c r="U68" s="50"/>
      <c r="V68" s="50" t="s">
        <v>367</v>
      </c>
      <c r="W68" s="26" t="s">
        <v>324</v>
      </c>
      <c r="X68" s="50"/>
      <c r="Y68" s="50"/>
      <c r="Z68" s="50"/>
      <c r="AA68" s="14" t="s">
        <v>54</v>
      </c>
      <c r="AB68" s="14" t="s">
        <v>54</v>
      </c>
      <c r="AC68" s="14" t="s">
        <v>54</v>
      </c>
      <c r="AD68" s="14" t="s">
        <v>319</v>
      </c>
      <c r="AE68" s="14" t="s">
        <v>328</v>
      </c>
      <c r="AF68" s="14" t="s">
        <v>306</v>
      </c>
      <c r="AG68" s="23"/>
      <c r="AH68" s="23" t="s">
        <v>61</v>
      </c>
      <c r="AI68" s="23" t="s">
        <v>101</v>
      </c>
      <c r="AJ68" s="50"/>
      <c r="AK68" s="50" t="s">
        <v>368</v>
      </c>
      <c r="AL68" s="50"/>
      <c r="AM68" s="50"/>
      <c r="AN68" s="50"/>
      <c r="AO68" s="50"/>
      <c r="AP68" s="50" t="str">
        <f t="shared" ref="AP68:AP131" si="3">IF(AK68="","",AK68)</f>
        <v>Participation SEA to LEA comparison - [MATHEMATICS]: The SEA FS 185 number of students in the MM subgroup who participated in an assessment reported at the SEA level in mathematics for ALL, REGASSWOACC assessment is different than the sum of the LEA level counts of students. 
The SEA number of students in GRADE 7 who participated in an assessment is 1717 students (-10.11%) different from the LEA number, the SEA number of students in GRADE 8 is 1594 students (-10.23%) different, and the SEA number of students in GRADE 11 is 1602 students (-12.22%) different from the LEA number.
Similar SEA to LEA discrepancies exist for the FS 188/189 (except for Grade 7) number of students who participated in an assessment and for the FS 185/188/189 (except for Grade 7) number of students who were enrolled at the time of the assessment. Please revise data and resubmit or explain in a data note why these data are accurate.</v>
      </c>
      <c r="AQ68" s="50" t="str">
        <f t="shared" ref="AQ68:AQ131" si="4">IF(W68="","",W68)</f>
        <v>We review the data and the data reported is accurate. The direct funded charters are not included in the LEA counts. Therefore, the LEA-level counts will not match the SEA-level counts.</v>
      </c>
      <c r="AR68" s="50"/>
      <c r="AS68" s="50" t="str">
        <f t="shared" ref="AS68:AS131" si="5">IF(AI68="Resolved","Exclude","Include")</f>
        <v>Include</v>
      </c>
      <c r="AT68" s="50" t="str">
        <f>IF(VLOOKUP($A68,'Data Notes - Working'!$A$2:$BP$571,55,FALSE)=0,"",VLOOKUP($A68,'Data Notes - Working'!$A$2:$BP$571,55,FALSE))</f>
        <v/>
      </c>
      <c r="AU68" s="50" t="str">
        <f>IF(VLOOKUP($A68,'Data Notes - Working'!$A$2:$BP$571,56,FALSE)=0,"",VLOOKUP($A68,'Data Notes - Working'!$A$2:$BP$571,56,FALSE))</f>
        <v/>
      </c>
      <c r="AV68" s="50" t="str">
        <f>IF(VLOOKUP($A68,'Data Notes - Working'!$A$2:$BP$571,57,FALSE)=0,"",VLOOKUP($A68,'Data Notes - Working'!$A$2:$BP$571,57,FALSE))</f>
        <v/>
      </c>
      <c r="AW68" s="50" t="str">
        <f>IF(VLOOKUP($A68,'Data Notes - Working'!$A$2:$BP$571,58,FALSE)=0,"",VLOOKUP($A68,'Data Notes - Working'!$A$2:$BP$571,58,FALSE))</f>
        <v/>
      </c>
      <c r="AX68" s="50" t="str">
        <f>IF(VLOOKUP(A68,'Data Notes - Working'!A67:BP636,59,FALSE)=0,"",VLOOKUP(A68,'Data Notes - Working'!A67:BP636,59,FALSE))</f>
        <v>Yes</v>
      </c>
      <c r="AY68" s="50" t="str">
        <f>IF(VLOOKUP($A68,'Data Notes - Working'!$A$2:$BP$571,60,FALSE)=0,"",VLOOKUP($A68,'Data Notes - Working'!$A$2:$BP$571,60,FALSE))</f>
        <v>Participation SEA to LEA comparison - [MATHEMATICS]: The SEA FS 185 number of students in the MM subgroup who participated in an assessment reported at the SEA level in mathematics for ALL, REGASSWOACC assessment is different than the sum of the LEA level counts of students. 
The SEA number of students in GRADE 7 who participated in an assessment is 1717 students (-10.11%) different from the LEA number, the SEA number of students in GRADE 8 is 1594 students (-10.23%) different, and the SEA number of students in GRADE 11 is 1602 students (-12.22%) different from the LEA number.
Similar SEA to LEA discrepancies exist for the FS 188/189 (except for Grade 7) number of students who participated in an assessment and for the FS 185/188/189 (except for Grade 7) number of students who were enrolled at the time of the assessment. Please revise data and resubmit or explain in a data note why these data are accurate.
ED Note: State indicated that data were correct as reported.</v>
      </c>
      <c r="AZ68" s="50" t="str">
        <f>IF(VLOOKUP($A68,'Data Notes - Working'!$A$2:$BP$571,61,FALSE)=0,"",VLOOKUP($A68,'Data Notes - Working'!$A$2:$BP$571,61,FALSE))</f>
        <v>The direct funded charters are not included in the LEA counts. Therefore, the LEA-level counts will not match the SEA-level counts.</v>
      </c>
      <c r="BA68" s="50"/>
      <c r="BB68" s="50"/>
      <c r="BC68" s="50"/>
      <c r="BD68" s="50"/>
      <c r="BE68" s="50"/>
      <c r="BF68" s="50"/>
      <c r="BG68" s="50"/>
    </row>
    <row r="69" spans="1:59" s="9" customFormat="1" ht="240">
      <c r="A69" s="13" t="s">
        <v>369</v>
      </c>
      <c r="B69" s="14" t="s">
        <v>45</v>
      </c>
      <c r="C69" s="14" t="s">
        <v>46</v>
      </c>
      <c r="D69" s="14" t="s">
        <v>47</v>
      </c>
      <c r="E69" s="14" t="s">
        <v>292</v>
      </c>
      <c r="F69" s="14" t="s">
        <v>293</v>
      </c>
      <c r="G69" s="13" t="s">
        <v>151</v>
      </c>
      <c r="H69" s="14" t="s">
        <v>66</v>
      </c>
      <c r="I69" s="14" t="s">
        <v>67</v>
      </c>
      <c r="J69" s="14" t="s">
        <v>152</v>
      </c>
      <c r="K69" s="14" t="s">
        <v>153</v>
      </c>
      <c r="L69" s="14" t="s">
        <v>53</v>
      </c>
      <c r="M69" s="14" t="s">
        <v>54</v>
      </c>
      <c r="N69" s="14" t="s">
        <v>54</v>
      </c>
      <c r="O69" s="14" t="s">
        <v>54</v>
      </c>
      <c r="P69" s="14" t="s">
        <v>319</v>
      </c>
      <c r="Q69" s="14" t="s">
        <v>328</v>
      </c>
      <c r="R69" s="14" t="s">
        <v>306</v>
      </c>
      <c r="S69" s="14" t="s">
        <v>58</v>
      </c>
      <c r="T69" s="50" t="s">
        <v>370</v>
      </c>
      <c r="U69" s="50"/>
      <c r="V69" s="50" t="s">
        <v>370</v>
      </c>
      <c r="W69" s="26" t="s">
        <v>324</v>
      </c>
      <c r="X69" s="50"/>
      <c r="Y69" s="50"/>
      <c r="Z69" s="50"/>
      <c r="AA69" s="23"/>
      <c r="AB69" s="23"/>
      <c r="AC69" s="23"/>
      <c r="AD69" s="23"/>
      <c r="AE69" s="23"/>
      <c r="AF69" s="23"/>
      <c r="AG69" s="23"/>
      <c r="AH69" s="23" t="s">
        <v>61</v>
      </c>
      <c r="AI69" s="23" t="s">
        <v>62</v>
      </c>
      <c r="AJ69" s="50"/>
      <c r="AK69" s="50"/>
      <c r="AL69" s="50"/>
      <c r="AM69" s="50"/>
      <c r="AN69" s="50"/>
      <c r="AO69" s="50"/>
      <c r="AP69" s="50" t="str">
        <f t="shared" si="3"/>
        <v/>
      </c>
      <c r="AQ69" s="50" t="str">
        <f t="shared" si="4"/>
        <v>We review the data and the data reported is accurate. The direct funded charters are not included in the LEA counts. Therefore, the LEA-level counts will not match the SEA-level counts.</v>
      </c>
      <c r="AR69" s="50"/>
      <c r="AS69" s="50" t="str">
        <f t="shared" si="5"/>
        <v>Exclude</v>
      </c>
      <c r="AT69" s="50" t="str">
        <f>IF(VLOOKUP($A69,'Data Notes - Working'!$A$2:$BP$571,55,FALSE)=0,"",VLOOKUP($A69,'Data Notes - Working'!$A$2:$BP$571,55,FALSE))</f>
        <v>No</v>
      </c>
      <c r="AU69" s="50" t="str">
        <f>IF(VLOOKUP($A69,'Data Notes - Working'!$A$2:$BP$571,56,FALSE)=0,"",VLOOKUP($A69,'Data Notes - Working'!$A$2:$BP$571,56,FALSE))</f>
        <v>Resolved</v>
      </c>
      <c r="AV69" s="50" t="str">
        <f>IF(VLOOKUP($A69,'Data Notes - Working'!$A$2:$BP$571,57,FALSE)=0,"",VLOOKUP($A69,'Data Notes - Working'!$A$2:$BP$571,57,FALSE))</f>
        <v/>
      </c>
      <c r="AW69" s="50" t="str">
        <f>IF(VLOOKUP($A69,'Data Notes - Working'!$A$2:$BP$571,58,FALSE)=0,"",VLOOKUP($A69,'Data Notes - Working'!$A$2:$BP$571,58,FALSE))</f>
        <v/>
      </c>
      <c r="AX69" s="50" t="str">
        <f>IF(VLOOKUP(A69,'Data Notes - Working'!A68:BP637,59,FALSE)=0,"",VLOOKUP(A69,'Data Notes - Working'!A68:BP637,59,FALSE))</f>
        <v>Yes</v>
      </c>
      <c r="AY69" s="50" t="str">
        <f>IF(VLOOKUP($A69,'Data Notes - Working'!$A$2:$BP$571,60,FALSE)=0,"",VLOOKUP($A69,'Data Notes - Working'!$A$2:$BP$571,60,FALSE))</f>
        <v/>
      </c>
      <c r="AZ69" s="50" t="str">
        <f>IF(VLOOKUP($A69,'Data Notes - Working'!$A$2:$BP$571,61,FALSE)=0,"",VLOOKUP($A69,'Data Notes - Working'!$A$2:$BP$571,61,FALSE))</f>
        <v>We review the data and the data reported is accurate. The direct funded charters are not included in the LEA counts. Therefore, the LEA-level counts will not match the SEA-level counts.</v>
      </c>
      <c r="BA69" s="50"/>
      <c r="BB69" s="50"/>
      <c r="BC69" s="50"/>
      <c r="BD69" s="50"/>
      <c r="BE69" s="50"/>
      <c r="BF69" s="50"/>
      <c r="BG69" s="50"/>
    </row>
    <row r="70" spans="1:59" s="9" customFormat="1" ht="78.75">
      <c r="A70" s="13" t="s">
        <v>371</v>
      </c>
      <c r="B70" s="14" t="s">
        <v>45</v>
      </c>
      <c r="C70" s="14" t="s">
        <v>46</v>
      </c>
      <c r="D70" s="14" t="s">
        <v>47</v>
      </c>
      <c r="E70" s="14" t="s">
        <v>292</v>
      </c>
      <c r="F70" s="14" t="s">
        <v>293</v>
      </c>
      <c r="G70" s="13" t="s">
        <v>104</v>
      </c>
      <c r="H70" s="14">
        <v>189</v>
      </c>
      <c r="I70" s="14">
        <v>590</v>
      </c>
      <c r="J70" s="14" t="s">
        <v>73</v>
      </c>
      <c r="K70" s="14" t="s">
        <v>107</v>
      </c>
      <c r="L70" s="14" t="s">
        <v>53</v>
      </c>
      <c r="M70" s="14"/>
      <c r="N70" s="14"/>
      <c r="O70" s="14"/>
      <c r="P70" s="14"/>
      <c r="Q70" s="14"/>
      <c r="R70" s="14"/>
      <c r="S70" s="14"/>
      <c r="T70" s="49"/>
      <c r="U70" s="49"/>
      <c r="V70" s="49"/>
      <c r="W70" s="26" t="s">
        <v>64</v>
      </c>
      <c r="X70" s="49"/>
      <c r="Y70" s="49"/>
      <c r="Z70" s="49"/>
      <c r="AA70" s="14"/>
      <c r="AB70" s="14"/>
      <c r="AC70" s="23" t="s">
        <v>54</v>
      </c>
      <c r="AD70" s="14" t="s">
        <v>108</v>
      </c>
      <c r="AE70" s="14" t="s">
        <v>108</v>
      </c>
      <c r="AF70" s="14" t="s">
        <v>108</v>
      </c>
      <c r="AG70" s="14" t="s">
        <v>108</v>
      </c>
      <c r="AH70" s="14" t="s">
        <v>61</v>
      </c>
      <c r="AI70" s="14" t="s">
        <v>78</v>
      </c>
      <c r="AJ70" s="49"/>
      <c r="AK70" s="50" t="s">
        <v>111</v>
      </c>
      <c r="AL70" s="50"/>
      <c r="AM70" s="49"/>
      <c r="AN70" s="49"/>
      <c r="AO70" s="49"/>
      <c r="AP70" s="50" t="str">
        <f t="shared" si="3"/>
        <v>A year to year change of more than 200 (count difference) and 10% was identified for at least one subgroup, assessment type, or grade. Please review the CDQR Year to Year tab. Please resubmit SY 2017-18 data or submit a data note to explain why these data are accurate.</v>
      </c>
      <c r="AQ70" s="50" t="str">
        <f t="shared" si="4"/>
        <v/>
      </c>
      <c r="AR70" s="50"/>
      <c r="AS70" s="50" t="str">
        <f t="shared" si="5"/>
        <v>Include</v>
      </c>
      <c r="AT70" s="50" t="str">
        <f>IF(VLOOKUP($A70,'Data Notes - Working'!$A$2:$BP$571,55,FALSE)=0,"",VLOOKUP($A70,'Data Notes - Working'!$A$2:$BP$571,55,FALSE))</f>
        <v>Science-only issue</v>
      </c>
      <c r="AU70" s="50" t="str">
        <f>IF(VLOOKUP($A70,'Data Notes - Working'!$A$2:$BP$571,56,FALSE)=0,"",VLOOKUP($A70,'Data Notes - Working'!$A$2:$BP$571,56,FALSE))</f>
        <v/>
      </c>
      <c r="AV70" s="50" t="str">
        <f>IF(VLOOKUP($A70,'Data Notes - Working'!$A$2:$BP$571,57,FALSE)=0,"",VLOOKUP($A70,'Data Notes - Working'!$A$2:$BP$571,57,FALSE))</f>
        <v>No state response</v>
      </c>
      <c r="AW70" s="50" t="str">
        <f>IF(VLOOKUP($A70,'Data Notes - Working'!$A$2:$BP$571,58,FALSE)=0,"",VLOOKUP($A70,'Data Notes - Working'!$A$2:$BP$571,58,FALSE))</f>
        <v>No state response</v>
      </c>
      <c r="AX70" s="50" t="str">
        <f>IF(VLOOKUP(A70,'Data Notes - Working'!A69:BP638,59,FALSE)=0,"",VLOOKUP(A70,'Data Notes - Working'!A69:BP638,59,FALSE))</f>
        <v/>
      </c>
      <c r="AY70" s="50" t="str">
        <f>IF(VLOOKUP($A70,'Data Notes - Working'!$A$2:$BP$571,60,FALSE)=0,"",VLOOKUP($A70,'Data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70" s="50" t="str">
        <f>IF(VLOOKUP($A70,'Data Notes - Working'!$A$2:$BP$571,61,FALSE)=0,"",VLOOKUP($A70,'Data Notes - Working'!$A$2:$BP$571,61,FALSE))</f>
        <v/>
      </c>
      <c r="BA70" s="50"/>
      <c r="BB70" s="50"/>
      <c r="BC70" s="50"/>
      <c r="BD70" s="50"/>
      <c r="BE70" s="50"/>
      <c r="BF70" s="50"/>
      <c r="BG70" s="50"/>
    </row>
    <row r="71" spans="1:59" s="9" customFormat="1" ht="105">
      <c r="A71" s="13" t="s">
        <v>372</v>
      </c>
      <c r="B71" s="14" t="s">
        <v>45</v>
      </c>
      <c r="C71" s="14" t="s">
        <v>46</v>
      </c>
      <c r="D71" s="14" t="s">
        <v>47</v>
      </c>
      <c r="E71" s="14" t="s">
        <v>292</v>
      </c>
      <c r="F71" s="14" t="s">
        <v>293</v>
      </c>
      <c r="G71" s="13" t="s">
        <v>104</v>
      </c>
      <c r="H71" s="14" t="s">
        <v>198</v>
      </c>
      <c r="I71" s="14" t="s">
        <v>199</v>
      </c>
      <c r="J71" s="14" t="s">
        <v>73</v>
      </c>
      <c r="K71" s="14" t="s">
        <v>107</v>
      </c>
      <c r="L71" s="14" t="s">
        <v>53</v>
      </c>
      <c r="M71" s="14" t="s">
        <v>54</v>
      </c>
      <c r="N71" s="14" t="s">
        <v>54</v>
      </c>
      <c r="O71" s="14"/>
      <c r="P71" s="14" t="s">
        <v>108</v>
      </c>
      <c r="Q71" s="14" t="s">
        <v>108</v>
      </c>
      <c r="R71" s="14" t="s">
        <v>108</v>
      </c>
      <c r="S71" s="14" t="s">
        <v>108</v>
      </c>
      <c r="T71" s="50" t="s">
        <v>109</v>
      </c>
      <c r="U71" s="50"/>
      <c r="V71" s="50" t="s">
        <v>109</v>
      </c>
      <c r="W71" s="26" t="s">
        <v>324</v>
      </c>
      <c r="X71" s="50"/>
      <c r="Y71" s="50"/>
      <c r="Z71" s="50"/>
      <c r="AA71" s="23" t="s">
        <v>54</v>
      </c>
      <c r="AB71" s="23" t="s">
        <v>54</v>
      </c>
      <c r="AC71" s="23"/>
      <c r="AD71" s="14" t="s">
        <v>108</v>
      </c>
      <c r="AE71" s="14" t="s">
        <v>108</v>
      </c>
      <c r="AF71" s="14" t="s">
        <v>108</v>
      </c>
      <c r="AG71" s="14" t="s">
        <v>108</v>
      </c>
      <c r="AH71" s="23" t="s">
        <v>61</v>
      </c>
      <c r="AI71" s="23" t="s">
        <v>101</v>
      </c>
      <c r="AJ71" s="50"/>
      <c r="AK71" s="50" t="s">
        <v>111</v>
      </c>
      <c r="AL71" s="50"/>
      <c r="AM71" s="50"/>
      <c r="AN71" s="50"/>
      <c r="AO71" s="50"/>
      <c r="AP71" s="50" t="str">
        <f t="shared" si="3"/>
        <v>A year to year change of more than 200 (count difference) and 10% was identified for at least one subgroup, assessment type, or grade. Please review the CDQR Year to Year tab. Please resubmit SY 2017-18 data or submit a data note to explain why these data are accurate.</v>
      </c>
      <c r="AQ71" s="50" t="str">
        <f t="shared" si="4"/>
        <v>We review the data and the data reported is accurate. The direct funded charters are not included in the LEA counts. Therefore, the LEA-level counts will not match the SEA-level counts.</v>
      </c>
      <c r="AR71" s="50"/>
      <c r="AS71" s="50" t="str">
        <f t="shared" si="5"/>
        <v>Include</v>
      </c>
      <c r="AT71" s="50" t="str">
        <f>IF(VLOOKUP($A71,'Data Notes - Working'!$A$2:$BP$571,55,FALSE)=0,"",VLOOKUP($A71,'Data Notes - Working'!$A$2:$BP$571,55,FALSE))</f>
        <v/>
      </c>
      <c r="AU71" s="50" t="str">
        <f>IF(VLOOKUP($A71,'Data Notes - Working'!$A$2:$BP$571,56,FALSE)=0,"",VLOOKUP($A71,'Data Notes - Working'!$A$2:$BP$571,56,FALSE))</f>
        <v/>
      </c>
      <c r="AV71" s="50" t="str">
        <f>IF(VLOOKUP($A71,'Data Notes - Working'!$A$2:$BP$571,57,FALSE)=0,"",VLOOKUP($A71,'Data Notes - Working'!$A$2:$BP$571,57,FALSE))</f>
        <v>Y2Y explained</v>
      </c>
      <c r="AW71" s="50" t="str">
        <f>IF(VLOOKUP($A71,'Data Notes - Working'!$A$2:$BP$571,58,FALSE)=0,"",VLOOKUP($A71,'Data Notes - Working'!$A$2:$BP$571,58,FALSE))</f>
        <v/>
      </c>
      <c r="AX71" s="50" t="str">
        <f>IF(VLOOKUP(A71,'Data Notes - Working'!A70:BP639,59,FALSE)=0,"",VLOOKUP(A71,'Data Notes - Working'!A70:BP639,59,FALSE))</f>
        <v>Yes</v>
      </c>
      <c r="AY71" s="50" t="str">
        <f>IF(VLOOKUP($A71,'Data Notes - Working'!$A$2:$BP$571,60,FALSE)=0,"",VLOOKUP($A71,'Data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AZ71" s="50" t="str">
        <f>IF(VLOOKUP($A71,'Data Notes - Working'!$A$2:$BP$571,61,FALSE)=0,"",VLOOKUP($A71,'Data Notes - Working'!$A$2:$BP$571,61,FALSE))</f>
        <v>The direct funded charters are not included in the LEA counts. Therefore, the LEA-level counts will not match the SEA-level counts.</v>
      </c>
      <c r="BA71" s="50"/>
      <c r="BB71" s="50"/>
      <c r="BC71" s="50"/>
      <c r="BD71" s="50"/>
      <c r="BE71" s="50"/>
      <c r="BF71" s="50"/>
      <c r="BG71" s="50"/>
    </row>
    <row r="72" spans="1:59" s="9" customFormat="1" ht="78.75">
      <c r="A72" s="13" t="s">
        <v>373</v>
      </c>
      <c r="B72" s="14" t="s">
        <v>45</v>
      </c>
      <c r="C72" s="14" t="s">
        <v>46</v>
      </c>
      <c r="D72" s="14" t="s">
        <v>47</v>
      </c>
      <c r="E72" s="14" t="s">
        <v>292</v>
      </c>
      <c r="F72" s="14" t="s">
        <v>293</v>
      </c>
      <c r="G72" s="13" t="s">
        <v>118</v>
      </c>
      <c r="H72" s="14">
        <v>189</v>
      </c>
      <c r="I72" s="14">
        <v>590</v>
      </c>
      <c r="J72" s="14" t="s">
        <v>73</v>
      </c>
      <c r="K72" s="14" t="s">
        <v>121</v>
      </c>
      <c r="L72" s="14" t="s">
        <v>53</v>
      </c>
      <c r="M72" s="14"/>
      <c r="N72" s="14"/>
      <c r="O72" s="14" t="s">
        <v>54</v>
      </c>
      <c r="P72" s="14" t="s">
        <v>108</v>
      </c>
      <c r="Q72" s="14" t="s">
        <v>108</v>
      </c>
      <c r="R72" s="14" t="s">
        <v>108</v>
      </c>
      <c r="S72" s="14" t="s">
        <v>108</v>
      </c>
      <c r="T72" s="50" t="s">
        <v>164</v>
      </c>
      <c r="U72" s="50"/>
      <c r="V72" s="7" t="s">
        <v>164</v>
      </c>
      <c r="W72" s="26" t="s">
        <v>303</v>
      </c>
      <c r="X72" s="50"/>
      <c r="Y72" s="50"/>
      <c r="Z72" s="50"/>
      <c r="AA72" s="23"/>
      <c r="AB72" s="23"/>
      <c r="AC72" s="23" t="s">
        <v>54</v>
      </c>
      <c r="AD72" s="14" t="s">
        <v>108</v>
      </c>
      <c r="AE72" s="14" t="s">
        <v>108</v>
      </c>
      <c r="AF72" s="14" t="s">
        <v>108</v>
      </c>
      <c r="AG72" s="14" t="s">
        <v>108</v>
      </c>
      <c r="AH72" s="23" t="s">
        <v>61</v>
      </c>
      <c r="AI72" s="23" t="s">
        <v>101</v>
      </c>
      <c r="AJ72" s="50"/>
      <c r="AK72" s="50" t="s">
        <v>166</v>
      </c>
      <c r="AL72" s="50"/>
      <c r="AM72" s="50"/>
      <c r="AN72" s="50"/>
      <c r="AO72" s="50"/>
      <c r="AP72" s="50" t="str">
        <f t="shared" si="3"/>
        <v>A year to year participation rate change of more than 4% was identified for at least one subgroup, assessment type, or grade. Please review the CDQR Year to Year tab. Please resubmit SY 2017-18 data or submit a data note to explain why these data are accurate.</v>
      </c>
      <c r="AQ72" s="50" t="str">
        <f t="shared" si="4"/>
        <v>The data has been revised and resubmitted as of 03/04/2019.</v>
      </c>
      <c r="AR72" s="50"/>
      <c r="AS72" s="50" t="str">
        <f t="shared" si="5"/>
        <v>Include</v>
      </c>
      <c r="AT72" s="50" t="str">
        <f>IF(VLOOKUP($A72,'Data Notes - Working'!$A$2:$BP$571,55,FALSE)=0,"",VLOOKUP($A72,'Data Notes - Working'!$A$2:$BP$571,55,FALSE))</f>
        <v>Science-only issue</v>
      </c>
      <c r="AU72" s="50" t="str">
        <f>IF(VLOOKUP($A72,'Data Notes - Working'!$A$2:$BP$571,56,FALSE)=0,"",VLOOKUP($A72,'Data Notes - Working'!$A$2:$BP$571,56,FALSE))</f>
        <v/>
      </c>
      <c r="AV72" s="50" t="str">
        <f>IF(VLOOKUP($A72,'Data Notes - Working'!$A$2:$BP$571,57,FALSE)=0,"",VLOOKUP($A72,'Data Notes - Working'!$A$2:$BP$571,57,FALSE))</f>
        <v>No</v>
      </c>
      <c r="AW72" s="50" t="str">
        <f>IF(VLOOKUP($A72,'Data Notes - Working'!$A$2:$BP$571,58,FALSE)=0,"",VLOOKUP($A72,'Data Notes - Working'!$A$2:$BP$571,58,FALSE))</f>
        <v>Not relevant</v>
      </c>
      <c r="AX72" s="50" t="str">
        <f>IF(VLOOKUP(A72,'Data Notes - Working'!A71:BP640,59,FALSE)=0,"",VLOOKUP(A72,'Data Notes - Working'!A71:BP640,59,FALSE))</f>
        <v>No</v>
      </c>
      <c r="AY72" s="50" t="str">
        <f>IF(VLOOKUP($A72,'Data Notes - Working'!$A$2:$BP$571,60,FALSE)=0,"",VLOOKUP($A72,'Data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v>
      </c>
      <c r="AZ72" s="50" t="str">
        <f>IF(VLOOKUP($A72,'Data Notes - Working'!$A$2:$BP$571,61,FALSE)=0,"",VLOOKUP($A72,'Data Notes - Working'!$A$2:$BP$571,61,FALSE))</f>
        <v/>
      </c>
      <c r="BA72" s="50"/>
      <c r="BB72" s="50"/>
      <c r="BC72" s="50"/>
      <c r="BD72" s="50"/>
      <c r="BE72" s="50"/>
      <c r="BF72" s="50"/>
      <c r="BG72" s="50"/>
    </row>
    <row r="73" spans="1:59" s="9" customFormat="1" ht="90">
      <c r="A73" s="13" t="s">
        <v>374</v>
      </c>
      <c r="B73" s="14" t="s">
        <v>45</v>
      </c>
      <c r="C73" s="14" t="s">
        <v>46</v>
      </c>
      <c r="D73" s="14" t="s">
        <v>47</v>
      </c>
      <c r="E73" s="14" t="s">
        <v>292</v>
      </c>
      <c r="F73" s="14" t="s">
        <v>293</v>
      </c>
      <c r="G73" s="14" t="s">
        <v>286</v>
      </c>
      <c r="H73" s="14">
        <v>189</v>
      </c>
      <c r="I73" s="14">
        <v>590</v>
      </c>
      <c r="J73" s="14" t="s">
        <v>73</v>
      </c>
      <c r="K73" s="14" t="s">
        <v>287</v>
      </c>
      <c r="L73" s="14" t="s">
        <v>53</v>
      </c>
      <c r="M73" s="14"/>
      <c r="N73" s="14"/>
      <c r="O73" s="14" t="s">
        <v>54</v>
      </c>
      <c r="P73" s="14" t="s">
        <v>139</v>
      </c>
      <c r="Q73" s="14" t="s">
        <v>375</v>
      </c>
      <c r="R73" s="14" t="s">
        <v>376</v>
      </c>
      <c r="S73" s="14" t="s">
        <v>58</v>
      </c>
      <c r="T73" s="50" t="s">
        <v>377</v>
      </c>
      <c r="U73" s="50"/>
      <c r="V73" s="50" t="s">
        <v>377</v>
      </c>
      <c r="W73" s="26" t="s">
        <v>303</v>
      </c>
      <c r="X73" s="50"/>
      <c r="Y73" s="50"/>
      <c r="Z73" s="50"/>
      <c r="AA73" s="23"/>
      <c r="AB73" s="23"/>
      <c r="AC73" s="23" t="s">
        <v>54</v>
      </c>
      <c r="AD73" s="23"/>
      <c r="AE73" s="23"/>
      <c r="AF73" s="23"/>
      <c r="AG73" s="23"/>
      <c r="AH73" s="23" t="s">
        <v>61</v>
      </c>
      <c r="AI73" s="23" t="s">
        <v>101</v>
      </c>
      <c r="AJ73" s="50"/>
      <c r="AK73" s="50" t="s">
        <v>378</v>
      </c>
      <c r="AL73" s="50"/>
      <c r="AM73" s="50"/>
      <c r="AN73" s="50"/>
      <c r="AO73" s="50"/>
      <c r="AP73" s="50" t="str">
        <f t="shared" si="3"/>
        <v>Year to Year comparison - CWD (FS189): The number of CWD students who were enrolled at the time of the assessment and who took an ALTASSALTACH assessment in SY 2017-18 is 26.61% different from SY 2016-17. The approximate discrepancy is 3007 students. Please submit a data note explaining the discrepancy if the data are correct or resubmit the data.</v>
      </c>
      <c r="AQ73" s="50" t="str">
        <f t="shared" si="4"/>
        <v>The data has been revised and resubmitted as of 03/04/2019.</v>
      </c>
      <c r="AR73" s="50"/>
      <c r="AS73" s="50" t="str">
        <f t="shared" si="5"/>
        <v>Include</v>
      </c>
      <c r="AT73" s="50" t="str">
        <f>IF(VLOOKUP($A73,'Data Notes - Working'!$A$2:$BP$571,55,FALSE)=0,"",VLOOKUP($A73,'Data Notes - Working'!$A$2:$BP$571,55,FALSE))</f>
        <v>Science-only issue</v>
      </c>
      <c r="AU73" s="50" t="str">
        <f>IF(VLOOKUP($A73,'Data Notes - Working'!$A$2:$BP$571,56,FALSE)=0,"",VLOOKUP($A73,'Data Notes - Working'!$A$2:$BP$571,56,FALSE))</f>
        <v/>
      </c>
      <c r="AV73" s="50" t="str">
        <f>IF(VLOOKUP($A73,'Data Notes - Working'!$A$2:$BP$571,57,FALSE)=0,"",VLOOKUP($A73,'Data Notes - Working'!$A$2:$BP$571,57,FALSE))</f>
        <v>No</v>
      </c>
      <c r="AW73" s="50" t="str">
        <f>IF(VLOOKUP($A73,'Data Notes - Working'!$A$2:$BP$571,58,FALSE)=0,"",VLOOKUP($A73,'Data Notes - Working'!$A$2:$BP$571,58,FALSE))</f>
        <v>Not relevant</v>
      </c>
      <c r="AX73" s="50" t="str">
        <f>IF(VLOOKUP(A73,'Data Notes - Working'!A72:BP641,59,FALSE)=0,"",VLOOKUP(A73,'Data Notes - Working'!A72:BP641,59,FALSE))</f>
        <v>No</v>
      </c>
      <c r="AY73" s="50" t="str">
        <f>IF(VLOOKUP($A73,'Data Notes - Working'!$A$2:$BP$571,60,FALSE)=0,"",VLOOKUP($A73,'Data Notes - Working'!$A$2:$BP$571,60,FALSE))</f>
        <v>Year to Year comparison - CWD (FS189): The number of CWD students who were enrolled at the time of the assessment and who took an ALTASSALTACH assessment in SY 2017-18 is 26.61% different from SY 2016-17. The approximate discrepancy is 3007 students. Please submit a data note explaining the discrepancy if the data are correct or resubmit the data.</v>
      </c>
      <c r="AZ73" s="50" t="str">
        <f>IF(VLOOKUP($A73,'Data Notes - Working'!$A$2:$BP$571,61,FALSE)=0,"",VLOOKUP($A73,'Data Notes - Working'!$A$2:$BP$571,61,FALSE))</f>
        <v/>
      </c>
      <c r="BA73" s="50"/>
      <c r="BB73" s="50"/>
      <c r="BC73" s="50"/>
      <c r="BD73" s="50"/>
      <c r="BE73" s="50"/>
      <c r="BF73" s="50"/>
      <c r="BG73" s="50"/>
    </row>
    <row r="74" spans="1:59" s="9" customFormat="1" ht="173.25">
      <c r="A74" s="13" t="s">
        <v>379</v>
      </c>
      <c r="B74" s="14" t="s">
        <v>45</v>
      </c>
      <c r="C74" s="14" t="s">
        <v>46</v>
      </c>
      <c r="D74" s="14" t="s">
        <v>47</v>
      </c>
      <c r="E74" s="14" t="s">
        <v>292</v>
      </c>
      <c r="F74" s="14" t="s">
        <v>293</v>
      </c>
      <c r="G74" s="13" t="s">
        <v>127</v>
      </c>
      <c r="H74" s="14" t="s">
        <v>380</v>
      </c>
      <c r="I74" s="14" t="s">
        <v>381</v>
      </c>
      <c r="J74" s="14" t="s">
        <v>382</v>
      </c>
      <c r="K74" s="14" t="s">
        <v>130</v>
      </c>
      <c r="L74" s="14" t="s">
        <v>53</v>
      </c>
      <c r="M74" s="14"/>
      <c r="N74" s="14"/>
      <c r="O74" s="14" t="s">
        <v>54</v>
      </c>
      <c r="P74" s="14" t="s">
        <v>383</v>
      </c>
      <c r="Q74" s="14" t="s">
        <v>384</v>
      </c>
      <c r="R74" s="14" t="s">
        <v>301</v>
      </c>
      <c r="S74" s="14" t="s">
        <v>58</v>
      </c>
      <c r="T74" s="50" t="s">
        <v>385</v>
      </c>
      <c r="U74" s="50"/>
      <c r="V74" s="50" t="s">
        <v>385</v>
      </c>
      <c r="W74" s="26" t="s">
        <v>303</v>
      </c>
      <c r="X74" s="50"/>
      <c r="Y74" s="50"/>
      <c r="Z74" s="50"/>
      <c r="AA74" s="23"/>
      <c r="AB74" s="23"/>
      <c r="AC74" s="23"/>
      <c r="AD74" s="23"/>
      <c r="AE74" s="23"/>
      <c r="AF74" s="23"/>
      <c r="AG74" s="23"/>
      <c r="AH74" s="23" t="s">
        <v>61</v>
      </c>
      <c r="AI74" s="23" t="s">
        <v>62</v>
      </c>
      <c r="AJ74" s="50"/>
      <c r="AK74" s="50"/>
      <c r="AL74" s="50"/>
      <c r="AM74" s="50"/>
      <c r="AN74" s="50"/>
      <c r="AO74" s="50"/>
      <c r="AP74" s="50" t="str">
        <f t="shared" si="3"/>
        <v/>
      </c>
      <c r="AQ74" s="50" t="str">
        <f t="shared" si="4"/>
        <v>The data has been revised and resubmitted as of 03/04/2019.</v>
      </c>
      <c r="AR74" s="50"/>
      <c r="AS74" s="50" t="str">
        <f t="shared" si="5"/>
        <v>Exclude</v>
      </c>
      <c r="AT74" s="50" t="str">
        <f>IF(VLOOKUP($A74,'Data Notes - Working'!$A$2:$BP$571,55,FALSE)=0,"",VLOOKUP($A74,'Data Notes - Working'!$A$2:$BP$571,55,FALSE))</f>
        <v>No</v>
      </c>
      <c r="AU74" s="50" t="str">
        <f>IF(VLOOKUP($A74,'Data Notes - Working'!$A$2:$BP$571,56,FALSE)=0,"",VLOOKUP($A74,'Data Notes - Working'!$A$2:$BP$571,56,FALSE))</f>
        <v>Resolved</v>
      </c>
      <c r="AV74" s="50" t="str">
        <f>IF(VLOOKUP($A74,'Data Notes - Working'!$A$2:$BP$571,57,FALSE)=0,"",VLOOKUP($A74,'Data Notes - Working'!$A$2:$BP$571,57,FALSE))</f>
        <v/>
      </c>
      <c r="AW74" s="50" t="str">
        <f>IF(VLOOKUP($A74,'Data Notes - Working'!$A$2:$BP$571,58,FALSE)=0,"",VLOOKUP($A74,'Data Notes - Working'!$A$2:$BP$571,58,FALSE))</f>
        <v/>
      </c>
      <c r="AX74" s="50" t="str">
        <f>IF(VLOOKUP(A74,'Data Notes - Working'!A73:BP642,59,FALSE)=0,"",VLOOKUP(A74,'Data Notes - Working'!A73:BP642,59,FALSE))</f>
        <v/>
      </c>
      <c r="AY74" s="50" t="str">
        <f>IF(VLOOKUP($A74,'Data Notes - Working'!$A$2:$BP$571,60,FALSE)=0,"",VLOOKUP($A74,'Data Notes - Working'!$A$2:$BP$571,60,FALSE))</f>
        <v/>
      </c>
      <c r="AZ74" s="50" t="str">
        <f>IF(VLOOKUP($A74,'Data Notes - Working'!$A$2:$BP$571,61,FALSE)=0,"",VLOOKUP($A74,'Data Notes - Working'!$A$2:$BP$571,61,FALSE))</f>
        <v/>
      </c>
      <c r="BA74" s="50"/>
      <c r="BB74" s="50"/>
      <c r="BC74" s="50"/>
      <c r="BD74" s="50"/>
      <c r="BE74" s="50"/>
      <c r="BF74" s="50"/>
      <c r="BG74" s="50"/>
    </row>
    <row r="75" spans="1:59" s="9" customFormat="1" ht="135">
      <c r="A75" s="13" t="s">
        <v>386</v>
      </c>
      <c r="B75" s="14" t="s">
        <v>45</v>
      </c>
      <c r="C75" s="14" t="s">
        <v>46</v>
      </c>
      <c r="D75" s="14" t="s">
        <v>47</v>
      </c>
      <c r="E75" s="14" t="s">
        <v>292</v>
      </c>
      <c r="F75" s="14" t="s">
        <v>293</v>
      </c>
      <c r="G75" s="13" t="s">
        <v>179</v>
      </c>
      <c r="H75" s="14">
        <v>185</v>
      </c>
      <c r="I75" s="14">
        <v>588</v>
      </c>
      <c r="J75" s="14" t="s">
        <v>73</v>
      </c>
      <c r="K75" s="14" t="s">
        <v>180</v>
      </c>
      <c r="L75" s="14" t="s">
        <v>53</v>
      </c>
      <c r="M75" s="14" t="s">
        <v>54</v>
      </c>
      <c r="N75" s="14"/>
      <c r="O75" s="14"/>
      <c r="P75" s="14" t="s">
        <v>387</v>
      </c>
      <c r="Q75" s="14" t="s">
        <v>56</v>
      </c>
      <c r="R75" s="14" t="s">
        <v>68</v>
      </c>
      <c r="S75" s="14" t="s">
        <v>58</v>
      </c>
      <c r="T75" s="50" t="s">
        <v>388</v>
      </c>
      <c r="U75" s="50"/>
      <c r="V75" s="50" t="s">
        <v>388</v>
      </c>
      <c r="W75" s="26" t="s">
        <v>324</v>
      </c>
      <c r="X75" s="50"/>
      <c r="Y75" s="50"/>
      <c r="Z75" s="50"/>
      <c r="AA75" s="23" t="s">
        <v>54</v>
      </c>
      <c r="AB75" s="23"/>
      <c r="AC75" s="23"/>
      <c r="AD75" s="23" t="s">
        <v>389</v>
      </c>
      <c r="AE75" s="23" t="s">
        <v>133</v>
      </c>
      <c r="AF75" s="23" t="s">
        <v>133</v>
      </c>
      <c r="AG75" s="23" t="s">
        <v>141</v>
      </c>
      <c r="AH75" s="23" t="s">
        <v>61</v>
      </c>
      <c r="AI75" s="23" t="s">
        <v>101</v>
      </c>
      <c r="AJ75" s="50"/>
      <c r="AK75" s="50" t="s">
        <v>390</v>
      </c>
      <c r="AL75" s="50"/>
      <c r="AM75" s="50"/>
      <c r="AN75" s="50"/>
      <c r="AO75" s="50"/>
      <c r="AP75" s="50" t="str">
        <f t="shared" si="3"/>
        <v>Low Participation Rate (FS185): The participation rate for MAN, FCS, CWD students range from 91.80 to 94.41%. The ESEA, as amended, requires that States annually measure the achievement of not less than 95 percent of all students, and 95 percent of all students in each subgroup of students. Please revise data and resubmit and/or provide an explanatory data note.</v>
      </c>
      <c r="AQ75" s="50" t="str">
        <f t="shared" si="4"/>
        <v>We review the data and the data reported is accurate. The direct funded charters are not included in the LEA counts. Therefore, the LEA-level counts will not match the SEA-level counts.</v>
      </c>
      <c r="AR75" s="50"/>
      <c r="AS75" s="50" t="str">
        <f t="shared" si="5"/>
        <v>Include</v>
      </c>
      <c r="AT75" s="50" t="str">
        <f>IF(VLOOKUP($A75,'Data Notes - Working'!$A$2:$BP$571,55,FALSE)=0,"",VLOOKUP($A75,'Data Notes - Working'!$A$2:$BP$571,55,FALSE))</f>
        <v>SEA only issue</v>
      </c>
      <c r="AU75" s="50" t="str">
        <f>IF(VLOOKUP($A75,'Data Notes - Working'!$A$2:$BP$571,56,FALSE)=0,"",VLOOKUP($A75,'Data Notes - Working'!$A$2:$BP$571,56,FALSE))</f>
        <v/>
      </c>
      <c r="AV75" s="50" t="str">
        <f>IF(VLOOKUP($A75,'Data Notes - Working'!$A$2:$BP$571,57,FALSE)=0,"",VLOOKUP($A75,'Data Notes - Working'!$A$2:$BP$571,57,FALSE))</f>
        <v/>
      </c>
      <c r="AW75" s="50" t="str">
        <f>IF(VLOOKUP($A75,'Data Notes - Working'!$A$2:$BP$571,58,FALSE)=0,"",VLOOKUP($A75,'Data Notes - Working'!$A$2:$BP$571,58,FALSE))</f>
        <v/>
      </c>
      <c r="AX75" s="50" t="str">
        <f>IF(VLOOKUP(A75,'Data Notes - Working'!A74:BP643,59,FALSE)=0,"",VLOOKUP(A75,'Data Notes - Working'!A74:BP643,59,FALSE))</f>
        <v>Yes</v>
      </c>
      <c r="AY75" s="50" t="str">
        <f>IF(VLOOKUP($A75,'Data Notes - Working'!$A$2:$BP$571,60,FALSE)=0,"",VLOOKUP($A75,'Data Notes - Working'!$A$2:$BP$571,60,FALSE))</f>
        <v>Low Participation Rate (FS185): The participation rate for MAN, FCS, CWD students range from 91.80 to 94.41%.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AZ75" s="50" t="str">
        <f>IF(VLOOKUP($A75,'Data Notes - Working'!$A$2:$BP$571,61,FALSE)=0,"",VLOOKUP($A75,'Data Notes - Working'!$A$2:$BP$571,61,FALSE))</f>
        <v>The direct funded charters are not included in the LEA counts. Therefore, the LEA-level counts will not match the SEA-level counts.</v>
      </c>
      <c r="BA75" s="50"/>
      <c r="BB75" s="50"/>
      <c r="BC75" s="50"/>
      <c r="BD75" s="50"/>
      <c r="BE75" s="50"/>
      <c r="BF75" s="50"/>
      <c r="BG75" s="50"/>
    </row>
    <row r="76" spans="1:59" s="9" customFormat="1" ht="135">
      <c r="A76" s="13" t="s">
        <v>391</v>
      </c>
      <c r="B76" s="14" t="s">
        <v>45</v>
      </c>
      <c r="C76" s="14" t="s">
        <v>46</v>
      </c>
      <c r="D76" s="14" t="s">
        <v>47</v>
      </c>
      <c r="E76" s="14" t="s">
        <v>292</v>
      </c>
      <c r="F76" s="14" t="s">
        <v>293</v>
      </c>
      <c r="G76" s="13" t="s">
        <v>179</v>
      </c>
      <c r="H76" s="14">
        <v>188</v>
      </c>
      <c r="I76" s="14">
        <v>589</v>
      </c>
      <c r="J76" s="14" t="s">
        <v>73</v>
      </c>
      <c r="K76" s="14" t="s">
        <v>180</v>
      </c>
      <c r="L76" s="14" t="s">
        <v>53</v>
      </c>
      <c r="M76" s="14"/>
      <c r="N76" s="14" t="s">
        <v>54</v>
      </c>
      <c r="O76" s="14"/>
      <c r="P76" s="14" t="s">
        <v>392</v>
      </c>
      <c r="Q76" s="14" t="s">
        <v>56</v>
      </c>
      <c r="R76" s="14" t="s">
        <v>68</v>
      </c>
      <c r="S76" s="14" t="s">
        <v>58</v>
      </c>
      <c r="T76" s="50" t="s">
        <v>393</v>
      </c>
      <c r="U76" s="50"/>
      <c r="V76" s="7" t="s">
        <v>393</v>
      </c>
      <c r="W76" s="26" t="s">
        <v>324</v>
      </c>
      <c r="X76" s="50"/>
      <c r="Y76" s="50"/>
      <c r="Z76" s="50"/>
      <c r="AA76" s="23"/>
      <c r="AB76" s="23" t="s">
        <v>54</v>
      </c>
      <c r="AC76" s="23"/>
      <c r="AD76" s="23" t="s">
        <v>394</v>
      </c>
      <c r="AE76" s="23" t="s">
        <v>133</v>
      </c>
      <c r="AF76" s="23" t="s">
        <v>133</v>
      </c>
      <c r="AG76" s="23" t="s">
        <v>141</v>
      </c>
      <c r="AH76" s="23" t="s">
        <v>61</v>
      </c>
      <c r="AI76" s="23" t="s">
        <v>101</v>
      </c>
      <c r="AJ76" s="50"/>
      <c r="AK76" s="50" t="s">
        <v>395</v>
      </c>
      <c r="AL76" s="50"/>
      <c r="AM76" s="50"/>
      <c r="AN76" s="50"/>
      <c r="AO76" s="50"/>
      <c r="AP76" s="50" t="str">
        <f t="shared" si="3"/>
        <v>Low Participation Rate (FS188): The participation rate for MAN, HOM, FCS, CWD students range from 92.28 to 94.73%. The ESEA, as amended, requires that States annually measure the achievement of not less than 95 percent of all students, and 95 percent of all students in each subgroup of students. Please revise data and resubmit and/or provide an explanatory data note.</v>
      </c>
      <c r="AQ76" s="50" t="str">
        <f t="shared" si="4"/>
        <v>We review the data and the data reported is accurate. The direct funded charters are not included in the LEA counts. Therefore, the LEA-level counts will not match the SEA-level counts.</v>
      </c>
      <c r="AR76" s="50"/>
      <c r="AS76" s="50" t="str">
        <f t="shared" si="5"/>
        <v>Include</v>
      </c>
      <c r="AT76" s="50" t="str">
        <f>IF(VLOOKUP($A76,'Data Notes - Working'!$A$2:$BP$571,55,FALSE)=0,"",VLOOKUP($A76,'Data Notes - Working'!$A$2:$BP$571,55,FALSE))</f>
        <v>SEA only issue</v>
      </c>
      <c r="AU76" s="50" t="str">
        <f>IF(VLOOKUP($A76,'Data Notes - Working'!$A$2:$BP$571,56,FALSE)=0,"",VLOOKUP($A76,'Data Notes - Working'!$A$2:$BP$571,56,FALSE))</f>
        <v/>
      </c>
      <c r="AV76" s="50" t="str">
        <f>IF(VLOOKUP($A76,'Data Notes - Working'!$A$2:$BP$571,57,FALSE)=0,"",VLOOKUP($A76,'Data Notes - Working'!$A$2:$BP$571,57,FALSE))</f>
        <v/>
      </c>
      <c r="AW76" s="50" t="str">
        <f>IF(VLOOKUP($A76,'Data Notes - Working'!$A$2:$BP$571,58,FALSE)=0,"",VLOOKUP($A76,'Data Notes - Working'!$A$2:$BP$571,58,FALSE))</f>
        <v/>
      </c>
      <c r="AX76" s="50" t="str">
        <f>IF(VLOOKUP(A76,'Data Notes - Working'!A75:BP644,59,FALSE)=0,"",VLOOKUP(A76,'Data Notes - Working'!A75:BP644,59,FALSE))</f>
        <v>Yes</v>
      </c>
      <c r="AY76" s="50" t="str">
        <f>IF(VLOOKUP($A76,'Data Notes - Working'!$A$2:$BP$571,60,FALSE)=0,"",VLOOKUP($A76,'Data Notes - Working'!$A$2:$BP$571,60,FALSE))</f>
        <v>Low Participation Rate (FS188): The participation rate for MAN, HOM, FCS, CWD students range from 92.28 to 94.73%.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AZ76" s="50" t="str">
        <f>IF(VLOOKUP($A76,'Data Notes - Working'!$A$2:$BP$571,61,FALSE)=0,"",VLOOKUP($A76,'Data Notes - Working'!$A$2:$BP$571,61,FALSE))</f>
        <v>The direct funded charters are not included in the LEA counts. Therefore, the LEA-level counts will not match the SEA-level counts.</v>
      </c>
      <c r="BA76" s="50"/>
      <c r="BB76" s="50"/>
      <c r="BC76" s="50"/>
      <c r="BD76" s="50"/>
      <c r="BE76" s="50"/>
      <c r="BF76" s="50"/>
      <c r="BG76" s="50"/>
    </row>
    <row r="77" spans="1:59" s="9" customFormat="1" ht="165">
      <c r="A77" s="13" t="s">
        <v>396</v>
      </c>
      <c r="B77" s="14" t="s">
        <v>45</v>
      </c>
      <c r="C77" s="14" t="s">
        <v>46</v>
      </c>
      <c r="D77" s="14" t="s">
        <v>47</v>
      </c>
      <c r="E77" s="14" t="s">
        <v>292</v>
      </c>
      <c r="F77" s="14" t="s">
        <v>293</v>
      </c>
      <c r="G77" s="17" t="s">
        <v>136</v>
      </c>
      <c r="H77" s="18">
        <v>185</v>
      </c>
      <c r="I77" s="14">
        <v>588</v>
      </c>
      <c r="J77" s="14" t="s">
        <v>73</v>
      </c>
      <c r="K77" s="14" t="s">
        <v>137</v>
      </c>
      <c r="L77" s="14" t="s">
        <v>53</v>
      </c>
      <c r="M77" s="14" t="s">
        <v>54</v>
      </c>
      <c r="N77" s="14"/>
      <c r="O77" s="14"/>
      <c r="P77" s="14" t="s">
        <v>55</v>
      </c>
      <c r="Q77" s="14" t="s">
        <v>56</v>
      </c>
      <c r="R77" s="14" t="s">
        <v>140</v>
      </c>
      <c r="S77" s="14" t="s">
        <v>58</v>
      </c>
      <c r="T77" s="50" t="s">
        <v>397</v>
      </c>
      <c r="U77" s="50"/>
      <c r="V77" s="50" t="s">
        <v>398</v>
      </c>
      <c r="W77" s="26" t="s">
        <v>324</v>
      </c>
      <c r="X77" s="50"/>
      <c r="Y77" s="50"/>
      <c r="Z77" s="50" t="s">
        <v>399</v>
      </c>
      <c r="AA77" s="23" t="s">
        <v>54</v>
      </c>
      <c r="AB77" s="23"/>
      <c r="AC77" s="23"/>
      <c r="AD77" s="14" t="s">
        <v>139</v>
      </c>
      <c r="AE77" s="14" t="s">
        <v>133</v>
      </c>
      <c r="AF77" s="14" t="s">
        <v>140</v>
      </c>
      <c r="AG77" s="14" t="s">
        <v>141</v>
      </c>
      <c r="AH77" s="23" t="s">
        <v>61</v>
      </c>
      <c r="AI77" s="23" t="s">
        <v>101</v>
      </c>
      <c r="AJ77" s="50"/>
      <c r="AK77" s="50" t="s">
        <v>398</v>
      </c>
      <c r="AL77" s="50"/>
      <c r="AM77" s="50"/>
      <c r="AN77" s="50"/>
      <c r="AO77" s="50"/>
      <c r="AP77" s="50" t="str">
        <f t="shared" si="3"/>
        <v>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v>
      </c>
      <c r="AQ77" s="50" t="str">
        <f t="shared" si="4"/>
        <v>We review the data and the data reported is accurate. The direct funded charters are not included in the LEA counts. Therefore, the LEA-level counts will not match the SEA-level counts.</v>
      </c>
      <c r="AR77" s="50"/>
      <c r="AS77" s="50" t="str">
        <f t="shared" si="5"/>
        <v>Include</v>
      </c>
      <c r="AT77" s="50" t="str">
        <f>IF(VLOOKUP($A77,'Data Notes - Working'!$A$2:$BP$571,55,FALSE)=0,"",VLOOKUP($A77,'Data Notes - Working'!$A$2:$BP$571,55,FALSE))</f>
        <v/>
      </c>
      <c r="AU77" s="50" t="str">
        <f>IF(VLOOKUP($A77,'Data Notes - Working'!$A$2:$BP$571,56,FALSE)=0,"",VLOOKUP($A77,'Data Notes - Working'!$A$2:$BP$571,56,FALSE))</f>
        <v/>
      </c>
      <c r="AV77" s="50" t="str">
        <f>IF(VLOOKUP($A77,'Data Notes - Working'!$A$2:$BP$571,57,FALSE)=0,"",VLOOKUP($A77,'Data Notes - Working'!$A$2:$BP$571,57,FALSE))</f>
        <v/>
      </c>
      <c r="AW77" s="50" t="str">
        <f>IF(VLOOKUP($A77,'Data Notes - Working'!$A$2:$BP$571,58,FALSE)=0,"",VLOOKUP($A77,'Data Notes - Working'!$A$2:$BP$571,58,FALSE))</f>
        <v/>
      </c>
      <c r="AX77" s="50" t="str">
        <f>IF(VLOOKUP(A77,'Data Notes - Working'!A76:BP645,59,FALSE)=0,"",VLOOKUP(A77,'Data Notes - Working'!A76:BP645,59,FALSE))</f>
        <v>Yes</v>
      </c>
      <c r="AY77" s="50" t="str">
        <f>IF(VLOOKUP($A77,'Data Notes - Working'!$A$2:$BP$571,60,FALSE)=0,"",VLOOKUP($A77,'Data Notes - Working'!$A$2:$BP$571,60,FALSE))</f>
        <v>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77" s="50" t="str">
        <f>IF(VLOOKUP($A77,'Data Notes - Working'!$A$2:$BP$571,61,FALSE)=0,"",VLOOKUP($A77,'Data Notes - Working'!$A$2:$BP$571,61,FALSE))</f>
        <v>The direct funded charters are not included in the LEA counts. Therefore, the LEA-level counts will not match the SEA-level counts.</v>
      </c>
      <c r="BA77" s="50"/>
      <c r="BB77" s="50"/>
      <c r="BC77" s="50"/>
      <c r="BD77" s="50"/>
      <c r="BE77" s="50"/>
      <c r="BF77" s="50"/>
      <c r="BG77" s="50"/>
    </row>
    <row r="78" spans="1:59" s="9" customFormat="1" ht="180">
      <c r="A78" s="13" t="s">
        <v>400</v>
      </c>
      <c r="B78" s="14" t="s">
        <v>45</v>
      </c>
      <c r="C78" s="14" t="s">
        <v>46</v>
      </c>
      <c r="D78" s="14" t="s">
        <v>47</v>
      </c>
      <c r="E78" s="14" t="s">
        <v>292</v>
      </c>
      <c r="F78" s="14" t="s">
        <v>293</v>
      </c>
      <c r="G78" s="17" t="s">
        <v>136</v>
      </c>
      <c r="H78" s="18">
        <v>188</v>
      </c>
      <c r="I78" s="14">
        <v>589</v>
      </c>
      <c r="J78" s="14" t="s">
        <v>73</v>
      </c>
      <c r="K78" s="14" t="s">
        <v>137</v>
      </c>
      <c r="L78" s="14" t="s">
        <v>53</v>
      </c>
      <c r="M78" s="14"/>
      <c r="N78" s="14" t="s">
        <v>54</v>
      </c>
      <c r="O78" s="14"/>
      <c r="P78" s="14" t="s">
        <v>55</v>
      </c>
      <c r="Q78" s="14" t="s">
        <v>56</v>
      </c>
      <c r="R78" s="14" t="s">
        <v>140</v>
      </c>
      <c r="S78" s="14" t="s">
        <v>58</v>
      </c>
      <c r="T78" s="50" t="s">
        <v>401</v>
      </c>
      <c r="U78" s="50"/>
      <c r="V78" s="50" t="s">
        <v>402</v>
      </c>
      <c r="W78" s="26" t="s">
        <v>324</v>
      </c>
      <c r="X78" s="50"/>
      <c r="Y78" s="50"/>
      <c r="Z78" s="50" t="s">
        <v>399</v>
      </c>
      <c r="AA78" s="23"/>
      <c r="AB78" s="23" t="s">
        <v>54</v>
      </c>
      <c r="AC78" s="23"/>
      <c r="AD78" s="14" t="s">
        <v>139</v>
      </c>
      <c r="AE78" s="14" t="s">
        <v>133</v>
      </c>
      <c r="AF78" s="14" t="s">
        <v>140</v>
      </c>
      <c r="AG78" s="14" t="s">
        <v>141</v>
      </c>
      <c r="AH78" s="23" t="s">
        <v>61</v>
      </c>
      <c r="AI78" s="23" t="s">
        <v>101</v>
      </c>
      <c r="AJ78" s="50"/>
      <c r="AK78" s="50" t="s">
        <v>402</v>
      </c>
      <c r="AL78" s="50"/>
      <c r="AM78" s="50"/>
      <c r="AN78" s="50"/>
      <c r="AO78" s="50"/>
      <c r="AP78" s="50" t="str">
        <f t="shared" si="3"/>
        <v xml:space="preserve">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Q78" s="50" t="str">
        <f t="shared" si="4"/>
        <v>We review the data and the data reported is accurate. The direct funded charters are not included in the LEA counts. Therefore, the LEA-level counts will not match the SEA-level counts.</v>
      </c>
      <c r="AR78" s="50"/>
      <c r="AS78" s="50" t="str">
        <f t="shared" si="5"/>
        <v>Include</v>
      </c>
      <c r="AT78" s="50" t="str">
        <f>IF(VLOOKUP($A78,'Data Notes - Working'!$A$2:$BP$571,55,FALSE)=0,"",VLOOKUP($A78,'Data Notes - Working'!$A$2:$BP$571,55,FALSE))</f>
        <v/>
      </c>
      <c r="AU78" s="50" t="str">
        <f>IF(VLOOKUP($A78,'Data Notes - Working'!$A$2:$BP$571,56,FALSE)=0,"",VLOOKUP($A78,'Data Notes - Working'!$A$2:$BP$571,56,FALSE))</f>
        <v/>
      </c>
      <c r="AV78" s="50" t="str">
        <f>IF(VLOOKUP($A78,'Data Notes - Working'!$A$2:$BP$571,57,FALSE)=0,"",VLOOKUP($A78,'Data Notes - Working'!$A$2:$BP$571,57,FALSE))</f>
        <v/>
      </c>
      <c r="AW78" s="50" t="str">
        <f>IF(VLOOKUP($A78,'Data Notes - Working'!$A$2:$BP$571,58,FALSE)=0,"",VLOOKUP($A78,'Data Notes - Working'!$A$2:$BP$571,58,FALSE))</f>
        <v/>
      </c>
      <c r="AX78" s="50" t="str">
        <f>IF(VLOOKUP(A78,'Data Notes - Working'!A77:BP646,59,FALSE)=0,"",VLOOKUP(A78,'Data Notes - Working'!A77:BP646,59,FALSE))</f>
        <v>Yes</v>
      </c>
      <c r="AY78" s="50" t="str">
        <f>IF(VLOOKUP($A78,'Data Notes - Working'!$A$2:$BP$571,60,FALSE)=0,"",VLOOKUP($A78,'Data Notes - Working'!$A$2:$BP$571,60,FALSE))</f>
        <v>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78" s="50" t="str">
        <f>IF(VLOOKUP($A78,'Data Notes - Working'!$A$2:$BP$571,61,FALSE)=0,"",VLOOKUP($A78,'Data Notes - Working'!$A$2:$BP$571,61,FALSE))</f>
        <v>The direct funded charters are not included in the LEA counts. Therefore, the LEA-level counts will not match the SEA-level counts.</v>
      </c>
      <c r="BA78" s="50"/>
      <c r="BB78" s="50"/>
      <c r="BC78" s="50"/>
      <c r="BD78" s="50"/>
      <c r="BE78" s="50"/>
      <c r="BF78" s="50"/>
      <c r="BG78" s="50"/>
    </row>
    <row r="79" spans="1:59" s="9" customFormat="1" ht="150">
      <c r="A79" s="13" t="s">
        <v>403</v>
      </c>
      <c r="B79" s="14" t="s">
        <v>45</v>
      </c>
      <c r="C79" s="14" t="s">
        <v>46</v>
      </c>
      <c r="D79" s="14" t="s">
        <v>47</v>
      </c>
      <c r="E79" s="14" t="s">
        <v>292</v>
      </c>
      <c r="F79" s="14" t="s">
        <v>293</v>
      </c>
      <c r="G79" s="17" t="s">
        <v>136</v>
      </c>
      <c r="H79" s="18">
        <v>189</v>
      </c>
      <c r="I79" s="14">
        <v>590</v>
      </c>
      <c r="J79" s="14" t="s">
        <v>73</v>
      </c>
      <c r="K79" s="14" t="s">
        <v>137</v>
      </c>
      <c r="L79" s="14" t="s">
        <v>53</v>
      </c>
      <c r="M79" s="14"/>
      <c r="N79" s="14"/>
      <c r="O79" s="14" t="s">
        <v>54</v>
      </c>
      <c r="P79" s="14" t="s">
        <v>55</v>
      </c>
      <c r="Q79" s="14" t="s">
        <v>56</v>
      </c>
      <c r="R79" s="14" t="s">
        <v>140</v>
      </c>
      <c r="S79" s="14" t="s">
        <v>58</v>
      </c>
      <c r="T79" s="50" t="s">
        <v>404</v>
      </c>
      <c r="U79" s="50"/>
      <c r="V79" s="50" t="s">
        <v>405</v>
      </c>
      <c r="W79" s="26" t="s">
        <v>303</v>
      </c>
      <c r="X79" s="50"/>
      <c r="Y79" s="50"/>
      <c r="Z79" s="50" t="s">
        <v>399</v>
      </c>
      <c r="AA79" s="23"/>
      <c r="AB79" s="23"/>
      <c r="AC79" s="23" t="s">
        <v>54</v>
      </c>
      <c r="AD79" s="14" t="s">
        <v>139</v>
      </c>
      <c r="AE79" s="14" t="s">
        <v>133</v>
      </c>
      <c r="AF79" s="14" t="s">
        <v>140</v>
      </c>
      <c r="AG79" s="14" t="s">
        <v>141</v>
      </c>
      <c r="AH79" s="23" t="s">
        <v>61</v>
      </c>
      <c r="AI79" s="23" t="s">
        <v>101</v>
      </c>
      <c r="AJ79" s="50"/>
      <c r="AK79" s="50" t="s">
        <v>406</v>
      </c>
      <c r="AL79" s="50"/>
      <c r="AM79" s="50"/>
      <c r="AN79" s="50"/>
      <c r="AO79" s="50"/>
      <c r="AP79" s="50" t="str">
        <f t="shared" si="3"/>
        <v xml:space="preserve">1% CWD Alternate Assessment Participation [SCIENCE]: Students with Disabilities (IDEA) (CWD) taking the alternate assessment based on alternate achievement standards (ALTPARTALTACH) make up 1.07%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v>
      </c>
      <c r="AQ79" s="50" t="str">
        <f t="shared" si="4"/>
        <v>The data has been revised and resubmitted as of 03/04/2019.</v>
      </c>
      <c r="AR79" s="50"/>
      <c r="AS79" s="50" t="str">
        <f t="shared" si="5"/>
        <v>Include</v>
      </c>
      <c r="AT79" s="50" t="str">
        <f>IF(VLOOKUP($A79,'Data Notes - Working'!$A$2:$BP$571,55,FALSE)=0,"",VLOOKUP($A79,'Data Notes - Working'!$A$2:$BP$571,55,FALSE))</f>
        <v>Science-only issue</v>
      </c>
      <c r="AU79" s="50" t="str">
        <f>IF(VLOOKUP($A79,'Data Notes - Working'!$A$2:$BP$571,56,FALSE)=0,"",VLOOKUP($A79,'Data Notes - Working'!$A$2:$BP$571,56,FALSE))</f>
        <v/>
      </c>
      <c r="AV79" s="50" t="str">
        <f>IF(VLOOKUP($A79,'Data Notes - Working'!$A$2:$BP$571,57,FALSE)=0,"",VLOOKUP($A79,'Data Notes - Working'!$A$2:$BP$571,57,FALSE))</f>
        <v>No</v>
      </c>
      <c r="AW79" s="50" t="str">
        <f>IF(VLOOKUP($A79,'Data Notes - Working'!$A$2:$BP$571,58,FALSE)=0,"",VLOOKUP($A79,'Data Notes - Working'!$A$2:$BP$571,58,FALSE))</f>
        <v>Not relevant</v>
      </c>
      <c r="AX79" s="50" t="str">
        <f>IF(VLOOKUP(A79,'Data Notes - Working'!A78:BP647,59,FALSE)=0,"",VLOOKUP(A79,'Data Notes - Working'!A78:BP647,59,FALSE))</f>
        <v>No</v>
      </c>
      <c r="AY79" s="50" t="str">
        <f>IF(VLOOKUP($A79,'Data Notes - Working'!$A$2:$BP$571,60,FALSE)=0,"",VLOOKUP($A79,'Data Notes - Working'!$A$2:$BP$571,60,FALSE))</f>
        <v xml:space="preserve">1% CWD Alternate Assessment Participation [SCIENCE]: Students with Disabilities (IDEA) (CWD) taking the alternate assessment based on alternate achievement standards (ALTPARTALTACH) make up 1.07%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79" s="50" t="str">
        <f>IF(VLOOKUP($A79,'Data Notes - Working'!$A$2:$BP$571,61,FALSE)=0,"",VLOOKUP($A79,'Data Notes - Working'!$A$2:$BP$571,61,FALSE))</f>
        <v/>
      </c>
      <c r="BA79" s="50"/>
      <c r="BB79" s="50"/>
      <c r="BC79" s="50"/>
      <c r="BD79" s="50"/>
      <c r="BE79" s="50"/>
      <c r="BF79" s="50"/>
      <c r="BG79" s="50"/>
    </row>
    <row r="80" spans="1:59" s="9" customFormat="1" ht="105">
      <c r="A80" s="13" t="s">
        <v>407</v>
      </c>
      <c r="B80" s="14" t="s">
        <v>45</v>
      </c>
      <c r="C80" s="14" t="s">
        <v>46</v>
      </c>
      <c r="D80" s="14" t="s">
        <v>47</v>
      </c>
      <c r="E80" s="14" t="s">
        <v>408</v>
      </c>
      <c r="F80" s="14" t="s">
        <v>409</v>
      </c>
      <c r="G80" s="13" t="s">
        <v>72</v>
      </c>
      <c r="H80" s="16" t="s">
        <v>84</v>
      </c>
      <c r="I80" s="14" t="s">
        <v>85</v>
      </c>
      <c r="J80" s="14" t="s">
        <v>73</v>
      </c>
      <c r="K80" s="14" t="s">
        <v>74</v>
      </c>
      <c r="L80" s="14" t="s">
        <v>75</v>
      </c>
      <c r="M80" s="14" t="s">
        <v>54</v>
      </c>
      <c r="N80" s="14" t="s">
        <v>54</v>
      </c>
      <c r="O80" s="14"/>
      <c r="P80" s="14" t="s">
        <v>53</v>
      </c>
      <c r="Q80" s="14" t="s">
        <v>76</v>
      </c>
      <c r="R80" s="14" t="s">
        <v>57</v>
      </c>
      <c r="S80" s="14" t="s">
        <v>58</v>
      </c>
      <c r="T80" s="50" t="s">
        <v>410</v>
      </c>
      <c r="U80" s="50"/>
      <c r="V80" s="50" t="s">
        <v>410</v>
      </c>
      <c r="W80" s="26" t="s">
        <v>411</v>
      </c>
      <c r="X80" s="50"/>
      <c r="Y80" s="50"/>
      <c r="Z80" s="50"/>
      <c r="AA80" s="14" t="s">
        <v>54</v>
      </c>
      <c r="AB80" s="14" t="s">
        <v>54</v>
      </c>
      <c r="AC80" s="23"/>
      <c r="AD80" s="14" t="s">
        <v>53</v>
      </c>
      <c r="AE80" s="23" t="s">
        <v>76</v>
      </c>
      <c r="AF80" s="23" t="s">
        <v>57</v>
      </c>
      <c r="AG80" s="23"/>
      <c r="AH80" s="23" t="s">
        <v>185</v>
      </c>
      <c r="AI80" s="23" t="s">
        <v>101</v>
      </c>
      <c r="AJ80" s="50"/>
      <c r="AK80" s="50" t="s">
        <v>410</v>
      </c>
      <c r="AL80" s="50"/>
      <c r="AM80" s="50"/>
      <c r="AN80" s="50"/>
      <c r="AO80" s="50"/>
      <c r="AP80" s="50" t="str">
        <f t="shared" si="3"/>
        <v>Missing Data (FS 175/178): Achievement data were not reported for ALTASSALTACH, REGASSWACC, REGASSWOACC [PERF LEVEL 1, 4] for GRADE HS at the SEA, LEA, and School levels. While this may be accurate, it's unusual. Please revise data and resubmit or explain in a data note why these data are accurate.</v>
      </c>
      <c r="AQ80" s="50" t="str">
        <f t="shared" si="4"/>
        <v>This is accurate. There are three performance levels, but there are no students in the lowest level.</v>
      </c>
      <c r="AR80" s="50"/>
      <c r="AS80" s="50" t="str">
        <f t="shared" si="5"/>
        <v>Include</v>
      </c>
      <c r="AT80" s="50" t="str">
        <f>IF(VLOOKUP($A80,'Data Notes - Working'!$A$2:$BP$571,55,FALSE)=0,"",VLOOKUP($A80,'Data Notes - Working'!$A$2:$BP$571,55,FALSE))</f>
        <v>No</v>
      </c>
      <c r="AU80" s="50" t="str">
        <f>IF(VLOOKUP($A80,'Data Notes - Working'!$A$2:$BP$571,56,FALSE)=0,"",VLOOKUP($A80,'Data Notes - Working'!$A$2:$BP$571,56,FALSE))</f>
        <v>PO decided not to send to state</v>
      </c>
      <c r="AV80" s="50" t="str">
        <f>IF(VLOOKUP($A80,'Data Notes - Working'!$A$2:$BP$571,57,FALSE)=0,"",VLOOKUP($A80,'Data Notes - Working'!$A$2:$BP$571,57,FALSE))</f>
        <v/>
      </c>
      <c r="AW80" s="50" t="str">
        <f>IF(VLOOKUP($A80,'Data Notes - Working'!$A$2:$BP$571,58,FALSE)=0,"",VLOOKUP($A80,'Data Notes - Working'!$A$2:$BP$571,58,FALSE))</f>
        <v/>
      </c>
      <c r="AX80" s="50" t="str">
        <f>IF(VLOOKUP(A80,'Data Notes - Working'!A79:BP648,59,FALSE)=0,"",VLOOKUP(A80,'Data Notes - Working'!A79:BP648,59,FALSE))</f>
        <v>Yes</v>
      </c>
      <c r="AY80" s="50" t="str">
        <f>IF(VLOOKUP($A80,'Data Notes - Working'!$A$2:$BP$571,60,FALSE)=0,"",VLOOKUP($A80,'Data Notes - Working'!$A$2:$BP$571,60,FALSE))</f>
        <v>Missing Data (FS 175/178): Achievement data were not reported for ALTASSALTACH, REGASSWACC, REGASSWOACC [PERF LEVEL 1, 4] for GRADE HS at the SEA, LEA, and School levels. While this may be accurate, it's unusual. Please revise data and resubmit or explain in a data note why these data are accurate.
ED Note: State indicated that data were correct as reported.</v>
      </c>
      <c r="AZ80" s="50" t="str">
        <f>IF(VLOOKUP($A80,'Data Notes - Working'!$A$2:$BP$571,61,FALSE)=0,"",VLOOKUP($A80,'Data Notes - Working'!$A$2:$BP$571,61,FALSE))</f>
        <v>There are three performance levels, but there are no students in the lowest level.</v>
      </c>
      <c r="BA80" s="50"/>
      <c r="BB80" s="50"/>
      <c r="BC80" s="50"/>
      <c r="BD80" s="50"/>
      <c r="BE80" s="50"/>
      <c r="BF80" s="50"/>
      <c r="BG80" s="50"/>
    </row>
    <row r="81" spans="1:59" s="9" customFormat="1" ht="330">
      <c r="A81" s="13" t="s">
        <v>412</v>
      </c>
      <c r="B81" s="14" t="s">
        <v>45</v>
      </c>
      <c r="C81" s="14" t="s">
        <v>46</v>
      </c>
      <c r="D81" s="14" t="s">
        <v>47</v>
      </c>
      <c r="E81" s="14" t="s">
        <v>408</v>
      </c>
      <c r="F81" s="14" t="s">
        <v>409</v>
      </c>
      <c r="G81" s="13" t="s">
        <v>104</v>
      </c>
      <c r="H81" s="14" t="s">
        <v>157</v>
      </c>
      <c r="I81" s="14" t="s">
        <v>158</v>
      </c>
      <c r="J81" s="14" t="s">
        <v>73</v>
      </c>
      <c r="K81" s="14" t="s">
        <v>107</v>
      </c>
      <c r="L81" s="14" t="s">
        <v>53</v>
      </c>
      <c r="M81" s="14" t="s">
        <v>54</v>
      </c>
      <c r="N81" s="14" t="s">
        <v>54</v>
      </c>
      <c r="O81" s="14" t="s">
        <v>54</v>
      </c>
      <c r="P81" s="14" t="s">
        <v>108</v>
      </c>
      <c r="Q81" s="14" t="s">
        <v>108</v>
      </c>
      <c r="R81" s="14" t="s">
        <v>108</v>
      </c>
      <c r="S81" s="14" t="s">
        <v>108</v>
      </c>
      <c r="T81" s="50" t="s">
        <v>109</v>
      </c>
      <c r="U81" s="50"/>
      <c r="V81" s="50" t="s">
        <v>109</v>
      </c>
      <c r="W81" s="26" t="s">
        <v>413</v>
      </c>
      <c r="X81" s="50"/>
      <c r="Y81" s="50"/>
      <c r="Z81" s="50"/>
      <c r="AA81" s="23" t="s">
        <v>54</v>
      </c>
      <c r="AB81" s="23" t="s">
        <v>54</v>
      </c>
      <c r="AC81" s="23" t="s">
        <v>54</v>
      </c>
      <c r="AD81" s="14" t="s">
        <v>108</v>
      </c>
      <c r="AE81" s="14" t="s">
        <v>108</v>
      </c>
      <c r="AF81" s="14" t="s">
        <v>108</v>
      </c>
      <c r="AG81" s="14" t="s">
        <v>108</v>
      </c>
      <c r="AH81" s="23" t="s">
        <v>61</v>
      </c>
      <c r="AI81" s="23" t="s">
        <v>101</v>
      </c>
      <c r="AJ81" s="50"/>
      <c r="AK81" s="50" t="s">
        <v>111</v>
      </c>
      <c r="AL81" s="50"/>
      <c r="AM81" s="50"/>
      <c r="AN81" s="50"/>
      <c r="AO81" s="50"/>
      <c r="AP81" s="50" t="str">
        <f t="shared" si="3"/>
        <v>A year to year change of more than 200 (count difference) and 10% was identified for at least one subgroup, assessment type, or grade. Please review the CDQR Year to Year tab. Please resubmit SY 2017-18 data or submit a data note to explain why these data are accurate.</v>
      </c>
      <c r="AQ81" s="50" t="str">
        <f t="shared" si="4"/>
        <v>1. The differences in valid scores for RLA and Math in HS are due to the change from reporting 9th grade CMAS to 11th grade SAT. The participation in 11th grade SAT was significantly higher so the number of valid scores increased.                                            2. The decrease in the number of students with accommodations was due to a change in coding that stopped counting some of our accessibility features that do not require an IEP as accommodations. Most impactful would be Text-To-Speech for Math and Sci.                                                 3. The change in Migrant data is due to a change in how that data is collected in the assessment data. Rather than having districts provide the information we are now using the data directly from our migrant education group at the state so it will be more accurate now.                                      4. The Multi-racial group has been increasing in CO for the last 3 years. This could be due to changing population or improvements to how this data is collected.</v>
      </c>
      <c r="AR81" s="50"/>
      <c r="AS81" s="50" t="str">
        <f t="shared" si="5"/>
        <v>Include</v>
      </c>
      <c r="AT81" s="50" t="str">
        <f>IF(VLOOKUP($A81,'Data Notes - Working'!$A$2:$BP$571,55,FALSE)=0,"",VLOOKUP($A81,'Data Notes - Working'!$A$2:$BP$571,55,FALSE))</f>
        <v/>
      </c>
      <c r="AU81" s="50" t="str">
        <f>IF(VLOOKUP($A81,'Data Notes - Working'!$A$2:$BP$571,56,FALSE)=0,"",VLOOKUP($A81,'Data Notes - Working'!$A$2:$BP$571,56,FALSE))</f>
        <v/>
      </c>
      <c r="AV81" s="50" t="str">
        <f>IF(VLOOKUP($A81,'Data Notes - Working'!$A$2:$BP$571,57,FALSE)=0,"",VLOOKUP($A81,'Data Notes - Working'!$A$2:$BP$571,57,FALSE))</f>
        <v>Y2Y explained</v>
      </c>
      <c r="AW81" s="50" t="str">
        <f>IF(VLOOKUP($A81,'Data Notes - Working'!$A$2:$BP$571,58,FALSE)=0,"",VLOOKUP($A81,'Data Notes - Working'!$A$2:$BP$571,58,FALSE))</f>
        <v/>
      </c>
      <c r="AX81" s="50" t="str">
        <f>IF(VLOOKUP(A81,'Data Notes - Working'!A80:BP649,59,FALSE)=0,"",VLOOKUP(A81,'Data Notes - Working'!A80:BP649,59,FALSE))</f>
        <v>No</v>
      </c>
      <c r="AY81" s="50" t="str">
        <f>IF(VLOOKUP($A81,'Data Notes - Working'!$A$2:$BP$571,60,FALSE)=0,"",VLOOKUP($A81,'Data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81" s="50" t="str">
        <f>IF(VLOOKUP($A81,'Data Notes - Working'!$A$2:$BP$571,61,FALSE)=0,"",VLOOKUP($A81,'Data Notes - Working'!$A$2:$BP$571,61,FALSE))</f>
        <v>1. The differences in valid scores for RLA and Math in HS are due to the change from reporting 9th grade CMAS to 11th grade SAT. The participation in 11th grade SAT was significantly higher so the number of valid scores increased.
2. The decrease in the number of students with accommodations was due to a change in coding that stopped counting some of our accessibility features that do not require an IEP as accommodations. Most impactful would be Text-To-Speech for Math and Sci.
3. The change in Migrant data is due to a change in how that data is collected in the assessment data. Rather than having districts provide the information we are now using the data directly from our migrant education group at the state so it will be more accurate now.
4. The Multi-racial group has been increasing in CO for the last 3 years. This could be due to changing population or improvements to how this data is collected.</v>
      </c>
      <c r="BA81" s="50"/>
      <c r="BB81" s="50"/>
      <c r="BC81" s="50"/>
      <c r="BD81" s="50"/>
      <c r="BE81" s="50"/>
      <c r="BF81" s="50"/>
      <c r="BG81" s="50"/>
    </row>
    <row r="82" spans="1:59" s="9" customFormat="1" ht="135">
      <c r="A82" s="13" t="s">
        <v>415</v>
      </c>
      <c r="B82" s="14" t="s">
        <v>45</v>
      </c>
      <c r="C82" s="14" t="s">
        <v>46</v>
      </c>
      <c r="D82" s="14" t="s">
        <v>47</v>
      </c>
      <c r="E82" s="14" t="s">
        <v>408</v>
      </c>
      <c r="F82" s="14" t="s">
        <v>409</v>
      </c>
      <c r="G82" s="13" t="s">
        <v>118</v>
      </c>
      <c r="H82" s="14" t="s">
        <v>91</v>
      </c>
      <c r="I82" s="14" t="s">
        <v>92</v>
      </c>
      <c r="J82" s="14" t="s">
        <v>73</v>
      </c>
      <c r="K82" s="14" t="s">
        <v>121</v>
      </c>
      <c r="L82" s="14" t="s">
        <v>53</v>
      </c>
      <c r="M82" s="14" t="s">
        <v>54</v>
      </c>
      <c r="N82" s="14" t="s">
        <v>54</v>
      </c>
      <c r="O82" s="14"/>
      <c r="P82" s="14" t="s">
        <v>108</v>
      </c>
      <c r="Q82" s="14" t="s">
        <v>108</v>
      </c>
      <c r="R82" s="14" t="s">
        <v>108</v>
      </c>
      <c r="S82" s="14" t="s">
        <v>108</v>
      </c>
      <c r="T82" s="50" t="s">
        <v>164</v>
      </c>
      <c r="U82" s="50"/>
      <c r="V82" s="50" t="s">
        <v>164</v>
      </c>
      <c r="W82" s="26" t="s">
        <v>416</v>
      </c>
      <c r="X82" s="50"/>
      <c r="Y82" s="50"/>
      <c r="Z82" s="50"/>
      <c r="AA82" s="23" t="s">
        <v>54</v>
      </c>
      <c r="AB82" s="23" t="s">
        <v>54</v>
      </c>
      <c r="AC82" s="23"/>
      <c r="AD82" s="14" t="s">
        <v>108</v>
      </c>
      <c r="AE82" s="14" t="s">
        <v>108</v>
      </c>
      <c r="AF82" s="14" t="s">
        <v>108</v>
      </c>
      <c r="AG82" s="14" t="s">
        <v>108</v>
      </c>
      <c r="AH82" s="23" t="s">
        <v>61</v>
      </c>
      <c r="AI82" s="23" t="s">
        <v>101</v>
      </c>
      <c r="AJ82" s="50"/>
      <c r="AK82" s="50" t="s">
        <v>166</v>
      </c>
      <c r="AL82" s="50"/>
      <c r="AM82" s="50"/>
      <c r="AN82" s="50"/>
      <c r="AO82" s="50"/>
      <c r="AP82" s="50" t="str">
        <f t="shared" si="3"/>
        <v>A year to year participation rate change of more than 4% was identified for at least one subgroup, assessment type, or grade. Please review the CDQR Year to Year tab. Please resubmit SY 2017-18 data or submit a data note to explain why these data are accurate.</v>
      </c>
      <c r="AQ82" s="50" t="str">
        <f t="shared" si="4"/>
        <v xml:space="preserve">1. The differences in participation for RLA and Math in HS is due to the change from reporting 9th grade CMAS to 11th grade SAT. The participation in 11th grade SAT was significantly higher. The subgroups highlighted had proportionally lower participation than other subgroups in the 9th grade data so they had a higher increase in participation percentage.      </v>
      </c>
      <c r="AR82" s="50"/>
      <c r="AS82" s="50" t="str">
        <f t="shared" si="5"/>
        <v>Include</v>
      </c>
      <c r="AT82" s="50" t="str">
        <f>IF(VLOOKUP($A82,'Data Notes - Working'!$A$2:$BP$571,55,FALSE)=0,"",VLOOKUP($A82,'Data Notes - Working'!$A$2:$BP$571,55,FALSE))</f>
        <v/>
      </c>
      <c r="AU82" s="50" t="str">
        <f>IF(VLOOKUP($A82,'Data Notes - Working'!$A$2:$BP$571,56,FALSE)=0,"",VLOOKUP($A82,'Data Notes - Working'!$A$2:$BP$571,56,FALSE))</f>
        <v/>
      </c>
      <c r="AV82" s="50" t="str">
        <f>IF(VLOOKUP($A82,'Data Notes - Working'!$A$2:$BP$571,57,FALSE)=0,"",VLOOKUP($A82,'Data Notes - Working'!$A$2:$BP$571,57,FALSE))</f>
        <v>Y2Y explained</v>
      </c>
      <c r="AW82" s="50" t="str">
        <f>IF(VLOOKUP($A82,'Data Notes - Working'!$A$2:$BP$571,58,FALSE)=0,"",VLOOKUP($A82,'Data Notes - Working'!$A$2:$BP$571,58,FALSE))</f>
        <v/>
      </c>
      <c r="AX82" s="50" t="str">
        <f>IF(VLOOKUP(A82,'Data Notes - Working'!A81:BP650,59,FALSE)=0,"",VLOOKUP(A82,'Data Notes - Working'!A81:BP650,59,FALSE))</f>
        <v>No</v>
      </c>
      <c r="AY82" s="50" t="str">
        <f>IF(VLOOKUP($A82,'Data Notes - Working'!$A$2:$BP$571,60,FALSE)=0,"",VLOOKUP($A82,'Data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v>
      </c>
      <c r="AZ82" s="50" t="str">
        <f>IF(VLOOKUP($A82,'Data Notes - Working'!$A$2:$BP$571,61,FALSE)=0,"",VLOOKUP($A82,'Data Notes - Working'!$A$2:$BP$571,61,FALSE))</f>
        <v xml:space="preserve">The differences in participation for RLA and Math in HS is due to the change from reporting 9th grade CMAS to 11th grade SAT. The participation in 11th grade SAT was significantly higher. The subgroups highlighted had proportionally lower participation than other subgroups in the 9th grade data so they had a higher increase in participation percentage.      </v>
      </c>
      <c r="BA82" s="50"/>
      <c r="BB82" s="50"/>
      <c r="BC82" s="50"/>
      <c r="BD82" s="50"/>
      <c r="BE82" s="50"/>
      <c r="BF82" s="50"/>
      <c r="BG82" s="50"/>
    </row>
    <row r="83" spans="1:59" s="9" customFormat="1" ht="126">
      <c r="A83" s="13" t="s">
        <v>418</v>
      </c>
      <c r="B83" s="14" t="s">
        <v>45</v>
      </c>
      <c r="C83" s="14" t="s">
        <v>46</v>
      </c>
      <c r="D83" s="14" t="s">
        <v>47</v>
      </c>
      <c r="E83" s="14" t="s">
        <v>408</v>
      </c>
      <c r="F83" s="14" t="s">
        <v>409</v>
      </c>
      <c r="G83" s="13" t="s">
        <v>179</v>
      </c>
      <c r="H83" s="14">
        <v>185</v>
      </c>
      <c r="I83" s="14">
        <v>588</v>
      </c>
      <c r="J83" s="14" t="s">
        <v>73</v>
      </c>
      <c r="K83" s="14" t="s">
        <v>180</v>
      </c>
      <c r="L83" s="14" t="s">
        <v>53</v>
      </c>
      <c r="M83" s="14" t="s">
        <v>54</v>
      </c>
      <c r="N83" s="14"/>
      <c r="O83" s="14"/>
      <c r="P83" s="14" t="s">
        <v>419</v>
      </c>
      <c r="Q83" s="14" t="s">
        <v>56</v>
      </c>
      <c r="R83" s="14" t="s">
        <v>68</v>
      </c>
      <c r="S83" s="14" t="s">
        <v>58</v>
      </c>
      <c r="T83" s="50" t="s">
        <v>420</v>
      </c>
      <c r="U83" s="50"/>
      <c r="V83" s="50" t="s">
        <v>420</v>
      </c>
      <c r="W83" s="26" t="s">
        <v>421</v>
      </c>
      <c r="X83" s="50"/>
      <c r="Y83" s="50"/>
      <c r="Z83" s="50"/>
      <c r="AA83" s="23"/>
      <c r="AB83" s="23"/>
      <c r="AC83" s="23"/>
      <c r="AD83" s="23"/>
      <c r="AE83" s="23"/>
      <c r="AF83" s="23"/>
      <c r="AG83" s="23"/>
      <c r="AH83" s="23" t="s">
        <v>61</v>
      </c>
      <c r="AI83" s="23" t="s">
        <v>62</v>
      </c>
      <c r="AJ83" s="50"/>
      <c r="AK83" s="50"/>
      <c r="AL83" s="50"/>
      <c r="AM83" s="50"/>
      <c r="AN83" s="50"/>
      <c r="AO83" s="50"/>
      <c r="AP83" s="50" t="str">
        <f t="shared" si="3"/>
        <v/>
      </c>
      <c r="AQ83" s="50" t="str">
        <f t="shared" si="4"/>
        <v>Colorado state statute allows for parents to excuse students from state testing.</v>
      </c>
      <c r="AR83" s="50"/>
      <c r="AS83" s="50" t="str">
        <f t="shared" si="5"/>
        <v>Exclude</v>
      </c>
      <c r="AT83" s="50" t="str">
        <f>IF(VLOOKUP($A83,'Data Notes - Working'!$A$2:$BP$571,55,FALSE)=0,"",VLOOKUP($A83,'Data Notes - Working'!$A$2:$BP$571,55,FALSE))</f>
        <v>No</v>
      </c>
      <c r="AU83" s="50" t="str">
        <f>IF(VLOOKUP($A83,'Data Notes - Working'!$A$2:$BP$571,56,FALSE)=0,"",VLOOKUP($A83,'Data Notes - Working'!$A$2:$BP$571,56,FALSE))</f>
        <v>Resolved</v>
      </c>
      <c r="AV83" s="50" t="str">
        <f>IF(VLOOKUP($A83,'Data Notes - Working'!$A$2:$BP$571,57,FALSE)=0,"",VLOOKUP($A83,'Data Notes - Working'!$A$2:$BP$571,57,FALSE))</f>
        <v/>
      </c>
      <c r="AW83" s="50" t="str">
        <f>IF(VLOOKUP($A83,'Data Notes - Working'!$A$2:$BP$571,58,FALSE)=0,"",VLOOKUP($A83,'Data Notes - Working'!$A$2:$BP$571,58,FALSE))</f>
        <v/>
      </c>
      <c r="AX83" s="50" t="str">
        <f>IF(VLOOKUP(A83,'Data Notes - Working'!A82:BP651,59,FALSE)=0,"",VLOOKUP(A83,'Data Notes - Working'!A82:BP651,59,FALSE))</f>
        <v/>
      </c>
      <c r="AY83" s="50" t="str">
        <f>IF(VLOOKUP($A83,'Data Notes - Working'!$A$2:$BP$571,60,FALSE)=0,"",VLOOKUP($A83,'Data Notes - Working'!$A$2:$BP$571,60,FALSE))</f>
        <v/>
      </c>
      <c r="AZ83" s="50" t="str">
        <f>IF(VLOOKUP($A83,'Data Notes - Working'!$A$2:$BP$571,61,FALSE)=0,"",VLOOKUP($A83,'Data Notes - Working'!$A$2:$BP$571,61,FALSE))</f>
        <v/>
      </c>
      <c r="BA83" s="50"/>
      <c r="BB83" s="50"/>
      <c r="BC83" s="50"/>
      <c r="BD83" s="50"/>
      <c r="BE83" s="50"/>
      <c r="BF83" s="50"/>
      <c r="BG83" s="50"/>
    </row>
    <row r="84" spans="1:59" s="9" customFormat="1" ht="126">
      <c r="A84" s="13" t="s">
        <v>422</v>
      </c>
      <c r="B84" s="14" t="s">
        <v>45</v>
      </c>
      <c r="C84" s="14" t="s">
        <v>46</v>
      </c>
      <c r="D84" s="14" t="s">
        <v>47</v>
      </c>
      <c r="E84" s="14" t="s">
        <v>408</v>
      </c>
      <c r="F84" s="14" t="s">
        <v>409</v>
      </c>
      <c r="G84" s="13" t="s">
        <v>179</v>
      </c>
      <c r="H84" s="14">
        <v>188</v>
      </c>
      <c r="I84" s="14">
        <v>589</v>
      </c>
      <c r="J84" s="14" t="s">
        <v>73</v>
      </c>
      <c r="K84" s="14" t="s">
        <v>180</v>
      </c>
      <c r="L84" s="14" t="s">
        <v>53</v>
      </c>
      <c r="M84" s="14"/>
      <c r="N84" s="14" t="s">
        <v>54</v>
      </c>
      <c r="O84" s="14"/>
      <c r="P84" s="14" t="s">
        <v>423</v>
      </c>
      <c r="Q84" s="14" t="s">
        <v>56</v>
      </c>
      <c r="R84" s="14" t="s">
        <v>68</v>
      </c>
      <c r="S84" s="14" t="s">
        <v>58</v>
      </c>
      <c r="T84" s="50" t="s">
        <v>424</v>
      </c>
      <c r="U84" s="50"/>
      <c r="V84" s="50" t="s">
        <v>424</v>
      </c>
      <c r="W84" s="26" t="s">
        <v>421</v>
      </c>
      <c r="X84" s="50"/>
      <c r="Y84" s="50"/>
      <c r="Z84" s="50"/>
      <c r="AA84" s="23"/>
      <c r="AB84" s="23" t="s">
        <v>54</v>
      </c>
      <c r="AC84" s="23"/>
      <c r="AD84" s="23" t="s">
        <v>425</v>
      </c>
      <c r="AE84" s="23" t="s">
        <v>133</v>
      </c>
      <c r="AF84" s="23" t="s">
        <v>133</v>
      </c>
      <c r="AG84" s="23" t="s">
        <v>141</v>
      </c>
      <c r="AH84" s="23" t="s">
        <v>61</v>
      </c>
      <c r="AI84" s="23" t="s">
        <v>101</v>
      </c>
      <c r="AJ84" s="50"/>
      <c r="AK84" s="50" t="s">
        <v>426</v>
      </c>
      <c r="AL84" s="50"/>
      <c r="AM84" s="50"/>
      <c r="AN84" s="50"/>
      <c r="AO84" s="50"/>
      <c r="AP84" s="50" t="str">
        <f t="shared" si="3"/>
        <v>Low Participation Rate (FS188): The participation rate for ALL STUDENTS, MW, MM, MAN, M, HOM, FCS, F, CWD students range from 87.26 to 94.01%. The ESEA, as amended, requires that States annually measure the achievement of not less than 95 percent of all students, and 95 percent of all students in each subgroup of students. Please revise data and resubmit and/or provide an explanatory data note.</v>
      </c>
      <c r="AQ84" s="50" t="str">
        <f t="shared" si="4"/>
        <v>Colorado state statute allows for parents to excuse students from state testing.</v>
      </c>
      <c r="AR84" s="50"/>
      <c r="AS84" s="50" t="str">
        <f t="shared" si="5"/>
        <v>Include</v>
      </c>
      <c r="AT84" s="50" t="str">
        <f>IF(VLOOKUP($A84,'Data Notes - Working'!$A$2:$BP$571,55,FALSE)=0,"",VLOOKUP($A84,'Data Notes - Working'!$A$2:$BP$571,55,FALSE))</f>
        <v>SEA only issue</v>
      </c>
      <c r="AU84" s="50" t="str">
        <f>IF(VLOOKUP($A84,'Data Notes - Working'!$A$2:$BP$571,56,FALSE)=0,"",VLOOKUP($A84,'Data Notes - Working'!$A$2:$BP$571,56,FALSE))</f>
        <v/>
      </c>
      <c r="AV84" s="50" t="str">
        <f>IF(VLOOKUP($A84,'Data Notes - Working'!$A$2:$BP$571,57,FALSE)=0,"",VLOOKUP($A84,'Data Notes - Working'!$A$2:$BP$571,57,FALSE))</f>
        <v/>
      </c>
      <c r="AW84" s="50" t="str">
        <f>IF(VLOOKUP($A84,'Data Notes - Working'!$A$2:$BP$571,58,FALSE)=0,"",VLOOKUP($A84,'Data Notes - Working'!$A$2:$BP$571,58,FALSE))</f>
        <v/>
      </c>
      <c r="AX84" s="50" t="str">
        <f>IF(VLOOKUP(A84,'Data Notes - Working'!A83:BP652,59,FALSE)=0,"",VLOOKUP(A84,'Data Notes - Working'!A83:BP652,59,FALSE))</f>
        <v>No</v>
      </c>
      <c r="AY84" s="50" t="str">
        <f>IF(VLOOKUP($A84,'Data Notes - Working'!$A$2:$BP$571,60,FALSE)=0,"",VLOOKUP($A84,'Data Notes - Working'!$A$2:$BP$571,60,FALSE))</f>
        <v>Low Participation Rate (FS188): The participation rate for ALL STUDENTS, MW, MM, MAN, M, HOM, FCS, F, CWD students range from 87.26 to 94.01%. The ESEA, as amended, requires that States annually measure the achievement of not less than 95 percent of all students, and 95 percent of all students in each subgroup of students. Please revise data and resubmit and/or provide an explanatory data note.</v>
      </c>
      <c r="AZ84" s="50" t="str">
        <f>IF(VLOOKUP($A84,'Data Notes - Working'!$A$2:$BP$571,61,FALSE)=0,"",VLOOKUP($A84,'Data Notes - Working'!$A$2:$BP$571,61,FALSE))</f>
        <v>Colorado state statute allows for parents to excuse students from state testing.</v>
      </c>
      <c r="BA84" s="50"/>
      <c r="BB84" s="50"/>
      <c r="BC84" s="50"/>
      <c r="BD84" s="50"/>
      <c r="BE84" s="50"/>
      <c r="BF84" s="50"/>
      <c r="BG84" s="50"/>
    </row>
    <row r="85" spans="1:59" s="9" customFormat="1" ht="150">
      <c r="A85" s="13" t="s">
        <v>427</v>
      </c>
      <c r="B85" s="14" t="s">
        <v>45</v>
      </c>
      <c r="C85" s="14" t="s">
        <v>46</v>
      </c>
      <c r="D85" s="14" t="s">
        <v>47</v>
      </c>
      <c r="E85" s="14" t="s">
        <v>408</v>
      </c>
      <c r="F85" s="14" t="s">
        <v>409</v>
      </c>
      <c r="G85" s="17" t="s">
        <v>136</v>
      </c>
      <c r="H85" s="18">
        <v>189</v>
      </c>
      <c r="I85" s="14">
        <v>590</v>
      </c>
      <c r="J85" s="14" t="s">
        <v>73</v>
      </c>
      <c r="K85" s="14" t="s">
        <v>137</v>
      </c>
      <c r="L85" s="14" t="s">
        <v>53</v>
      </c>
      <c r="M85" s="14"/>
      <c r="N85" s="14"/>
      <c r="O85" s="14" t="s">
        <v>54</v>
      </c>
      <c r="P85" s="14" t="s">
        <v>55</v>
      </c>
      <c r="Q85" s="14" t="s">
        <v>56</v>
      </c>
      <c r="R85" s="14" t="s">
        <v>140</v>
      </c>
      <c r="S85" s="14" t="s">
        <v>58</v>
      </c>
      <c r="T85" s="50" t="s">
        <v>428</v>
      </c>
      <c r="U85" s="50"/>
      <c r="V85" s="50" t="s">
        <v>428</v>
      </c>
      <c r="W85" s="26" t="s">
        <v>429</v>
      </c>
      <c r="X85" s="50"/>
      <c r="Y85" s="50"/>
      <c r="Z85" s="49" t="s">
        <v>138</v>
      </c>
      <c r="AA85" s="23"/>
      <c r="AB85" s="23"/>
      <c r="AC85" s="23" t="s">
        <v>54</v>
      </c>
      <c r="AD85" s="14" t="s">
        <v>139</v>
      </c>
      <c r="AE85" s="14" t="s">
        <v>133</v>
      </c>
      <c r="AF85" s="14" t="s">
        <v>140</v>
      </c>
      <c r="AG85" s="14" t="s">
        <v>141</v>
      </c>
      <c r="AH85" s="23" t="s">
        <v>185</v>
      </c>
      <c r="AI85" s="23" t="s">
        <v>101</v>
      </c>
      <c r="AJ85" s="50"/>
      <c r="AK85" s="50" t="s">
        <v>430</v>
      </c>
      <c r="AL85" s="50"/>
      <c r="AM85" s="50"/>
      <c r="AN85" s="50"/>
      <c r="AO85" s="50"/>
      <c r="AP85" s="50" t="str">
        <f t="shared" si="3"/>
        <v>1% CWD Alternate Assessment Participation [SCIENCE]: Students with Disabilities (IDEA) (CWD) taking the alternate assessment based on alternate achievement standards (ALTPARTALTACH) make up 1.05%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Q85" s="50" t="str">
        <f t="shared" si="4"/>
        <v>This is due to the low participation rates in HS science for the general population impacting the comparison to the Alternate population which has better participation rates.</v>
      </c>
      <c r="AR85" s="50"/>
      <c r="AS85" s="50" t="str">
        <f t="shared" si="5"/>
        <v>Include</v>
      </c>
      <c r="AT85" s="50" t="str">
        <f>IF(VLOOKUP($A85,'Data Notes - Working'!$A$2:$BP$571,55,FALSE)=0,"",VLOOKUP($A85,'Data Notes - Working'!$A$2:$BP$571,55,FALSE))</f>
        <v>Science-only issue</v>
      </c>
      <c r="AU85" s="50" t="str">
        <f>IF(VLOOKUP($A85,'Data Notes - Working'!$A$2:$BP$571,56,FALSE)=0,"",VLOOKUP($A85,'Data Notes - Working'!$A$2:$BP$571,56,FALSE))</f>
        <v/>
      </c>
      <c r="AV85" s="50" t="str">
        <f>IF(VLOOKUP($A85,'Data Notes - Working'!$A$2:$BP$571,57,FALSE)=0,"",VLOOKUP($A85,'Data Notes - Working'!$A$2:$BP$571,57,FALSE))</f>
        <v/>
      </c>
      <c r="AW85" s="50" t="str">
        <f>IF(VLOOKUP($A85,'Data Notes - Working'!$A$2:$BP$571,58,FALSE)=0,"",VLOOKUP($A85,'Data Notes - Working'!$A$2:$BP$571,58,FALSE))</f>
        <v/>
      </c>
      <c r="AX85" s="50" t="str">
        <f>IF(VLOOKUP(A85,'Data Notes - Working'!A84:BP653,59,FALSE)=0,"",VLOOKUP(A85,'Data Notes - Working'!A84:BP653,59,FALSE))</f>
        <v>No</v>
      </c>
      <c r="AY85" s="50" t="str">
        <f>IF(VLOOKUP($A85,'Data Notes - Working'!$A$2:$BP$571,60,FALSE)=0,"",VLOOKUP($A85,'Data Notes - Working'!$A$2:$BP$571,60,FALSE))</f>
        <v>1% CWD Alternate Assessment Participation [SCIENCE]: Students with Disabilities (IDEA) (CWD) taking the alternate assessment based on alternate achievement standards (ALTPARTALTACH) make up 1.05%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85" s="50" t="str">
        <f>IF(VLOOKUP($A85,'Data Notes - Working'!$A$2:$BP$571,61,FALSE)=0,"",VLOOKUP($A85,'Data Notes - Working'!$A$2:$BP$571,61,FALSE))</f>
        <v>This is due to the low participation rates in HS science for the general population impacting the comparison to the Alternate population which has better participation rates.</v>
      </c>
      <c r="BA85" s="50"/>
      <c r="BB85" s="50"/>
      <c r="BC85" s="50"/>
      <c r="BD85" s="50"/>
      <c r="BE85" s="50"/>
      <c r="BF85" s="50"/>
      <c r="BG85" s="50"/>
    </row>
    <row r="86" spans="1:59" s="9" customFormat="1" ht="75">
      <c r="A86" s="13" t="s">
        <v>431</v>
      </c>
      <c r="B86" s="14" t="s">
        <v>45</v>
      </c>
      <c r="C86" s="14" t="s">
        <v>46</v>
      </c>
      <c r="D86" s="14" t="s">
        <v>47</v>
      </c>
      <c r="E86" s="14" t="s">
        <v>432</v>
      </c>
      <c r="F86" s="14" t="s">
        <v>433</v>
      </c>
      <c r="G86" s="13" t="s">
        <v>50</v>
      </c>
      <c r="H86" s="16">
        <v>179</v>
      </c>
      <c r="I86" s="14">
        <v>585</v>
      </c>
      <c r="J86" s="14" t="s">
        <v>51</v>
      </c>
      <c r="K86" s="14" t="s">
        <v>52</v>
      </c>
      <c r="L86" s="14" t="s">
        <v>53</v>
      </c>
      <c r="M86" s="14"/>
      <c r="N86" s="14"/>
      <c r="O86" s="14" t="s">
        <v>54</v>
      </c>
      <c r="P86" s="14" t="s">
        <v>55</v>
      </c>
      <c r="Q86" s="14" t="s">
        <v>56</v>
      </c>
      <c r="R86" s="14" t="s">
        <v>68</v>
      </c>
      <c r="S86" s="14" t="s">
        <v>69</v>
      </c>
      <c r="T86" s="50" t="s">
        <v>434</v>
      </c>
      <c r="U86" s="50"/>
      <c r="V86" s="50" t="s">
        <v>435</v>
      </c>
      <c r="W86" s="26" t="s">
        <v>436</v>
      </c>
      <c r="X86" s="50"/>
      <c r="Y86" s="50"/>
      <c r="Z86" s="50" t="s">
        <v>437</v>
      </c>
      <c r="AA86" s="23"/>
      <c r="AB86" s="23"/>
      <c r="AC86" s="14" t="s">
        <v>54</v>
      </c>
      <c r="AD86" s="14" t="s">
        <v>55</v>
      </c>
      <c r="AE86" s="14" t="s">
        <v>56</v>
      </c>
      <c r="AF86" s="14" t="s">
        <v>68</v>
      </c>
      <c r="AG86" s="23"/>
      <c r="AH86" s="23" t="s">
        <v>185</v>
      </c>
      <c r="AI86" s="23" t="s">
        <v>101</v>
      </c>
      <c r="AJ86" s="50"/>
      <c r="AK86" s="50" t="s">
        <v>435</v>
      </c>
      <c r="AL86" s="50"/>
      <c r="AM86" s="50"/>
      <c r="AN86" s="50"/>
      <c r="AO86" s="50"/>
      <c r="AP86" s="50" t="str">
        <f t="shared" si="3"/>
        <v>Missing Data (FS 179): Achievement data for Science were not reported at the SEA, LEA, and School levels. Under the terms of the science assessment waiver, the State is required to provide participation data but not achievement data.  Please submit data or provide an explanation.</v>
      </c>
      <c r="AQ86" s="50" t="str">
        <f t="shared" si="4"/>
        <v>Waiver</v>
      </c>
      <c r="AR86" s="50"/>
      <c r="AS86" s="50" t="str">
        <f t="shared" si="5"/>
        <v>Include</v>
      </c>
      <c r="AT86" s="50" t="str">
        <f>IF(VLOOKUP($A86,'Data Notes - Working'!$A$2:$BP$571,55,FALSE)=0,"",VLOOKUP($A86,'Data Notes - Working'!$A$2:$BP$571,55,FALSE))</f>
        <v>Science-only issue</v>
      </c>
      <c r="AU86" s="50" t="str">
        <f>IF(VLOOKUP($A86,'Data Notes - Working'!$A$2:$BP$571,56,FALSE)=0,"",VLOOKUP($A86,'Data Notes - Working'!$A$2:$BP$571,56,FALSE))</f>
        <v/>
      </c>
      <c r="AV86" s="50" t="str">
        <f>IF(VLOOKUP($A86,'Data Notes - Working'!$A$2:$BP$571,57,FALSE)=0,"",VLOOKUP($A86,'Data Notes - Working'!$A$2:$BP$571,57,FALSE))</f>
        <v/>
      </c>
      <c r="AW86" s="50" t="str">
        <f>IF(VLOOKUP($A86,'Data Notes - Working'!$A$2:$BP$571,58,FALSE)=0,"",VLOOKUP($A86,'Data Notes - Working'!$A$2:$BP$571,58,FALSE))</f>
        <v/>
      </c>
      <c r="AX86" s="50" t="str">
        <f>IF(VLOOKUP(A86,'Data Notes - Working'!A85:BP654,59,FALSE)=0,"",VLOOKUP(A86,'Data Notes - Working'!A85:BP654,59,FALSE))</f>
        <v>No</v>
      </c>
      <c r="AY86" s="50" t="str">
        <f>IF(VLOOKUP($A86,'Data Notes - Working'!$A$2:$BP$571,60,FALSE)=0,"",VLOOKUP($A86,'Data Notes - Working'!$A$2:$BP$571,60,FALSE))</f>
        <v>Missing Data (FS 179): Achievement data for Science were not reported at the SEA, LEA, and School levels. Under the terms of the science assessment waiver, the State is required to provide participation data but not achievement data.  Please submit data or provide an explanation.</v>
      </c>
      <c r="AZ86" s="50" t="str">
        <f>IF(VLOOKUP($A86,'Data Notes - Working'!$A$2:$BP$571,61,FALSE)=0,"",VLOOKUP($A86,'Data Notes - Working'!$A$2:$BP$571,61,FALSE))</f>
        <v>Waiver</v>
      </c>
      <c r="BA86" s="50"/>
      <c r="BB86" s="50"/>
      <c r="BC86" s="50"/>
      <c r="BD86" s="50"/>
      <c r="BE86" s="50"/>
      <c r="BF86" s="50"/>
      <c r="BG86" s="50"/>
    </row>
    <row r="87" spans="1:59" s="9" customFormat="1" ht="225">
      <c r="A87" s="13" t="s">
        <v>438</v>
      </c>
      <c r="B87" s="14" t="s">
        <v>45</v>
      </c>
      <c r="C87" s="14" t="s">
        <v>46</v>
      </c>
      <c r="D87" s="14" t="s">
        <v>47</v>
      </c>
      <c r="E87" s="14" t="s">
        <v>432</v>
      </c>
      <c r="F87" s="14" t="s">
        <v>433</v>
      </c>
      <c r="G87" s="13" t="s">
        <v>439</v>
      </c>
      <c r="H87" s="14" t="s">
        <v>84</v>
      </c>
      <c r="I87" s="14" t="s">
        <v>85</v>
      </c>
      <c r="J87" s="14" t="s">
        <v>440</v>
      </c>
      <c r="K87" s="14" t="s">
        <v>153</v>
      </c>
      <c r="L87" s="14" t="s">
        <v>53</v>
      </c>
      <c r="M87" s="14" t="s">
        <v>54</v>
      </c>
      <c r="N87" s="14" t="s">
        <v>54</v>
      </c>
      <c r="O87" s="14"/>
      <c r="P87" s="14" t="s">
        <v>441</v>
      </c>
      <c r="Q87" s="14" t="s">
        <v>442</v>
      </c>
      <c r="R87" s="14" t="s">
        <v>376</v>
      </c>
      <c r="S87" s="14" t="s">
        <v>58</v>
      </c>
      <c r="T87" s="50" t="s">
        <v>443</v>
      </c>
      <c r="U87" s="50"/>
      <c r="V87" s="50" t="s">
        <v>443</v>
      </c>
      <c r="W87" s="26" t="s">
        <v>444</v>
      </c>
      <c r="X87" s="50"/>
      <c r="Y87" s="50"/>
      <c r="Z87" s="50"/>
      <c r="AA87" s="14" t="s">
        <v>54</v>
      </c>
      <c r="AB87" s="14" t="s">
        <v>54</v>
      </c>
      <c r="AC87" s="14"/>
      <c r="AD87" s="14" t="s">
        <v>441</v>
      </c>
      <c r="AE87" s="14" t="s">
        <v>442</v>
      </c>
      <c r="AF87" s="14" t="s">
        <v>140</v>
      </c>
      <c r="AG87" s="23"/>
      <c r="AH87" s="23" t="s">
        <v>185</v>
      </c>
      <c r="AI87" s="23" t="s">
        <v>101</v>
      </c>
      <c r="AJ87" s="44"/>
      <c r="AK87" s="50" t="s">
        <v>443</v>
      </c>
      <c r="AL87" s="50"/>
      <c r="AM87" s="50"/>
      <c r="AN87" s="50"/>
      <c r="AO87" s="50"/>
      <c r="AP87" s="50" t="str">
        <f t="shared" si="3"/>
        <v>Achievement SEA to SCH comparison - [MATHEMATICS and READING/LANGUAGE ARTS]: The SEA FS 175 number of students in the ALL, ECODIS, F, M, and MB subgroups who took an ALTASSALTACH assessment and received a valid score in GRADES ALL, 6, 7, 8 is different from the sum of the SCH level counts of students who took an assessment and received a valid score. The GRAND TOTAL SEA number of students in the subgroup who took an ALTASSALTACH assessment for MATHEMATICS and received a valid score is 1329 students (32%) different from the SCH number. Discrepancies in the subgroups range from 260-955 students. 
Similar SEA to SCH discrepancies exist for the FS 178 number of students who took an assessment and received a valid score. Please revise data and resubmit or explain in a data note why these data are accurate.</v>
      </c>
      <c r="AQ87" s="50" t="str">
        <f t="shared" si="4"/>
        <v>programs</v>
      </c>
      <c r="AR87" s="50"/>
      <c r="AS87" s="50" t="str">
        <f t="shared" si="5"/>
        <v>Include</v>
      </c>
      <c r="AT87" s="50" t="str">
        <f>IF(VLOOKUP($A87,'Data Notes - Working'!$A$2:$BP$571,55,FALSE)=0,"",VLOOKUP($A87,'Data Notes - Working'!$A$2:$BP$571,55,FALSE))</f>
        <v/>
      </c>
      <c r="AU87" s="50" t="str">
        <f>IF(VLOOKUP($A87,'Data Notes - Working'!$A$2:$BP$571,56,FALSE)=0,"",VLOOKUP($A87,'Data Notes - Working'!$A$2:$BP$571,56,FALSE))</f>
        <v/>
      </c>
      <c r="AV87" s="50" t="str">
        <f>IF(VLOOKUP($A87,'Data Notes - Working'!$A$2:$BP$571,57,FALSE)=0,"",VLOOKUP($A87,'Data Notes - Working'!$A$2:$BP$571,57,FALSE))</f>
        <v>No</v>
      </c>
      <c r="AW87" s="50" t="str">
        <f>IF(VLOOKUP($A87,'Data Notes - Working'!$A$2:$BP$571,58,FALSE)=0,"",VLOOKUP($A87,'Data Notes - Working'!$A$2:$BP$571,58,FALSE))</f>
        <v>Not relevant</v>
      </c>
      <c r="AX87" s="50" t="str">
        <f>IF(VLOOKUP(A87,'Data Notes - Working'!A86:BP655,59,FALSE)=0,"",VLOOKUP(A87,'Data Notes - Working'!A86:BP655,59,FALSE))</f>
        <v>No</v>
      </c>
      <c r="AY87" s="50" t="str">
        <f>IF(VLOOKUP($A87,'Data Notes - Working'!$A$2:$BP$571,60,FALSE)=0,"",VLOOKUP($A87,'Data Notes - Working'!$A$2:$BP$571,60,FALSE))</f>
        <v>Achievement SEA to SCH comparison - [MATHEMATICS and READING/LANGUAGE ARTS]: The SEA FS 175 number of students in the ALL, ECODIS, F, M, and MB subgroups who took an ALTASSALTACH assessment and received a valid score in GRADES ALL, 6, 7, 8 is different from the sum of the SCH level counts of students who took an assessment and received a valid score. The GRAND TOTAL SEA number of students in the subgroup who took an ALTASSALTACH assessment for MATHEMATICS and received a valid score is 1329 students (32%) different from the SCH number. Discrepancies in the subgroups range from 260-955 students. 
Similar SEA to SCH discrepancies exist for the FS 178 number of students who took an assessment and received a valid score. Please revise data and resubmit or explain in a data note why these data are accurate.</v>
      </c>
      <c r="AZ87" s="50" t="str">
        <f>IF(VLOOKUP($A87,'Data Notes - Working'!$A$2:$BP$571,61,FALSE)=0,"",VLOOKUP($A87,'Data Notes - Working'!$A$2:$BP$571,61,FALSE))</f>
        <v/>
      </c>
      <c r="BA87" s="50"/>
      <c r="BB87" s="50"/>
      <c r="BC87" s="50"/>
      <c r="BD87" s="50"/>
      <c r="BE87" s="50"/>
      <c r="BF87" s="50"/>
      <c r="BG87" s="50"/>
    </row>
    <row r="88" spans="1:59" s="9" customFormat="1" ht="270">
      <c r="A88" s="13" t="s">
        <v>445</v>
      </c>
      <c r="B88" s="14" t="s">
        <v>45</v>
      </c>
      <c r="C88" s="14" t="s">
        <v>46</v>
      </c>
      <c r="D88" s="14" t="s">
        <v>47</v>
      </c>
      <c r="E88" s="14" t="s">
        <v>432</v>
      </c>
      <c r="F88" s="14" t="s">
        <v>433</v>
      </c>
      <c r="G88" s="13" t="s">
        <v>439</v>
      </c>
      <c r="H88" s="14" t="s">
        <v>84</v>
      </c>
      <c r="I88" s="14" t="s">
        <v>85</v>
      </c>
      <c r="J88" s="14" t="s">
        <v>440</v>
      </c>
      <c r="K88" s="14" t="s">
        <v>153</v>
      </c>
      <c r="L88" s="14" t="s">
        <v>53</v>
      </c>
      <c r="M88" s="14" t="s">
        <v>54</v>
      </c>
      <c r="N88" s="14" t="s">
        <v>54</v>
      </c>
      <c r="O88" s="14"/>
      <c r="P88" s="14" t="s">
        <v>139</v>
      </c>
      <c r="Q88" s="14" t="s">
        <v>56</v>
      </c>
      <c r="R88" s="14" t="s">
        <v>68</v>
      </c>
      <c r="S88" s="14" t="s">
        <v>58</v>
      </c>
      <c r="T88" s="50" t="s">
        <v>446</v>
      </c>
      <c r="U88" s="50"/>
      <c r="V88" s="50" t="s">
        <v>446</v>
      </c>
      <c r="W88" s="26" t="s">
        <v>447</v>
      </c>
      <c r="X88" s="50"/>
      <c r="Y88" s="50"/>
      <c r="Z88" s="50"/>
      <c r="AA88" s="14" t="s">
        <v>54</v>
      </c>
      <c r="AB88" s="14" t="s">
        <v>54</v>
      </c>
      <c r="AC88" s="14"/>
      <c r="AD88" s="14" t="s">
        <v>139</v>
      </c>
      <c r="AE88" s="14" t="s">
        <v>56</v>
      </c>
      <c r="AF88" s="14" t="s">
        <v>68</v>
      </c>
      <c r="AG88" s="23"/>
      <c r="AH88" s="23" t="s">
        <v>185</v>
      </c>
      <c r="AI88" s="23" t="s">
        <v>101</v>
      </c>
      <c r="AJ88" s="44"/>
      <c r="AK88" s="50" t="s">
        <v>446</v>
      </c>
      <c r="AL88" s="50"/>
      <c r="AM88" s="50"/>
      <c r="AN88" s="50"/>
      <c r="AO88" s="50"/>
      <c r="AP88" s="50" t="str">
        <f t="shared" si="3"/>
        <v>Achievement SEA to SCH comparison: The FS 175 SEA number of students in CWD subgroup who took any assessment and received a valid score is different from the sum of the SCH level counts of students. 
SEA to SCH discrepancies by Grade/Assessment Type: 
-GRADE 8/ALL: 628 students, 10%
-GRADE HS/ALL: 862 students, 18%
-GRADE ALL/ALTASSALTACH: 1329 students, 32%
-GRADE 6/ALTASSALTACH: 228 students, 37%
-GRADE 7/ALTASSALTACH: 210 students, 35%
-GRADE 8/ALTASSALTACH: 220 students, 36%
-GRADE HS/REGASSWOACC: 533 students, 17%
Similar SEA to SCH discrepancies exist for the FS 178 number of students who took an assessment and received a valid score. Please revise data and resubmit or explain in a data note why these data are accurate.</v>
      </c>
      <c r="AQ88" s="50" t="str">
        <f t="shared" si="4"/>
        <v>Programs</v>
      </c>
      <c r="AR88" s="50"/>
      <c r="AS88" s="50" t="str">
        <f t="shared" si="5"/>
        <v>Include</v>
      </c>
      <c r="AT88" s="50" t="str">
        <f>IF(VLOOKUP($A88,'Data Notes - Working'!$A$2:$BP$571,55,FALSE)=0,"",VLOOKUP($A88,'Data Notes - Working'!$A$2:$BP$571,55,FALSE))</f>
        <v/>
      </c>
      <c r="AU88" s="50" t="str">
        <f>IF(VLOOKUP($A88,'Data Notes - Working'!$A$2:$BP$571,56,FALSE)=0,"",VLOOKUP($A88,'Data Notes - Working'!$A$2:$BP$571,56,FALSE))</f>
        <v/>
      </c>
      <c r="AV88" s="50" t="str">
        <f>IF(VLOOKUP($A88,'Data Notes - Working'!$A$2:$BP$571,57,FALSE)=0,"",VLOOKUP($A88,'Data Notes - Working'!$A$2:$BP$571,57,FALSE))</f>
        <v>No</v>
      </c>
      <c r="AW88" s="50" t="str">
        <f>IF(VLOOKUP($A88,'Data Notes - Working'!$A$2:$BP$571,58,FALSE)=0,"",VLOOKUP($A88,'Data Notes - Working'!$A$2:$BP$571,58,FALSE))</f>
        <v>Not relevant</v>
      </c>
      <c r="AX88" s="50" t="str">
        <f>IF(VLOOKUP(A88,'Data Notes - Working'!A87:BP656,59,FALSE)=0,"",VLOOKUP(A88,'Data Notes - Working'!A87:BP656,59,FALSE))</f>
        <v>No</v>
      </c>
      <c r="AY88" s="50" t="str">
        <f>IF(VLOOKUP($A88,'Data Notes - Working'!$A$2:$BP$571,60,FALSE)=0,"",VLOOKUP($A88,'Data Notes - Working'!$A$2:$BP$571,60,FALSE))</f>
        <v>Achievement SEA to SCH comparison: The FS 175 SEA number of students in CWD subgroup who took any assessment and received a valid score is different from the sum of the SCH level counts of students. 
SEA to SCH discrepancies by Grade/Assessment Type: 
-GRADE 8/ALL: 628 students, 10%
-GRADE HS/ALL: 862 students, 18%
-GRADE ALL/ALTASSALTACH: 1329 students, 32%
-GRADE 6/ALTASSALTACH: 228 students, 37%
-GRADE 7/ALTASSALTACH: 210 students, 35%
-GRADE 8/ALTASSALTACH: 220 students, 36%
-GRADE HS/REGASSWOACC: 533 students, 17%
Similar SEA to SCH discrepancies exist for the FS 178 number of students who took an assessment and received a valid score. Please revise data and resubmit or explain in a data note why these data are accurate.</v>
      </c>
      <c r="AZ88" s="50" t="str">
        <f>IF(VLOOKUP($A88,'Data Notes - Working'!$A$2:$BP$571,61,FALSE)=0,"",VLOOKUP($A88,'Data Notes - Working'!$A$2:$BP$571,61,FALSE))</f>
        <v/>
      </c>
      <c r="BA88" s="50"/>
      <c r="BB88" s="50"/>
      <c r="BC88" s="50"/>
      <c r="BD88" s="50"/>
      <c r="BE88" s="50"/>
      <c r="BF88" s="50"/>
      <c r="BG88" s="50"/>
    </row>
    <row r="89" spans="1:59" s="9" customFormat="1" ht="225">
      <c r="A89" s="13" t="s">
        <v>448</v>
      </c>
      <c r="B89" s="14" t="s">
        <v>45</v>
      </c>
      <c r="C89" s="14" t="s">
        <v>46</v>
      </c>
      <c r="D89" s="14" t="s">
        <v>47</v>
      </c>
      <c r="E89" s="14" t="s">
        <v>432</v>
      </c>
      <c r="F89" s="14" t="s">
        <v>433</v>
      </c>
      <c r="G89" s="13" t="s">
        <v>439</v>
      </c>
      <c r="H89" s="14" t="s">
        <v>84</v>
      </c>
      <c r="I89" s="14" t="s">
        <v>85</v>
      </c>
      <c r="J89" s="14" t="s">
        <v>440</v>
      </c>
      <c r="K89" s="14" t="s">
        <v>153</v>
      </c>
      <c r="L89" s="14" t="s">
        <v>53</v>
      </c>
      <c r="M89" s="14" t="s">
        <v>54</v>
      </c>
      <c r="N89" s="14" t="s">
        <v>54</v>
      </c>
      <c r="O89" s="14"/>
      <c r="P89" s="14" t="s">
        <v>449</v>
      </c>
      <c r="Q89" s="14" t="s">
        <v>76</v>
      </c>
      <c r="R89" s="14" t="s">
        <v>450</v>
      </c>
      <c r="S89" s="14" t="s">
        <v>58</v>
      </c>
      <c r="T89" s="50" t="s">
        <v>451</v>
      </c>
      <c r="U89" s="50"/>
      <c r="V89" s="50" t="s">
        <v>451</v>
      </c>
      <c r="W89" s="26" t="s">
        <v>447</v>
      </c>
      <c r="X89" s="50"/>
      <c r="Y89" s="50"/>
      <c r="Z89" s="50"/>
      <c r="AA89" s="14" t="s">
        <v>54</v>
      </c>
      <c r="AB89" s="14" t="s">
        <v>54</v>
      </c>
      <c r="AC89" s="14"/>
      <c r="AD89" s="14" t="s">
        <v>449</v>
      </c>
      <c r="AE89" s="14" t="s">
        <v>76</v>
      </c>
      <c r="AF89" s="14" t="s">
        <v>450</v>
      </c>
      <c r="AG89" s="23"/>
      <c r="AH89" s="23" t="s">
        <v>185</v>
      </c>
      <c r="AI89" s="23" t="s">
        <v>101</v>
      </c>
      <c r="AJ89" s="44"/>
      <c r="AK89" s="50" t="s">
        <v>451</v>
      </c>
      <c r="AL89" s="50"/>
      <c r="AM89" s="50"/>
      <c r="AN89" s="50"/>
      <c r="AO89" s="50"/>
      <c r="AP89" s="50" t="str">
        <f t="shared" si="3"/>
        <v>Achievement SEA to SCH comparison: The FS 175 SEA number of students in ECODIS, M, and MHL subgroups who took a(n) ALL, REGASSWOACC assessment and received a valid score reported for GRADE HS is different from the sum of the SCH level counts of students.
SEA to SCH discrepancies for ALL assessment by Subgroup: 
-ECODIS: 1561 students, 12%
-M: 1984 students, 10%
-MHL: 1162 students, 14%
Similar SEA to SCH discrepancies exist for the FS 178 number of students who took an assessment and received a valid score. Please revise data and resubmit or explain in a data note why these data are accurate.</v>
      </c>
      <c r="AQ89" s="50" t="str">
        <f t="shared" si="4"/>
        <v>Programs</v>
      </c>
      <c r="AR89" s="50"/>
      <c r="AS89" s="50" t="str">
        <f t="shared" si="5"/>
        <v>Include</v>
      </c>
      <c r="AT89" s="50" t="str">
        <f>IF(VLOOKUP($A89,'Data Notes - Working'!$A$2:$BP$571,55,FALSE)=0,"",VLOOKUP($A89,'Data Notes - Working'!$A$2:$BP$571,55,FALSE))</f>
        <v/>
      </c>
      <c r="AU89" s="50" t="str">
        <f>IF(VLOOKUP($A89,'Data Notes - Working'!$A$2:$BP$571,56,FALSE)=0,"",VLOOKUP($A89,'Data Notes - Working'!$A$2:$BP$571,56,FALSE))</f>
        <v/>
      </c>
      <c r="AV89" s="50" t="str">
        <f>IF(VLOOKUP($A89,'Data Notes - Working'!$A$2:$BP$571,57,FALSE)=0,"",VLOOKUP($A89,'Data Notes - Working'!$A$2:$BP$571,57,FALSE))</f>
        <v>No</v>
      </c>
      <c r="AW89" s="50" t="str">
        <f>IF(VLOOKUP($A89,'Data Notes - Working'!$A$2:$BP$571,58,FALSE)=0,"",VLOOKUP($A89,'Data Notes - Working'!$A$2:$BP$571,58,FALSE))</f>
        <v>Not relevant</v>
      </c>
      <c r="AX89" s="50" t="str">
        <f>IF(VLOOKUP(A89,'Data Notes - Working'!A88:BP657,59,FALSE)=0,"",VLOOKUP(A89,'Data Notes - Working'!A88:BP657,59,FALSE))</f>
        <v>No</v>
      </c>
      <c r="AY89" s="50" t="str">
        <f>IF(VLOOKUP($A89,'Data Notes - Working'!$A$2:$BP$571,60,FALSE)=0,"",VLOOKUP($A89,'Data Notes - Working'!$A$2:$BP$571,60,FALSE))</f>
        <v>Achievement SEA to SCH comparison: The FS 175 SEA number of students in ECODIS, M, and MHL subgroups who took a(n) ALL, REGASSWOACC assessment and received a valid score reported for GRADE HS is different from the sum of the SCH level counts of students.
SEA to SCH discrepancies for ALL assessment by Subgroup: 
-ECODIS: 1561 students, 12%
-M: 1984 students, 10%
-MHL: 1162 students, 14%
Similar SEA to SCH discrepancies exist for the FS 178 number of students who took an assessment and received a valid score. Please revise data and resubmit or explain in a data note why these data are accurate.</v>
      </c>
      <c r="AZ89" s="50" t="str">
        <f>IF(VLOOKUP($A89,'Data Notes - Working'!$A$2:$BP$571,61,FALSE)=0,"",VLOOKUP($A89,'Data Notes - Working'!$A$2:$BP$571,61,FALSE))</f>
        <v/>
      </c>
      <c r="BA89" s="50"/>
      <c r="BB89" s="50"/>
      <c r="BC89" s="50"/>
      <c r="BD89" s="50"/>
      <c r="BE89" s="50"/>
      <c r="BF89" s="50"/>
      <c r="BG89" s="50"/>
    </row>
    <row r="90" spans="1:59" s="9" customFormat="1" ht="105">
      <c r="A90" s="13" t="s">
        <v>452</v>
      </c>
      <c r="B90" s="14" t="s">
        <v>45</v>
      </c>
      <c r="C90" s="14" t="s">
        <v>46</v>
      </c>
      <c r="D90" s="14" t="s">
        <v>47</v>
      </c>
      <c r="E90" s="14" t="s">
        <v>432</v>
      </c>
      <c r="F90" s="14" t="s">
        <v>433</v>
      </c>
      <c r="G90" s="13" t="s">
        <v>104</v>
      </c>
      <c r="H90" s="14" t="s">
        <v>198</v>
      </c>
      <c r="I90" s="14" t="s">
        <v>199</v>
      </c>
      <c r="J90" s="14" t="s">
        <v>73</v>
      </c>
      <c r="K90" s="14" t="s">
        <v>107</v>
      </c>
      <c r="L90" s="14" t="s">
        <v>53</v>
      </c>
      <c r="M90" s="14" t="s">
        <v>54</v>
      </c>
      <c r="N90" s="14" t="s">
        <v>54</v>
      </c>
      <c r="O90" s="14"/>
      <c r="P90" s="14" t="s">
        <v>108</v>
      </c>
      <c r="Q90" s="14" t="s">
        <v>108</v>
      </c>
      <c r="R90" s="14" t="s">
        <v>108</v>
      </c>
      <c r="S90" s="14" t="s">
        <v>108</v>
      </c>
      <c r="T90" s="50" t="s">
        <v>109</v>
      </c>
      <c r="U90" s="50"/>
      <c r="V90" s="50" t="s">
        <v>109</v>
      </c>
      <c r="W90" s="26" t="s">
        <v>453</v>
      </c>
      <c r="X90" s="50"/>
      <c r="Y90" s="50"/>
      <c r="Z90" s="50"/>
      <c r="AA90" s="23" t="s">
        <v>54</v>
      </c>
      <c r="AB90" s="23" t="s">
        <v>54</v>
      </c>
      <c r="AC90" s="23"/>
      <c r="AD90" s="14" t="s">
        <v>108</v>
      </c>
      <c r="AE90" s="14" t="s">
        <v>108</v>
      </c>
      <c r="AF90" s="14" t="s">
        <v>108</v>
      </c>
      <c r="AG90" s="14" t="s">
        <v>108</v>
      </c>
      <c r="AH90" s="23" t="s">
        <v>185</v>
      </c>
      <c r="AI90" s="23" t="s">
        <v>101</v>
      </c>
      <c r="AJ90" s="50"/>
      <c r="AK90" s="50" t="s">
        <v>111</v>
      </c>
      <c r="AL90" s="50"/>
      <c r="AM90" s="50"/>
      <c r="AN90" s="50"/>
      <c r="AO90" s="50"/>
      <c r="AP90" s="50" t="str">
        <f t="shared" si="3"/>
        <v>A year to year change of more than 200 (count difference) and 10% was identified for at least one subgroup, assessment type, or grade. Please review the CDQR Year to Year tab. Please resubmit SY 2017-18 data or submit a data note to explain why these data are accurate.</v>
      </c>
      <c r="AQ90" s="50" t="str">
        <f t="shared" si="4"/>
        <v>Data are accurate. Different cohorts of students. Inappropriate to compare across years.</v>
      </c>
      <c r="AR90" s="50"/>
      <c r="AS90" s="50" t="str">
        <f t="shared" si="5"/>
        <v>Include</v>
      </c>
      <c r="AT90" s="50" t="str">
        <f>IF(VLOOKUP($A90,'Data Notes - Working'!$A$2:$BP$571,55,FALSE)=0,"",VLOOKUP($A90,'Data Notes - Working'!$A$2:$BP$571,55,FALSE))</f>
        <v/>
      </c>
      <c r="AU90" s="50" t="str">
        <f>IF(VLOOKUP($A90,'Data Notes - Working'!$A$2:$BP$571,56,FALSE)=0,"",VLOOKUP($A90,'Data Notes - Working'!$A$2:$BP$571,56,FALSE))</f>
        <v/>
      </c>
      <c r="AV90" s="50" t="str">
        <f>IF(VLOOKUP($A90,'Data Notes - Working'!$A$2:$BP$571,57,FALSE)=0,"",VLOOKUP($A90,'Data Notes - Working'!$A$2:$BP$571,57,FALSE))</f>
        <v>Y2Y explained</v>
      </c>
      <c r="AW90" s="50" t="str">
        <f>IF(VLOOKUP($A90,'Data Notes - Working'!$A$2:$BP$571,58,FALSE)=0,"",VLOOKUP($A90,'Data Notes - Working'!$A$2:$BP$571,58,FALSE))</f>
        <v/>
      </c>
      <c r="AX90" s="50" t="str">
        <f>IF(VLOOKUP(A90,'Data Notes - Working'!A89:BP658,59,FALSE)=0,"",VLOOKUP(A90,'Data Notes - Working'!A89:BP658,59,FALSE))</f>
        <v>Yes</v>
      </c>
      <c r="AY90" s="50" t="str">
        <f>IF(VLOOKUP($A90,'Data Notes - Working'!$A$2:$BP$571,60,FALSE)=0,"",VLOOKUP($A90,'Data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AZ90" s="50" t="str">
        <f>IF(VLOOKUP($A90,'Data Notes - Working'!$A$2:$BP$571,61,FALSE)=0,"",VLOOKUP($A90,'Data Notes - Working'!$A$2:$BP$571,61,FALSE))</f>
        <v>Different cohorts of students. Inappropriate to compare across years.</v>
      </c>
      <c r="BA90" s="50"/>
      <c r="BB90" s="50"/>
      <c r="BC90" s="50"/>
      <c r="BD90" s="50"/>
      <c r="BE90" s="50"/>
      <c r="BF90" s="50"/>
      <c r="BG90" s="50"/>
    </row>
    <row r="91" spans="1:59" s="9" customFormat="1" ht="345">
      <c r="A91" s="13" t="s">
        <v>455</v>
      </c>
      <c r="B91" s="14" t="s">
        <v>45</v>
      </c>
      <c r="C91" s="14" t="s">
        <v>46</v>
      </c>
      <c r="D91" s="14" t="s">
        <v>47</v>
      </c>
      <c r="E91" s="14" t="s">
        <v>432</v>
      </c>
      <c r="F91" s="14" t="s">
        <v>433</v>
      </c>
      <c r="G91" s="13" t="s">
        <v>127</v>
      </c>
      <c r="H91" s="14" t="s">
        <v>128</v>
      </c>
      <c r="I91" s="14" t="s">
        <v>129</v>
      </c>
      <c r="J91" s="14" t="s">
        <v>51</v>
      </c>
      <c r="K91" s="14" t="s">
        <v>130</v>
      </c>
      <c r="L91" s="14" t="s">
        <v>53</v>
      </c>
      <c r="M91" s="14"/>
      <c r="N91" s="14" t="s">
        <v>54</v>
      </c>
      <c r="O91" s="14"/>
      <c r="P91" s="14" t="s">
        <v>456</v>
      </c>
      <c r="Q91" s="14" t="s">
        <v>457</v>
      </c>
      <c r="R91" s="14" t="s">
        <v>133</v>
      </c>
      <c r="S91" s="14" t="s">
        <v>58</v>
      </c>
      <c r="T91" s="50" t="s">
        <v>458</v>
      </c>
      <c r="U91" s="50"/>
      <c r="V91" s="50" t="s">
        <v>459</v>
      </c>
      <c r="W91" s="26" t="s">
        <v>460</v>
      </c>
      <c r="X91" s="50"/>
      <c r="Y91" s="50"/>
      <c r="Z91" s="50" t="s">
        <v>461</v>
      </c>
      <c r="AA91" s="23"/>
      <c r="AB91" s="23" t="s">
        <v>54</v>
      </c>
      <c r="AC91" s="23"/>
      <c r="AD91" s="14" t="s">
        <v>456</v>
      </c>
      <c r="AE91" s="14" t="s">
        <v>457</v>
      </c>
      <c r="AF91" s="14" t="s">
        <v>133</v>
      </c>
      <c r="AG91" s="14" t="s">
        <v>58</v>
      </c>
      <c r="AH91" s="23" t="s">
        <v>185</v>
      </c>
      <c r="AI91" s="23" t="s">
        <v>101</v>
      </c>
      <c r="AJ91" s="50"/>
      <c r="AK91" s="50" t="s">
        <v>459</v>
      </c>
      <c r="AL91" s="50"/>
      <c r="AM91" s="50"/>
      <c r="AN91" s="50"/>
      <c r="AO91" s="50"/>
      <c r="AP91" s="50" t="str">
        <f t="shared" si="3"/>
        <v>Across file comparison: The SEA number of students in the HOM and LEP subgroups who took an assessment and received a valid score for multiple grades across all assessment types (FS 178) is different from the number of students in these subgroups who participated in the assessment (FS 188).
For HOM Students: The SEA GRAND TOTAL number of students in the HOM subgroup who took an assessment and received a valid score (1974 students) (FS 178) does not equal the number of students in the HOM subgroup who participated in the assessment (2460 students) (FS 188). This is a discrepancy of -486 students, or -20%. 
For LEP Students: The SEA GRAND TOTAL number of students in the LEP subgroup who took an assessment and received a valid score (16865 students) (FS 178) does not equal the number of students in the LEP subgroup who participated in the assessment (20503 students) (FS 188). This is a discrepancy of -3638 students, or -18%.
A similar discrepancy exists at the LEA and School levels. Please revise data and resubmit or explain in a data note why these data are accurate.</v>
      </c>
      <c r="AQ91" s="50" t="str">
        <f t="shared" si="4"/>
        <v>these are all Recently Arrived EL students who do not get reported out for performance per ESSA</v>
      </c>
      <c r="AR91" s="50"/>
      <c r="AS91" s="50" t="str">
        <f t="shared" si="5"/>
        <v>Include</v>
      </c>
      <c r="AT91" s="50" t="str">
        <f>IF(VLOOKUP($A91,'Data Notes - Working'!$A$2:$BP$571,55,FALSE)=0,"",VLOOKUP($A91,'Data Notes - Working'!$A$2:$BP$571,55,FALSE))</f>
        <v/>
      </c>
      <c r="AU91" s="50" t="str">
        <f>IF(VLOOKUP($A91,'Data Notes - Working'!$A$2:$BP$571,56,FALSE)=0,"",VLOOKUP($A91,'Data Notes - Working'!$A$2:$BP$571,56,FALSE))</f>
        <v/>
      </c>
      <c r="AV91" s="50" t="str">
        <f>IF(VLOOKUP($A91,'Data Notes - Working'!$A$2:$BP$571,57,FALSE)=0,"",VLOOKUP($A91,'Data Notes - Working'!$A$2:$BP$571,57,FALSE))</f>
        <v/>
      </c>
      <c r="AW91" s="50" t="str">
        <f>IF(VLOOKUP($A91,'Data Notes - Working'!$A$2:$BP$571,58,FALSE)=0,"",VLOOKUP($A91,'Data Notes - Working'!$A$2:$BP$571,58,FALSE))</f>
        <v/>
      </c>
      <c r="AX91" s="50" t="str">
        <f>IF(VLOOKUP(A91,'Data Notes - Working'!A90:BP659,59,FALSE)=0,"",VLOOKUP(A91,'Data Notes - Working'!A90:BP659,59,FALSE))</f>
        <v>No</v>
      </c>
      <c r="AY91" s="50" t="str">
        <f>IF(VLOOKUP($A91,'Data Notes - Working'!$A$2:$BP$571,60,FALSE)=0,"",VLOOKUP($A91,'Data Notes - Working'!$A$2:$BP$571,60,FALSE))</f>
        <v>Across file comparison: The SEA number of students in the HOM and LEP subgroups who took an assessment and received a valid score for multiple grades across all assessment types (FS 178) is different from the number of students in these subgroups who participated in the assessment (FS 188).
For HOM Students: The SEA GRAND TOTAL number of students in the HOM subgroup who took an assessment and received a valid score (1974 students) (FS 178) does not equal the number of students in the HOM subgroup who participated in the assessment (2460 students) (FS 188). This is a discrepancy of -486 students, or -20%. 
For LEP Students: The SEA GRAND TOTAL number of students in the LEP subgroup who took an assessment and received a valid score (16865 students) (FS 178) does not equal the number of students in the LEP subgroup who participated in the assessment (20503 students) (FS 188). This is a discrepancy of -3638 students, or -18%.
A similar discrepancy exists at the LEA and School levels. Please revise data and resubmit or explain in a data note why these data are accurate.</v>
      </c>
      <c r="AZ91" s="50" t="str">
        <f>IF(VLOOKUP($A91,'Data Notes - Working'!$A$2:$BP$571,61,FALSE)=0,"",VLOOKUP($A91,'Data Notes - Working'!$A$2:$BP$571,61,FALSE))</f>
        <v>these are all Recently Arrived EL students who do not get reported out for performance per ESSA</v>
      </c>
      <c r="BA91" s="50"/>
      <c r="BB91" s="50"/>
      <c r="BC91" s="50"/>
      <c r="BD91" s="50"/>
      <c r="BE91" s="50"/>
      <c r="BF91" s="50"/>
      <c r="BG91" s="50"/>
    </row>
    <row r="92" spans="1:59" s="9" customFormat="1" ht="150">
      <c r="A92" s="13" t="s">
        <v>463</v>
      </c>
      <c r="B92" s="14" t="s">
        <v>45</v>
      </c>
      <c r="C92" s="14" t="s">
        <v>46</v>
      </c>
      <c r="D92" s="14" t="s">
        <v>47</v>
      </c>
      <c r="E92" s="14" t="s">
        <v>432</v>
      </c>
      <c r="F92" s="14" t="s">
        <v>433</v>
      </c>
      <c r="G92" s="17" t="s">
        <v>136</v>
      </c>
      <c r="H92" s="18">
        <v>185</v>
      </c>
      <c r="I92" s="14">
        <v>588</v>
      </c>
      <c r="J92" s="14" t="s">
        <v>73</v>
      </c>
      <c r="K92" s="14" t="s">
        <v>137</v>
      </c>
      <c r="L92" s="14" t="s">
        <v>53</v>
      </c>
      <c r="M92" s="14" t="s">
        <v>54</v>
      </c>
      <c r="N92" s="14"/>
      <c r="O92" s="14"/>
      <c r="P92" s="14" t="s">
        <v>55</v>
      </c>
      <c r="Q92" s="14" t="s">
        <v>56</v>
      </c>
      <c r="R92" s="14" t="s">
        <v>140</v>
      </c>
      <c r="S92" s="14" t="s">
        <v>58</v>
      </c>
      <c r="T92" s="50" t="s">
        <v>464</v>
      </c>
      <c r="U92" s="50"/>
      <c r="V92" s="50" t="s">
        <v>465</v>
      </c>
      <c r="W92" s="26" t="s">
        <v>466</v>
      </c>
      <c r="X92" s="50"/>
      <c r="Y92" s="50"/>
      <c r="Z92" s="50" t="s">
        <v>399</v>
      </c>
      <c r="AA92" s="23" t="s">
        <v>54</v>
      </c>
      <c r="AB92" s="23"/>
      <c r="AC92" s="23"/>
      <c r="AD92" s="14" t="s">
        <v>139</v>
      </c>
      <c r="AE92" s="14" t="s">
        <v>133</v>
      </c>
      <c r="AF92" s="14" t="s">
        <v>140</v>
      </c>
      <c r="AG92" s="14" t="s">
        <v>141</v>
      </c>
      <c r="AH92" s="23" t="s">
        <v>185</v>
      </c>
      <c r="AI92" s="23" t="s">
        <v>101</v>
      </c>
      <c r="AJ92" s="50"/>
      <c r="AK92" s="50" t="s">
        <v>465</v>
      </c>
      <c r="AL92" s="50"/>
      <c r="AM92" s="50"/>
      <c r="AN92" s="50"/>
      <c r="AO92" s="50"/>
      <c r="AP92" s="50" t="str">
        <f t="shared" si="3"/>
        <v xml:space="preserve">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Q92" s="50" t="str">
        <f t="shared" si="4"/>
        <v>The State of Connecticut is aware of 1% rule. Multiple initiatives are in place for the 2018-19 school year to address concerns with the number of students assessed on the alternate assessment based on alternate achievement standards.</v>
      </c>
      <c r="AR92" s="50"/>
      <c r="AS92" s="50" t="str">
        <f t="shared" si="5"/>
        <v>Include</v>
      </c>
      <c r="AT92" s="50" t="str">
        <f>IF(VLOOKUP($A92,'Data Notes - Working'!$A$2:$BP$571,55,FALSE)=0,"",VLOOKUP($A92,'Data Notes - Working'!$A$2:$BP$571,55,FALSE))</f>
        <v/>
      </c>
      <c r="AU92" s="50" t="str">
        <f>IF(VLOOKUP($A92,'Data Notes - Working'!$A$2:$BP$571,56,FALSE)=0,"",VLOOKUP($A92,'Data Notes - Working'!$A$2:$BP$571,56,FALSE))</f>
        <v/>
      </c>
      <c r="AV92" s="50" t="str">
        <f>IF(VLOOKUP($A92,'Data Notes - Working'!$A$2:$BP$571,57,FALSE)=0,"",VLOOKUP($A92,'Data Notes - Working'!$A$2:$BP$571,57,FALSE))</f>
        <v/>
      </c>
      <c r="AW92" s="50" t="str">
        <f>IF(VLOOKUP($A92,'Data Notes - Working'!$A$2:$BP$571,58,FALSE)=0,"",VLOOKUP($A92,'Data Notes - Working'!$A$2:$BP$571,58,FALSE))</f>
        <v/>
      </c>
      <c r="AX92" s="50" t="str">
        <f>IF(VLOOKUP(A92,'Data Notes - Working'!A91:BP660,59,FALSE)=0,"",VLOOKUP(A92,'Data Notes - Working'!A91:BP660,59,FALSE))</f>
        <v>No</v>
      </c>
      <c r="AY92" s="50" t="str">
        <f>IF(VLOOKUP($A92,'Data Notes - Working'!$A$2:$BP$571,60,FALSE)=0,"",VLOOKUP($A92,'Data Notes - Working'!$A$2:$BP$571,60,FALSE))</f>
        <v xml:space="preserve">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92" s="50" t="str">
        <f>IF(VLOOKUP($A92,'Data Notes - Working'!$A$2:$BP$571,61,FALSE)=0,"",VLOOKUP($A92,'Data Notes - Working'!$A$2:$BP$571,61,FALSE))</f>
        <v>The State of Connecticut is aware of [the] 1% rule. Multiple initiatives are in place for the 2018-19 school year to address concerns with the number of students assessed on the alternate assessment based on alternate achievement standards.</v>
      </c>
      <c r="BA92" s="50"/>
      <c r="BB92" s="50"/>
      <c r="BC92" s="50"/>
      <c r="BD92" s="50"/>
      <c r="BE92" s="50"/>
      <c r="BF92" s="50"/>
      <c r="BG92" s="50"/>
    </row>
    <row r="93" spans="1:59" s="9" customFormat="1" ht="150">
      <c r="A93" s="13" t="s">
        <v>467</v>
      </c>
      <c r="B93" s="14" t="s">
        <v>45</v>
      </c>
      <c r="C93" s="14" t="s">
        <v>46</v>
      </c>
      <c r="D93" s="14" t="s">
        <v>47</v>
      </c>
      <c r="E93" s="14" t="s">
        <v>432</v>
      </c>
      <c r="F93" s="14" t="s">
        <v>433</v>
      </c>
      <c r="G93" s="17" t="s">
        <v>136</v>
      </c>
      <c r="H93" s="18">
        <v>188</v>
      </c>
      <c r="I93" s="14">
        <v>589</v>
      </c>
      <c r="J93" s="14" t="s">
        <v>73</v>
      </c>
      <c r="K93" s="14" t="s">
        <v>137</v>
      </c>
      <c r="L93" s="14" t="s">
        <v>53</v>
      </c>
      <c r="M93" s="14"/>
      <c r="N93" s="14" t="s">
        <v>54</v>
      </c>
      <c r="O93" s="14"/>
      <c r="P93" s="14" t="s">
        <v>55</v>
      </c>
      <c r="Q93" s="14" t="s">
        <v>56</v>
      </c>
      <c r="R93" s="14" t="s">
        <v>140</v>
      </c>
      <c r="S93" s="14" t="s">
        <v>58</v>
      </c>
      <c r="T93" s="50" t="s">
        <v>468</v>
      </c>
      <c r="U93" s="50"/>
      <c r="V93" s="50" t="s">
        <v>469</v>
      </c>
      <c r="W93" s="26" t="s">
        <v>466</v>
      </c>
      <c r="X93" s="50"/>
      <c r="Y93" s="50"/>
      <c r="Z93" s="50" t="s">
        <v>399</v>
      </c>
      <c r="AA93" s="23"/>
      <c r="AB93" s="23" t="s">
        <v>54</v>
      </c>
      <c r="AC93" s="23"/>
      <c r="AD93" s="14" t="s">
        <v>139</v>
      </c>
      <c r="AE93" s="14" t="s">
        <v>133</v>
      </c>
      <c r="AF93" s="14" t="s">
        <v>140</v>
      </c>
      <c r="AG93" s="14" t="s">
        <v>141</v>
      </c>
      <c r="AH93" s="23" t="s">
        <v>185</v>
      </c>
      <c r="AI93" s="23" t="s">
        <v>101</v>
      </c>
      <c r="AJ93" s="50"/>
      <c r="AK93" s="50" t="s">
        <v>469</v>
      </c>
      <c r="AL93" s="50"/>
      <c r="AM93" s="50"/>
      <c r="AN93" s="50"/>
      <c r="AO93" s="50"/>
      <c r="AP93" s="50" t="str">
        <f t="shared" si="3"/>
        <v xml:space="preserve">1% CWD Alternate Assessment Participation [READING/LANGUAGE ARTS]: Students with Disabilities (IDEA) (CWD) taking the alternate assessment based on alternate achievement standards (ALTPARTALTACH) make up 1.50%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Q93" s="50" t="str">
        <f t="shared" si="4"/>
        <v>The State of Connecticut is aware of 1% rule. Multiple initiatives are in place for the 2018-19 school year to address concerns with the number of students assessed on the alternate assessment based on alternate achievement standards.</v>
      </c>
      <c r="AR93" s="50"/>
      <c r="AS93" s="50" t="str">
        <f t="shared" si="5"/>
        <v>Include</v>
      </c>
      <c r="AT93" s="50" t="str">
        <f>IF(VLOOKUP($A93,'Data Notes - Working'!$A$2:$BP$571,55,FALSE)=0,"",VLOOKUP($A93,'Data Notes - Working'!$A$2:$BP$571,55,FALSE))</f>
        <v/>
      </c>
      <c r="AU93" s="50" t="str">
        <f>IF(VLOOKUP($A93,'Data Notes - Working'!$A$2:$BP$571,56,FALSE)=0,"",VLOOKUP($A93,'Data Notes - Working'!$A$2:$BP$571,56,FALSE))</f>
        <v/>
      </c>
      <c r="AV93" s="50" t="str">
        <f>IF(VLOOKUP($A93,'Data Notes - Working'!$A$2:$BP$571,57,FALSE)=0,"",VLOOKUP($A93,'Data Notes - Working'!$A$2:$BP$571,57,FALSE))</f>
        <v/>
      </c>
      <c r="AW93" s="50" t="str">
        <f>IF(VLOOKUP($A93,'Data Notes - Working'!$A$2:$BP$571,58,FALSE)=0,"",VLOOKUP($A93,'Data Notes - Working'!$A$2:$BP$571,58,FALSE))</f>
        <v/>
      </c>
      <c r="AX93" s="50" t="str">
        <f>IF(VLOOKUP(A93,'Data Notes - Working'!A92:BP661,59,FALSE)=0,"",VLOOKUP(A93,'Data Notes - Working'!A92:BP661,59,FALSE))</f>
        <v>No</v>
      </c>
      <c r="AY93" s="50" t="str">
        <f>IF(VLOOKUP($A93,'Data Notes - Working'!$A$2:$BP$571,60,FALSE)=0,"",VLOOKUP($A93,'Data Notes - Working'!$A$2:$BP$571,60,FALSE))</f>
        <v xml:space="preserve">1% CWD Alternate Assessment Participation [READING/LANGUAGE ARTS]: Students with Disabilities (IDEA) (CWD) taking the alternate assessment based on alternate achievement standards (ALTPARTALTACH) make up 1.50%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93" s="50" t="str">
        <f>IF(VLOOKUP($A93,'Data Notes - Working'!$A$2:$BP$571,61,FALSE)=0,"",VLOOKUP($A93,'Data Notes - Working'!$A$2:$BP$571,61,FALSE))</f>
        <v>The State of Connecticut is aware of [the] 1% rule. Multiple initiatives are in place for the 2018-19 school year to address concerns with the number of students assessed on the alternate assessment based on alternate achievement standards.</v>
      </c>
      <c r="BA93" s="50"/>
      <c r="BB93" s="50"/>
      <c r="BC93" s="50"/>
      <c r="BD93" s="50"/>
      <c r="BE93" s="50"/>
      <c r="BF93" s="50"/>
      <c r="BG93" s="50"/>
    </row>
    <row r="94" spans="1:59" s="9" customFormat="1" ht="150">
      <c r="A94" s="13" t="s">
        <v>470</v>
      </c>
      <c r="B94" s="14" t="s">
        <v>45</v>
      </c>
      <c r="C94" s="14" t="s">
        <v>46</v>
      </c>
      <c r="D94" s="14" t="s">
        <v>47</v>
      </c>
      <c r="E94" s="14" t="s">
        <v>432</v>
      </c>
      <c r="F94" s="14" t="s">
        <v>433</v>
      </c>
      <c r="G94" s="17" t="s">
        <v>136</v>
      </c>
      <c r="H94" s="18">
        <v>189</v>
      </c>
      <c r="I94" s="14">
        <v>590</v>
      </c>
      <c r="J94" s="14" t="s">
        <v>73</v>
      </c>
      <c r="K94" s="14" t="s">
        <v>137</v>
      </c>
      <c r="L94" s="14" t="s">
        <v>53</v>
      </c>
      <c r="M94" s="14"/>
      <c r="N94" s="14"/>
      <c r="O94" s="14" t="s">
        <v>54</v>
      </c>
      <c r="P94" s="14" t="s">
        <v>55</v>
      </c>
      <c r="Q94" s="14" t="s">
        <v>56</v>
      </c>
      <c r="R94" s="14" t="s">
        <v>140</v>
      </c>
      <c r="S94" s="14" t="s">
        <v>58</v>
      </c>
      <c r="T94" s="50" t="s">
        <v>471</v>
      </c>
      <c r="U94" s="50"/>
      <c r="V94" s="50" t="s">
        <v>472</v>
      </c>
      <c r="W94" s="26" t="s">
        <v>466</v>
      </c>
      <c r="X94" s="50"/>
      <c r="Y94" s="50"/>
      <c r="Z94" s="50" t="s">
        <v>399</v>
      </c>
      <c r="AA94" s="23"/>
      <c r="AB94" s="23"/>
      <c r="AC94" s="23" t="s">
        <v>54</v>
      </c>
      <c r="AD94" s="14" t="s">
        <v>139</v>
      </c>
      <c r="AE94" s="14" t="s">
        <v>133</v>
      </c>
      <c r="AF94" s="14" t="s">
        <v>140</v>
      </c>
      <c r="AG94" s="14" t="s">
        <v>141</v>
      </c>
      <c r="AH94" s="23" t="s">
        <v>185</v>
      </c>
      <c r="AI94" s="23" t="s">
        <v>101</v>
      </c>
      <c r="AJ94" s="50"/>
      <c r="AK94" s="50" t="s">
        <v>473</v>
      </c>
      <c r="AL94" s="50"/>
      <c r="AM94" s="50"/>
      <c r="AN94" s="50"/>
      <c r="AO94" s="50"/>
      <c r="AP94" s="50" t="str">
        <f t="shared" si="3"/>
        <v xml:space="preserve">1% CWD Alternate Assessment Participation [SCIENCE]: Students with Disabilities (IDEA) (CWD) taking the alternate assessment based on alternate achievement standards (ALTPARTALTACH) make up 1.51%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v>
      </c>
      <c r="AQ94" s="50" t="str">
        <f t="shared" si="4"/>
        <v>The State of Connecticut is aware of 1% rule. Multiple initiatives are in place for the 2018-19 school year to address concerns with the number of students assessed on the alternate assessment based on alternate achievement standards.</v>
      </c>
      <c r="AR94" s="50"/>
      <c r="AS94" s="50" t="str">
        <f t="shared" si="5"/>
        <v>Include</v>
      </c>
      <c r="AT94" s="50" t="str">
        <f>IF(VLOOKUP($A94,'Data Notes - Working'!$A$2:$BP$571,55,FALSE)=0,"",VLOOKUP($A94,'Data Notes - Working'!$A$2:$BP$571,55,FALSE))</f>
        <v>Science-only issue</v>
      </c>
      <c r="AU94" s="50" t="str">
        <f>IF(VLOOKUP($A94,'Data Notes - Working'!$A$2:$BP$571,56,FALSE)=0,"",VLOOKUP($A94,'Data Notes - Working'!$A$2:$BP$571,56,FALSE))</f>
        <v/>
      </c>
      <c r="AV94" s="50" t="str">
        <f>IF(VLOOKUP($A94,'Data Notes - Working'!$A$2:$BP$571,57,FALSE)=0,"",VLOOKUP($A94,'Data Notes - Working'!$A$2:$BP$571,57,FALSE))</f>
        <v/>
      </c>
      <c r="AW94" s="50" t="str">
        <f>IF(VLOOKUP($A94,'Data Notes - Working'!$A$2:$BP$571,58,FALSE)=0,"",VLOOKUP($A94,'Data Notes - Working'!$A$2:$BP$571,58,FALSE))</f>
        <v/>
      </c>
      <c r="AX94" s="50" t="str">
        <f>IF(VLOOKUP(A94,'Data Notes - Working'!A93:BP662,59,FALSE)=0,"",VLOOKUP(A94,'Data Notes - Working'!A93:BP662,59,FALSE))</f>
        <v>No</v>
      </c>
      <c r="AY94" s="50" t="str">
        <f>IF(VLOOKUP($A94,'Data Notes - Working'!$A$2:$BP$571,60,FALSE)=0,"",VLOOKUP($A94,'Data Notes - Working'!$A$2:$BP$571,60,FALSE))</f>
        <v xml:space="preserve">1% CWD Alternate Assessment Participation [SCIENCE]: Students with Disabilities (IDEA) (CWD) taking the alternate assessment based on alternate achievement standards (ALTPARTALTACH) make up 1.51%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94" s="50" t="str">
        <f>IF(VLOOKUP($A94,'Data Notes - Working'!$A$2:$BP$571,61,FALSE)=0,"",VLOOKUP($A94,'Data Notes - Working'!$A$2:$BP$571,61,FALSE))</f>
        <v>The State of Connecticut is aware of 1% rule. Multiple initiatives are in place for the 2018-19 school year to address concerns with the number of students assessed on the alternate assessment based on alternate achievement standards.</v>
      </c>
      <c r="BA94" s="50"/>
      <c r="BB94" s="50"/>
      <c r="BC94" s="50"/>
      <c r="BD94" s="50"/>
      <c r="BE94" s="50"/>
      <c r="BF94" s="50"/>
      <c r="BG94" s="50"/>
    </row>
    <row r="95" spans="1:59" s="9" customFormat="1" ht="105">
      <c r="A95" s="13" t="s">
        <v>474</v>
      </c>
      <c r="B95" s="14" t="s">
        <v>45</v>
      </c>
      <c r="C95" s="14" t="s">
        <v>46</v>
      </c>
      <c r="D95" s="14" t="s">
        <v>47</v>
      </c>
      <c r="E95" s="14" t="s">
        <v>475</v>
      </c>
      <c r="F95" s="14" t="s">
        <v>476</v>
      </c>
      <c r="G95" s="13" t="s">
        <v>72</v>
      </c>
      <c r="H95" s="16">
        <v>179</v>
      </c>
      <c r="I95" s="14">
        <v>585</v>
      </c>
      <c r="J95" s="14" t="s">
        <v>73</v>
      </c>
      <c r="K95" s="14" t="s">
        <v>74</v>
      </c>
      <c r="L95" s="14" t="s">
        <v>75</v>
      </c>
      <c r="M95" s="14"/>
      <c r="N95" s="14"/>
      <c r="O95" s="14" t="s">
        <v>54</v>
      </c>
      <c r="P95" s="14" t="s">
        <v>53</v>
      </c>
      <c r="Q95" s="14" t="s">
        <v>477</v>
      </c>
      <c r="R95" s="14" t="s">
        <v>478</v>
      </c>
      <c r="S95" s="14" t="s">
        <v>58</v>
      </c>
      <c r="T95" s="50" t="s">
        <v>479</v>
      </c>
      <c r="U95" s="50"/>
      <c r="V95" s="50" t="s">
        <v>479</v>
      </c>
      <c r="W95" s="26" t="s">
        <v>480</v>
      </c>
      <c r="X95" s="50"/>
      <c r="Y95" s="50"/>
      <c r="Z95" s="50"/>
      <c r="AA95" s="23"/>
      <c r="AB95" s="23"/>
      <c r="AC95" s="14"/>
      <c r="AD95" s="14"/>
      <c r="AE95" s="23"/>
      <c r="AF95" s="23"/>
      <c r="AG95" s="23"/>
      <c r="AH95" s="23" t="s">
        <v>61</v>
      </c>
      <c r="AI95" s="23" t="s">
        <v>62</v>
      </c>
      <c r="AJ95" s="50"/>
      <c r="AK95" s="50"/>
      <c r="AL95" s="50"/>
      <c r="AM95" s="50"/>
      <c r="AN95" s="50"/>
      <c r="AO95" s="50"/>
      <c r="AP95" s="50" t="str">
        <f t="shared" si="3"/>
        <v/>
      </c>
      <c r="AQ95" s="50" t="str">
        <f t="shared" si="4"/>
        <v>Data Resubmitted</v>
      </c>
      <c r="AR95" s="50"/>
      <c r="AS95" s="50" t="str">
        <f t="shared" si="5"/>
        <v>Exclude</v>
      </c>
      <c r="AT95" s="50" t="str">
        <f>IF(VLOOKUP($A95,'Data Notes - Working'!$A$2:$BP$571,55,FALSE)=0,"",VLOOKUP($A95,'Data Notes - Working'!$A$2:$BP$571,55,FALSE))</f>
        <v>No</v>
      </c>
      <c r="AU95" s="50" t="str">
        <f>IF(VLOOKUP($A95,'Data Notes - Working'!$A$2:$BP$571,56,FALSE)=0,"",VLOOKUP($A95,'Data Notes - Working'!$A$2:$BP$571,56,FALSE))</f>
        <v>Resolved</v>
      </c>
      <c r="AV95" s="50" t="str">
        <f>IF(VLOOKUP($A95,'Data Notes - Working'!$A$2:$BP$571,57,FALSE)=0,"",VLOOKUP($A95,'Data Notes - Working'!$A$2:$BP$571,57,FALSE))</f>
        <v/>
      </c>
      <c r="AW95" s="50" t="str">
        <f>IF(VLOOKUP($A95,'Data Notes - Working'!$A$2:$BP$571,58,FALSE)=0,"",VLOOKUP($A95,'Data Notes - Working'!$A$2:$BP$571,58,FALSE))</f>
        <v/>
      </c>
      <c r="AX95" s="50" t="str">
        <f>IF(VLOOKUP(A95,'Data Notes - Working'!A94:BP663,59,FALSE)=0,"",VLOOKUP(A95,'Data Notes - Working'!A94:BP663,59,FALSE))</f>
        <v/>
      </c>
      <c r="AY95" s="50" t="str">
        <f>IF(VLOOKUP($A95,'Data Notes - Working'!$A$2:$BP$571,60,FALSE)=0,"",VLOOKUP($A95,'Data Notes - Working'!$A$2:$BP$571,60,FALSE))</f>
        <v/>
      </c>
      <c r="AZ95" s="50" t="str">
        <f>IF(VLOOKUP($A95,'Data Notes - Working'!$A$2:$BP$571,61,FALSE)=0,"",VLOOKUP($A95,'Data Notes - Working'!$A$2:$BP$571,61,FALSE))</f>
        <v/>
      </c>
      <c r="BA95" s="50"/>
      <c r="BB95" s="50"/>
      <c r="BC95" s="50"/>
      <c r="BD95" s="50"/>
      <c r="BE95" s="50"/>
      <c r="BF95" s="50"/>
      <c r="BG95" s="50"/>
    </row>
    <row r="96" spans="1:59" s="9" customFormat="1" ht="75">
      <c r="A96" s="13" t="s">
        <v>481</v>
      </c>
      <c r="B96" s="14" t="s">
        <v>45</v>
      </c>
      <c r="C96" s="14" t="s">
        <v>46</v>
      </c>
      <c r="D96" s="14" t="s">
        <v>47</v>
      </c>
      <c r="E96" s="14" t="s">
        <v>475</v>
      </c>
      <c r="F96" s="14" t="s">
        <v>476</v>
      </c>
      <c r="G96" s="13" t="s">
        <v>72</v>
      </c>
      <c r="H96" s="14">
        <v>179</v>
      </c>
      <c r="I96" s="14">
        <v>585</v>
      </c>
      <c r="J96" s="14" t="s">
        <v>73</v>
      </c>
      <c r="K96" s="14" t="s">
        <v>74</v>
      </c>
      <c r="L96" s="14" t="s">
        <v>482</v>
      </c>
      <c r="M96" s="14"/>
      <c r="N96" s="14"/>
      <c r="O96" s="14" t="s">
        <v>54</v>
      </c>
      <c r="P96" s="14" t="s">
        <v>53</v>
      </c>
      <c r="Q96" s="14" t="s">
        <v>483</v>
      </c>
      <c r="R96" s="14" t="s">
        <v>478</v>
      </c>
      <c r="S96" s="14" t="s">
        <v>58</v>
      </c>
      <c r="T96" s="50" t="s">
        <v>484</v>
      </c>
      <c r="U96" s="50"/>
      <c r="V96" s="50" t="s">
        <v>484</v>
      </c>
      <c r="W96" s="26" t="s">
        <v>480</v>
      </c>
      <c r="X96" s="50"/>
      <c r="Y96" s="50"/>
      <c r="Z96" s="50"/>
      <c r="AA96" s="23"/>
      <c r="AB96" s="23"/>
      <c r="AC96" s="14"/>
      <c r="AD96" s="14"/>
      <c r="AE96" s="23"/>
      <c r="AF96" s="23"/>
      <c r="AG96" s="23"/>
      <c r="AH96" s="23" t="s">
        <v>61</v>
      </c>
      <c r="AI96" s="23" t="s">
        <v>62</v>
      </c>
      <c r="AJ96" s="50"/>
      <c r="AK96" s="50"/>
      <c r="AL96" s="50"/>
      <c r="AM96" s="50"/>
      <c r="AN96" s="50"/>
      <c r="AO96" s="50"/>
      <c r="AP96" s="50" t="str">
        <f t="shared" si="3"/>
        <v/>
      </c>
      <c r="AQ96" s="50" t="str">
        <f t="shared" si="4"/>
        <v>Data Resubmitted</v>
      </c>
      <c r="AR96" s="50"/>
      <c r="AS96" s="50" t="str">
        <f t="shared" si="5"/>
        <v>Exclude</v>
      </c>
      <c r="AT96" s="50" t="str">
        <f>IF(VLOOKUP($A96,'Data Notes - Working'!$A$2:$BP$571,55,FALSE)=0,"",VLOOKUP($A96,'Data Notes - Working'!$A$2:$BP$571,55,FALSE))</f>
        <v>No</v>
      </c>
      <c r="AU96" s="50" t="str">
        <f>IF(VLOOKUP($A96,'Data Notes - Working'!$A$2:$BP$571,56,FALSE)=0,"",VLOOKUP($A96,'Data Notes - Working'!$A$2:$BP$571,56,FALSE))</f>
        <v>Resolved</v>
      </c>
      <c r="AV96" s="50" t="str">
        <f>IF(VLOOKUP($A96,'Data Notes - Working'!$A$2:$BP$571,57,FALSE)=0,"",VLOOKUP($A96,'Data Notes - Working'!$A$2:$BP$571,57,FALSE))</f>
        <v/>
      </c>
      <c r="AW96" s="50" t="str">
        <f>IF(VLOOKUP($A96,'Data Notes - Working'!$A$2:$BP$571,58,FALSE)=0,"",VLOOKUP($A96,'Data Notes - Working'!$A$2:$BP$571,58,FALSE))</f>
        <v/>
      </c>
      <c r="AX96" s="50" t="str">
        <f>IF(VLOOKUP(A96,'Data Notes - Working'!A95:BP664,59,FALSE)=0,"",VLOOKUP(A96,'Data Notes - Working'!A95:BP664,59,FALSE))</f>
        <v/>
      </c>
      <c r="AY96" s="50" t="str">
        <f>IF(VLOOKUP($A96,'Data Notes - Working'!$A$2:$BP$571,60,FALSE)=0,"",VLOOKUP($A96,'Data Notes - Working'!$A$2:$BP$571,60,FALSE))</f>
        <v/>
      </c>
      <c r="AZ96" s="50" t="str">
        <f>IF(VLOOKUP($A96,'Data Notes - Working'!$A$2:$BP$571,61,FALSE)=0,"",VLOOKUP($A96,'Data Notes - Working'!$A$2:$BP$571,61,FALSE))</f>
        <v/>
      </c>
      <c r="BA96" s="50"/>
      <c r="BB96" s="50"/>
      <c r="BC96" s="50"/>
      <c r="BD96" s="50"/>
      <c r="BE96" s="50"/>
      <c r="BF96" s="50"/>
      <c r="BG96" s="50"/>
    </row>
    <row r="97" spans="1:59" s="9" customFormat="1" ht="105">
      <c r="A97" s="13" t="s">
        <v>485</v>
      </c>
      <c r="B97" s="14" t="s">
        <v>45</v>
      </c>
      <c r="C97" s="14" t="s">
        <v>46</v>
      </c>
      <c r="D97" s="14" t="s">
        <v>47</v>
      </c>
      <c r="E97" s="14" t="s">
        <v>475</v>
      </c>
      <c r="F97" s="14" t="s">
        <v>476</v>
      </c>
      <c r="G97" s="13" t="s">
        <v>72</v>
      </c>
      <c r="H97" s="14">
        <v>179</v>
      </c>
      <c r="I97" s="14">
        <v>585</v>
      </c>
      <c r="J97" s="14" t="s">
        <v>73</v>
      </c>
      <c r="K97" s="14" t="s">
        <v>74</v>
      </c>
      <c r="L97" s="14" t="s">
        <v>75</v>
      </c>
      <c r="M97" s="14"/>
      <c r="N97" s="14"/>
      <c r="O97" s="14"/>
      <c r="P97" s="14"/>
      <c r="Q97" s="14"/>
      <c r="R97" s="14"/>
      <c r="S97" s="14"/>
      <c r="T97" s="49"/>
      <c r="U97" s="49"/>
      <c r="V97" s="49"/>
      <c r="W97" s="26" t="s">
        <v>64</v>
      </c>
      <c r="X97" s="49"/>
      <c r="Y97" s="49"/>
      <c r="Z97" s="49"/>
      <c r="AA97" s="14"/>
      <c r="AB97" s="14"/>
      <c r="AC97" s="14" t="s">
        <v>54</v>
      </c>
      <c r="AD97" s="14" t="s">
        <v>53</v>
      </c>
      <c r="AE97" s="14" t="s">
        <v>486</v>
      </c>
      <c r="AF97" s="14" t="s">
        <v>478</v>
      </c>
      <c r="AG97" s="14"/>
      <c r="AH97" s="14" t="s">
        <v>61</v>
      </c>
      <c r="AI97" s="14" t="s">
        <v>78</v>
      </c>
      <c r="AJ97" s="49"/>
      <c r="AK97" s="50" t="s">
        <v>487</v>
      </c>
      <c r="AL97" s="50"/>
      <c r="AM97" s="49"/>
      <c r="AN97" s="49"/>
      <c r="AO97" s="49"/>
      <c r="AP97" s="50" t="str">
        <f t="shared" si="3"/>
        <v>Achievement metadata - [SCIENCE]: Achievement data (FS 179) submitted for REGASSWACC, REGASSWOACC [PERF LEVELS 1-4] for GRADES 5, 8, HS; however, EMAPS assessment metadata does not include these GRADES 5, 8, HS/REGASSWACC, REGASSWOACC/LEVELS 1-4 combinations. Zeroes were submitted for these combinations. Please resubmit metadata and/or data to ensure consistency.</v>
      </c>
      <c r="AQ97" s="50" t="str">
        <f t="shared" si="4"/>
        <v/>
      </c>
      <c r="AR97" s="50"/>
      <c r="AS97" s="50" t="str">
        <f t="shared" si="5"/>
        <v>Include</v>
      </c>
      <c r="AT97" s="50" t="str">
        <f>IF(VLOOKUP($A97,'Data Notes - Working'!$A$2:$BP$571,55,FALSE)=0,"",VLOOKUP($A97,'Data Notes - Working'!$A$2:$BP$571,55,FALSE))</f>
        <v>No</v>
      </c>
      <c r="AU97" s="50" t="str">
        <f>IF(VLOOKUP($A97,'Data Notes - Working'!$A$2:$BP$571,56,FALSE)=0,"",VLOOKUP($A97,'Data Notes - Working'!$A$2:$BP$571,56,FALSE))</f>
        <v>PO decided not to send to state</v>
      </c>
      <c r="AV97" s="50" t="str">
        <f>IF(VLOOKUP($A97,'Data Notes - Working'!$A$2:$BP$571,57,FALSE)=0,"",VLOOKUP($A97,'Data Notes - Working'!$A$2:$BP$571,57,FALSE))</f>
        <v>No state response</v>
      </c>
      <c r="AW97" s="50" t="str">
        <f>IF(VLOOKUP($A97,'Data Notes - Working'!$A$2:$BP$571,58,FALSE)=0,"",VLOOKUP($A97,'Data Notes - Working'!$A$2:$BP$571,58,FALSE))</f>
        <v>No state response</v>
      </c>
      <c r="AX97" s="50" t="str">
        <f>IF(VLOOKUP(A97,'Data Notes - Working'!A96:BP665,59,FALSE)=0,"",VLOOKUP(A97,'Data Notes - Working'!A96:BP665,59,FALSE))</f>
        <v/>
      </c>
      <c r="AY97" s="50" t="str">
        <f>IF(VLOOKUP($A97,'Data Notes - Working'!$A$2:$BP$571,60,FALSE)=0,"",VLOOKUP($A97,'Data Notes - Working'!$A$2:$BP$571,60,FALSE))</f>
        <v>Achievement metadata - [SCIENCE]: Achievement data (FS 179) submitted for REGASSWACC, REGASSWOACC [PERF LEVELS 1-4] for GRADES 5, 8, HS; however, EMAPS assessment metadata does not include these GRADES 5, 8, HS/REGASSWACC, REGASSWOACC/LEVELS 1-4 combinations. Zeroes were submitted for these combinations. Please resubmit metadata and/or data to ensure consistency.</v>
      </c>
      <c r="AZ97" s="50" t="str">
        <f>IF(VLOOKUP($A97,'Data Notes - Working'!$A$2:$BP$571,61,FALSE)=0,"",VLOOKUP($A97,'Data Notes - Working'!$A$2:$BP$571,61,FALSE))</f>
        <v/>
      </c>
      <c r="BA97" s="50"/>
      <c r="BB97" s="50"/>
      <c r="BC97" s="50"/>
      <c r="BD97" s="50"/>
      <c r="BE97" s="50"/>
      <c r="BF97" s="50"/>
      <c r="BG97" s="50"/>
    </row>
    <row r="98" spans="1:59" s="9" customFormat="1" ht="75">
      <c r="A98" s="13" t="s">
        <v>488</v>
      </c>
      <c r="B98" s="14" t="s">
        <v>45</v>
      </c>
      <c r="C98" s="14" t="s">
        <v>46</v>
      </c>
      <c r="D98" s="14" t="s">
        <v>47</v>
      </c>
      <c r="E98" s="14" t="s">
        <v>475</v>
      </c>
      <c r="F98" s="14" t="s">
        <v>476</v>
      </c>
      <c r="G98" s="13" t="s">
        <v>72</v>
      </c>
      <c r="H98" s="14" t="s">
        <v>84</v>
      </c>
      <c r="I98" s="14" t="s">
        <v>85</v>
      </c>
      <c r="J98" s="14" t="s">
        <v>73</v>
      </c>
      <c r="K98" s="14" t="s">
        <v>74</v>
      </c>
      <c r="L98" s="14" t="s">
        <v>482</v>
      </c>
      <c r="M98" s="14" t="s">
        <v>54</v>
      </c>
      <c r="N98" s="14" t="s">
        <v>54</v>
      </c>
      <c r="O98" s="14"/>
      <c r="P98" s="14" t="s">
        <v>53</v>
      </c>
      <c r="Q98" s="14" t="s">
        <v>489</v>
      </c>
      <c r="R98" s="14" t="s">
        <v>140</v>
      </c>
      <c r="S98" s="14" t="s">
        <v>58</v>
      </c>
      <c r="T98" s="50" t="s">
        <v>490</v>
      </c>
      <c r="U98" s="50"/>
      <c r="V98" s="50" t="s">
        <v>490</v>
      </c>
      <c r="W98" s="26" t="s">
        <v>491</v>
      </c>
      <c r="X98" s="50"/>
      <c r="Y98" s="50"/>
      <c r="Z98" s="50"/>
      <c r="AA98" s="14"/>
      <c r="AB98" s="14"/>
      <c r="AC98" s="23"/>
      <c r="AD98" s="14"/>
      <c r="AE98" s="23"/>
      <c r="AF98" s="23"/>
      <c r="AG98" s="23"/>
      <c r="AH98" s="23" t="s">
        <v>61</v>
      </c>
      <c r="AI98" s="23" t="s">
        <v>62</v>
      </c>
      <c r="AJ98" s="50"/>
      <c r="AK98" s="50"/>
      <c r="AL98" s="50"/>
      <c r="AM98" s="50"/>
      <c r="AN98" s="50"/>
      <c r="AO98" s="50"/>
      <c r="AP98" s="50" t="str">
        <f t="shared" si="3"/>
        <v/>
      </c>
      <c r="AQ98" s="50" t="str">
        <f t="shared" si="4"/>
        <v>Metadata Resubmitted</v>
      </c>
      <c r="AR98" s="50"/>
      <c r="AS98" s="50" t="str">
        <f t="shared" si="5"/>
        <v>Exclude</v>
      </c>
      <c r="AT98" s="50" t="str">
        <f>IF(VLOOKUP($A98,'Data Notes - Working'!$A$2:$BP$571,55,FALSE)=0,"",VLOOKUP($A98,'Data Notes - Working'!$A$2:$BP$571,55,FALSE))</f>
        <v>No</v>
      </c>
      <c r="AU98" s="50" t="str">
        <f>IF(VLOOKUP($A98,'Data Notes - Working'!$A$2:$BP$571,56,FALSE)=0,"",VLOOKUP($A98,'Data Notes - Working'!$A$2:$BP$571,56,FALSE))</f>
        <v>Resolved</v>
      </c>
      <c r="AV98" s="50" t="str">
        <f>IF(VLOOKUP($A98,'Data Notes - Working'!$A$2:$BP$571,57,FALSE)=0,"",VLOOKUP($A98,'Data Notes - Working'!$A$2:$BP$571,57,FALSE))</f>
        <v/>
      </c>
      <c r="AW98" s="50" t="str">
        <f>IF(VLOOKUP($A98,'Data Notes - Working'!$A$2:$BP$571,58,FALSE)=0,"",VLOOKUP($A98,'Data Notes - Working'!$A$2:$BP$571,58,FALSE))</f>
        <v/>
      </c>
      <c r="AX98" s="50" t="str">
        <f>IF(VLOOKUP(A98,'Data Notes - Working'!A97:BP666,59,FALSE)=0,"",VLOOKUP(A98,'Data Notes - Working'!A97:BP666,59,FALSE))</f>
        <v/>
      </c>
      <c r="AY98" s="50" t="str">
        <f>IF(VLOOKUP($A98,'Data Notes - Working'!$A$2:$BP$571,60,FALSE)=0,"",VLOOKUP($A98,'Data Notes - Working'!$A$2:$BP$571,60,FALSE))</f>
        <v/>
      </c>
      <c r="AZ98" s="50" t="str">
        <f>IF(VLOOKUP($A98,'Data Notes - Working'!$A$2:$BP$571,61,FALSE)=0,"",VLOOKUP($A98,'Data Notes - Working'!$A$2:$BP$571,61,FALSE))</f>
        <v/>
      </c>
      <c r="BA98" s="50"/>
      <c r="BB98" s="50"/>
      <c r="BC98" s="50"/>
      <c r="BD98" s="50"/>
      <c r="BE98" s="50"/>
      <c r="BF98" s="50"/>
      <c r="BG98" s="50"/>
    </row>
    <row r="99" spans="1:59" s="9" customFormat="1" ht="135">
      <c r="A99" s="13" t="s">
        <v>492</v>
      </c>
      <c r="B99" s="14" t="s">
        <v>45</v>
      </c>
      <c r="C99" s="14" t="s">
        <v>46</v>
      </c>
      <c r="D99" s="14" t="s">
        <v>47</v>
      </c>
      <c r="E99" s="14" t="s">
        <v>475</v>
      </c>
      <c r="F99" s="14" t="s">
        <v>476</v>
      </c>
      <c r="G99" s="13" t="s">
        <v>72</v>
      </c>
      <c r="H99" s="14" t="s">
        <v>84</v>
      </c>
      <c r="I99" s="14" t="s">
        <v>85</v>
      </c>
      <c r="J99" s="14" t="s">
        <v>73</v>
      </c>
      <c r="K99" s="14" t="s">
        <v>74</v>
      </c>
      <c r="L99" s="14" t="s">
        <v>75</v>
      </c>
      <c r="M99" s="14" t="s">
        <v>54</v>
      </c>
      <c r="N99" s="14" t="s">
        <v>54</v>
      </c>
      <c r="O99" s="14"/>
      <c r="P99" s="14" t="s">
        <v>53</v>
      </c>
      <c r="Q99" s="14" t="s">
        <v>493</v>
      </c>
      <c r="R99" s="14" t="s">
        <v>57</v>
      </c>
      <c r="S99" s="14" t="s">
        <v>58</v>
      </c>
      <c r="T99" s="50" t="s">
        <v>494</v>
      </c>
      <c r="U99" s="50"/>
      <c r="V99" s="50" t="s">
        <v>494</v>
      </c>
      <c r="W99" s="26" t="s">
        <v>491</v>
      </c>
      <c r="X99" s="50"/>
      <c r="Y99" s="50"/>
      <c r="Z99" s="50"/>
      <c r="AA99" s="14"/>
      <c r="AB99" s="14"/>
      <c r="AC99" s="23"/>
      <c r="AD99" s="14"/>
      <c r="AE99" s="23"/>
      <c r="AF99" s="23"/>
      <c r="AG99" s="23"/>
      <c r="AH99" s="23" t="s">
        <v>61</v>
      </c>
      <c r="AI99" s="23" t="s">
        <v>62</v>
      </c>
      <c r="AJ99" s="50"/>
      <c r="AK99" s="50"/>
      <c r="AL99" s="50"/>
      <c r="AM99" s="50"/>
      <c r="AN99" s="50"/>
      <c r="AO99" s="50"/>
      <c r="AP99" s="50" t="str">
        <f t="shared" si="3"/>
        <v/>
      </c>
      <c r="AQ99" s="50" t="str">
        <f t="shared" si="4"/>
        <v>Metadata Resubmitted</v>
      </c>
      <c r="AR99" s="50"/>
      <c r="AS99" s="50" t="str">
        <f t="shared" si="5"/>
        <v>Exclude</v>
      </c>
      <c r="AT99" s="50" t="str">
        <f>IF(VLOOKUP($A99,'Data Notes - Working'!$A$2:$BP$571,55,FALSE)=0,"",VLOOKUP($A99,'Data Notes - Working'!$A$2:$BP$571,55,FALSE))</f>
        <v>No</v>
      </c>
      <c r="AU99" s="50" t="str">
        <f>IF(VLOOKUP($A99,'Data Notes - Working'!$A$2:$BP$571,56,FALSE)=0,"",VLOOKUP($A99,'Data Notes - Working'!$A$2:$BP$571,56,FALSE))</f>
        <v>Resolved</v>
      </c>
      <c r="AV99" s="50" t="str">
        <f>IF(VLOOKUP($A99,'Data Notes - Working'!$A$2:$BP$571,57,FALSE)=0,"",VLOOKUP($A99,'Data Notes - Working'!$A$2:$BP$571,57,FALSE))</f>
        <v/>
      </c>
      <c r="AW99" s="50" t="str">
        <f>IF(VLOOKUP($A99,'Data Notes - Working'!$A$2:$BP$571,58,FALSE)=0,"",VLOOKUP($A99,'Data Notes - Working'!$A$2:$BP$571,58,FALSE))</f>
        <v/>
      </c>
      <c r="AX99" s="50" t="str">
        <f>IF(VLOOKUP(A99,'Data Notes - Working'!A98:BP667,59,FALSE)=0,"",VLOOKUP(A99,'Data Notes - Working'!A98:BP667,59,FALSE))</f>
        <v/>
      </c>
      <c r="AY99" s="50" t="str">
        <f>IF(VLOOKUP($A99,'Data Notes - Working'!$A$2:$BP$571,60,FALSE)=0,"",VLOOKUP($A99,'Data Notes - Working'!$A$2:$BP$571,60,FALSE))</f>
        <v/>
      </c>
      <c r="AZ99" s="50" t="str">
        <f>IF(VLOOKUP($A99,'Data Notes - Working'!$A$2:$BP$571,61,FALSE)=0,"",VLOOKUP($A99,'Data Notes - Working'!$A$2:$BP$571,61,FALSE))</f>
        <v/>
      </c>
      <c r="BA99" s="50"/>
      <c r="BB99" s="50"/>
      <c r="BC99" s="50"/>
      <c r="BD99" s="50"/>
      <c r="BE99" s="50"/>
      <c r="BF99" s="50"/>
      <c r="BG99" s="50"/>
    </row>
    <row r="100" spans="1:59" s="9" customFormat="1" ht="90">
      <c r="A100" s="13" t="s">
        <v>495</v>
      </c>
      <c r="B100" s="14" t="s">
        <v>45</v>
      </c>
      <c r="C100" s="14" t="s">
        <v>46</v>
      </c>
      <c r="D100" s="14" t="s">
        <v>47</v>
      </c>
      <c r="E100" s="14" t="s">
        <v>475</v>
      </c>
      <c r="F100" s="14" t="s">
        <v>476</v>
      </c>
      <c r="G100" s="13" t="s">
        <v>88</v>
      </c>
      <c r="H100" s="16">
        <v>189</v>
      </c>
      <c r="I100" s="14">
        <v>590</v>
      </c>
      <c r="J100" s="14" t="s">
        <v>73</v>
      </c>
      <c r="K100" s="14" t="s">
        <v>74</v>
      </c>
      <c r="L100" s="14" t="s">
        <v>269</v>
      </c>
      <c r="M100" s="14"/>
      <c r="N100" s="14"/>
      <c r="O100" s="14" t="s">
        <v>54</v>
      </c>
      <c r="P100" s="14" t="s">
        <v>53</v>
      </c>
      <c r="Q100" s="14" t="s">
        <v>496</v>
      </c>
      <c r="R100" s="14" t="s">
        <v>478</v>
      </c>
      <c r="S100" s="14" t="s">
        <v>58</v>
      </c>
      <c r="T100" s="50" t="s">
        <v>497</v>
      </c>
      <c r="U100" s="50"/>
      <c r="V100" s="50" t="s">
        <v>497</v>
      </c>
      <c r="W100" s="26" t="s">
        <v>480</v>
      </c>
      <c r="X100" s="50"/>
      <c r="Y100" s="50"/>
      <c r="Z100" s="50"/>
      <c r="AA100" s="23"/>
      <c r="AB100" s="23"/>
      <c r="AC100" s="14" t="s">
        <v>54</v>
      </c>
      <c r="AD100" s="14" t="s">
        <v>53</v>
      </c>
      <c r="AE100" s="23" t="s">
        <v>486</v>
      </c>
      <c r="AF100" s="23" t="s">
        <v>498</v>
      </c>
      <c r="AG100" s="23"/>
      <c r="AH100" s="23" t="s">
        <v>61</v>
      </c>
      <c r="AI100" s="23" t="s">
        <v>101</v>
      </c>
      <c r="AJ100" s="50"/>
      <c r="AK100" s="50" t="s">
        <v>499</v>
      </c>
      <c r="AL100" s="50"/>
      <c r="AM100" s="50"/>
      <c r="AN100" s="50"/>
      <c r="AO100" s="50"/>
      <c r="AP100" s="50" t="str">
        <f t="shared" si="3"/>
        <v>Participation metadata - [SCIENCE]: No Participation data (FS 189) submitted for REGPARTWACC, REGPARTWOACC for GRADES 5, 8, HS; however, EMAPS assessment metadata indicated GRADES 5, 8, HS/REGPARTWACC, REGPARTWOACC would be submitted. Please resubmit metadata and/or data to ensure consistency.</v>
      </c>
      <c r="AQ100" s="50" t="str">
        <f t="shared" si="4"/>
        <v>Data Resubmitted</v>
      </c>
      <c r="AR100" s="50"/>
      <c r="AS100" s="50" t="str">
        <f t="shared" si="5"/>
        <v>Include</v>
      </c>
      <c r="AT100" s="50" t="str">
        <f>IF(VLOOKUP($A100,'Data Notes - Working'!$A$2:$BP$571,55,FALSE)=0,"",VLOOKUP($A100,'Data Notes - Working'!$A$2:$BP$571,55,FALSE))</f>
        <v>Science-only issue</v>
      </c>
      <c r="AU100" s="50" t="str">
        <f>IF(VLOOKUP($A100,'Data Notes - Working'!$A$2:$BP$571,56,FALSE)=0,"",VLOOKUP($A100,'Data Notes - Working'!$A$2:$BP$571,56,FALSE))</f>
        <v>Not relevant</v>
      </c>
      <c r="AV100" s="50" t="str">
        <f>IF(VLOOKUP($A100,'Data Notes - Working'!$A$2:$BP$571,57,FALSE)=0,"",VLOOKUP($A100,'Data Notes - Working'!$A$2:$BP$571,57,FALSE))</f>
        <v>No</v>
      </c>
      <c r="AW100" s="50" t="str">
        <f>IF(VLOOKUP($A100,'Data Notes - Working'!$A$2:$BP$571,58,FALSE)=0,"",VLOOKUP($A100,'Data Notes - Working'!$A$2:$BP$571,58,FALSE))</f>
        <v>Not relevant</v>
      </c>
      <c r="AX100" s="50" t="str">
        <f>IF(VLOOKUP(A100,'Data Notes - Working'!A99:BP668,59,FALSE)=0,"",VLOOKUP(A100,'Data Notes - Working'!A99:BP668,59,FALSE))</f>
        <v>No</v>
      </c>
      <c r="AY100" s="50" t="str">
        <f>IF(VLOOKUP($A100,'Data Notes - Working'!$A$2:$BP$571,60,FALSE)=0,"",VLOOKUP($A100,'Data Notes - Working'!$A$2:$BP$571,60,FALSE))</f>
        <v>Participation metadata - [SCIENCE]: No Participation data (FS 189) submitted for REGPARTWACC, REGPARTWOACC for GRADES 5, 8, HS; however, EMAPS assessment metadata indicated GRADES 5, 8, HS/REGPARTWACC, REGPARTWOACC would be submitted. Please resubmit metadata and/or data to ensure consistency.</v>
      </c>
      <c r="AZ100" s="50" t="str">
        <f>IF(VLOOKUP($A100,'Data Notes - Working'!$A$2:$BP$571,61,FALSE)=0,"",VLOOKUP($A100,'Data Notes - Working'!$A$2:$BP$571,61,FALSE))</f>
        <v/>
      </c>
      <c r="BA100" s="50"/>
      <c r="BB100" s="50"/>
      <c r="BC100" s="50"/>
      <c r="BD100" s="50"/>
      <c r="BE100" s="50"/>
      <c r="BF100" s="50"/>
      <c r="BG100" s="50"/>
    </row>
    <row r="101" spans="1:59" s="9" customFormat="1" ht="75">
      <c r="A101" s="13" t="s">
        <v>500</v>
      </c>
      <c r="B101" s="14" t="s">
        <v>45</v>
      </c>
      <c r="C101" s="14" t="s">
        <v>46</v>
      </c>
      <c r="D101" s="14" t="s">
        <v>47</v>
      </c>
      <c r="E101" s="14" t="s">
        <v>475</v>
      </c>
      <c r="F101" s="14" t="s">
        <v>476</v>
      </c>
      <c r="G101" s="13" t="s">
        <v>88</v>
      </c>
      <c r="H101" s="14" t="s">
        <v>91</v>
      </c>
      <c r="I101" s="14" t="s">
        <v>92</v>
      </c>
      <c r="J101" s="14" t="s">
        <v>73</v>
      </c>
      <c r="K101" s="14" t="s">
        <v>74</v>
      </c>
      <c r="L101" s="14" t="s">
        <v>482</v>
      </c>
      <c r="M101" s="14" t="s">
        <v>54</v>
      </c>
      <c r="N101" s="14" t="s">
        <v>54</v>
      </c>
      <c r="O101" s="14"/>
      <c r="P101" s="14" t="s">
        <v>53</v>
      </c>
      <c r="Q101" s="14" t="s">
        <v>489</v>
      </c>
      <c r="R101" s="14" t="s">
        <v>140</v>
      </c>
      <c r="S101" s="14" t="s">
        <v>58</v>
      </c>
      <c r="T101" s="50" t="s">
        <v>501</v>
      </c>
      <c r="U101" s="50"/>
      <c r="V101" s="50" t="s">
        <v>501</v>
      </c>
      <c r="W101" s="26" t="s">
        <v>491</v>
      </c>
      <c r="X101" s="50"/>
      <c r="Y101" s="50"/>
      <c r="Z101" s="50"/>
      <c r="AA101" s="14"/>
      <c r="AB101" s="14"/>
      <c r="AC101" s="23"/>
      <c r="AD101" s="14"/>
      <c r="AE101" s="23"/>
      <c r="AF101" s="23"/>
      <c r="AG101" s="23"/>
      <c r="AH101" s="23" t="s">
        <v>61</v>
      </c>
      <c r="AI101" s="23" t="s">
        <v>62</v>
      </c>
      <c r="AJ101" s="50"/>
      <c r="AK101" s="50"/>
      <c r="AL101" s="50"/>
      <c r="AM101" s="50"/>
      <c r="AN101" s="50"/>
      <c r="AO101" s="50"/>
      <c r="AP101" s="50" t="str">
        <f t="shared" si="3"/>
        <v/>
      </c>
      <c r="AQ101" s="50" t="str">
        <f t="shared" si="4"/>
        <v>Metadata Resubmitted</v>
      </c>
      <c r="AR101" s="50"/>
      <c r="AS101" s="50" t="str">
        <f t="shared" si="5"/>
        <v>Exclude</v>
      </c>
      <c r="AT101" s="50" t="str">
        <f>IF(VLOOKUP($A101,'Data Notes - Working'!$A$2:$BP$571,55,FALSE)=0,"",VLOOKUP($A101,'Data Notes - Working'!$A$2:$BP$571,55,FALSE))</f>
        <v>No</v>
      </c>
      <c r="AU101" s="50" t="str">
        <f>IF(VLOOKUP($A101,'Data Notes - Working'!$A$2:$BP$571,56,FALSE)=0,"",VLOOKUP($A101,'Data Notes - Working'!$A$2:$BP$571,56,FALSE))</f>
        <v>Resolved</v>
      </c>
      <c r="AV101" s="50" t="str">
        <f>IF(VLOOKUP($A101,'Data Notes - Working'!$A$2:$BP$571,57,FALSE)=0,"",VLOOKUP($A101,'Data Notes - Working'!$A$2:$BP$571,57,FALSE))</f>
        <v/>
      </c>
      <c r="AW101" s="50" t="str">
        <f>IF(VLOOKUP($A101,'Data Notes - Working'!$A$2:$BP$571,58,FALSE)=0,"",VLOOKUP($A101,'Data Notes - Working'!$A$2:$BP$571,58,FALSE))</f>
        <v/>
      </c>
      <c r="AX101" s="50" t="str">
        <f>IF(VLOOKUP(A101,'Data Notes - Working'!A100:BP669,59,FALSE)=0,"",VLOOKUP(A101,'Data Notes - Working'!A100:BP669,59,FALSE))</f>
        <v/>
      </c>
      <c r="AY101" s="50" t="str">
        <f>IF(VLOOKUP($A101,'Data Notes - Working'!$A$2:$BP$571,60,FALSE)=0,"",VLOOKUP($A101,'Data Notes - Working'!$A$2:$BP$571,60,FALSE))</f>
        <v/>
      </c>
      <c r="AZ101" s="50" t="str">
        <f>IF(VLOOKUP($A101,'Data Notes - Working'!$A$2:$BP$571,61,FALSE)=0,"",VLOOKUP($A101,'Data Notes - Working'!$A$2:$BP$571,61,FALSE))</f>
        <v/>
      </c>
      <c r="BA101" s="50"/>
      <c r="BB101" s="50"/>
      <c r="BC101" s="50"/>
      <c r="BD101" s="50"/>
      <c r="BE101" s="50"/>
      <c r="BF101" s="50"/>
      <c r="BG101" s="50"/>
    </row>
    <row r="102" spans="1:59" s="9" customFormat="1" ht="94.5">
      <c r="A102" s="13" t="s">
        <v>502</v>
      </c>
      <c r="B102" s="14" t="s">
        <v>45</v>
      </c>
      <c r="C102" s="14" t="s">
        <v>46</v>
      </c>
      <c r="D102" s="14" t="s">
        <v>47</v>
      </c>
      <c r="E102" s="14" t="s">
        <v>475</v>
      </c>
      <c r="F102" s="14" t="s">
        <v>476</v>
      </c>
      <c r="G102" s="13" t="s">
        <v>95</v>
      </c>
      <c r="H102" s="14" t="s">
        <v>157</v>
      </c>
      <c r="I102" s="14" t="s">
        <v>158</v>
      </c>
      <c r="J102" s="14" t="s">
        <v>51</v>
      </c>
      <c r="K102" s="14" t="s">
        <v>98</v>
      </c>
      <c r="L102" s="14" t="s">
        <v>53</v>
      </c>
      <c r="M102" s="14"/>
      <c r="N102" s="14"/>
      <c r="O102" s="14"/>
      <c r="P102" s="14"/>
      <c r="Q102" s="14"/>
      <c r="R102" s="14"/>
      <c r="S102" s="14"/>
      <c r="T102" s="50"/>
      <c r="U102" s="50"/>
      <c r="V102" s="50"/>
      <c r="W102" s="26" t="s">
        <v>64</v>
      </c>
      <c r="X102" s="50"/>
      <c r="Y102" s="50"/>
      <c r="Z102" s="50"/>
      <c r="AA102" s="23" t="s">
        <v>54</v>
      </c>
      <c r="AB102" s="23" t="s">
        <v>54</v>
      </c>
      <c r="AC102" s="23" t="s">
        <v>54</v>
      </c>
      <c r="AD102" s="14" t="s">
        <v>503</v>
      </c>
      <c r="AE102" s="14" t="s">
        <v>56</v>
      </c>
      <c r="AF102" s="14" t="s">
        <v>68</v>
      </c>
      <c r="AG102" s="14"/>
      <c r="AH102" s="23" t="s">
        <v>61</v>
      </c>
      <c r="AI102" s="23" t="s">
        <v>78</v>
      </c>
      <c r="AJ102" s="50"/>
      <c r="AK102" s="50" t="s">
        <v>504</v>
      </c>
      <c r="AL102" s="50"/>
      <c r="AM102" s="50"/>
      <c r="AN102" s="50"/>
      <c r="AO102" s="50"/>
      <c r="AP102" s="50" t="str">
        <f t="shared" si="3"/>
        <v>Missing Data (175/178/179/185/188/189): Achievement and Participation data for students in the MILCNCTD subgroup for a(n) ALL, ALTASSALTACH, REGASSWACC, REGASSWOACC Assessment Type was not reported at the SEA, LEA, and School levels. Please submit data.</v>
      </c>
      <c r="AQ102" s="50" t="str">
        <f t="shared" si="4"/>
        <v/>
      </c>
      <c r="AR102" s="50"/>
      <c r="AS102" s="50" t="str">
        <f t="shared" si="5"/>
        <v>Include</v>
      </c>
      <c r="AT102" s="50" t="str">
        <f>IF(VLOOKUP($A102,'Data Notes - Working'!$A$2:$BP$571,55,FALSE)=0,"",VLOOKUP($A102,'Data Notes - Working'!$A$2:$BP$571,55,FALSE))</f>
        <v/>
      </c>
      <c r="AU102" s="50" t="str">
        <f>IF(VLOOKUP($A102,'Data Notes - Working'!$A$2:$BP$571,56,FALSE)=0,"",VLOOKUP($A102,'Data Notes - Working'!$A$2:$BP$571,56,FALSE))</f>
        <v/>
      </c>
      <c r="AV102" s="50" t="str">
        <f>IF(VLOOKUP($A102,'Data Notes - Working'!$A$2:$BP$571,57,FALSE)=0,"",VLOOKUP($A102,'Data Notes - Working'!$A$2:$BP$571,57,FALSE))</f>
        <v>No state response</v>
      </c>
      <c r="AW102" s="50" t="str">
        <f>IF(VLOOKUP($A102,'Data Notes - Working'!$A$2:$BP$571,58,FALSE)=0,"",VLOOKUP($A102,'Data Notes - Working'!$A$2:$BP$571,58,FALSE))</f>
        <v>No state response</v>
      </c>
      <c r="AX102" s="50" t="str">
        <f>IF(VLOOKUP(A102,'Data Notes - Working'!A101:BP670,59,FALSE)=0,"",VLOOKUP(A102,'Data Notes - Working'!A101:BP670,59,FALSE))</f>
        <v/>
      </c>
      <c r="AY102" s="50" t="str">
        <f>IF(VLOOKUP($A102,'Data Notes - Working'!$A$2:$BP$571,60,FALSE)=0,"",VLOOKUP($A102,'Data Notes - Working'!$A$2:$BP$571,60,FALSE))</f>
        <v>Missing Data (175/178/179/185/188/189): Achievement and Participation data for students in the MILCNCTD subgroup for a(n) ALL, ALTASSALTACH, REGASSWACC, REGASSWOACC Assessment Type was not reported at the SEA, LEA, and School levels. Please submit data.</v>
      </c>
      <c r="AZ102" s="50" t="str">
        <f>IF(VLOOKUP($A102,'Data Notes - Working'!$A$2:$BP$571,61,FALSE)=0,"",VLOOKUP($A102,'Data Notes - Working'!$A$2:$BP$571,61,FALSE))</f>
        <v/>
      </c>
      <c r="BA102" s="50"/>
      <c r="BB102" s="50"/>
      <c r="BC102" s="50"/>
      <c r="BD102" s="50"/>
      <c r="BE102" s="50"/>
      <c r="BF102" s="50"/>
      <c r="BG102" s="50"/>
    </row>
    <row r="103" spans="1:59" s="9" customFormat="1" ht="105">
      <c r="A103" s="13" t="s">
        <v>505</v>
      </c>
      <c r="B103" s="14" t="s">
        <v>45</v>
      </c>
      <c r="C103" s="14" t="s">
        <v>46</v>
      </c>
      <c r="D103" s="14" t="s">
        <v>47</v>
      </c>
      <c r="E103" s="14" t="s">
        <v>475</v>
      </c>
      <c r="F103" s="14" t="s">
        <v>476</v>
      </c>
      <c r="G103" s="13" t="s">
        <v>104</v>
      </c>
      <c r="H103" s="14" t="s">
        <v>157</v>
      </c>
      <c r="I103" s="14" t="s">
        <v>158</v>
      </c>
      <c r="J103" s="14" t="s">
        <v>73</v>
      </c>
      <c r="K103" s="14" t="s">
        <v>107</v>
      </c>
      <c r="L103" s="14" t="s">
        <v>53</v>
      </c>
      <c r="M103" s="14" t="s">
        <v>54</v>
      </c>
      <c r="N103" s="14" t="s">
        <v>54</v>
      </c>
      <c r="O103" s="14" t="s">
        <v>54</v>
      </c>
      <c r="P103" s="14" t="s">
        <v>108</v>
      </c>
      <c r="Q103" s="14" t="s">
        <v>108</v>
      </c>
      <c r="R103" s="14" t="s">
        <v>108</v>
      </c>
      <c r="S103" s="14" t="s">
        <v>108</v>
      </c>
      <c r="T103" s="50" t="s">
        <v>159</v>
      </c>
      <c r="U103" s="50"/>
      <c r="V103" s="50" t="s">
        <v>159</v>
      </c>
      <c r="W103" s="26" t="s">
        <v>480</v>
      </c>
      <c r="X103" s="50"/>
      <c r="Y103" s="50"/>
      <c r="Z103" s="50"/>
      <c r="AA103" s="23" t="s">
        <v>54</v>
      </c>
      <c r="AB103" s="23" t="s">
        <v>54</v>
      </c>
      <c r="AC103" s="23" t="s">
        <v>54</v>
      </c>
      <c r="AD103" s="14" t="s">
        <v>108</v>
      </c>
      <c r="AE103" s="14" t="s">
        <v>108</v>
      </c>
      <c r="AF103" s="14" t="s">
        <v>108</v>
      </c>
      <c r="AG103" s="14" t="s">
        <v>108</v>
      </c>
      <c r="AH103" s="23" t="s">
        <v>61</v>
      </c>
      <c r="AI103" s="23" t="s">
        <v>101</v>
      </c>
      <c r="AJ103" s="50"/>
      <c r="AK103" s="50" t="s">
        <v>161</v>
      </c>
      <c r="AL103" s="50"/>
      <c r="AM103" s="50"/>
      <c r="AN103" s="50"/>
      <c r="AO103" s="50"/>
      <c r="AP103" s="50" t="str">
        <f t="shared" si="3"/>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103" s="50" t="str">
        <f t="shared" si="4"/>
        <v>Data Resubmitted</v>
      </c>
      <c r="AR103" s="50"/>
      <c r="AS103" s="50" t="str">
        <f t="shared" si="5"/>
        <v>Include</v>
      </c>
      <c r="AT103" s="50" t="str">
        <f>IF(VLOOKUP($A103,'Data Notes - Working'!$A$2:$BP$571,55,FALSE)=0,"",VLOOKUP($A103,'Data Notes - Working'!$A$2:$BP$571,55,FALSE))</f>
        <v/>
      </c>
      <c r="AU103" s="50" t="str">
        <f>IF(VLOOKUP($A103,'Data Notes - Working'!$A$2:$BP$571,56,FALSE)=0,"",VLOOKUP($A103,'Data Notes - Working'!$A$2:$BP$571,56,FALSE))</f>
        <v/>
      </c>
      <c r="AV103" s="50" t="str">
        <f>IF(VLOOKUP($A103,'Data Notes - Working'!$A$2:$BP$571,57,FALSE)=0,"",VLOOKUP($A103,'Data Notes - Working'!$A$2:$BP$571,57,FALSE))</f>
        <v>No</v>
      </c>
      <c r="AW103" s="50" t="str">
        <f>IF(VLOOKUP($A103,'Data Notes - Working'!$A$2:$BP$571,58,FALSE)=0,"",VLOOKUP($A103,'Data Notes - Working'!$A$2:$BP$571,58,FALSE))</f>
        <v>Not relevant</v>
      </c>
      <c r="AX103" s="50" t="str">
        <f>IF(VLOOKUP(A103,'Data Notes - Working'!A102:BP671,59,FALSE)=0,"",VLOOKUP(A103,'Data Notes - Working'!A102:BP671,59,FALSE))</f>
        <v>No</v>
      </c>
      <c r="AY103" s="50" t="str">
        <f>IF(VLOOKUP($A103,'Data Notes - Working'!$A$2:$BP$571,60,FALSE)=0,"",VLOOKUP($A103,'Data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103" s="50" t="str">
        <f>IF(VLOOKUP($A103,'Data Notes - Working'!$A$2:$BP$571,61,FALSE)=0,"",VLOOKUP($A103,'Data Notes - Working'!$A$2:$BP$571,61,FALSE))</f>
        <v/>
      </c>
      <c r="BA103" s="50"/>
      <c r="BB103" s="50"/>
      <c r="BC103" s="50"/>
      <c r="BD103" s="50"/>
      <c r="BE103" s="50"/>
      <c r="BF103" s="50"/>
      <c r="BG103" s="50"/>
    </row>
    <row r="104" spans="1:59" s="9" customFormat="1" ht="90">
      <c r="A104" s="13" t="s">
        <v>506</v>
      </c>
      <c r="B104" s="14" t="s">
        <v>45</v>
      </c>
      <c r="C104" s="14" t="s">
        <v>46</v>
      </c>
      <c r="D104" s="14" t="s">
        <v>47</v>
      </c>
      <c r="E104" s="14" t="s">
        <v>475</v>
      </c>
      <c r="F104" s="14" t="s">
        <v>476</v>
      </c>
      <c r="G104" s="13" t="s">
        <v>118</v>
      </c>
      <c r="H104" s="14" t="s">
        <v>105</v>
      </c>
      <c r="I104" s="14" t="s">
        <v>106</v>
      </c>
      <c r="J104" s="14" t="s">
        <v>73</v>
      </c>
      <c r="K104" s="14" t="s">
        <v>121</v>
      </c>
      <c r="L104" s="14" t="s">
        <v>53</v>
      </c>
      <c r="M104" s="14" t="s">
        <v>54</v>
      </c>
      <c r="N104" s="14" t="s">
        <v>54</v>
      </c>
      <c r="O104" s="14" t="s">
        <v>54</v>
      </c>
      <c r="P104" s="14" t="s">
        <v>108</v>
      </c>
      <c r="Q104" s="14" t="s">
        <v>108</v>
      </c>
      <c r="R104" s="14" t="s">
        <v>108</v>
      </c>
      <c r="S104" s="14" t="s">
        <v>108</v>
      </c>
      <c r="T104" s="50" t="s">
        <v>212</v>
      </c>
      <c r="U104" s="50"/>
      <c r="V104" s="50" t="s">
        <v>212</v>
      </c>
      <c r="W104" s="26" t="s">
        <v>480</v>
      </c>
      <c r="X104" s="50"/>
      <c r="Y104" s="50"/>
      <c r="Z104" s="50"/>
      <c r="AA104" s="23" t="s">
        <v>54</v>
      </c>
      <c r="AB104" s="23" t="s">
        <v>54</v>
      </c>
      <c r="AC104" s="23" t="s">
        <v>54</v>
      </c>
      <c r="AD104" s="14" t="s">
        <v>108</v>
      </c>
      <c r="AE104" s="14" t="s">
        <v>108</v>
      </c>
      <c r="AF104" s="14" t="s">
        <v>108</v>
      </c>
      <c r="AG104" s="14" t="s">
        <v>108</v>
      </c>
      <c r="AH104" s="23" t="s">
        <v>61</v>
      </c>
      <c r="AI104" s="23" t="s">
        <v>101</v>
      </c>
      <c r="AJ104" s="50"/>
      <c r="AK104" s="50" t="s">
        <v>214</v>
      </c>
      <c r="AL104" s="50"/>
      <c r="AM104" s="50"/>
      <c r="AN104" s="50"/>
      <c r="AO104" s="50"/>
      <c r="AP104" s="50" t="str">
        <f t="shared" si="3"/>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104" s="50" t="str">
        <f t="shared" si="4"/>
        <v>Data Resubmitted</v>
      </c>
      <c r="AR104" s="50"/>
      <c r="AS104" s="50" t="str">
        <f t="shared" si="5"/>
        <v>Include</v>
      </c>
      <c r="AT104" s="50" t="str">
        <f>IF(VLOOKUP($A104,'Data Notes - Working'!$A$2:$BP$571,55,FALSE)=0,"",VLOOKUP($A104,'Data Notes - Working'!$A$2:$BP$571,55,FALSE))</f>
        <v/>
      </c>
      <c r="AU104" s="50" t="str">
        <f>IF(VLOOKUP($A104,'Data Notes - Working'!$A$2:$BP$571,56,FALSE)=0,"",VLOOKUP($A104,'Data Notes - Working'!$A$2:$BP$571,56,FALSE))</f>
        <v/>
      </c>
      <c r="AV104" s="50" t="str">
        <f>IF(VLOOKUP($A104,'Data Notes - Working'!$A$2:$BP$571,57,FALSE)=0,"",VLOOKUP($A104,'Data Notes - Working'!$A$2:$BP$571,57,FALSE))</f>
        <v>No</v>
      </c>
      <c r="AW104" s="50" t="str">
        <f>IF(VLOOKUP($A104,'Data Notes - Working'!$A$2:$BP$571,58,FALSE)=0,"",VLOOKUP($A104,'Data Notes - Working'!$A$2:$BP$571,58,FALSE))</f>
        <v>Not relevant</v>
      </c>
      <c r="AX104" s="50" t="str">
        <f>IF(VLOOKUP(A104,'Data Notes - Working'!A103:BP672,59,FALSE)=0,"",VLOOKUP(A104,'Data Notes - Working'!A103:BP672,59,FALSE))</f>
        <v>No</v>
      </c>
      <c r="AY104" s="50" t="str">
        <f>IF(VLOOKUP($A104,'Data Notes - Working'!$A$2:$BP$571,60,FALSE)=0,"",VLOOKUP($A104,'Data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104" s="50" t="str">
        <f>IF(VLOOKUP($A104,'Data Notes - Working'!$A$2:$BP$571,61,FALSE)=0,"",VLOOKUP($A104,'Data Notes - Working'!$A$2:$BP$571,61,FALSE))</f>
        <v/>
      </c>
      <c r="BA104" s="50"/>
      <c r="BB104" s="50"/>
      <c r="BC104" s="50"/>
      <c r="BD104" s="50"/>
      <c r="BE104" s="50"/>
      <c r="BF104" s="50"/>
      <c r="BG104" s="50"/>
    </row>
    <row r="105" spans="1:59" s="9" customFormat="1" ht="90">
      <c r="A105" s="13" t="s">
        <v>507</v>
      </c>
      <c r="B105" s="14" t="s">
        <v>45</v>
      </c>
      <c r="C105" s="14" t="s">
        <v>46</v>
      </c>
      <c r="D105" s="14" t="s">
        <v>47</v>
      </c>
      <c r="E105" s="14" t="s">
        <v>475</v>
      </c>
      <c r="F105" s="14" t="s">
        <v>476</v>
      </c>
      <c r="G105" s="14" t="s">
        <v>286</v>
      </c>
      <c r="H105" s="14">
        <v>189</v>
      </c>
      <c r="I105" s="14">
        <v>590</v>
      </c>
      <c r="J105" s="14" t="s">
        <v>73</v>
      </c>
      <c r="K105" s="14" t="s">
        <v>287</v>
      </c>
      <c r="L105" s="14" t="s">
        <v>53</v>
      </c>
      <c r="M105" s="14"/>
      <c r="N105" s="14"/>
      <c r="O105" s="14" t="s">
        <v>54</v>
      </c>
      <c r="P105" s="14" t="s">
        <v>139</v>
      </c>
      <c r="Q105" s="14" t="s">
        <v>375</v>
      </c>
      <c r="R105" s="14" t="s">
        <v>376</v>
      </c>
      <c r="S105" s="14" t="s">
        <v>58</v>
      </c>
      <c r="T105" s="50" t="s">
        <v>508</v>
      </c>
      <c r="U105" s="50"/>
      <c r="V105" s="50" t="s">
        <v>508</v>
      </c>
      <c r="W105" s="26" t="s">
        <v>480</v>
      </c>
      <c r="X105" s="50"/>
      <c r="Y105" s="50"/>
      <c r="Z105" s="50"/>
      <c r="AA105" s="23"/>
      <c r="AB105" s="23"/>
      <c r="AC105" s="23" t="s">
        <v>54</v>
      </c>
      <c r="AD105" s="23"/>
      <c r="AE105" s="23"/>
      <c r="AF105" s="23"/>
      <c r="AG105" s="23"/>
      <c r="AH105" s="23" t="s">
        <v>61</v>
      </c>
      <c r="AI105" s="23" t="s">
        <v>101</v>
      </c>
      <c r="AJ105" s="50"/>
      <c r="AK105" s="50" t="s">
        <v>509</v>
      </c>
      <c r="AL105" s="50"/>
      <c r="AM105" s="50"/>
      <c r="AN105" s="50"/>
      <c r="AO105" s="50"/>
      <c r="AP105" s="50" t="str">
        <f t="shared" si="3"/>
        <v>Year to Year comparison - CWD (FS189): The number of CWD students who were enrolled at the time of the assessment and who took an ALTASSALTACH assessment in SY 2017-18 is -100.00% different from SY 2016-17. The approximate discrepancy is 466 students. Please submit a data note explaining the discrepancy if the data are correct or resubmit the data.</v>
      </c>
      <c r="AQ105" s="50" t="str">
        <f t="shared" si="4"/>
        <v>Data Resubmitted</v>
      </c>
      <c r="AR105" s="50"/>
      <c r="AS105" s="50" t="str">
        <f t="shared" si="5"/>
        <v>Include</v>
      </c>
      <c r="AT105" s="50" t="str">
        <f>IF(VLOOKUP($A105,'Data Notes - Working'!$A$2:$BP$571,55,FALSE)=0,"",VLOOKUP($A105,'Data Notes - Working'!$A$2:$BP$571,55,FALSE))</f>
        <v>Science-only issue</v>
      </c>
      <c r="AU105" s="50" t="str">
        <f>IF(VLOOKUP($A105,'Data Notes - Working'!$A$2:$BP$571,56,FALSE)=0,"",VLOOKUP($A105,'Data Notes - Working'!$A$2:$BP$571,56,FALSE))</f>
        <v/>
      </c>
      <c r="AV105" s="50" t="str">
        <f>IF(VLOOKUP($A105,'Data Notes - Working'!$A$2:$BP$571,57,FALSE)=0,"",VLOOKUP($A105,'Data Notes - Working'!$A$2:$BP$571,57,FALSE))</f>
        <v>No</v>
      </c>
      <c r="AW105" s="50" t="str">
        <f>IF(VLOOKUP($A105,'Data Notes - Working'!$A$2:$BP$571,58,FALSE)=0,"",VLOOKUP($A105,'Data Notes - Working'!$A$2:$BP$571,58,FALSE))</f>
        <v>Not relevant</v>
      </c>
      <c r="AX105" s="50" t="str">
        <f>IF(VLOOKUP(A105,'Data Notes - Working'!A104:BP673,59,FALSE)=0,"",VLOOKUP(A105,'Data Notes - Working'!A104:BP673,59,FALSE))</f>
        <v>No</v>
      </c>
      <c r="AY105" s="50" t="str">
        <f>IF(VLOOKUP($A105,'Data Notes - Working'!$A$2:$BP$571,60,FALSE)=0,"",VLOOKUP($A105,'Data Notes - Working'!$A$2:$BP$571,60,FALSE))</f>
        <v>Year to Year comparison - CWD (FS189): The number of CWD students who were enrolled at the time of the assessment and who took an ALTASSALTACH assessment in SY 2017-18 is -100.00% different from SY 2016-17. The approximate discrepancy is 466 students. Please submit a data note explaining the discrepancy if the data are correct or resubmit the data.</v>
      </c>
      <c r="AZ105" s="50" t="str">
        <f>IF(VLOOKUP($A105,'Data Notes - Working'!$A$2:$BP$571,61,FALSE)=0,"",VLOOKUP($A105,'Data Notes - Working'!$A$2:$BP$571,61,FALSE))</f>
        <v/>
      </c>
      <c r="BA105" s="50"/>
      <c r="BB105" s="50"/>
      <c r="BC105" s="50"/>
      <c r="BD105" s="50"/>
      <c r="BE105" s="50"/>
      <c r="BF105" s="50"/>
      <c r="BG105" s="50"/>
    </row>
    <row r="106" spans="1:59" s="9" customFormat="1" ht="255">
      <c r="A106" s="13" t="s">
        <v>510</v>
      </c>
      <c r="B106" s="14" t="s">
        <v>45</v>
      </c>
      <c r="C106" s="14" t="s">
        <v>46</v>
      </c>
      <c r="D106" s="14" t="s">
        <v>47</v>
      </c>
      <c r="E106" s="14" t="s">
        <v>475</v>
      </c>
      <c r="F106" s="14" t="s">
        <v>476</v>
      </c>
      <c r="G106" s="13" t="s">
        <v>127</v>
      </c>
      <c r="H106" s="14" t="s">
        <v>198</v>
      </c>
      <c r="I106" s="14" t="s">
        <v>199</v>
      </c>
      <c r="J106" s="14" t="s">
        <v>51</v>
      </c>
      <c r="K106" s="14" t="s">
        <v>130</v>
      </c>
      <c r="L106" s="14" t="s">
        <v>53</v>
      </c>
      <c r="M106" s="14" t="s">
        <v>54</v>
      </c>
      <c r="N106" s="14" t="s">
        <v>54</v>
      </c>
      <c r="O106" s="14"/>
      <c r="P106" s="14" t="s">
        <v>281</v>
      </c>
      <c r="Q106" s="14" t="s">
        <v>511</v>
      </c>
      <c r="R106" s="14" t="s">
        <v>333</v>
      </c>
      <c r="S106" s="14" t="s">
        <v>58</v>
      </c>
      <c r="T106" s="50" t="s">
        <v>512</v>
      </c>
      <c r="U106" s="50"/>
      <c r="V106" s="50" t="s">
        <v>512</v>
      </c>
      <c r="W106" s="26" t="s">
        <v>480</v>
      </c>
      <c r="X106" s="50"/>
      <c r="Y106" s="50"/>
      <c r="Z106" s="50"/>
      <c r="AA106" s="23"/>
      <c r="AB106" s="23"/>
      <c r="AC106" s="23"/>
      <c r="AD106" s="23"/>
      <c r="AE106" s="23"/>
      <c r="AF106" s="23"/>
      <c r="AG106" s="23"/>
      <c r="AH106" s="23" t="s">
        <v>61</v>
      </c>
      <c r="AI106" s="23" t="s">
        <v>62</v>
      </c>
      <c r="AJ106" s="50"/>
      <c r="AK106" s="50"/>
      <c r="AL106" s="50"/>
      <c r="AM106" s="50"/>
      <c r="AN106" s="50"/>
      <c r="AO106" s="50"/>
      <c r="AP106" s="50" t="str">
        <f t="shared" si="3"/>
        <v/>
      </c>
      <c r="AQ106" s="50" t="str">
        <f t="shared" si="4"/>
        <v>Data Resubmitted</v>
      </c>
      <c r="AR106" s="50"/>
      <c r="AS106" s="50" t="str">
        <f t="shared" si="5"/>
        <v>Exclude</v>
      </c>
      <c r="AT106" s="50" t="str">
        <f>IF(VLOOKUP($A106,'Data Notes - Working'!$A$2:$BP$571,55,FALSE)=0,"",VLOOKUP($A106,'Data Notes - Working'!$A$2:$BP$571,55,FALSE))</f>
        <v>No</v>
      </c>
      <c r="AU106" s="50" t="str">
        <f>IF(VLOOKUP($A106,'Data Notes - Working'!$A$2:$BP$571,56,FALSE)=0,"",VLOOKUP($A106,'Data Notes - Working'!$A$2:$BP$571,56,FALSE))</f>
        <v>Resolved</v>
      </c>
      <c r="AV106" s="50" t="str">
        <f>IF(VLOOKUP($A106,'Data Notes - Working'!$A$2:$BP$571,57,FALSE)=0,"",VLOOKUP($A106,'Data Notes - Working'!$A$2:$BP$571,57,FALSE))</f>
        <v/>
      </c>
      <c r="AW106" s="50" t="str">
        <f>IF(VLOOKUP($A106,'Data Notes - Working'!$A$2:$BP$571,58,FALSE)=0,"",VLOOKUP($A106,'Data Notes - Working'!$A$2:$BP$571,58,FALSE))</f>
        <v/>
      </c>
      <c r="AX106" s="50" t="str">
        <f>IF(VLOOKUP(A106,'Data Notes - Working'!A105:BP674,59,FALSE)=0,"",VLOOKUP(A106,'Data Notes - Working'!A105:BP674,59,FALSE))</f>
        <v/>
      </c>
      <c r="AY106" s="50" t="str">
        <f>IF(VLOOKUP($A106,'Data Notes - Working'!$A$2:$BP$571,60,FALSE)=0,"",VLOOKUP($A106,'Data Notes - Working'!$A$2:$BP$571,60,FALSE))</f>
        <v/>
      </c>
      <c r="AZ106" s="50" t="str">
        <f>IF(VLOOKUP($A106,'Data Notes - Working'!$A$2:$BP$571,61,FALSE)=0,"",VLOOKUP($A106,'Data Notes - Working'!$A$2:$BP$571,61,FALSE))</f>
        <v/>
      </c>
      <c r="BA106" s="50"/>
      <c r="BB106" s="50"/>
      <c r="BC106" s="50"/>
      <c r="BD106" s="50"/>
      <c r="BE106" s="50"/>
      <c r="BF106" s="50"/>
      <c r="BG106" s="50"/>
    </row>
    <row r="107" spans="1:59" s="9" customFormat="1" ht="90">
      <c r="A107" s="13" t="s">
        <v>513</v>
      </c>
      <c r="B107" s="14" t="s">
        <v>45</v>
      </c>
      <c r="C107" s="14" t="s">
        <v>46</v>
      </c>
      <c r="D107" s="14" t="s">
        <v>47</v>
      </c>
      <c r="E107" s="14" t="s">
        <v>475</v>
      </c>
      <c r="F107" s="14" t="s">
        <v>476</v>
      </c>
      <c r="G107" s="13" t="s">
        <v>179</v>
      </c>
      <c r="H107" s="14">
        <v>185</v>
      </c>
      <c r="I107" s="14">
        <v>588</v>
      </c>
      <c r="J107" s="14" t="s">
        <v>73</v>
      </c>
      <c r="K107" s="14" t="s">
        <v>180</v>
      </c>
      <c r="L107" s="14" t="s">
        <v>53</v>
      </c>
      <c r="M107" s="14"/>
      <c r="N107" s="14"/>
      <c r="O107" s="14"/>
      <c r="P107" s="14"/>
      <c r="Q107" s="14"/>
      <c r="R107" s="14"/>
      <c r="S107" s="14"/>
      <c r="T107" s="49"/>
      <c r="U107" s="49"/>
      <c r="V107" s="49"/>
      <c r="W107" s="26" t="s">
        <v>64</v>
      </c>
      <c r="X107" s="49"/>
      <c r="Y107" s="49"/>
      <c r="Z107" s="49"/>
      <c r="AA107" s="23" t="s">
        <v>54</v>
      </c>
      <c r="AB107" s="14"/>
      <c r="AC107" s="14"/>
      <c r="AD107" s="14" t="s">
        <v>281</v>
      </c>
      <c r="AE107" s="23" t="s">
        <v>133</v>
      </c>
      <c r="AF107" s="23" t="s">
        <v>133</v>
      </c>
      <c r="AG107" s="23" t="s">
        <v>141</v>
      </c>
      <c r="AH107" s="14" t="s">
        <v>61</v>
      </c>
      <c r="AI107" s="14" t="s">
        <v>78</v>
      </c>
      <c r="AJ107" s="14"/>
      <c r="AK107" s="50" t="s">
        <v>514</v>
      </c>
      <c r="AL107" s="50"/>
      <c r="AM107" s="49"/>
      <c r="AN107" s="49"/>
      <c r="AO107" s="49"/>
      <c r="AP107" s="50" t="str">
        <f t="shared" si="3"/>
        <v>Low Participation Rate (FS185): The participation rate for FCS students is 92.69%. The ESEA, as amended, requires that States annually measure the achievement of not less than 95 percent of all students, and 95 percent of all students in each subgroup of students. Please revise data and resubmit and/or provide an explanatory data note.</v>
      </c>
      <c r="AQ107" s="50" t="str">
        <f t="shared" si="4"/>
        <v/>
      </c>
      <c r="AR107" s="50"/>
      <c r="AS107" s="50" t="str">
        <f t="shared" si="5"/>
        <v>Include</v>
      </c>
      <c r="AT107" s="50" t="str">
        <f>IF(VLOOKUP($A107,'Data Notes - Working'!$A$2:$BP$571,55,FALSE)=0,"",VLOOKUP($A107,'Data Notes - Working'!$A$2:$BP$571,55,FALSE))</f>
        <v>No</v>
      </c>
      <c r="AU107" s="50" t="str">
        <f>IF(VLOOKUP($A107,'Data Notes - Working'!$A$2:$BP$571,56,FALSE)=0,"",VLOOKUP($A107,'Data Notes - Working'!$A$2:$BP$571,56,FALSE))</f>
        <v/>
      </c>
      <c r="AV107" s="50" t="str">
        <f>IF(VLOOKUP($A107,'Data Notes - Working'!$A$2:$BP$571,57,FALSE)=0,"",VLOOKUP($A107,'Data Notes - Working'!$A$2:$BP$571,57,FALSE))</f>
        <v>No state response</v>
      </c>
      <c r="AW107" s="50" t="str">
        <f>IF(VLOOKUP($A107,'Data Notes - Working'!$A$2:$BP$571,58,FALSE)=0,"",VLOOKUP($A107,'Data Notes - Working'!$A$2:$BP$571,58,FALSE))</f>
        <v>No state response</v>
      </c>
      <c r="AX107" s="50" t="str">
        <f>IF(VLOOKUP(A107,'Data Notes - Working'!A106:BP675,59,FALSE)=0,"",VLOOKUP(A107,'Data Notes - Working'!A106:BP675,59,FALSE))</f>
        <v/>
      </c>
      <c r="AY107" s="50" t="str">
        <f>IF(VLOOKUP($A107,'Data Notes - Working'!$A$2:$BP$571,60,FALSE)=0,"",VLOOKUP($A107,'Data Notes - Working'!$A$2:$BP$571,60,FALSE))</f>
        <v>Low Participation Rate (FS185): The participation rate for FCS students is 92.69%. The ESEA, as amended, requires that States annually measure the achievement of not less than 95 percent of all students, and 95 percent of all students in each subgroup of students. Please revise data and resubmit and/or provide an explanatory data note.</v>
      </c>
      <c r="AZ107" s="50" t="str">
        <f>IF(VLOOKUP($A107,'Data Notes - Working'!$A$2:$BP$571,61,FALSE)=0,"",VLOOKUP($A107,'Data Notes - Working'!$A$2:$BP$571,61,FALSE))</f>
        <v/>
      </c>
      <c r="BA107" s="50"/>
      <c r="BB107" s="50"/>
      <c r="BC107" s="50"/>
      <c r="BD107" s="50"/>
      <c r="BE107" s="50"/>
      <c r="BF107" s="50"/>
      <c r="BG107" s="50"/>
    </row>
    <row r="108" spans="1:59" s="9" customFormat="1" ht="90">
      <c r="A108" s="13" t="s">
        <v>515</v>
      </c>
      <c r="B108" s="14" t="s">
        <v>45</v>
      </c>
      <c r="C108" s="14" t="s">
        <v>46</v>
      </c>
      <c r="D108" s="14" t="s">
        <v>47</v>
      </c>
      <c r="E108" s="14" t="s">
        <v>475</v>
      </c>
      <c r="F108" s="14" t="s">
        <v>476</v>
      </c>
      <c r="G108" s="13" t="s">
        <v>179</v>
      </c>
      <c r="H108" s="14">
        <v>188</v>
      </c>
      <c r="I108" s="14">
        <v>589</v>
      </c>
      <c r="J108" s="14" t="s">
        <v>73</v>
      </c>
      <c r="K108" s="14" t="s">
        <v>180</v>
      </c>
      <c r="L108" s="14" t="s">
        <v>53</v>
      </c>
      <c r="M108" s="14"/>
      <c r="N108" s="14"/>
      <c r="O108" s="14"/>
      <c r="P108" s="14"/>
      <c r="Q108" s="14"/>
      <c r="R108" s="14"/>
      <c r="S108" s="14"/>
      <c r="T108" s="49"/>
      <c r="U108" s="49"/>
      <c r="V108" s="49"/>
      <c r="W108" s="26" t="s">
        <v>64</v>
      </c>
      <c r="X108" s="49"/>
      <c r="Y108" s="49"/>
      <c r="Z108" s="49"/>
      <c r="AA108" s="14"/>
      <c r="AB108" s="23" t="s">
        <v>54</v>
      </c>
      <c r="AC108" s="14"/>
      <c r="AD108" s="14" t="s">
        <v>281</v>
      </c>
      <c r="AE108" s="23" t="s">
        <v>133</v>
      </c>
      <c r="AF108" s="23" t="s">
        <v>133</v>
      </c>
      <c r="AG108" s="23" t="s">
        <v>141</v>
      </c>
      <c r="AH108" s="14" t="s">
        <v>61</v>
      </c>
      <c r="AI108" s="14" t="s">
        <v>78</v>
      </c>
      <c r="AJ108" s="14"/>
      <c r="AK108" s="50" t="s">
        <v>516</v>
      </c>
      <c r="AL108" s="50"/>
      <c r="AM108" s="49"/>
      <c r="AN108" s="49"/>
      <c r="AO108" s="49"/>
      <c r="AP108" s="50" t="str">
        <f t="shared" si="3"/>
        <v>Low Participation Rate (FS188): The participation rate for FCS students is 93.55%. The ESEA, as amended, requires that States annually measure the achievement of not less than 95 percent of all students, and 95 percent of all students in each subgroup of students. Please revise data and resubmit and/or provide an explanatory data note.</v>
      </c>
      <c r="AQ108" s="50" t="str">
        <f t="shared" si="4"/>
        <v/>
      </c>
      <c r="AR108" s="50"/>
      <c r="AS108" s="50" t="str">
        <f t="shared" si="5"/>
        <v>Include</v>
      </c>
      <c r="AT108" s="50" t="str">
        <f>IF(VLOOKUP($A108,'Data Notes - Working'!$A$2:$BP$571,55,FALSE)=0,"",VLOOKUP($A108,'Data Notes - Working'!$A$2:$BP$571,55,FALSE))</f>
        <v>No</v>
      </c>
      <c r="AU108" s="50" t="str">
        <f>IF(VLOOKUP($A108,'Data Notes - Working'!$A$2:$BP$571,56,FALSE)=0,"",VLOOKUP($A108,'Data Notes - Working'!$A$2:$BP$571,56,FALSE))</f>
        <v/>
      </c>
      <c r="AV108" s="50" t="str">
        <f>IF(VLOOKUP($A108,'Data Notes - Working'!$A$2:$BP$571,57,FALSE)=0,"",VLOOKUP($A108,'Data Notes - Working'!$A$2:$BP$571,57,FALSE))</f>
        <v>No state response</v>
      </c>
      <c r="AW108" s="50" t="str">
        <f>IF(VLOOKUP($A108,'Data Notes - Working'!$A$2:$BP$571,58,FALSE)=0,"",VLOOKUP($A108,'Data Notes - Working'!$A$2:$BP$571,58,FALSE))</f>
        <v>No state response</v>
      </c>
      <c r="AX108" s="50" t="str">
        <f>IF(VLOOKUP(A108,'Data Notes - Working'!A107:BP676,59,FALSE)=0,"",VLOOKUP(A108,'Data Notes - Working'!A107:BP676,59,FALSE))</f>
        <v/>
      </c>
      <c r="AY108" s="50" t="str">
        <f>IF(VLOOKUP($A108,'Data Notes - Working'!$A$2:$BP$571,60,FALSE)=0,"",VLOOKUP($A108,'Data Notes - Working'!$A$2:$BP$571,60,FALSE))</f>
        <v>Low Participation Rate (FS188): The participation rate for FCS students is 93.55%. The ESEA, as amended, requires that States annually measure the achievement of not less than 95 percent of all students, and 95 percent of all students in each subgroup of students. Please revise data and resubmit and/or provide an explanatory data note.</v>
      </c>
      <c r="AZ108" s="50" t="str">
        <f>IF(VLOOKUP($A108,'Data Notes - Working'!$A$2:$BP$571,61,FALSE)=0,"",VLOOKUP($A108,'Data Notes - Working'!$A$2:$BP$571,61,FALSE))</f>
        <v/>
      </c>
      <c r="BA108" s="50"/>
      <c r="BB108" s="50"/>
      <c r="BC108" s="50"/>
      <c r="BD108" s="50"/>
      <c r="BE108" s="50"/>
      <c r="BF108" s="50"/>
      <c r="BG108" s="50"/>
    </row>
    <row r="109" spans="1:59" s="9" customFormat="1" ht="78.75">
      <c r="A109" s="13" t="s">
        <v>517</v>
      </c>
      <c r="B109" s="14" t="s">
        <v>45</v>
      </c>
      <c r="C109" s="14" t="s">
        <v>46</v>
      </c>
      <c r="D109" s="14" t="s">
        <v>47</v>
      </c>
      <c r="E109" s="14" t="s">
        <v>475</v>
      </c>
      <c r="F109" s="14" t="s">
        <v>476</v>
      </c>
      <c r="G109" s="17" t="s">
        <v>518</v>
      </c>
      <c r="H109" s="14">
        <v>185</v>
      </c>
      <c r="I109" s="14">
        <v>588</v>
      </c>
      <c r="J109" s="14" t="s">
        <v>73</v>
      </c>
      <c r="K109" s="14" t="s">
        <v>519</v>
      </c>
      <c r="L109" s="14" t="s">
        <v>53</v>
      </c>
      <c r="M109" s="14" t="s">
        <v>54</v>
      </c>
      <c r="N109" s="14"/>
      <c r="O109" s="14"/>
      <c r="P109" s="14" t="s">
        <v>274</v>
      </c>
      <c r="Q109" s="14" t="s">
        <v>56</v>
      </c>
      <c r="R109" s="14" t="s">
        <v>68</v>
      </c>
      <c r="S109" s="14" t="s">
        <v>58</v>
      </c>
      <c r="T109" s="50" t="s">
        <v>520</v>
      </c>
      <c r="U109" s="50"/>
      <c r="V109" s="50" t="s">
        <v>521</v>
      </c>
      <c r="W109" s="26" t="s">
        <v>480</v>
      </c>
      <c r="X109" s="50"/>
      <c r="Y109" s="50"/>
      <c r="Z109" s="54" t="s">
        <v>522</v>
      </c>
      <c r="AA109" s="23" t="s">
        <v>54</v>
      </c>
      <c r="AB109" s="23"/>
      <c r="AC109" s="23"/>
      <c r="AD109" s="23" t="s">
        <v>274</v>
      </c>
      <c r="AE109" s="23" t="s">
        <v>133</v>
      </c>
      <c r="AF109" s="23" t="s">
        <v>133</v>
      </c>
      <c r="AG109" s="23" t="s">
        <v>141</v>
      </c>
      <c r="AH109" s="23" t="s">
        <v>61</v>
      </c>
      <c r="AI109" s="23" t="s">
        <v>101</v>
      </c>
      <c r="AJ109" s="50"/>
      <c r="AK109" s="50" t="s">
        <v>523</v>
      </c>
      <c r="AL109" s="50"/>
      <c r="AM109" s="50"/>
      <c r="AN109" s="50"/>
      <c r="AO109" s="50"/>
      <c r="AP109" s="50" t="str">
        <f t="shared" si="3"/>
        <v>100% Participation Rate (FS185): The participation rate for MIG students is 100%. ED does not expect to see participation rates below 95%. While a participation rate of 100% is possible, please resubmit data if data are inaccurate.</v>
      </c>
      <c r="AQ109" s="50" t="str">
        <f t="shared" si="4"/>
        <v>Data Resubmitted</v>
      </c>
      <c r="AR109" s="50"/>
      <c r="AS109" s="50" t="str">
        <f t="shared" si="5"/>
        <v>Include</v>
      </c>
      <c r="AT109" s="50" t="str">
        <f>IF(VLOOKUP($A109,'Data Notes - Working'!$A$2:$BP$571,55,FALSE)=0,"",VLOOKUP($A109,'Data Notes - Working'!$A$2:$BP$571,55,FALSE))</f>
        <v>SEA only issue</v>
      </c>
      <c r="AU109" s="50" t="str">
        <f>IF(VLOOKUP($A109,'Data Notes - Working'!$A$2:$BP$571,56,FALSE)=0,"",VLOOKUP($A109,'Data Notes - Working'!$A$2:$BP$571,56,FALSE))</f>
        <v/>
      </c>
      <c r="AV109" s="50" t="str">
        <f>IF(VLOOKUP($A109,'Data Notes - Working'!$A$2:$BP$571,57,FALSE)=0,"",VLOOKUP($A109,'Data Notes - Working'!$A$2:$BP$571,57,FALSE))</f>
        <v>No</v>
      </c>
      <c r="AW109" s="50" t="str">
        <f>IF(VLOOKUP($A109,'Data Notes - Working'!$A$2:$BP$571,58,FALSE)=0,"",VLOOKUP($A109,'Data Notes - Working'!$A$2:$BP$571,58,FALSE))</f>
        <v>Not relevant</v>
      </c>
      <c r="AX109" s="50" t="str">
        <f>IF(VLOOKUP(A109,'Data Notes - Working'!A108:BP677,59,FALSE)=0,"",VLOOKUP(A109,'Data Notes - Working'!A108:BP677,59,FALSE))</f>
        <v>No</v>
      </c>
      <c r="AY109" s="50" t="str">
        <f>IF(VLOOKUP($A109,'Data Notes - Working'!$A$2:$BP$571,60,FALSE)=0,"",VLOOKUP($A109,'Data Notes - Working'!$A$2:$BP$571,60,FALSE))</f>
        <v>100% Participation Rate (FS185): The participation rate for MIG students is 100%. ED does not expect to see participation rates below 95%. While a participation rate of 100% is possible, please resubmit data if data are inaccurate.</v>
      </c>
      <c r="AZ109" s="50" t="str">
        <f>IF(VLOOKUP($A109,'Data Notes - Working'!$A$2:$BP$571,61,FALSE)=0,"",VLOOKUP($A109,'Data Notes - Working'!$A$2:$BP$571,61,FALSE))</f>
        <v/>
      </c>
      <c r="BA109" s="50"/>
      <c r="BB109" s="50"/>
      <c r="BC109" s="50"/>
      <c r="BD109" s="50"/>
      <c r="BE109" s="50"/>
      <c r="BF109" s="50"/>
      <c r="BG109" s="50"/>
    </row>
    <row r="110" spans="1:59" s="9" customFormat="1" ht="195">
      <c r="A110" s="13" t="s">
        <v>524</v>
      </c>
      <c r="B110" s="14" t="s">
        <v>45</v>
      </c>
      <c r="C110" s="14" t="s">
        <v>46</v>
      </c>
      <c r="D110" s="14" t="s">
        <v>47</v>
      </c>
      <c r="E110" s="14" t="s">
        <v>475</v>
      </c>
      <c r="F110" s="14" t="s">
        <v>476</v>
      </c>
      <c r="G110" s="17" t="s">
        <v>136</v>
      </c>
      <c r="H110" s="18">
        <v>185</v>
      </c>
      <c r="I110" s="14">
        <v>588</v>
      </c>
      <c r="J110" s="14" t="s">
        <v>73</v>
      </c>
      <c r="K110" s="14" t="s">
        <v>137</v>
      </c>
      <c r="L110" s="14" t="s">
        <v>53</v>
      </c>
      <c r="M110" s="14" t="s">
        <v>54</v>
      </c>
      <c r="N110" s="14"/>
      <c r="O110" s="14"/>
      <c r="P110" s="14" t="s">
        <v>55</v>
      </c>
      <c r="Q110" s="14" t="s">
        <v>56</v>
      </c>
      <c r="R110" s="14" t="s">
        <v>140</v>
      </c>
      <c r="S110" s="14" t="s">
        <v>58</v>
      </c>
      <c r="T110" s="50" t="s">
        <v>525</v>
      </c>
      <c r="U110" s="50"/>
      <c r="V110" s="50" t="s">
        <v>526</v>
      </c>
      <c r="W110" s="26" t="s">
        <v>527</v>
      </c>
      <c r="X110" s="50"/>
      <c r="Y110" s="50"/>
      <c r="Z110" s="50" t="s">
        <v>437</v>
      </c>
      <c r="AA110" s="23" t="s">
        <v>54</v>
      </c>
      <c r="AB110" s="23"/>
      <c r="AC110" s="23"/>
      <c r="AD110" s="14" t="s">
        <v>139</v>
      </c>
      <c r="AE110" s="14" t="s">
        <v>133</v>
      </c>
      <c r="AF110" s="14" t="s">
        <v>140</v>
      </c>
      <c r="AG110" s="14" t="s">
        <v>141</v>
      </c>
      <c r="AH110" s="23" t="s">
        <v>61</v>
      </c>
      <c r="AI110" s="23" t="s">
        <v>101</v>
      </c>
      <c r="AJ110" s="44"/>
      <c r="AK110" s="50" t="s">
        <v>528</v>
      </c>
      <c r="AL110" s="50"/>
      <c r="AM110" s="50"/>
      <c r="AN110" s="50"/>
      <c r="AO110" s="50"/>
      <c r="AP110" s="50" t="str">
        <f t="shared" si="3"/>
        <v>1% CWD Alternate Assessment Participation [MATHEMATICS]: Students with Disabilities (IDEA) (CWD) taking the alternate assessment based on alternate achievement standards (ALTPARTALTACH) make up 1.43%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110" s="50" t="str">
        <f t="shared" si="4"/>
        <v>Data is accurate as submitted</v>
      </c>
      <c r="AR110" s="50"/>
      <c r="AS110" s="50" t="str">
        <f t="shared" si="5"/>
        <v>Include</v>
      </c>
      <c r="AT110" s="50" t="str">
        <f>IF(VLOOKUP($A110,'Data Notes - Working'!$A$2:$BP$571,55,FALSE)=0,"",VLOOKUP($A110,'Data Notes - Working'!$A$2:$BP$571,55,FALSE))</f>
        <v/>
      </c>
      <c r="AU110" s="50" t="str">
        <f>IF(VLOOKUP($A110,'Data Notes - Working'!$A$2:$BP$571,56,FALSE)=0,"",VLOOKUP($A110,'Data Notes - Working'!$A$2:$BP$571,56,FALSE))</f>
        <v/>
      </c>
      <c r="AV110" s="50" t="str">
        <f>IF(VLOOKUP($A110,'Data Notes - Working'!$A$2:$BP$571,57,FALSE)=0,"",VLOOKUP($A110,'Data Notes - Working'!$A$2:$BP$571,57,FALSE))</f>
        <v>No</v>
      </c>
      <c r="AW110" s="50" t="str">
        <f>IF(VLOOKUP($A110,'Data Notes - Working'!$A$2:$BP$571,58,FALSE)=0,"",VLOOKUP($A110,'Data Notes - Working'!$A$2:$BP$571,58,FALSE))</f>
        <v>Not relevant</v>
      </c>
      <c r="AX110" s="50" t="str">
        <f>IF(VLOOKUP(A110,'Data Notes - Working'!A109:BP678,59,FALSE)=0,"",VLOOKUP(A110,'Data Notes - Working'!A109:BP678,59,FALSE))</f>
        <v>Yes</v>
      </c>
      <c r="AY110" s="50" t="str">
        <f>IF(VLOOKUP($A110,'Data Notes - Working'!$A$2:$BP$571,60,FALSE)=0,"",VLOOKUP($A110,'Data Notes - Working'!$A$2:$BP$571,60,FALSE))</f>
        <v>1% CWD Alternate Assessment Participation [MATHEMATICS]: Students with Disabilities (IDEA) (CWD) taking the alternate assessment based on alternate achievement standards (ALTPARTALTACH) make up 1.43%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AZ110" s="50" t="str">
        <f>IF(VLOOKUP($A110,'Data Notes - Working'!$A$2:$BP$571,61,FALSE)=0,"",VLOOKUP($A110,'Data Notes - Working'!$A$2:$BP$571,61,FALSE))</f>
        <v/>
      </c>
      <c r="BA110" s="50"/>
      <c r="BB110" s="50"/>
      <c r="BC110" s="50"/>
      <c r="BD110" s="50"/>
      <c r="BE110" s="50"/>
      <c r="BF110" s="50"/>
      <c r="BG110" s="50"/>
    </row>
    <row r="111" spans="1:59" s="9" customFormat="1" ht="165">
      <c r="A111" s="13" t="s">
        <v>529</v>
      </c>
      <c r="B111" s="14" t="s">
        <v>45</v>
      </c>
      <c r="C111" s="14" t="s">
        <v>46</v>
      </c>
      <c r="D111" s="14" t="s">
        <v>47</v>
      </c>
      <c r="E111" s="14" t="s">
        <v>475</v>
      </c>
      <c r="F111" s="14" t="s">
        <v>476</v>
      </c>
      <c r="G111" s="17" t="s">
        <v>136</v>
      </c>
      <c r="H111" s="18">
        <v>188</v>
      </c>
      <c r="I111" s="14">
        <v>589</v>
      </c>
      <c r="J111" s="14" t="s">
        <v>73</v>
      </c>
      <c r="K111" s="14" t="s">
        <v>137</v>
      </c>
      <c r="L111" s="14" t="s">
        <v>53</v>
      </c>
      <c r="M111" s="14"/>
      <c r="N111" s="14" t="s">
        <v>54</v>
      </c>
      <c r="O111" s="14"/>
      <c r="P111" s="14" t="s">
        <v>55</v>
      </c>
      <c r="Q111" s="14" t="s">
        <v>56</v>
      </c>
      <c r="R111" s="14" t="s">
        <v>140</v>
      </c>
      <c r="S111" s="14" t="s">
        <v>58</v>
      </c>
      <c r="T111" s="50" t="s">
        <v>530</v>
      </c>
      <c r="U111" s="50"/>
      <c r="V111" s="50" t="s">
        <v>531</v>
      </c>
      <c r="W111" s="26" t="s">
        <v>480</v>
      </c>
      <c r="X111" s="50"/>
      <c r="Y111" s="50"/>
      <c r="Z111" s="50" t="s">
        <v>437</v>
      </c>
      <c r="AA111" s="23"/>
      <c r="AB111" s="23" t="s">
        <v>54</v>
      </c>
      <c r="AC111" s="23"/>
      <c r="AD111" s="14" t="s">
        <v>139</v>
      </c>
      <c r="AE111" s="14" t="s">
        <v>133</v>
      </c>
      <c r="AF111" s="14" t="s">
        <v>140</v>
      </c>
      <c r="AG111" s="14" t="s">
        <v>141</v>
      </c>
      <c r="AH111" s="23" t="s">
        <v>61</v>
      </c>
      <c r="AI111" s="23" t="s">
        <v>101</v>
      </c>
      <c r="AJ111" s="50"/>
      <c r="AK111" s="50" t="s">
        <v>532</v>
      </c>
      <c r="AL111" s="50"/>
      <c r="AM111" s="50"/>
      <c r="AN111" s="50"/>
      <c r="AO111" s="50"/>
      <c r="AP111" s="50" t="str">
        <f t="shared" si="3"/>
        <v>1% CWD Alternate Assessment Participation [READING/LANGUAGE ARTS]: Students with Disabilities (IDEA) (CWD) taking the alternate assessment based on alternate achievement standards (ALTPARTALTACH) make up 1.43%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111" s="50" t="str">
        <f t="shared" si="4"/>
        <v>Data Resubmitted</v>
      </c>
      <c r="AR111" s="50"/>
      <c r="AS111" s="50" t="str">
        <f t="shared" si="5"/>
        <v>Include</v>
      </c>
      <c r="AT111" s="50" t="str">
        <f>IF(VLOOKUP($A111,'Data Notes - Working'!$A$2:$BP$571,55,FALSE)=0,"",VLOOKUP($A111,'Data Notes - Working'!$A$2:$BP$571,55,FALSE))</f>
        <v/>
      </c>
      <c r="AU111" s="50" t="str">
        <f>IF(VLOOKUP($A111,'Data Notes - Working'!$A$2:$BP$571,56,FALSE)=0,"",VLOOKUP($A111,'Data Notes - Working'!$A$2:$BP$571,56,FALSE))</f>
        <v/>
      </c>
      <c r="AV111" s="50" t="str">
        <f>IF(VLOOKUP($A111,'Data Notes - Working'!$A$2:$BP$571,57,FALSE)=0,"",VLOOKUP($A111,'Data Notes - Working'!$A$2:$BP$571,57,FALSE))</f>
        <v>No</v>
      </c>
      <c r="AW111" s="50" t="str">
        <f>IF(VLOOKUP($A111,'Data Notes - Working'!$A$2:$BP$571,58,FALSE)=0,"",VLOOKUP($A111,'Data Notes - Working'!$A$2:$BP$571,58,FALSE))</f>
        <v>Not relevant</v>
      </c>
      <c r="AX111" s="50" t="str">
        <f>IF(VLOOKUP(A111,'Data Notes - Working'!A110:BP679,59,FALSE)=0,"",VLOOKUP(A111,'Data Notes - Working'!A110:BP679,59,FALSE))</f>
        <v>No</v>
      </c>
      <c r="AY111" s="50" t="str">
        <f>IF(VLOOKUP($A111,'Data Notes - Working'!$A$2:$BP$571,60,FALSE)=0,"",VLOOKUP($A111,'Data Notes - Working'!$A$2:$BP$571,60,FALSE))</f>
        <v>A similar discrepancy exists at the LEA and School levels. Please revise data and resubmit or explain in a data note why these data are accurate.</v>
      </c>
      <c r="AZ111" s="50" t="str">
        <f>IF(VLOOKUP($A111,'Data Notes - Working'!$A$2:$BP$571,61,FALSE)=0,"",VLOOKUP($A111,'Data Notes - Working'!$A$2:$BP$571,61,FALSE))</f>
        <v/>
      </c>
      <c r="BA111" s="50"/>
      <c r="BB111" s="50"/>
      <c r="BC111" s="50"/>
      <c r="BD111" s="50"/>
      <c r="BE111" s="50"/>
      <c r="BF111" s="50"/>
      <c r="BG111" s="50"/>
    </row>
    <row r="112" spans="1:59" s="9" customFormat="1" ht="63">
      <c r="A112" s="13" t="s">
        <v>533</v>
      </c>
      <c r="B112" s="14" t="s">
        <v>45</v>
      </c>
      <c r="C112" s="14" t="s">
        <v>46</v>
      </c>
      <c r="D112" s="14" t="s">
        <v>47</v>
      </c>
      <c r="E112" s="14" t="s">
        <v>534</v>
      </c>
      <c r="F112" s="14" t="s">
        <v>535</v>
      </c>
      <c r="G112" s="13" t="s">
        <v>50</v>
      </c>
      <c r="H112" s="16" t="s">
        <v>380</v>
      </c>
      <c r="I112" s="14" t="s">
        <v>381</v>
      </c>
      <c r="J112" s="14" t="s">
        <v>51</v>
      </c>
      <c r="K112" s="14" t="s">
        <v>52</v>
      </c>
      <c r="L112" s="14" t="s">
        <v>53</v>
      </c>
      <c r="M112" s="14"/>
      <c r="N112" s="14"/>
      <c r="O112" s="14" t="s">
        <v>54</v>
      </c>
      <c r="P112" s="14" t="s">
        <v>55</v>
      </c>
      <c r="Q112" s="14" t="s">
        <v>56</v>
      </c>
      <c r="R112" s="14" t="s">
        <v>68</v>
      </c>
      <c r="S112" s="14" t="s">
        <v>69</v>
      </c>
      <c r="T112" s="50" t="s">
        <v>536</v>
      </c>
      <c r="U112" s="50"/>
      <c r="V112" s="50" t="s">
        <v>537</v>
      </c>
      <c r="W112" s="26" t="s">
        <v>538</v>
      </c>
      <c r="X112" s="50"/>
      <c r="Y112" s="50"/>
      <c r="Z112" s="50" t="s">
        <v>539</v>
      </c>
      <c r="AA112" s="23"/>
      <c r="AB112" s="23"/>
      <c r="AC112" s="14" t="s">
        <v>54</v>
      </c>
      <c r="AD112" s="14" t="s">
        <v>55</v>
      </c>
      <c r="AE112" s="14" t="s">
        <v>56</v>
      </c>
      <c r="AF112" s="14" t="s">
        <v>68</v>
      </c>
      <c r="AG112" s="23"/>
      <c r="AH112" s="23" t="s">
        <v>185</v>
      </c>
      <c r="AI112" s="23" t="s">
        <v>101</v>
      </c>
      <c r="AJ112" s="50"/>
      <c r="AK112" s="50" t="s">
        <v>537</v>
      </c>
      <c r="AL112" s="50"/>
      <c r="AM112" s="50"/>
      <c r="AN112" s="50"/>
      <c r="AO112" s="50"/>
      <c r="AP112" s="50" t="str">
        <f t="shared" si="3"/>
        <v xml:space="preserve">Missing Data (FS 179/189): Achievement and Participation data for Science were not reported at the SEA, LEA, and School levels. Please submit data. ED acknowledges that you are working internally with OSS on this data. </v>
      </c>
      <c r="AQ112" s="50" t="str">
        <f t="shared" si="4"/>
        <v>DC did not administer a Science assessment during the 2017-18 school year.</v>
      </c>
      <c r="AR112" s="50"/>
      <c r="AS112" s="50" t="str">
        <f t="shared" si="5"/>
        <v>Include</v>
      </c>
      <c r="AT112" s="50" t="str">
        <f>IF(VLOOKUP($A112,'Data Notes - Working'!$A$2:$BP$571,55,FALSE)=0,"",VLOOKUP($A112,'Data Notes - Working'!$A$2:$BP$571,55,FALSE))</f>
        <v>Science-only issue</v>
      </c>
      <c r="AU112" s="50" t="str">
        <f>IF(VLOOKUP($A112,'Data Notes - Working'!$A$2:$BP$571,56,FALSE)=0,"",VLOOKUP($A112,'Data Notes - Working'!$A$2:$BP$571,56,FALSE))</f>
        <v/>
      </c>
      <c r="AV112" s="50" t="str">
        <f>IF(VLOOKUP($A112,'Data Notes - Working'!$A$2:$BP$571,57,FALSE)=0,"",VLOOKUP($A112,'Data Notes - Working'!$A$2:$BP$571,57,FALSE))</f>
        <v/>
      </c>
      <c r="AW112" s="50" t="str">
        <f>IF(VLOOKUP($A112,'Data Notes - Working'!$A$2:$BP$571,58,FALSE)=0,"",VLOOKUP($A112,'Data Notes - Working'!$A$2:$BP$571,58,FALSE))</f>
        <v/>
      </c>
      <c r="AX112" s="50" t="str">
        <f>IF(VLOOKUP(A112,'Data Notes - Working'!A111:BP680,59,FALSE)=0,"",VLOOKUP(A112,'Data Notes - Working'!A111:BP680,59,FALSE))</f>
        <v>No</v>
      </c>
      <c r="AY112" s="50" t="str">
        <f>IF(VLOOKUP($A112,'Data Notes - Working'!$A$2:$BP$571,60,FALSE)=0,"",VLOOKUP($A112,'Data Notes - Working'!$A$2:$BP$571,60,FALSE))</f>
        <v xml:space="preserve">Missing Data (FS 179/189): Achievement and Participation data for Science were not reported at the SEA, LEA, and School levels. Please submit data. ED acknowledges that you are working internally with OSS on this data. </v>
      </c>
      <c r="AZ112" s="50" t="str">
        <f>IF(VLOOKUP($A112,'Data Notes - Working'!$A$2:$BP$571,61,FALSE)=0,"",VLOOKUP($A112,'Data Notes - Working'!$A$2:$BP$571,61,FALSE))</f>
        <v>DC did not administer a Science assessment during the 2017-18 school year.</v>
      </c>
      <c r="BA112" s="50"/>
      <c r="BB112" s="50"/>
      <c r="BC112" s="50"/>
      <c r="BD112" s="50"/>
      <c r="BE112" s="50"/>
      <c r="BF112" s="50"/>
      <c r="BG112" s="50"/>
    </row>
    <row r="113" spans="1:59" s="9" customFormat="1" ht="105">
      <c r="A113" s="13" t="s">
        <v>540</v>
      </c>
      <c r="B113" s="14" t="s">
        <v>45</v>
      </c>
      <c r="C113" s="14" t="s">
        <v>46</v>
      </c>
      <c r="D113" s="14" t="s">
        <v>47</v>
      </c>
      <c r="E113" s="14" t="s">
        <v>534</v>
      </c>
      <c r="F113" s="14" t="s">
        <v>535</v>
      </c>
      <c r="G113" s="13" t="s">
        <v>72</v>
      </c>
      <c r="H113" s="14" t="s">
        <v>84</v>
      </c>
      <c r="I113" s="14" t="s">
        <v>85</v>
      </c>
      <c r="J113" s="14" t="s">
        <v>73</v>
      </c>
      <c r="K113" s="14" t="s">
        <v>74</v>
      </c>
      <c r="L113" s="14" t="s">
        <v>75</v>
      </c>
      <c r="M113" s="14" t="s">
        <v>54</v>
      </c>
      <c r="N113" s="14" t="s">
        <v>54</v>
      </c>
      <c r="O113" s="14"/>
      <c r="P113" s="14" t="s">
        <v>53</v>
      </c>
      <c r="Q113" s="14" t="s">
        <v>541</v>
      </c>
      <c r="R113" s="14" t="s">
        <v>140</v>
      </c>
      <c r="S113" s="14" t="s">
        <v>58</v>
      </c>
      <c r="T113" s="50" t="s">
        <v>542</v>
      </c>
      <c r="U113" s="50"/>
      <c r="V113" s="50" t="s">
        <v>542</v>
      </c>
      <c r="W113" s="26" t="s">
        <v>543</v>
      </c>
      <c r="X113" s="50"/>
      <c r="Y113" s="50"/>
      <c r="Z113" s="50"/>
      <c r="AA113" s="14"/>
      <c r="AB113" s="14"/>
      <c r="AC113" s="23"/>
      <c r="AD113" s="14"/>
      <c r="AE113" s="23"/>
      <c r="AF113" s="23"/>
      <c r="AG113" s="23"/>
      <c r="AH113" s="23" t="s">
        <v>61</v>
      </c>
      <c r="AI113" s="23" t="s">
        <v>62</v>
      </c>
      <c r="AJ113" s="50"/>
      <c r="AK113" s="50"/>
      <c r="AL113" s="50"/>
      <c r="AM113" s="50"/>
      <c r="AN113" s="50"/>
      <c r="AO113" s="50"/>
      <c r="AP113" s="50" t="str">
        <f t="shared" si="3"/>
        <v/>
      </c>
      <c r="AQ113" s="50" t="str">
        <f t="shared" si="4"/>
        <v>The file has been resubmitted to remove zero counts for performance level 5 for MSAA</v>
      </c>
      <c r="AR113" s="50"/>
      <c r="AS113" s="50" t="str">
        <f t="shared" si="5"/>
        <v>Exclude</v>
      </c>
      <c r="AT113" s="50" t="str">
        <f>IF(VLOOKUP($A113,'Data Notes - Working'!$A$2:$BP$571,55,FALSE)=0,"",VLOOKUP($A113,'Data Notes - Working'!$A$2:$BP$571,55,FALSE))</f>
        <v>No</v>
      </c>
      <c r="AU113" s="50" t="str">
        <f>IF(VLOOKUP($A113,'Data Notes - Working'!$A$2:$BP$571,56,FALSE)=0,"",VLOOKUP($A113,'Data Notes - Working'!$A$2:$BP$571,56,FALSE))</f>
        <v>Resolved</v>
      </c>
      <c r="AV113" s="50" t="str">
        <f>IF(VLOOKUP($A113,'Data Notes - Working'!$A$2:$BP$571,57,FALSE)=0,"",VLOOKUP($A113,'Data Notes - Working'!$A$2:$BP$571,57,FALSE))</f>
        <v/>
      </c>
      <c r="AW113" s="50" t="str">
        <f>IF(VLOOKUP($A113,'Data Notes - Working'!$A$2:$BP$571,58,FALSE)=0,"",VLOOKUP($A113,'Data Notes - Working'!$A$2:$BP$571,58,FALSE))</f>
        <v/>
      </c>
      <c r="AX113" s="50" t="str">
        <f>IF(VLOOKUP(A113,'Data Notes - Working'!A112:BP681,59,FALSE)=0,"",VLOOKUP(A113,'Data Notes - Working'!A112:BP681,59,FALSE))</f>
        <v/>
      </c>
      <c r="AY113" s="50" t="str">
        <f>IF(VLOOKUP($A113,'Data Notes - Working'!$A$2:$BP$571,60,FALSE)=0,"",VLOOKUP($A113,'Data Notes - Working'!$A$2:$BP$571,60,FALSE))</f>
        <v/>
      </c>
      <c r="AZ113" s="50" t="str">
        <f>IF(VLOOKUP($A113,'Data Notes - Working'!$A$2:$BP$571,61,FALSE)=0,"",VLOOKUP($A113,'Data Notes - Working'!$A$2:$BP$571,61,FALSE))</f>
        <v/>
      </c>
      <c r="BA113" s="50"/>
      <c r="BB113" s="50"/>
      <c r="BC113" s="50"/>
      <c r="BD113" s="50"/>
      <c r="BE113" s="50"/>
      <c r="BF113" s="50"/>
      <c r="BG113" s="50"/>
    </row>
    <row r="114" spans="1:59" s="9" customFormat="1" ht="105">
      <c r="A114" s="13" t="s">
        <v>544</v>
      </c>
      <c r="B114" s="14" t="s">
        <v>45</v>
      </c>
      <c r="C114" s="14" t="s">
        <v>46</v>
      </c>
      <c r="D114" s="14" t="s">
        <v>47</v>
      </c>
      <c r="E114" s="14" t="s">
        <v>534</v>
      </c>
      <c r="F114" s="14" t="s">
        <v>535</v>
      </c>
      <c r="G114" s="13" t="s">
        <v>104</v>
      </c>
      <c r="H114" s="14" t="s">
        <v>198</v>
      </c>
      <c r="I114" s="14" t="s">
        <v>199</v>
      </c>
      <c r="J114" s="14" t="s">
        <v>73</v>
      </c>
      <c r="K114" s="14" t="s">
        <v>107</v>
      </c>
      <c r="L114" s="14" t="s">
        <v>53</v>
      </c>
      <c r="M114" s="14" t="s">
        <v>54</v>
      </c>
      <c r="N114" s="14" t="s">
        <v>54</v>
      </c>
      <c r="O114" s="14"/>
      <c r="P114" s="14" t="s">
        <v>108</v>
      </c>
      <c r="Q114" s="14" t="s">
        <v>108</v>
      </c>
      <c r="R114" s="14" t="s">
        <v>108</v>
      </c>
      <c r="S114" s="14" t="s">
        <v>108</v>
      </c>
      <c r="T114" s="50" t="s">
        <v>109</v>
      </c>
      <c r="U114" s="50"/>
      <c r="V114" s="50" t="s">
        <v>109</v>
      </c>
      <c r="W114" s="26" t="s">
        <v>545</v>
      </c>
      <c r="X114" s="50"/>
      <c r="Y114" s="50"/>
      <c r="Z114" s="50"/>
      <c r="AA114" s="23" t="s">
        <v>54</v>
      </c>
      <c r="AB114" s="23" t="s">
        <v>54</v>
      </c>
      <c r="AC114" s="23"/>
      <c r="AD114" s="14" t="s">
        <v>108</v>
      </c>
      <c r="AE114" s="14" t="s">
        <v>108</v>
      </c>
      <c r="AF114" s="14" t="s">
        <v>108</v>
      </c>
      <c r="AG114" s="14" t="s">
        <v>108</v>
      </c>
      <c r="AH114" s="23" t="s">
        <v>61</v>
      </c>
      <c r="AI114" s="23" t="s">
        <v>101</v>
      </c>
      <c r="AJ114" s="50"/>
      <c r="AK114" s="50" t="s">
        <v>111</v>
      </c>
      <c r="AL114" s="50"/>
      <c r="AM114" s="50"/>
      <c r="AN114" s="50"/>
      <c r="AO114" s="50"/>
      <c r="AP114" s="50" t="str">
        <f t="shared" si="3"/>
        <v>A year to year change of more than 200 (count difference) and 10% was identified for at least one subgroup, assessment type, or grade. Please review the CDQR Year to Year tab. Please resubmit SY 2017-18 data or submit a data note to explain why these data are accurate.</v>
      </c>
      <c r="AQ114" s="50" t="str">
        <f t="shared" si="4"/>
        <v>The data are accurate. The number of fifth graders participating in the assessment increased.</v>
      </c>
      <c r="AR114" s="50"/>
      <c r="AS114" s="50" t="str">
        <f t="shared" si="5"/>
        <v>Include</v>
      </c>
      <c r="AT114" s="50" t="str">
        <f>IF(VLOOKUP($A114,'Data Notes - Working'!$A$2:$BP$571,55,FALSE)=0,"",VLOOKUP($A114,'Data Notes - Working'!$A$2:$BP$571,55,FALSE))</f>
        <v/>
      </c>
      <c r="AU114" s="50" t="str">
        <f>IF(VLOOKUP($A114,'Data Notes - Working'!$A$2:$BP$571,56,FALSE)=0,"",VLOOKUP($A114,'Data Notes - Working'!$A$2:$BP$571,56,FALSE))</f>
        <v/>
      </c>
      <c r="AV114" s="50" t="str">
        <f>IF(VLOOKUP($A114,'Data Notes - Working'!$A$2:$BP$571,57,FALSE)=0,"",VLOOKUP($A114,'Data Notes - Working'!$A$2:$BP$571,57,FALSE))</f>
        <v>Y2Y explained</v>
      </c>
      <c r="AW114" s="50" t="str">
        <f>IF(VLOOKUP($A114,'Data Notes - Working'!$A$2:$BP$571,58,FALSE)=0,"",VLOOKUP($A114,'Data Notes - Working'!$A$2:$BP$571,58,FALSE))</f>
        <v/>
      </c>
      <c r="AX114" s="50" t="str">
        <f>IF(VLOOKUP(A114,'Data Notes - Working'!A113:BP682,59,FALSE)=0,"",VLOOKUP(A114,'Data Notes - Working'!A113:BP682,59,FALSE))</f>
        <v>Yes</v>
      </c>
      <c r="AY114" s="50" t="str">
        <f>IF(VLOOKUP($A114,'Data Notes - Working'!$A$2:$BP$571,60,FALSE)=0,"",VLOOKUP($A114,'Data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AZ114" s="50" t="str">
        <f>IF(VLOOKUP($A114,'Data Notes - Working'!$A$2:$BP$571,61,FALSE)=0,"",VLOOKUP($A114,'Data Notes - Working'!$A$2:$BP$571,61,FALSE))</f>
        <v>The number of fifth graders participating in the assessment increased.</v>
      </c>
      <c r="BA114" s="50"/>
      <c r="BB114" s="50"/>
      <c r="BC114" s="50"/>
      <c r="BD114" s="50"/>
      <c r="BE114" s="50"/>
      <c r="BF114" s="50"/>
      <c r="BG114" s="50"/>
    </row>
    <row r="115" spans="1:59" s="9" customFormat="1" ht="150">
      <c r="A115" s="13" t="s">
        <v>547</v>
      </c>
      <c r="B115" s="14" t="s">
        <v>45</v>
      </c>
      <c r="C115" s="14" t="s">
        <v>46</v>
      </c>
      <c r="D115" s="14" t="s">
        <v>47</v>
      </c>
      <c r="E115" s="14" t="s">
        <v>534</v>
      </c>
      <c r="F115" s="14" t="s">
        <v>535</v>
      </c>
      <c r="G115" s="13" t="s">
        <v>118</v>
      </c>
      <c r="H115" s="14" t="s">
        <v>548</v>
      </c>
      <c r="I115" s="14" t="s">
        <v>549</v>
      </c>
      <c r="J115" s="14" t="s">
        <v>73</v>
      </c>
      <c r="K115" s="14" t="s">
        <v>121</v>
      </c>
      <c r="L115" s="14" t="s">
        <v>53</v>
      </c>
      <c r="M115" s="14" t="s">
        <v>54</v>
      </c>
      <c r="N115" s="14" t="s">
        <v>54</v>
      </c>
      <c r="O115" s="14"/>
      <c r="P115" s="14" t="s">
        <v>108</v>
      </c>
      <c r="Q115" s="14" t="s">
        <v>108</v>
      </c>
      <c r="R115" s="14" t="s">
        <v>108</v>
      </c>
      <c r="S115" s="14" t="s">
        <v>108</v>
      </c>
      <c r="T115" s="50" t="s">
        <v>212</v>
      </c>
      <c r="U115" s="50"/>
      <c r="V115" s="50" t="s">
        <v>212</v>
      </c>
      <c r="W115" s="26" t="s">
        <v>550</v>
      </c>
      <c r="X115" s="50"/>
      <c r="Y115" s="50"/>
      <c r="Z115" s="50"/>
      <c r="AA115" s="23" t="s">
        <v>54</v>
      </c>
      <c r="AB115" s="23" t="s">
        <v>54</v>
      </c>
      <c r="AC115" s="23"/>
      <c r="AD115" s="14" t="s">
        <v>108</v>
      </c>
      <c r="AE115" s="14" t="s">
        <v>108</v>
      </c>
      <c r="AF115" s="14" t="s">
        <v>108</v>
      </c>
      <c r="AG115" s="14" t="s">
        <v>108</v>
      </c>
      <c r="AH115" s="23" t="s">
        <v>61</v>
      </c>
      <c r="AI115" s="23" t="s">
        <v>101</v>
      </c>
      <c r="AJ115" s="50"/>
      <c r="AK115" s="50" t="s">
        <v>214</v>
      </c>
      <c r="AL115" s="50"/>
      <c r="AM115" s="50"/>
      <c r="AN115" s="50"/>
      <c r="AO115" s="50"/>
      <c r="AP115" s="50" t="str">
        <f t="shared" si="3"/>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115" s="50" t="str">
        <f t="shared" si="4"/>
        <v>The data are accurate. Because DC is a small state, although there was an increase of more than 15%, this is reflective of the performace of a small number of children.  The participation files have been resubmitted; there were increases of more than 4% for a number of student groups in participation rate - likely to improved data quality and outreach concerning the use of assessment data in the statewide accountability system.</v>
      </c>
      <c r="AR115" s="50"/>
      <c r="AS115" s="50" t="str">
        <f t="shared" si="5"/>
        <v>Include</v>
      </c>
      <c r="AT115" s="50" t="str">
        <f>IF(VLOOKUP($A115,'Data Notes - Working'!$A$2:$BP$571,55,FALSE)=0,"",VLOOKUP($A115,'Data Notes - Working'!$A$2:$BP$571,55,FALSE))</f>
        <v/>
      </c>
      <c r="AU115" s="50" t="str">
        <f>IF(VLOOKUP($A115,'Data Notes - Working'!$A$2:$BP$571,56,FALSE)=0,"",VLOOKUP($A115,'Data Notes - Working'!$A$2:$BP$571,56,FALSE))</f>
        <v/>
      </c>
      <c r="AV115" s="50" t="str">
        <f>IF(VLOOKUP($A115,'Data Notes - Working'!$A$2:$BP$571,57,FALSE)=0,"",VLOOKUP($A115,'Data Notes - Working'!$A$2:$BP$571,57,FALSE))</f>
        <v>Y2Y explained</v>
      </c>
      <c r="AW115" s="50" t="str">
        <f>IF(VLOOKUP($A115,'Data Notes - Working'!$A$2:$BP$571,58,FALSE)=0,"",VLOOKUP($A115,'Data Notes - Working'!$A$2:$BP$571,58,FALSE))</f>
        <v/>
      </c>
      <c r="AX115" s="50" t="str">
        <f>IF(VLOOKUP(A115,'Data Notes - Working'!A114:BP683,59,FALSE)=0,"",VLOOKUP(A115,'Data Notes - Working'!A114:BP683,59,FALSE))</f>
        <v>Yes</v>
      </c>
      <c r="AY115" s="50" t="str">
        <f>IF(VLOOKUP($A115,'Data Notes - Working'!$A$2:$BP$571,60,FALSE)=0,"",VLOOKUP($A115,'Data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ED Note: State indicated that data were correct as reported.</v>
      </c>
      <c r="AZ115" s="50" t="str">
        <f>IF(VLOOKUP($A115,'Data Notes - Working'!$A$2:$BP$571,61,FALSE)=0,"",VLOOKUP($A115,'Data Notes - Working'!$A$2:$BP$571,61,FALSE))</f>
        <v>Because DC is a small state, although there was an increase of more than 15%, this is reflective of the performance of a small number of children.  The participation files have been resubmitted; there were increases of more than 4% for a number of student groups in participation rate - likely to improved data quality and outreach concerning the use of assessment data in the statewide accountability system.</v>
      </c>
      <c r="BA115" s="50"/>
      <c r="BB115" s="50"/>
      <c r="BC115" s="50"/>
      <c r="BD115" s="50"/>
      <c r="BE115" s="50"/>
      <c r="BF115" s="50"/>
      <c r="BG115" s="50"/>
    </row>
    <row r="116" spans="1:59" s="9" customFormat="1" ht="150">
      <c r="A116" s="13" t="s">
        <v>552</v>
      </c>
      <c r="B116" s="14" t="s">
        <v>45</v>
      </c>
      <c r="C116" s="14" t="s">
        <v>46</v>
      </c>
      <c r="D116" s="14" t="s">
        <v>47</v>
      </c>
      <c r="E116" s="14" t="s">
        <v>534</v>
      </c>
      <c r="F116" s="14" t="s">
        <v>535</v>
      </c>
      <c r="G116" s="13" t="s">
        <v>127</v>
      </c>
      <c r="H116" s="14" t="s">
        <v>128</v>
      </c>
      <c r="I116" s="14" t="s">
        <v>129</v>
      </c>
      <c r="J116" s="14" t="s">
        <v>51</v>
      </c>
      <c r="K116" s="14" t="s">
        <v>130</v>
      </c>
      <c r="L116" s="14" t="s">
        <v>53</v>
      </c>
      <c r="M116" s="14"/>
      <c r="N116" s="14" t="s">
        <v>54</v>
      </c>
      <c r="O116" s="14"/>
      <c r="P116" s="14" t="s">
        <v>131</v>
      </c>
      <c r="Q116" s="14" t="s">
        <v>133</v>
      </c>
      <c r="R116" s="14" t="s">
        <v>133</v>
      </c>
      <c r="S116" s="14" t="s">
        <v>58</v>
      </c>
      <c r="T116" s="50" t="s">
        <v>553</v>
      </c>
      <c r="U116" s="50"/>
      <c r="V116" s="50" t="s">
        <v>553</v>
      </c>
      <c r="W116" s="26" t="s">
        <v>554</v>
      </c>
      <c r="X116" s="50"/>
      <c r="Y116" s="50"/>
      <c r="Z116" s="50"/>
      <c r="AA116" s="23"/>
      <c r="AB116" s="23"/>
      <c r="AC116" s="23"/>
      <c r="AD116" s="23"/>
      <c r="AE116" s="23"/>
      <c r="AF116" s="23"/>
      <c r="AG116" s="23"/>
      <c r="AH116" s="23" t="s">
        <v>61</v>
      </c>
      <c r="AI116" s="23" t="s">
        <v>62</v>
      </c>
      <c r="AJ116" s="50"/>
      <c r="AK116" s="50"/>
      <c r="AL116" s="50"/>
      <c r="AM116" s="50"/>
      <c r="AN116" s="50"/>
      <c r="AO116" s="50"/>
      <c r="AP116" s="50" t="str">
        <f t="shared" si="3"/>
        <v/>
      </c>
      <c r="AQ116" s="50" t="str">
        <f t="shared" si="4"/>
        <v>In DC, students must be enrolled for the full academic year (FAY) for their scores to be counted for
performance calculations. Therefore, the discrepancy of 231 students observed is reflective of students who participated in the assessment but who were not enrolled for the full academic year.</v>
      </c>
      <c r="AR116" s="50"/>
      <c r="AS116" s="50" t="str">
        <f t="shared" si="5"/>
        <v>Exclude</v>
      </c>
      <c r="AT116" s="50" t="str">
        <f>IF(VLOOKUP($A116,'Data Notes - Working'!$A$2:$BP$571,55,FALSE)=0,"",VLOOKUP($A116,'Data Notes - Working'!$A$2:$BP$571,55,FALSE))</f>
        <v>No</v>
      </c>
      <c r="AU116" s="50" t="str">
        <f>IF(VLOOKUP($A116,'Data Notes - Working'!$A$2:$BP$571,56,FALSE)=0,"",VLOOKUP($A116,'Data Notes - Working'!$A$2:$BP$571,56,FALSE))</f>
        <v>Resolved</v>
      </c>
      <c r="AV116" s="50" t="str">
        <f>IF(VLOOKUP($A116,'Data Notes - Working'!$A$2:$BP$571,57,FALSE)=0,"",VLOOKUP($A116,'Data Notes - Working'!$A$2:$BP$571,57,FALSE))</f>
        <v/>
      </c>
      <c r="AW116" s="50" t="str">
        <f>IF(VLOOKUP($A116,'Data Notes - Working'!$A$2:$BP$571,58,FALSE)=0,"",VLOOKUP($A116,'Data Notes - Working'!$A$2:$BP$571,58,FALSE))</f>
        <v/>
      </c>
      <c r="AX116" s="50" t="str">
        <f>IF(VLOOKUP(A116,'Data Notes - Working'!A115:BP684,59,FALSE)=0,"",VLOOKUP(A116,'Data Notes - Working'!A115:BP684,59,FALSE))</f>
        <v/>
      </c>
      <c r="AY116" s="50" t="str">
        <f>IF(VLOOKUP($A116,'Data Notes - Working'!$A$2:$BP$571,60,FALSE)=0,"",VLOOKUP($A116,'Data Notes - Working'!$A$2:$BP$571,60,FALSE))</f>
        <v/>
      </c>
      <c r="AZ116" s="50" t="str">
        <f>IF(VLOOKUP($A116,'Data Notes - Working'!$A$2:$BP$571,61,FALSE)=0,"",VLOOKUP($A116,'Data Notes - Working'!$A$2:$BP$571,61,FALSE))</f>
        <v/>
      </c>
      <c r="BA116" s="50"/>
      <c r="BB116" s="50"/>
      <c r="BC116" s="50"/>
      <c r="BD116" s="50"/>
      <c r="BE116" s="50"/>
      <c r="BF116" s="50"/>
      <c r="BG116" s="50"/>
    </row>
    <row r="117" spans="1:59" s="9" customFormat="1" ht="285">
      <c r="A117" s="13" t="s">
        <v>555</v>
      </c>
      <c r="B117" s="14" t="s">
        <v>45</v>
      </c>
      <c r="C117" s="14" t="s">
        <v>46</v>
      </c>
      <c r="D117" s="14" t="s">
        <v>47</v>
      </c>
      <c r="E117" s="14" t="s">
        <v>534</v>
      </c>
      <c r="F117" s="14" t="s">
        <v>535</v>
      </c>
      <c r="G117" s="14" t="s">
        <v>172</v>
      </c>
      <c r="H117" s="14" t="s">
        <v>91</v>
      </c>
      <c r="I117" s="14" t="s">
        <v>92</v>
      </c>
      <c r="J117" s="14" t="s">
        <v>73</v>
      </c>
      <c r="K117" s="14" t="s">
        <v>173</v>
      </c>
      <c r="L117" s="14" t="s">
        <v>53</v>
      </c>
      <c r="M117" s="14" t="s">
        <v>54</v>
      </c>
      <c r="N117" s="14" t="s">
        <v>54</v>
      </c>
      <c r="O117" s="14"/>
      <c r="P117" s="14" t="s">
        <v>556</v>
      </c>
      <c r="Q117" s="14" t="s">
        <v>76</v>
      </c>
      <c r="R117" s="14" t="s">
        <v>133</v>
      </c>
      <c r="S117" s="14" t="s">
        <v>58</v>
      </c>
      <c r="T117" s="50" t="s">
        <v>557</v>
      </c>
      <c r="U117" s="50"/>
      <c r="V117" s="50" t="s">
        <v>557</v>
      </c>
      <c r="W117" s="26" t="s">
        <v>558</v>
      </c>
      <c r="X117" s="50"/>
      <c r="Y117" s="50"/>
      <c r="Z117" s="50"/>
      <c r="AA117" s="23" t="s">
        <v>54</v>
      </c>
      <c r="AB117" s="23" t="s">
        <v>54</v>
      </c>
      <c r="AC117" s="23"/>
      <c r="AD117" s="14" t="s">
        <v>559</v>
      </c>
      <c r="AE117" s="23" t="s">
        <v>76</v>
      </c>
      <c r="AF117" s="23" t="s">
        <v>133</v>
      </c>
      <c r="AG117" s="23" t="s">
        <v>141</v>
      </c>
      <c r="AH117" s="23" t="s">
        <v>61</v>
      </c>
      <c r="AI117" s="23" t="s">
        <v>101</v>
      </c>
      <c r="AJ117" s="50"/>
      <c r="AK117" s="50" t="s">
        <v>560</v>
      </c>
      <c r="AL117" s="50"/>
      <c r="AM117" s="50"/>
      <c r="AN117" s="50"/>
      <c r="AO117" s="50"/>
      <c r="AP117" s="50" t="str">
        <f t="shared" si="3"/>
        <v>Subject Count Comparison - MTH to RLA (FS185, 188): The count of FCS, HOM, LEP, MAN, MHL,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96 students, or 11.25%, is in the MHL subgroup. Please revise data and resubmit or explain in a data note why these data are accurate.</v>
      </c>
      <c r="AQ117" s="50" t="str">
        <f t="shared" si="4"/>
        <v>The U.S. Department of Education defines a “recently arrived” English learner (EL) as a student who has been enrolled in schools in the United States for less than 12 months. For districtwide assessments, recently arrived EL students are defined as EL students first enrolled in U.S. schools within 12 months from the first day of the previous year’s districtwide PARCC test window (April 9, 2017). In school year 2017-18, recently arrived EL students are required to participate in the ACCESS for ELLs 2.0 assessment and the PARCC mathematics assessment (if enrolled in a grade/course with a required test). These students are exempt for one year of taking the PARCC ELA assessment. Therefore, we would not expect the denominator fo the student universe for FS185 to align with FS188.</v>
      </c>
      <c r="AR117" s="50"/>
      <c r="AS117" s="50" t="str">
        <f t="shared" si="5"/>
        <v>Include</v>
      </c>
      <c r="AT117" s="50" t="str">
        <f>IF(VLOOKUP($A117,'Data Notes - Working'!$A$2:$BP$571,55,FALSE)=0,"",VLOOKUP($A117,'Data Notes - Working'!$A$2:$BP$571,55,FALSE))</f>
        <v/>
      </c>
      <c r="AU117" s="50" t="str">
        <f>IF(VLOOKUP($A117,'Data Notes - Working'!$A$2:$BP$571,56,FALSE)=0,"",VLOOKUP($A117,'Data Notes - Working'!$A$2:$BP$571,56,FALSE))</f>
        <v/>
      </c>
      <c r="AV117" s="50" t="str">
        <f>IF(VLOOKUP($A117,'Data Notes - Working'!$A$2:$BP$571,57,FALSE)=0,"",VLOOKUP($A117,'Data Notes - Working'!$A$2:$BP$571,57,FALSE))</f>
        <v/>
      </c>
      <c r="AW117" s="50" t="str">
        <f>IF(VLOOKUP($A117,'Data Notes - Working'!$A$2:$BP$571,58,FALSE)=0,"",VLOOKUP($A117,'Data Notes - Working'!$A$2:$BP$571,58,FALSE))</f>
        <v/>
      </c>
      <c r="AX117" s="50" t="str">
        <f>IF(VLOOKUP(A117,'Data Notes - Working'!A116:BP685,59,FALSE)=0,"",VLOOKUP(A117,'Data Notes - Working'!A116:BP685,59,FALSE))</f>
        <v>No</v>
      </c>
      <c r="AY117" s="50" t="str">
        <f>IF(VLOOKUP($A117,'Data Notes - Working'!$A$2:$BP$571,60,FALSE)=0,"",VLOOKUP($A117,'Data Notes - Working'!$A$2:$BP$571,60,FALSE))</f>
        <v>Subject Count Comparison - MTH to RLA (FS185, 188): The count of FCS, HOM, LEP, MAN, MHL,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96 students, or 11.25%, is in the MHL subgroup. Please revise data and resubmit or explain in a data note why these data are accurate.</v>
      </c>
      <c r="AZ117" s="50" t="str">
        <f>IF(VLOOKUP($A117,'Data Notes - Working'!$A$2:$BP$571,61,FALSE)=0,"",VLOOKUP($A117,'Data Notes - Working'!$A$2:$BP$571,61,FALSE))</f>
        <v>The U.S. Department of Education defines a “recently arrived” English learner (EL) as a student who has been enrolled in schools in the United States for less than 12 months. For districtwide assessments, recently arrived EL students are defined as EL students first enrolled in U.S. schools within 12 months from the first day of the previous year’s districtwide PARCC test window (April 9, 2017). In school year 2017-18, recently arrived EL students are required to participate in the ACCESS for ELLs 2.0 assessment and the PARCC mathematics assessment (if enrolled in a grade/course with a required test). These students are exempt for one year of taking the PARCC ELA assessment. Therefore, we would not expect the denominator fo the student universe for FS185 to align with FS188.</v>
      </c>
      <c r="BA117" s="50"/>
      <c r="BB117" s="50"/>
      <c r="BC117" s="50"/>
      <c r="BD117" s="50"/>
      <c r="BE117" s="50"/>
      <c r="BF117" s="50"/>
      <c r="BG117" s="50"/>
    </row>
    <row r="118" spans="1:59" s="9" customFormat="1" ht="90">
      <c r="A118" s="13" t="s">
        <v>562</v>
      </c>
      <c r="B118" s="14" t="s">
        <v>45</v>
      </c>
      <c r="C118" s="14" t="s">
        <v>46</v>
      </c>
      <c r="D118" s="14" t="s">
        <v>47</v>
      </c>
      <c r="E118" s="14" t="s">
        <v>534</v>
      </c>
      <c r="F118" s="14" t="s">
        <v>535</v>
      </c>
      <c r="G118" s="13" t="s">
        <v>179</v>
      </c>
      <c r="H118" s="14">
        <v>185</v>
      </c>
      <c r="I118" s="14">
        <v>588</v>
      </c>
      <c r="J118" s="14" t="s">
        <v>73</v>
      </c>
      <c r="K118" s="14" t="s">
        <v>180</v>
      </c>
      <c r="L118" s="14" t="s">
        <v>53</v>
      </c>
      <c r="M118" s="14" t="s">
        <v>54</v>
      </c>
      <c r="N118" s="14"/>
      <c r="O118" s="14"/>
      <c r="P118" s="14" t="s">
        <v>563</v>
      </c>
      <c r="Q118" s="14" t="s">
        <v>56</v>
      </c>
      <c r="R118" s="14" t="s">
        <v>68</v>
      </c>
      <c r="S118" s="14" t="s">
        <v>58</v>
      </c>
      <c r="T118" s="50" t="s">
        <v>564</v>
      </c>
      <c r="U118" s="50"/>
      <c r="V118" s="50" t="s">
        <v>564</v>
      </c>
      <c r="W118" s="26" t="s">
        <v>565</v>
      </c>
      <c r="X118" s="50"/>
      <c r="Y118" s="50"/>
      <c r="Z118" s="50"/>
      <c r="AA118" s="23" t="s">
        <v>54</v>
      </c>
      <c r="AB118" s="23"/>
      <c r="AC118" s="23"/>
      <c r="AD118" s="23" t="s">
        <v>566</v>
      </c>
      <c r="AE118" s="23" t="s">
        <v>133</v>
      </c>
      <c r="AF118" s="23" t="s">
        <v>133</v>
      </c>
      <c r="AG118" s="23" t="s">
        <v>141</v>
      </c>
      <c r="AH118" s="23" t="s">
        <v>61</v>
      </c>
      <c r="AI118" s="23" t="s">
        <v>101</v>
      </c>
      <c r="AJ118" s="50"/>
      <c r="AK118" s="50" t="s">
        <v>567</v>
      </c>
      <c r="AL118" s="50"/>
      <c r="AM118" s="50"/>
      <c r="AN118" s="50"/>
      <c r="AO118" s="50"/>
      <c r="AP118" s="50" t="str">
        <f t="shared" si="3"/>
        <v>Low Participation Rate (FS185): The participation rate for MA, LEP, FCS students range from 90.38 to 94.82%. The ESEA, as amended, requires that States annually measure the achievement of not less than 95 percent of all students, and 95 percent of all students in each subgroup of students. Please revise data and resubmit and/or provide an explanatory data note.</v>
      </c>
      <c r="AQ118" s="50" t="str">
        <f t="shared" si="4"/>
        <v>The data have been revised and resubmitted.</v>
      </c>
      <c r="AR118" s="50"/>
      <c r="AS118" s="50" t="str">
        <f t="shared" si="5"/>
        <v>Include</v>
      </c>
      <c r="AT118" s="50" t="str">
        <f>IF(VLOOKUP($A118,'Data Notes - Working'!$A$2:$BP$571,55,FALSE)=0,"",VLOOKUP($A118,'Data Notes - Working'!$A$2:$BP$571,55,FALSE))</f>
        <v>SEA only issue</v>
      </c>
      <c r="AU118" s="50" t="str">
        <f>IF(VLOOKUP($A118,'Data Notes - Working'!$A$2:$BP$571,56,FALSE)=0,"",VLOOKUP($A118,'Data Notes - Working'!$A$2:$BP$571,56,FALSE))</f>
        <v/>
      </c>
      <c r="AV118" s="50" t="str">
        <f>IF(VLOOKUP($A118,'Data Notes - Working'!$A$2:$BP$571,57,FALSE)=0,"",VLOOKUP($A118,'Data Notes - Working'!$A$2:$BP$571,57,FALSE))</f>
        <v>No</v>
      </c>
      <c r="AW118" s="50" t="str">
        <f>IF(VLOOKUP($A118,'Data Notes - Working'!$A$2:$BP$571,58,FALSE)=0,"",VLOOKUP($A118,'Data Notes - Working'!$A$2:$BP$571,58,FALSE))</f>
        <v>Not relevant</v>
      </c>
      <c r="AX118" s="50" t="str">
        <f>IF(VLOOKUP(A118,'Data Notes - Working'!A117:BP686,59,FALSE)=0,"",VLOOKUP(A118,'Data Notes - Working'!A117:BP686,59,FALSE))</f>
        <v>No</v>
      </c>
      <c r="AY118" s="50" t="str">
        <f>IF(VLOOKUP($A118,'Data Notes - Working'!$A$2:$BP$571,60,FALSE)=0,"",VLOOKUP($A118,'Data Notes - Working'!$A$2:$BP$571,60,FALSE))</f>
        <v>Low Participation Rate (FS185): The participation rate for MA, LEP, FCS students range from 90.38 to 94.82%. The ESEA, as amended, requires that States annually measure the achievement of not less than 95 percent of all students, and 95 percent of all students in each subgroup of students. Please revise data and resubmit and/or provide an explanatory data note.</v>
      </c>
      <c r="AZ118" s="50" t="str">
        <f>IF(VLOOKUP($A118,'Data Notes - Working'!$A$2:$BP$571,61,FALSE)=0,"",VLOOKUP($A118,'Data Notes - Working'!$A$2:$BP$571,61,FALSE))</f>
        <v/>
      </c>
      <c r="BA118" s="50"/>
      <c r="BB118" s="50"/>
      <c r="BC118" s="50"/>
      <c r="BD118" s="50"/>
      <c r="BE118" s="50"/>
      <c r="BF118" s="50"/>
      <c r="BG118" s="50"/>
    </row>
    <row r="119" spans="1:59" s="9" customFormat="1" ht="90">
      <c r="A119" s="13" t="s">
        <v>568</v>
      </c>
      <c r="B119" s="14" t="s">
        <v>45</v>
      </c>
      <c r="C119" s="14" t="s">
        <v>46</v>
      </c>
      <c r="D119" s="14" t="s">
        <v>47</v>
      </c>
      <c r="E119" s="14" t="s">
        <v>534</v>
      </c>
      <c r="F119" s="14" t="s">
        <v>535</v>
      </c>
      <c r="G119" s="13" t="s">
        <v>179</v>
      </c>
      <c r="H119" s="14">
        <v>188</v>
      </c>
      <c r="I119" s="14">
        <v>589</v>
      </c>
      <c r="J119" s="14" t="s">
        <v>73</v>
      </c>
      <c r="K119" s="14" t="s">
        <v>180</v>
      </c>
      <c r="L119" s="14" t="s">
        <v>53</v>
      </c>
      <c r="M119" s="14"/>
      <c r="N119" s="14" t="s">
        <v>54</v>
      </c>
      <c r="O119" s="14"/>
      <c r="P119" s="14" t="s">
        <v>392</v>
      </c>
      <c r="Q119" s="14" t="s">
        <v>56</v>
      </c>
      <c r="R119" s="14" t="s">
        <v>68</v>
      </c>
      <c r="S119" s="14" t="s">
        <v>58</v>
      </c>
      <c r="T119" s="50" t="s">
        <v>569</v>
      </c>
      <c r="U119" s="50"/>
      <c r="V119" s="50" t="s">
        <v>569</v>
      </c>
      <c r="W119" s="26" t="s">
        <v>565</v>
      </c>
      <c r="X119" s="50"/>
      <c r="Y119" s="50"/>
      <c r="Z119" s="50"/>
      <c r="AA119" s="23"/>
      <c r="AB119" s="23" t="s">
        <v>54</v>
      </c>
      <c r="AC119" s="23"/>
      <c r="AD119" s="23" t="s">
        <v>281</v>
      </c>
      <c r="AE119" s="23" t="s">
        <v>133</v>
      </c>
      <c r="AF119" s="23" t="s">
        <v>133</v>
      </c>
      <c r="AG119" s="23" t="s">
        <v>141</v>
      </c>
      <c r="AH119" s="23" t="s">
        <v>61</v>
      </c>
      <c r="AI119" s="23" t="s">
        <v>101</v>
      </c>
      <c r="AJ119" s="50"/>
      <c r="AK119" s="50" t="s">
        <v>570</v>
      </c>
      <c r="AL119" s="50"/>
      <c r="AM119" s="50"/>
      <c r="AN119" s="50"/>
      <c r="AO119" s="50"/>
      <c r="AP119" s="50" t="str">
        <f t="shared" si="3"/>
        <v>Low Participation Rate (FS188): The participation rate for FCS students is 91.81%. The ESEA, as amended, requires that States annually measure the achievement of not less than 95 percent of all students, and 95 percent of all students in each subgroup of students. Please revise data and resubmit and/or provide an explanatory data note.</v>
      </c>
      <c r="AQ119" s="50" t="str">
        <f t="shared" si="4"/>
        <v>The data have been revised and resubmitted.</v>
      </c>
      <c r="AR119" s="50"/>
      <c r="AS119" s="50" t="str">
        <f t="shared" si="5"/>
        <v>Include</v>
      </c>
      <c r="AT119" s="50" t="str">
        <f>IF(VLOOKUP($A119,'Data Notes - Working'!$A$2:$BP$571,55,FALSE)=0,"",VLOOKUP($A119,'Data Notes - Working'!$A$2:$BP$571,55,FALSE))</f>
        <v>SEA only issue</v>
      </c>
      <c r="AU119" s="50" t="str">
        <f>IF(VLOOKUP($A119,'Data Notes - Working'!$A$2:$BP$571,56,FALSE)=0,"",VLOOKUP($A119,'Data Notes - Working'!$A$2:$BP$571,56,FALSE))</f>
        <v/>
      </c>
      <c r="AV119" s="50" t="str">
        <f>IF(VLOOKUP($A119,'Data Notes - Working'!$A$2:$BP$571,57,FALSE)=0,"",VLOOKUP($A119,'Data Notes - Working'!$A$2:$BP$571,57,FALSE))</f>
        <v>No</v>
      </c>
      <c r="AW119" s="50" t="str">
        <f>IF(VLOOKUP($A119,'Data Notes - Working'!$A$2:$BP$571,58,FALSE)=0,"",VLOOKUP($A119,'Data Notes - Working'!$A$2:$BP$571,58,FALSE))</f>
        <v>Not relevant</v>
      </c>
      <c r="AX119" s="50" t="str">
        <f>IF(VLOOKUP(A119,'Data Notes - Working'!A118:BP687,59,FALSE)=0,"",VLOOKUP(A119,'Data Notes - Working'!A118:BP687,59,FALSE))</f>
        <v>No</v>
      </c>
      <c r="AY119" s="50" t="str">
        <f>IF(VLOOKUP($A119,'Data Notes - Working'!$A$2:$BP$571,60,FALSE)=0,"",VLOOKUP($A119,'Data Notes - Working'!$A$2:$BP$571,60,FALSE))</f>
        <v>Low Participation Rate (FS188): The participation rate for FCS students is 91.81%. The ESEA, as amended, requires that States annually measure the achievement of not less than 95 percent of all students, and 95 percent of all students in each subgroup of students. Please revise data and resubmit and/or provide an explanatory data note.</v>
      </c>
      <c r="AZ119" s="50" t="str">
        <f>IF(VLOOKUP($A119,'Data Notes - Working'!$A$2:$BP$571,61,FALSE)=0,"",VLOOKUP($A119,'Data Notes - Working'!$A$2:$BP$571,61,FALSE))</f>
        <v/>
      </c>
      <c r="BA119" s="50"/>
      <c r="BB119" s="50"/>
      <c r="BC119" s="50"/>
      <c r="BD119" s="50"/>
      <c r="BE119" s="50"/>
      <c r="BF119" s="50"/>
      <c r="BG119" s="50"/>
    </row>
    <row r="120" spans="1:59" s="9" customFormat="1" ht="78.75">
      <c r="A120" s="13" t="s">
        <v>571</v>
      </c>
      <c r="B120" s="14" t="s">
        <v>45</v>
      </c>
      <c r="C120" s="14" t="s">
        <v>46</v>
      </c>
      <c r="D120" s="14" t="s">
        <v>47</v>
      </c>
      <c r="E120" s="14" t="s">
        <v>534</v>
      </c>
      <c r="F120" s="14" t="s">
        <v>535</v>
      </c>
      <c r="G120" s="17" t="s">
        <v>518</v>
      </c>
      <c r="H120" s="14">
        <v>185</v>
      </c>
      <c r="I120" s="14">
        <v>588</v>
      </c>
      <c r="J120" s="14" t="s">
        <v>73</v>
      </c>
      <c r="K120" s="14" t="s">
        <v>519</v>
      </c>
      <c r="L120" s="14" t="s">
        <v>53</v>
      </c>
      <c r="M120" s="14" t="s">
        <v>54</v>
      </c>
      <c r="N120" s="14"/>
      <c r="O120" s="14"/>
      <c r="P120" s="14" t="s">
        <v>572</v>
      </c>
      <c r="Q120" s="14" t="s">
        <v>56</v>
      </c>
      <c r="R120" s="14" t="s">
        <v>68</v>
      </c>
      <c r="S120" s="14" t="s">
        <v>58</v>
      </c>
      <c r="T120" s="50" t="s">
        <v>520</v>
      </c>
      <c r="U120" s="50"/>
      <c r="V120" s="50" t="s">
        <v>521</v>
      </c>
      <c r="W120" s="26" t="s">
        <v>573</v>
      </c>
      <c r="X120" s="50"/>
      <c r="Y120" s="50"/>
      <c r="Z120" s="54" t="s">
        <v>522</v>
      </c>
      <c r="AA120" s="23"/>
      <c r="AB120" s="23"/>
      <c r="AC120" s="23"/>
      <c r="AD120" s="23"/>
      <c r="AE120" s="23"/>
      <c r="AF120" s="23"/>
      <c r="AG120" s="23"/>
      <c r="AH120" s="23" t="s">
        <v>61</v>
      </c>
      <c r="AI120" s="23" t="s">
        <v>62</v>
      </c>
      <c r="AJ120" s="50"/>
      <c r="AK120" s="50"/>
      <c r="AL120" s="50"/>
      <c r="AM120" s="50"/>
      <c r="AN120" s="50"/>
      <c r="AO120" s="50"/>
      <c r="AP120" s="50" t="str">
        <f t="shared" si="3"/>
        <v/>
      </c>
      <c r="AQ120" s="50" t="str">
        <f t="shared" si="4"/>
        <v>The data are accurate.  Because DC is a small state, 100% particiaption is reflective of a small number of children.</v>
      </c>
      <c r="AR120" s="50"/>
      <c r="AS120" s="50" t="str">
        <f t="shared" si="5"/>
        <v>Exclude</v>
      </c>
      <c r="AT120" s="50" t="str">
        <f>IF(VLOOKUP($A120,'Data Notes - Working'!$A$2:$BP$571,55,FALSE)=0,"",VLOOKUP($A120,'Data Notes - Working'!$A$2:$BP$571,55,FALSE))</f>
        <v>No</v>
      </c>
      <c r="AU120" s="50" t="str">
        <f>IF(VLOOKUP($A120,'Data Notes - Working'!$A$2:$BP$571,56,FALSE)=0,"",VLOOKUP($A120,'Data Notes - Working'!$A$2:$BP$571,56,FALSE))</f>
        <v>Resolved</v>
      </c>
      <c r="AV120" s="50" t="str">
        <f>IF(VLOOKUP($A120,'Data Notes - Working'!$A$2:$BP$571,57,FALSE)=0,"",VLOOKUP($A120,'Data Notes - Working'!$A$2:$BP$571,57,FALSE))</f>
        <v/>
      </c>
      <c r="AW120" s="50" t="str">
        <f>IF(VLOOKUP($A120,'Data Notes - Working'!$A$2:$BP$571,58,FALSE)=0,"",VLOOKUP($A120,'Data Notes - Working'!$A$2:$BP$571,58,FALSE))</f>
        <v/>
      </c>
      <c r="AX120" s="50" t="str">
        <f>IF(VLOOKUP(A120,'Data Notes - Working'!A119:BP688,59,FALSE)=0,"",VLOOKUP(A120,'Data Notes - Working'!A119:BP688,59,FALSE))</f>
        <v>Yes</v>
      </c>
      <c r="AY120" s="50" t="str">
        <f>IF(VLOOKUP($A120,'Data Notes - Working'!$A$2:$BP$571,60,FALSE)=0,"",VLOOKUP($A120,'Data Notes - Working'!$A$2:$BP$571,60,FALSE))</f>
        <v/>
      </c>
      <c r="AZ120" s="50" t="str">
        <f>IF(VLOOKUP($A120,'Data Notes - Working'!$A$2:$BP$571,61,FALSE)=0,"",VLOOKUP($A120,'Data Notes - Working'!$A$2:$BP$571,61,FALSE))</f>
        <v/>
      </c>
      <c r="BA120" s="50"/>
      <c r="BB120" s="50"/>
      <c r="BC120" s="50"/>
      <c r="BD120" s="50"/>
      <c r="BE120" s="50"/>
      <c r="BF120" s="50"/>
      <c r="BG120" s="50"/>
    </row>
    <row r="121" spans="1:59" s="9" customFormat="1" ht="78.75">
      <c r="A121" s="13" t="s">
        <v>574</v>
      </c>
      <c r="B121" s="14" t="s">
        <v>45</v>
      </c>
      <c r="C121" s="14" t="s">
        <v>46</v>
      </c>
      <c r="D121" s="14" t="s">
        <v>47</v>
      </c>
      <c r="E121" s="14" t="s">
        <v>534</v>
      </c>
      <c r="F121" s="14" t="s">
        <v>535</v>
      </c>
      <c r="G121" s="17" t="s">
        <v>518</v>
      </c>
      <c r="H121" s="14">
        <v>188</v>
      </c>
      <c r="I121" s="14">
        <v>589</v>
      </c>
      <c r="J121" s="14" t="s">
        <v>73</v>
      </c>
      <c r="K121" s="14" t="s">
        <v>519</v>
      </c>
      <c r="L121" s="14" t="s">
        <v>53</v>
      </c>
      <c r="M121" s="14"/>
      <c r="N121" s="14"/>
      <c r="O121" s="14"/>
      <c r="P121" s="14"/>
      <c r="Q121" s="14"/>
      <c r="R121" s="14"/>
      <c r="S121" s="14"/>
      <c r="T121" s="49"/>
      <c r="U121" s="49"/>
      <c r="V121" s="49"/>
      <c r="W121" s="26" t="s">
        <v>64</v>
      </c>
      <c r="X121" s="49"/>
      <c r="Y121" s="49"/>
      <c r="Z121" s="49"/>
      <c r="AA121" s="14"/>
      <c r="AB121" s="14" t="s">
        <v>54</v>
      </c>
      <c r="AC121" s="14"/>
      <c r="AD121" s="14" t="s">
        <v>503</v>
      </c>
      <c r="AE121" s="14" t="s">
        <v>133</v>
      </c>
      <c r="AF121" s="14" t="s">
        <v>133</v>
      </c>
      <c r="AG121" s="14" t="s">
        <v>141</v>
      </c>
      <c r="AH121" s="14" t="s">
        <v>61</v>
      </c>
      <c r="AI121" s="14" t="s">
        <v>78</v>
      </c>
      <c r="AJ121" s="14"/>
      <c r="AK121" s="50" t="s">
        <v>575</v>
      </c>
      <c r="AL121" s="50"/>
      <c r="AM121" s="49"/>
      <c r="AN121" s="49"/>
      <c r="AO121" s="49"/>
      <c r="AP121" s="50" t="str">
        <f t="shared" si="3"/>
        <v>100% Participation Rate (FS188): The participation rate for MILCNCTD students is 100%. ED does not expect to see participation rates below 95%. While a participation rate of 100% is possible, please resubmit data if data are inaccurate.</v>
      </c>
      <c r="AQ121" s="50" t="str">
        <f t="shared" si="4"/>
        <v/>
      </c>
      <c r="AR121" s="50"/>
      <c r="AS121" s="50" t="str">
        <f t="shared" si="5"/>
        <v>Include</v>
      </c>
      <c r="AT121" s="50" t="str">
        <f>IF(VLOOKUP($A121,'Data Notes - Working'!$A$2:$BP$571,55,FALSE)=0,"",VLOOKUP($A121,'Data Notes - Working'!$A$2:$BP$571,55,FALSE))</f>
        <v>No</v>
      </c>
      <c r="AU121" s="50" t="str">
        <f>IF(VLOOKUP($A121,'Data Notes - Working'!$A$2:$BP$571,56,FALSE)=0,"",VLOOKUP($A121,'Data Notes - Working'!$A$2:$BP$571,56,FALSE))</f>
        <v/>
      </c>
      <c r="AV121" s="50" t="str">
        <f>IF(VLOOKUP($A121,'Data Notes - Working'!$A$2:$BP$571,57,FALSE)=0,"",VLOOKUP($A121,'Data Notes - Working'!$A$2:$BP$571,57,FALSE))</f>
        <v>No state response</v>
      </c>
      <c r="AW121" s="50" t="str">
        <f>IF(VLOOKUP($A121,'Data Notes - Working'!$A$2:$BP$571,58,FALSE)=0,"",VLOOKUP($A121,'Data Notes - Working'!$A$2:$BP$571,58,FALSE))</f>
        <v>No state response</v>
      </c>
      <c r="AX121" s="50" t="str">
        <f>IF(VLOOKUP(A121,'Data Notes - Working'!A120:BP689,59,FALSE)=0,"",VLOOKUP(A121,'Data Notes - Working'!A120:BP689,59,FALSE))</f>
        <v/>
      </c>
      <c r="AY121" s="50" t="str">
        <f>IF(VLOOKUP($A121,'Data Notes - Working'!$A$2:$BP$571,60,FALSE)=0,"",VLOOKUP($A121,'Data Notes - Working'!$A$2:$BP$571,60,FALSE))</f>
        <v>100% Participation Rate (FS188): The participation rate for MILCNCTD students is 100%. ED does not expect to see participation rates below 95%. While a participation rate of 100% is possible, please resubmit data if data are inaccurate.</v>
      </c>
      <c r="AZ121" s="50" t="str">
        <f>IF(VLOOKUP($A121,'Data Notes - Working'!$A$2:$BP$571,61,FALSE)=0,"",VLOOKUP($A121,'Data Notes - Working'!$A$2:$BP$571,61,FALSE))</f>
        <v/>
      </c>
      <c r="BA121" s="50"/>
      <c r="BB121" s="50"/>
      <c r="BC121" s="50"/>
      <c r="BD121" s="50"/>
      <c r="BE121" s="50"/>
      <c r="BF121" s="50"/>
      <c r="BG121" s="50"/>
    </row>
    <row r="122" spans="1:59" s="9" customFormat="1" ht="150">
      <c r="A122" s="13" t="s">
        <v>576</v>
      </c>
      <c r="B122" s="14" t="s">
        <v>45</v>
      </c>
      <c r="C122" s="14" t="s">
        <v>46</v>
      </c>
      <c r="D122" s="14" t="s">
        <v>47</v>
      </c>
      <c r="E122" s="14" t="s">
        <v>534</v>
      </c>
      <c r="F122" s="14" t="s">
        <v>535</v>
      </c>
      <c r="G122" s="17" t="s">
        <v>136</v>
      </c>
      <c r="H122" s="18">
        <v>185</v>
      </c>
      <c r="I122" s="14">
        <v>588</v>
      </c>
      <c r="J122" s="14" t="s">
        <v>73</v>
      </c>
      <c r="K122" s="14" t="s">
        <v>137</v>
      </c>
      <c r="L122" s="14" t="s">
        <v>53</v>
      </c>
      <c r="M122" s="14" t="s">
        <v>54</v>
      </c>
      <c r="N122" s="14"/>
      <c r="O122" s="14"/>
      <c r="P122" s="14" t="s">
        <v>55</v>
      </c>
      <c r="Q122" s="14" t="s">
        <v>56</v>
      </c>
      <c r="R122" s="14" t="s">
        <v>140</v>
      </c>
      <c r="S122" s="14" t="s">
        <v>58</v>
      </c>
      <c r="T122" s="50" t="s">
        <v>255</v>
      </c>
      <c r="U122" s="50"/>
      <c r="V122" s="50" t="s">
        <v>577</v>
      </c>
      <c r="W122" s="26" t="s">
        <v>578</v>
      </c>
      <c r="X122" s="50"/>
      <c r="Y122" s="50"/>
      <c r="Z122" s="50" t="s">
        <v>399</v>
      </c>
      <c r="AA122" s="23" t="s">
        <v>54</v>
      </c>
      <c r="AB122" s="23"/>
      <c r="AC122" s="23"/>
      <c r="AD122" s="14" t="s">
        <v>139</v>
      </c>
      <c r="AE122" s="14" t="s">
        <v>133</v>
      </c>
      <c r="AF122" s="14" t="s">
        <v>140</v>
      </c>
      <c r="AG122" s="14" t="s">
        <v>141</v>
      </c>
      <c r="AH122" s="23" t="s">
        <v>61</v>
      </c>
      <c r="AI122" s="23" t="s">
        <v>101</v>
      </c>
      <c r="AJ122" s="50"/>
      <c r="AK122" s="50" t="s">
        <v>577</v>
      </c>
      <c r="AL122" s="50"/>
      <c r="AM122" s="50"/>
      <c r="AN122" s="50"/>
      <c r="AO122" s="50"/>
      <c r="AP122" s="50" t="str">
        <f t="shared" si="3"/>
        <v xml:space="preserve">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Q122" s="50" t="str">
        <f t="shared" si="4"/>
        <v>Based on data for the 2017-18 school year, OSSE has concluded that it needs to assess more than 1% of students using an AA-AAAS. ED has granted a waiver for the 2018-19 school year.</v>
      </c>
      <c r="AR122" s="50"/>
      <c r="AS122" s="50" t="str">
        <f t="shared" si="5"/>
        <v>Include</v>
      </c>
      <c r="AT122" s="50" t="str">
        <f>IF(VLOOKUP($A122,'Data Notes - Working'!$A$2:$BP$571,55,FALSE)=0,"",VLOOKUP($A122,'Data Notes - Working'!$A$2:$BP$571,55,FALSE))</f>
        <v/>
      </c>
      <c r="AU122" s="50" t="str">
        <f>IF(VLOOKUP($A122,'Data Notes - Working'!$A$2:$BP$571,56,FALSE)=0,"",VLOOKUP($A122,'Data Notes - Working'!$A$2:$BP$571,56,FALSE))</f>
        <v/>
      </c>
      <c r="AV122" s="50" t="str">
        <f>IF(VLOOKUP($A122,'Data Notes - Working'!$A$2:$BP$571,57,FALSE)=0,"",VLOOKUP($A122,'Data Notes - Working'!$A$2:$BP$571,57,FALSE))</f>
        <v/>
      </c>
      <c r="AW122" s="50" t="str">
        <f>IF(VLOOKUP($A122,'Data Notes - Working'!$A$2:$BP$571,58,FALSE)=0,"",VLOOKUP($A122,'Data Notes - Working'!$A$2:$BP$571,58,FALSE))</f>
        <v/>
      </c>
      <c r="AX122" s="50" t="str">
        <f>IF(VLOOKUP(A122,'Data Notes - Working'!A121:BP690,59,FALSE)=0,"",VLOOKUP(A122,'Data Notes - Working'!A121:BP690,59,FALSE))</f>
        <v>No</v>
      </c>
      <c r="AY122" s="50" t="str">
        <f>IF(VLOOKUP($A122,'Data Notes - Working'!$A$2:$BP$571,60,FALSE)=0,"",VLOOKUP($A122,'Data Notes - Working'!$A$2:$BP$571,60,FALSE))</f>
        <v xml:space="preserve">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122" s="50" t="str">
        <f>IF(VLOOKUP($A122,'Data Notes - Working'!$A$2:$BP$571,61,FALSE)=0,"",VLOOKUP($A122,'Data Notes - Working'!$A$2:$BP$571,61,FALSE))</f>
        <v>Based on data for the 2017-18 school year, OSSE has concluded that it needs to assess more than 1% of students using an AA-AAAS. ED has granted a waiver for the 2018-19 school year.</v>
      </c>
      <c r="BA122" s="50"/>
      <c r="BB122" s="50"/>
      <c r="BC122" s="50"/>
      <c r="BD122" s="50"/>
      <c r="BE122" s="50"/>
      <c r="BF122" s="50"/>
      <c r="BG122" s="50"/>
    </row>
    <row r="123" spans="1:59" s="9" customFormat="1" ht="150">
      <c r="A123" s="13" t="s">
        <v>579</v>
      </c>
      <c r="B123" s="14" t="s">
        <v>45</v>
      </c>
      <c r="C123" s="14" t="s">
        <v>46</v>
      </c>
      <c r="D123" s="14" t="s">
        <v>47</v>
      </c>
      <c r="E123" s="14" t="s">
        <v>534</v>
      </c>
      <c r="F123" s="14" t="s">
        <v>535</v>
      </c>
      <c r="G123" s="17" t="s">
        <v>136</v>
      </c>
      <c r="H123" s="18">
        <v>188</v>
      </c>
      <c r="I123" s="14">
        <v>589</v>
      </c>
      <c r="J123" s="14" t="s">
        <v>73</v>
      </c>
      <c r="K123" s="14" t="s">
        <v>137</v>
      </c>
      <c r="L123" s="14" t="s">
        <v>53</v>
      </c>
      <c r="M123" s="14"/>
      <c r="N123" s="14" t="s">
        <v>54</v>
      </c>
      <c r="O123" s="14"/>
      <c r="P123" s="14" t="s">
        <v>55</v>
      </c>
      <c r="Q123" s="14" t="s">
        <v>56</v>
      </c>
      <c r="R123" s="14" t="s">
        <v>140</v>
      </c>
      <c r="S123" s="14" t="s">
        <v>58</v>
      </c>
      <c r="T123" s="50" t="s">
        <v>580</v>
      </c>
      <c r="U123" s="50"/>
      <c r="V123" s="50" t="s">
        <v>581</v>
      </c>
      <c r="W123" s="26" t="s">
        <v>578</v>
      </c>
      <c r="X123" s="50"/>
      <c r="Y123" s="50"/>
      <c r="Z123" s="50" t="s">
        <v>399</v>
      </c>
      <c r="AA123" s="23"/>
      <c r="AB123" s="23" t="s">
        <v>54</v>
      </c>
      <c r="AC123" s="23"/>
      <c r="AD123" s="14" t="s">
        <v>139</v>
      </c>
      <c r="AE123" s="14" t="s">
        <v>133</v>
      </c>
      <c r="AF123" s="14" t="s">
        <v>140</v>
      </c>
      <c r="AG123" s="14" t="s">
        <v>141</v>
      </c>
      <c r="AH123" s="23" t="s">
        <v>61</v>
      </c>
      <c r="AI123" s="23" t="s">
        <v>101</v>
      </c>
      <c r="AJ123" s="50"/>
      <c r="AK123" s="50" t="s">
        <v>581</v>
      </c>
      <c r="AL123" s="50"/>
      <c r="AM123" s="50"/>
      <c r="AN123" s="50"/>
      <c r="AO123" s="50"/>
      <c r="AP123" s="50" t="str">
        <f t="shared" si="3"/>
        <v xml:space="preserve">1% CWD Alternate Assessment Participation [READING/LANGUAGE ARTS]: Students with Disabilities (IDEA) (CWD) taking the alternate assessment based on alternate achievement standards (ALTPARTALTACH) make up 1.18%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Q123" s="50" t="str">
        <f t="shared" si="4"/>
        <v>Based on data for the 2017-18 school year, OSSE has concluded that it needs to assess more than 1% of students using an AA-AAAS. ED has granted a waiver for the 2018-19 school year.</v>
      </c>
      <c r="AR123" s="50"/>
      <c r="AS123" s="50" t="str">
        <f t="shared" si="5"/>
        <v>Include</v>
      </c>
      <c r="AT123" s="50" t="str">
        <f>IF(VLOOKUP($A123,'Data Notes - Working'!$A$2:$BP$571,55,FALSE)=0,"",VLOOKUP($A123,'Data Notes - Working'!$A$2:$BP$571,55,FALSE))</f>
        <v/>
      </c>
      <c r="AU123" s="50" t="str">
        <f>IF(VLOOKUP($A123,'Data Notes - Working'!$A$2:$BP$571,56,FALSE)=0,"",VLOOKUP($A123,'Data Notes - Working'!$A$2:$BP$571,56,FALSE))</f>
        <v/>
      </c>
      <c r="AV123" s="50" t="str">
        <f>IF(VLOOKUP($A123,'Data Notes - Working'!$A$2:$BP$571,57,FALSE)=0,"",VLOOKUP($A123,'Data Notes - Working'!$A$2:$BP$571,57,FALSE))</f>
        <v/>
      </c>
      <c r="AW123" s="50" t="str">
        <f>IF(VLOOKUP($A123,'Data Notes - Working'!$A$2:$BP$571,58,FALSE)=0,"",VLOOKUP($A123,'Data Notes - Working'!$A$2:$BP$571,58,FALSE))</f>
        <v/>
      </c>
      <c r="AX123" s="50" t="str">
        <f>IF(VLOOKUP(A123,'Data Notes - Working'!A122:BP691,59,FALSE)=0,"",VLOOKUP(A123,'Data Notes - Working'!A122:BP691,59,FALSE))</f>
        <v>No</v>
      </c>
      <c r="AY123" s="50" t="str">
        <f>IF(VLOOKUP($A123,'Data Notes - Working'!$A$2:$BP$571,60,FALSE)=0,"",VLOOKUP($A123,'Data Notes - Working'!$A$2:$BP$571,60,FALSE))</f>
        <v xml:space="preserve">1% CWD Alternate Assessment Participation [READING/LANGUAGE ARTS]: Students with Disabilities (IDEA) (CWD) taking the alternate assessment based on alternate achievement standards (ALTPARTALTACH) make up 1.18%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123" s="50" t="str">
        <f>IF(VLOOKUP($A123,'Data Notes - Working'!$A$2:$BP$571,61,FALSE)=0,"",VLOOKUP($A123,'Data Notes - Working'!$A$2:$BP$571,61,FALSE))</f>
        <v>Based on data for the 2017-18 school year, OSSE has concluded that it needs to assess more than 1% of students using an AA-AAAS. ED has granted a waiver for the 2018-19 school year.</v>
      </c>
      <c r="BA123" s="50"/>
      <c r="BB123" s="50"/>
      <c r="BC123" s="50"/>
      <c r="BD123" s="50"/>
      <c r="BE123" s="50"/>
      <c r="BF123" s="50"/>
      <c r="BG123" s="50"/>
    </row>
    <row r="124" spans="1:59" s="9" customFormat="1" ht="78.75">
      <c r="A124" s="13" t="s">
        <v>582</v>
      </c>
      <c r="B124" s="14" t="s">
        <v>45</v>
      </c>
      <c r="C124" s="14" t="s">
        <v>46</v>
      </c>
      <c r="D124" s="14" t="s">
        <v>47</v>
      </c>
      <c r="E124" s="14" t="s">
        <v>583</v>
      </c>
      <c r="F124" s="14" t="s">
        <v>584</v>
      </c>
      <c r="G124" s="13" t="s">
        <v>95</v>
      </c>
      <c r="H124" s="16" t="s">
        <v>128</v>
      </c>
      <c r="I124" s="14" t="s">
        <v>129</v>
      </c>
      <c r="J124" s="14" t="s">
        <v>73</v>
      </c>
      <c r="K124" s="14" t="s">
        <v>98</v>
      </c>
      <c r="L124" s="14" t="s">
        <v>53</v>
      </c>
      <c r="M124" s="14"/>
      <c r="N124" s="14" t="s">
        <v>54</v>
      </c>
      <c r="O124" s="14"/>
      <c r="P124" s="14" t="s">
        <v>55</v>
      </c>
      <c r="Q124" s="14">
        <v>4</v>
      </c>
      <c r="R124" s="14" t="s">
        <v>57</v>
      </c>
      <c r="S124" s="14" t="s">
        <v>58</v>
      </c>
      <c r="T124" s="50" t="s">
        <v>585</v>
      </c>
      <c r="U124" s="50"/>
      <c r="V124" s="50" t="s">
        <v>585</v>
      </c>
      <c r="W124" s="26" t="s">
        <v>586</v>
      </c>
      <c r="X124" s="50"/>
      <c r="Y124" s="50"/>
      <c r="Z124" s="50"/>
      <c r="AA124" s="23"/>
      <c r="AB124" s="14" t="s">
        <v>54</v>
      </c>
      <c r="AC124" s="14"/>
      <c r="AD124" s="14" t="s">
        <v>55</v>
      </c>
      <c r="AE124" s="14">
        <v>4</v>
      </c>
      <c r="AF124" s="14" t="s">
        <v>57</v>
      </c>
      <c r="AG124" s="23"/>
      <c r="AH124" s="23" t="s">
        <v>185</v>
      </c>
      <c r="AI124" s="23" t="s">
        <v>101</v>
      </c>
      <c r="AJ124" s="50"/>
      <c r="AK124" s="50" t="s">
        <v>585</v>
      </c>
      <c r="AL124" s="50"/>
      <c r="AM124" s="50"/>
      <c r="AN124" s="50"/>
      <c r="AO124" s="50"/>
      <c r="AP124" s="50" t="str">
        <f t="shared" si="3"/>
        <v>Missing Data (178/188): Achievement and Participation data for students in all subgroups for a(n) ALL Assessment Type was reported as missing (-1) in GRADE 4 at the SEA, LEA, and School levels, but no metadata were reported for this grade. Please submit data.</v>
      </c>
      <c r="AQ124" s="50" t="str">
        <f t="shared" si="4"/>
        <v>FSM reported missing for 4th grade in c178 because FSM does not test 4th grade students in its nationwide assessments on reading/language arts.</v>
      </c>
      <c r="AR124" s="50"/>
      <c r="AS124" s="50" t="str">
        <f t="shared" si="5"/>
        <v>Include</v>
      </c>
      <c r="AT124" s="50" t="str">
        <f>IF(VLOOKUP($A124,'Data Notes - Working'!$A$2:$BP$571,55,FALSE)=0,"",VLOOKUP($A124,'Data Notes - Working'!$A$2:$BP$571,55,FALSE))</f>
        <v>Not included in LEA or SCH files</v>
      </c>
      <c r="AU124" s="50" t="str">
        <f>IF(VLOOKUP($A124,'Data Notes - Working'!$A$2:$BP$571,56,FALSE)=0,"",VLOOKUP($A124,'Data Notes - Working'!$A$2:$BP$571,56,FALSE))</f>
        <v/>
      </c>
      <c r="AV124" s="50" t="str">
        <f>IF(VLOOKUP($A124,'Data Notes - Working'!$A$2:$BP$571,57,FALSE)=0,"",VLOOKUP($A124,'Data Notes - Working'!$A$2:$BP$571,57,FALSE))</f>
        <v/>
      </c>
      <c r="AW124" s="50" t="str">
        <f>IF(VLOOKUP($A124,'Data Notes - Working'!$A$2:$BP$571,58,FALSE)=0,"",VLOOKUP($A124,'Data Notes - Working'!$A$2:$BP$571,58,FALSE))</f>
        <v/>
      </c>
      <c r="AX124" s="50" t="str">
        <f>IF(VLOOKUP(A124,'Data Notes - Working'!A123:BP692,59,FALSE)=0,"",VLOOKUP(A124,'Data Notes - Working'!A123:BP692,59,FALSE))</f>
        <v>No</v>
      </c>
      <c r="AY124" s="50" t="str">
        <f>IF(VLOOKUP($A124,'Data Notes - Working'!$A$2:$BP$571,60,FALSE)=0,"",VLOOKUP($A124,'Data Notes - Working'!$A$2:$BP$571,60,FALSE))</f>
        <v>Missing Data (178/188): Achievement and Participation data for students in all subgroups for a(n) ALL Assessment Type was reported as missing (-1) in GRADE 4 at the SEA, LEA, and School levels, but no metadata were reported for this grade. Please submit data.</v>
      </c>
      <c r="AZ124" s="50" t="str">
        <f>IF(VLOOKUP($A124,'Data Notes - Working'!$A$2:$BP$571,61,FALSE)=0,"",VLOOKUP($A124,'Data Notes - Working'!$A$2:$BP$571,61,FALSE))</f>
        <v>FSM reported missing for 4th grade in c178 because FSM does not test 4th grade students in its nationwide assessments on reading/language arts.</v>
      </c>
      <c r="BA124" s="50"/>
      <c r="BB124" s="50"/>
      <c r="BC124" s="50"/>
      <c r="BD124" s="50"/>
      <c r="BE124" s="50"/>
      <c r="BF124" s="50"/>
      <c r="BG124" s="50"/>
    </row>
    <row r="125" spans="1:59" s="9" customFormat="1" ht="78.75">
      <c r="A125" s="13" t="s">
        <v>588</v>
      </c>
      <c r="B125" s="14" t="s">
        <v>45</v>
      </c>
      <c r="C125" s="14" t="s">
        <v>46</v>
      </c>
      <c r="D125" s="14" t="s">
        <v>47</v>
      </c>
      <c r="E125" s="14" t="s">
        <v>583</v>
      </c>
      <c r="F125" s="14" t="s">
        <v>584</v>
      </c>
      <c r="G125" s="13" t="s">
        <v>104</v>
      </c>
      <c r="H125" s="14" t="s">
        <v>589</v>
      </c>
      <c r="I125" s="14" t="s">
        <v>590</v>
      </c>
      <c r="J125" s="14" t="s">
        <v>73</v>
      </c>
      <c r="K125" s="14" t="s">
        <v>107</v>
      </c>
      <c r="L125" s="14" t="s">
        <v>53</v>
      </c>
      <c r="M125" s="14" t="s">
        <v>54</v>
      </c>
      <c r="N125" s="14" t="s">
        <v>54</v>
      </c>
      <c r="O125" s="14"/>
      <c r="P125" s="14" t="s">
        <v>108</v>
      </c>
      <c r="Q125" s="14" t="s">
        <v>108</v>
      </c>
      <c r="R125" s="14" t="s">
        <v>108</v>
      </c>
      <c r="S125" s="14" t="s">
        <v>108</v>
      </c>
      <c r="T125" s="50" t="s">
        <v>208</v>
      </c>
      <c r="U125" s="50"/>
      <c r="V125" s="50" t="s">
        <v>208</v>
      </c>
      <c r="W125" s="26" t="s">
        <v>591</v>
      </c>
      <c r="X125" s="50"/>
      <c r="Y125" s="50"/>
      <c r="Z125" s="50"/>
      <c r="AA125" s="23" t="s">
        <v>54</v>
      </c>
      <c r="AB125" s="23" t="s">
        <v>54</v>
      </c>
      <c r="AC125" s="23"/>
      <c r="AD125" s="14" t="s">
        <v>108</v>
      </c>
      <c r="AE125" s="14" t="s">
        <v>108</v>
      </c>
      <c r="AF125" s="14" t="s">
        <v>108</v>
      </c>
      <c r="AG125" s="14" t="s">
        <v>108</v>
      </c>
      <c r="AH125" s="23" t="s">
        <v>185</v>
      </c>
      <c r="AI125" s="23" t="s">
        <v>101</v>
      </c>
      <c r="AJ125" s="50"/>
      <c r="AK125" s="50" t="s">
        <v>116</v>
      </c>
      <c r="AL125" s="50"/>
      <c r="AM125" s="50"/>
      <c r="AN125" s="50"/>
      <c r="AO125" s="50"/>
      <c r="AP125" s="50" t="str">
        <f t="shared" si="3"/>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Q125" s="50" t="str">
        <f t="shared" si="4"/>
        <v xml:space="preserve">FSM verified and reported that 50 of the 6th graders to take the FSM NMCT with accomodations were absent during the administration of the SY 2017-2018 test.  </v>
      </c>
      <c r="AR125" s="50"/>
      <c r="AS125" s="50" t="str">
        <f t="shared" si="5"/>
        <v>Include</v>
      </c>
      <c r="AT125" s="50" t="str">
        <f>IF(VLOOKUP($A125,'Data Notes - Working'!$A$2:$BP$571,55,FALSE)=0,"",VLOOKUP($A125,'Data Notes - Working'!$A$2:$BP$571,55,FALSE))</f>
        <v>Not included in LEA or SCH files</v>
      </c>
      <c r="AU125" s="50" t="str">
        <f>IF(VLOOKUP($A125,'Data Notes - Working'!$A$2:$BP$571,56,FALSE)=0,"",VLOOKUP($A125,'Data Notes - Working'!$A$2:$BP$571,56,FALSE))</f>
        <v/>
      </c>
      <c r="AV125" s="50" t="str">
        <f>IF(VLOOKUP($A125,'Data Notes - Working'!$A$2:$BP$571,57,FALSE)=0,"",VLOOKUP($A125,'Data Notes - Working'!$A$2:$BP$571,57,FALSE))</f>
        <v>Y2Y explained</v>
      </c>
      <c r="AW125" s="50" t="str">
        <f>IF(VLOOKUP($A125,'Data Notes - Working'!$A$2:$BP$571,58,FALSE)=0,"",VLOOKUP($A125,'Data Notes - Working'!$A$2:$BP$571,58,FALSE))</f>
        <v/>
      </c>
      <c r="AX125" s="50" t="str">
        <f>IF(VLOOKUP(A125,'Data Notes - Working'!A124:BP693,59,FALSE)=0,"",VLOOKUP(A125,'Data Notes - Working'!A124:BP693,59,FALSE))</f>
        <v>No</v>
      </c>
      <c r="AY125" s="50" t="str">
        <f>IF(VLOOKUP($A125,'Data Notes - Working'!$A$2:$BP$571,60,FALSE)=0,"",VLOOKUP($A125,'Data Notes - Working'!$A$2:$BP$571,60,FALSE))</f>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Z125" s="50" t="str">
        <f>IF(VLOOKUP($A125,'Data Notes - Working'!$A$2:$BP$571,61,FALSE)=0,"",VLOOKUP($A125,'Data Notes - Working'!$A$2:$BP$571,61,FALSE))</f>
        <v xml:space="preserve">FSM verified and reported that 50 of the 6th graders to take the FSM NMCT with accomodations were absent during the administration of the SY 2017-2018 test.  </v>
      </c>
      <c r="BA125" s="50"/>
      <c r="BB125" s="50"/>
      <c r="BC125" s="50"/>
      <c r="BD125" s="50"/>
      <c r="BE125" s="50"/>
      <c r="BF125" s="50"/>
      <c r="BG125" s="50"/>
    </row>
    <row r="126" spans="1:59" s="9" customFormat="1" ht="90">
      <c r="A126" s="13" t="s">
        <v>593</v>
      </c>
      <c r="B126" s="14" t="s">
        <v>45</v>
      </c>
      <c r="C126" s="14" t="s">
        <v>46</v>
      </c>
      <c r="D126" s="14" t="s">
        <v>47</v>
      </c>
      <c r="E126" s="14" t="s">
        <v>583</v>
      </c>
      <c r="F126" s="14" t="s">
        <v>584</v>
      </c>
      <c r="G126" s="13" t="s">
        <v>118</v>
      </c>
      <c r="H126" s="14" t="s">
        <v>198</v>
      </c>
      <c r="I126" s="14" t="s">
        <v>199</v>
      </c>
      <c r="J126" s="14" t="s">
        <v>73</v>
      </c>
      <c r="K126" s="14" t="s">
        <v>121</v>
      </c>
      <c r="L126" s="14" t="s">
        <v>53</v>
      </c>
      <c r="M126" s="14" t="s">
        <v>54</v>
      </c>
      <c r="N126" s="14" t="s">
        <v>54</v>
      </c>
      <c r="O126" s="14"/>
      <c r="P126" s="14" t="s">
        <v>108</v>
      </c>
      <c r="Q126" s="14" t="s">
        <v>108</v>
      </c>
      <c r="R126" s="14" t="s">
        <v>108</v>
      </c>
      <c r="S126" s="14" t="s">
        <v>108</v>
      </c>
      <c r="T126" s="50" t="s">
        <v>212</v>
      </c>
      <c r="U126" s="50"/>
      <c r="V126" s="50" t="s">
        <v>212</v>
      </c>
      <c r="W126" s="26" t="s">
        <v>594</v>
      </c>
      <c r="X126" s="50"/>
      <c r="Y126" s="50"/>
      <c r="Z126" s="50"/>
      <c r="AA126" s="23" t="s">
        <v>54</v>
      </c>
      <c r="AB126" s="23" t="s">
        <v>54</v>
      </c>
      <c r="AC126" s="23"/>
      <c r="AD126" s="14" t="s">
        <v>108</v>
      </c>
      <c r="AE126" s="14" t="s">
        <v>108</v>
      </c>
      <c r="AF126" s="14" t="s">
        <v>108</v>
      </c>
      <c r="AG126" s="14" t="s">
        <v>108</v>
      </c>
      <c r="AH126" s="23" t="s">
        <v>185</v>
      </c>
      <c r="AI126" s="23" t="s">
        <v>101</v>
      </c>
      <c r="AJ126" s="50"/>
      <c r="AK126" s="50" t="s">
        <v>214</v>
      </c>
      <c r="AL126" s="50"/>
      <c r="AM126" s="50"/>
      <c r="AN126" s="50"/>
      <c r="AO126" s="50"/>
      <c r="AP126" s="50" t="str">
        <f t="shared" si="3"/>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126" s="50" t="str">
        <f t="shared" si="4"/>
        <v xml:space="preserve">FSM verified and reported that increases in some of the assessment types and grade levels were due to increase in the enrollments and the hiring of more assessment staff to help with coordination and administation of the tests. </v>
      </c>
      <c r="AR126" s="50"/>
      <c r="AS126" s="50" t="str">
        <f t="shared" si="5"/>
        <v>Include</v>
      </c>
      <c r="AT126" s="50" t="str">
        <f>IF(VLOOKUP($A126,'Data Notes - Working'!$A$2:$BP$571,55,FALSE)=0,"",VLOOKUP($A126,'Data Notes - Working'!$A$2:$BP$571,55,FALSE))</f>
        <v>Not included in LEA or SCH files</v>
      </c>
      <c r="AU126" s="50" t="str">
        <f>IF(VLOOKUP($A126,'Data Notes - Working'!$A$2:$BP$571,56,FALSE)=0,"",VLOOKUP($A126,'Data Notes - Working'!$A$2:$BP$571,56,FALSE))</f>
        <v/>
      </c>
      <c r="AV126" s="50" t="str">
        <f>IF(VLOOKUP($A126,'Data Notes - Working'!$A$2:$BP$571,57,FALSE)=0,"",VLOOKUP($A126,'Data Notes - Working'!$A$2:$BP$571,57,FALSE))</f>
        <v>Y2Y explained</v>
      </c>
      <c r="AW126" s="50" t="str">
        <f>IF(VLOOKUP($A126,'Data Notes - Working'!$A$2:$BP$571,58,FALSE)=0,"",VLOOKUP($A126,'Data Notes - Working'!$A$2:$BP$571,58,FALSE))</f>
        <v/>
      </c>
      <c r="AX126" s="50" t="str">
        <f>IF(VLOOKUP(A126,'Data Notes - Working'!A125:BP694,59,FALSE)=0,"",VLOOKUP(A126,'Data Notes - Working'!A125:BP694,59,FALSE))</f>
        <v>No</v>
      </c>
      <c r="AY126" s="50" t="str">
        <f>IF(VLOOKUP($A126,'Data Notes - Working'!$A$2:$BP$571,60,FALSE)=0,"",VLOOKUP($A126,'Data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126" s="50" t="str">
        <f>IF(VLOOKUP($A126,'Data Notes - Working'!$A$2:$BP$571,61,FALSE)=0,"",VLOOKUP($A126,'Data Notes - Working'!$A$2:$BP$571,61,FALSE))</f>
        <v xml:space="preserve">Increases in some of the assessment types and grade levels were due to [an] increase in the enrollments and the hiring of more assessment staff to help with coordination and administation of the tests. </v>
      </c>
      <c r="BA126" s="50"/>
      <c r="BB126" s="50"/>
      <c r="BC126" s="50"/>
      <c r="BD126" s="50"/>
      <c r="BE126" s="50"/>
      <c r="BF126" s="50"/>
      <c r="BG126" s="50"/>
    </row>
    <row r="127" spans="1:59" s="9" customFormat="1" ht="135">
      <c r="A127" s="13" t="s">
        <v>596</v>
      </c>
      <c r="B127" s="14" t="s">
        <v>45</v>
      </c>
      <c r="C127" s="14" t="s">
        <v>46</v>
      </c>
      <c r="D127" s="14" t="s">
        <v>47</v>
      </c>
      <c r="E127" s="14" t="s">
        <v>583</v>
      </c>
      <c r="F127" s="14" t="s">
        <v>584</v>
      </c>
      <c r="G127" s="14" t="s">
        <v>172</v>
      </c>
      <c r="H127" s="14" t="s">
        <v>91</v>
      </c>
      <c r="I127" s="14" t="s">
        <v>92</v>
      </c>
      <c r="J127" s="14" t="s">
        <v>73</v>
      </c>
      <c r="K127" s="14" t="s">
        <v>173</v>
      </c>
      <c r="L127" s="14" t="s">
        <v>53</v>
      </c>
      <c r="M127" s="14" t="s">
        <v>54</v>
      </c>
      <c r="N127" s="14" t="s">
        <v>54</v>
      </c>
      <c r="O127" s="14"/>
      <c r="P127" s="14" t="s">
        <v>216</v>
      </c>
      <c r="Q127" s="14" t="s">
        <v>174</v>
      </c>
      <c r="R127" s="14" t="s">
        <v>133</v>
      </c>
      <c r="S127" s="14" t="s">
        <v>58</v>
      </c>
      <c r="T127" s="50" t="s">
        <v>597</v>
      </c>
      <c r="U127" s="50"/>
      <c r="V127" s="50" t="s">
        <v>597</v>
      </c>
      <c r="W127" s="26" t="s">
        <v>598</v>
      </c>
      <c r="X127" s="50"/>
      <c r="Y127" s="50"/>
      <c r="Z127" s="50"/>
      <c r="AA127" s="23"/>
      <c r="AB127" s="23"/>
      <c r="AC127" s="23"/>
      <c r="AD127" s="23"/>
      <c r="AE127" s="23"/>
      <c r="AF127" s="23"/>
      <c r="AG127" s="23"/>
      <c r="AH127" s="23" t="s">
        <v>61</v>
      </c>
      <c r="AI127" s="23" t="s">
        <v>62</v>
      </c>
      <c r="AJ127" s="50"/>
      <c r="AK127" s="50"/>
      <c r="AL127" s="50"/>
      <c r="AM127" s="50"/>
      <c r="AN127" s="50"/>
      <c r="AO127" s="50"/>
      <c r="AP127" s="50" t="str">
        <f t="shared" si="3"/>
        <v/>
      </c>
      <c r="AQ127" s="50" t="str">
        <f t="shared" si="4"/>
        <v xml:space="preserve">The count of ALL and CWD students in mathematics and Reading/Language Arts are not algined because the count for Reading/Language Arts does not include 4th graders. FSM's nationwide assessment does not test 4th students in Reading/Language Arts. </v>
      </c>
      <c r="AR127" s="50"/>
      <c r="AS127" s="50" t="str">
        <f t="shared" si="5"/>
        <v>Exclude</v>
      </c>
      <c r="AT127" s="50" t="str">
        <f>IF(VLOOKUP($A127,'Data Notes - Working'!$A$2:$BP$571,55,FALSE)=0,"",VLOOKUP($A127,'Data Notes - Working'!$A$2:$BP$571,55,FALSE))</f>
        <v>No</v>
      </c>
      <c r="AU127" s="50" t="str">
        <f>IF(VLOOKUP($A127,'Data Notes - Working'!$A$2:$BP$571,56,FALSE)=0,"",VLOOKUP($A127,'Data Notes - Working'!$A$2:$BP$571,56,FALSE))</f>
        <v>Resolved</v>
      </c>
      <c r="AV127" s="50" t="str">
        <f>IF(VLOOKUP($A127,'Data Notes - Working'!$A$2:$BP$571,57,FALSE)=0,"",VLOOKUP($A127,'Data Notes - Working'!$A$2:$BP$571,57,FALSE))</f>
        <v/>
      </c>
      <c r="AW127" s="50" t="str">
        <f>IF(VLOOKUP($A127,'Data Notes - Working'!$A$2:$BP$571,58,FALSE)=0,"",VLOOKUP($A127,'Data Notes - Working'!$A$2:$BP$571,58,FALSE))</f>
        <v/>
      </c>
      <c r="AX127" s="50" t="str">
        <f>IF(VLOOKUP(A127,'Data Notes - Working'!A126:BP695,59,FALSE)=0,"",VLOOKUP(A127,'Data Notes - Working'!A126:BP695,59,FALSE))</f>
        <v/>
      </c>
      <c r="AY127" s="50" t="str">
        <f>IF(VLOOKUP($A127,'Data Notes - Working'!$A$2:$BP$571,60,FALSE)=0,"",VLOOKUP($A127,'Data Notes - Working'!$A$2:$BP$571,60,FALSE))</f>
        <v/>
      </c>
      <c r="AZ127" s="50" t="str">
        <f>IF(VLOOKUP($A127,'Data Notes - Working'!$A$2:$BP$571,61,FALSE)=0,"",VLOOKUP($A127,'Data Notes - Working'!$A$2:$BP$571,61,FALSE))</f>
        <v/>
      </c>
      <c r="BA127" s="50"/>
      <c r="BB127" s="50"/>
      <c r="BC127" s="50"/>
      <c r="BD127" s="50"/>
      <c r="BE127" s="50"/>
      <c r="BF127" s="50"/>
      <c r="BG127" s="50"/>
    </row>
    <row r="128" spans="1:59" s="9" customFormat="1" ht="165.75">
      <c r="A128" s="13" t="s">
        <v>599</v>
      </c>
      <c r="B128" s="14" t="s">
        <v>45</v>
      </c>
      <c r="C128" s="14" t="s">
        <v>46</v>
      </c>
      <c r="D128" s="14" t="s">
        <v>47</v>
      </c>
      <c r="E128" s="14" t="s">
        <v>583</v>
      </c>
      <c r="F128" s="14" t="s">
        <v>584</v>
      </c>
      <c r="G128" s="13" t="s">
        <v>179</v>
      </c>
      <c r="H128" s="14">
        <v>185</v>
      </c>
      <c r="I128" s="14">
        <v>588</v>
      </c>
      <c r="J128" s="14" t="s">
        <v>73</v>
      </c>
      <c r="K128" s="14" t="s">
        <v>180</v>
      </c>
      <c r="L128" s="14" t="s">
        <v>53</v>
      </c>
      <c r="M128" s="14" t="s">
        <v>54</v>
      </c>
      <c r="N128" s="14"/>
      <c r="O128" s="14"/>
      <c r="P128" s="14" t="s">
        <v>216</v>
      </c>
      <c r="Q128" s="14" t="s">
        <v>56</v>
      </c>
      <c r="R128" s="14" t="s">
        <v>68</v>
      </c>
      <c r="S128" s="14" t="s">
        <v>58</v>
      </c>
      <c r="T128" s="50" t="s">
        <v>600</v>
      </c>
      <c r="U128" s="50"/>
      <c r="V128" s="50" t="s">
        <v>600</v>
      </c>
      <c r="W128" s="26" t="s">
        <v>601</v>
      </c>
      <c r="X128" s="50"/>
      <c r="Y128" s="50"/>
      <c r="Z128" s="54" t="s">
        <v>223</v>
      </c>
      <c r="AA128" s="23"/>
      <c r="AB128" s="23"/>
      <c r="AC128" s="23"/>
      <c r="AD128" s="23"/>
      <c r="AE128" s="23"/>
      <c r="AF128" s="23"/>
      <c r="AG128" s="23"/>
      <c r="AH128" s="23" t="s">
        <v>61</v>
      </c>
      <c r="AI128" s="23" t="s">
        <v>62</v>
      </c>
      <c r="AJ128" s="50"/>
      <c r="AK128" s="50"/>
      <c r="AL128" s="50"/>
      <c r="AM128" s="50"/>
      <c r="AN128" s="50"/>
      <c r="AO128" s="50"/>
      <c r="AP128" s="50" t="str">
        <f t="shared" si="3"/>
        <v/>
      </c>
      <c r="AQ128" s="50" t="str">
        <f t="shared" si="4"/>
        <v xml:space="preserve">FSM, a freely associate state which receives only IDEA Part B funds, set its particpation target for mathematics at 100%. Although FSM did not meet its target for FFY 2017, its participation rate increased from 59.40% in FFY 2016 to 77.7% in FFY 2017. Given FSM's unique geographic context, where 52% of all FSM's schools are on remote islands that can only be accessed by boats/ships, administration of the FSM nationwide assessments is always a challenge.    </v>
      </c>
      <c r="AR128" s="50"/>
      <c r="AS128" s="50" t="str">
        <f t="shared" si="5"/>
        <v>Exclude</v>
      </c>
      <c r="AT128" s="50" t="str">
        <f>IF(VLOOKUP($A128,'Data Notes - Working'!$A$2:$BP$571,55,FALSE)=0,"",VLOOKUP($A128,'Data Notes - Working'!$A$2:$BP$571,55,FALSE))</f>
        <v>No</v>
      </c>
      <c r="AU128" s="50" t="str">
        <f>IF(VLOOKUP($A128,'Data Notes - Working'!$A$2:$BP$571,56,FALSE)=0,"",VLOOKUP($A128,'Data Notes - Working'!$A$2:$BP$571,56,FALSE))</f>
        <v>Resolved</v>
      </c>
      <c r="AV128" s="50" t="str">
        <f>IF(VLOOKUP($A128,'Data Notes - Working'!$A$2:$BP$571,57,FALSE)=0,"",VLOOKUP($A128,'Data Notes - Working'!$A$2:$BP$571,57,FALSE))</f>
        <v/>
      </c>
      <c r="AW128" s="50" t="str">
        <f>IF(VLOOKUP($A128,'Data Notes - Working'!$A$2:$BP$571,58,FALSE)=0,"",VLOOKUP($A128,'Data Notes - Working'!$A$2:$BP$571,58,FALSE))</f>
        <v/>
      </c>
      <c r="AX128" s="50" t="str">
        <f>IF(VLOOKUP(A128,'Data Notes - Working'!A127:BP696,59,FALSE)=0,"",VLOOKUP(A128,'Data Notes - Working'!A127:BP696,59,FALSE))</f>
        <v/>
      </c>
      <c r="AY128" s="50" t="str">
        <f>IF(VLOOKUP($A128,'Data Notes - Working'!$A$2:$BP$571,60,FALSE)=0,"",VLOOKUP($A128,'Data Notes - Working'!$A$2:$BP$571,60,FALSE))</f>
        <v/>
      </c>
      <c r="AZ128" s="50" t="str">
        <f>IF(VLOOKUP($A128,'Data Notes - Working'!$A$2:$BP$571,61,FALSE)=0,"",VLOOKUP($A128,'Data Notes - Working'!$A$2:$BP$571,61,FALSE))</f>
        <v/>
      </c>
      <c r="BA128" s="50"/>
      <c r="BB128" s="50"/>
      <c r="BC128" s="50"/>
      <c r="BD128" s="50"/>
      <c r="BE128" s="50"/>
      <c r="BF128" s="50"/>
      <c r="BG128" s="50"/>
    </row>
    <row r="129" spans="1:59" s="9" customFormat="1" ht="165.75">
      <c r="A129" s="13" t="s">
        <v>602</v>
      </c>
      <c r="B129" s="14" t="s">
        <v>45</v>
      </c>
      <c r="C129" s="14" t="s">
        <v>46</v>
      </c>
      <c r="D129" s="14" t="s">
        <v>47</v>
      </c>
      <c r="E129" s="14" t="s">
        <v>583</v>
      </c>
      <c r="F129" s="14" t="s">
        <v>584</v>
      </c>
      <c r="G129" s="13" t="s">
        <v>179</v>
      </c>
      <c r="H129" s="14">
        <v>188</v>
      </c>
      <c r="I129" s="14">
        <v>589</v>
      </c>
      <c r="J129" s="14" t="s">
        <v>73</v>
      </c>
      <c r="K129" s="14" t="s">
        <v>180</v>
      </c>
      <c r="L129" s="14" t="s">
        <v>53</v>
      </c>
      <c r="M129" s="14"/>
      <c r="N129" s="14" t="s">
        <v>54</v>
      </c>
      <c r="O129" s="14"/>
      <c r="P129" s="14" t="s">
        <v>216</v>
      </c>
      <c r="Q129" s="14" t="s">
        <v>56</v>
      </c>
      <c r="R129" s="14" t="s">
        <v>68</v>
      </c>
      <c r="S129" s="14" t="s">
        <v>58</v>
      </c>
      <c r="T129" s="50" t="s">
        <v>603</v>
      </c>
      <c r="U129" s="50"/>
      <c r="V129" s="50" t="s">
        <v>603</v>
      </c>
      <c r="W129" s="26" t="s">
        <v>604</v>
      </c>
      <c r="X129" s="50"/>
      <c r="Y129" s="50"/>
      <c r="Z129" s="54" t="s">
        <v>223</v>
      </c>
      <c r="AA129" s="23"/>
      <c r="AB129" s="23"/>
      <c r="AC129" s="23"/>
      <c r="AD129" s="23"/>
      <c r="AE129" s="23"/>
      <c r="AF129" s="23"/>
      <c r="AG129" s="23"/>
      <c r="AH129" s="23" t="s">
        <v>61</v>
      </c>
      <c r="AI129" s="23" t="s">
        <v>62</v>
      </c>
      <c r="AJ129" s="50"/>
      <c r="AK129" s="50"/>
      <c r="AL129" s="50"/>
      <c r="AM129" s="50"/>
      <c r="AN129" s="50"/>
      <c r="AO129" s="50"/>
      <c r="AP129" s="50" t="str">
        <f t="shared" si="3"/>
        <v/>
      </c>
      <c r="AQ129" s="50" t="str">
        <f t="shared" si="4"/>
        <v xml:space="preserve">FSM, a freely associate state which receives only IDEA Part B funds, set its particpation target for reading/language arts at 100%. Although FSM doesn't meet its target for FFY 2017, its participation rate increased from 56.6% in FFY 2016 to 78.9% in FFY 2017. Given the FSM's unique geographic context, where 52% of all FSM's schools are on remote islands that can only be accessed by boats/ships, administration of the FSM nationwide assessments is always a challenge.    </v>
      </c>
      <c r="AR129" s="50"/>
      <c r="AS129" s="50" t="str">
        <f t="shared" si="5"/>
        <v>Exclude</v>
      </c>
      <c r="AT129" s="50" t="str">
        <f>IF(VLOOKUP($A129,'Data Notes - Working'!$A$2:$BP$571,55,FALSE)=0,"",VLOOKUP($A129,'Data Notes - Working'!$A$2:$BP$571,55,FALSE))</f>
        <v>No</v>
      </c>
      <c r="AU129" s="50" t="str">
        <f>IF(VLOOKUP($A129,'Data Notes - Working'!$A$2:$BP$571,56,FALSE)=0,"",VLOOKUP($A129,'Data Notes - Working'!$A$2:$BP$571,56,FALSE))</f>
        <v>Resolved</v>
      </c>
      <c r="AV129" s="50" t="str">
        <f>IF(VLOOKUP($A129,'Data Notes - Working'!$A$2:$BP$571,57,FALSE)=0,"",VLOOKUP($A129,'Data Notes - Working'!$A$2:$BP$571,57,FALSE))</f>
        <v/>
      </c>
      <c r="AW129" s="50" t="str">
        <f>IF(VLOOKUP($A129,'Data Notes - Working'!$A$2:$BP$571,58,FALSE)=0,"",VLOOKUP($A129,'Data Notes - Working'!$A$2:$BP$571,58,FALSE))</f>
        <v/>
      </c>
      <c r="AX129" s="50" t="str">
        <f>IF(VLOOKUP(A129,'Data Notes - Working'!A128:BP697,59,FALSE)=0,"",VLOOKUP(A129,'Data Notes - Working'!A128:BP697,59,FALSE))</f>
        <v/>
      </c>
      <c r="AY129" s="50" t="str">
        <f>IF(VLOOKUP($A129,'Data Notes - Working'!$A$2:$BP$571,60,FALSE)=0,"",VLOOKUP($A129,'Data Notes - Working'!$A$2:$BP$571,60,FALSE))</f>
        <v/>
      </c>
      <c r="AZ129" s="50" t="str">
        <f>IF(VLOOKUP($A129,'Data Notes - Working'!$A$2:$BP$571,61,FALSE)=0,"",VLOOKUP($A129,'Data Notes - Working'!$A$2:$BP$571,61,FALSE))</f>
        <v/>
      </c>
      <c r="BA129" s="50"/>
      <c r="BB129" s="50"/>
      <c r="BC129" s="50"/>
      <c r="BD129" s="50"/>
      <c r="BE129" s="50"/>
      <c r="BF129" s="50"/>
      <c r="BG129" s="50"/>
    </row>
    <row r="130" spans="1:59" s="9" customFormat="1" ht="300">
      <c r="A130" s="13" t="s">
        <v>605</v>
      </c>
      <c r="B130" s="14" t="s">
        <v>45</v>
      </c>
      <c r="C130" s="14" t="s">
        <v>46</v>
      </c>
      <c r="D130" s="14" t="s">
        <v>47</v>
      </c>
      <c r="E130" s="14" t="s">
        <v>606</v>
      </c>
      <c r="F130" s="14" t="s">
        <v>607</v>
      </c>
      <c r="G130" s="13" t="s">
        <v>104</v>
      </c>
      <c r="H130" s="14" t="s">
        <v>157</v>
      </c>
      <c r="I130" s="14" t="s">
        <v>158</v>
      </c>
      <c r="J130" s="14" t="s">
        <v>73</v>
      </c>
      <c r="K130" s="14" t="s">
        <v>107</v>
      </c>
      <c r="L130" s="14" t="s">
        <v>53</v>
      </c>
      <c r="M130" s="14" t="s">
        <v>54</v>
      </c>
      <c r="N130" s="14" t="s">
        <v>54</v>
      </c>
      <c r="O130" s="14" t="s">
        <v>54</v>
      </c>
      <c r="P130" s="14" t="s">
        <v>108</v>
      </c>
      <c r="Q130" s="14" t="s">
        <v>108</v>
      </c>
      <c r="R130" s="14" t="s">
        <v>108</v>
      </c>
      <c r="S130" s="14" t="s">
        <v>108</v>
      </c>
      <c r="T130" s="50" t="s">
        <v>159</v>
      </c>
      <c r="U130" s="50"/>
      <c r="V130" s="50" t="s">
        <v>159</v>
      </c>
      <c r="W130" s="26" t="s">
        <v>608</v>
      </c>
      <c r="X130" s="50"/>
      <c r="Y130" s="50"/>
      <c r="Z130" s="50"/>
      <c r="AA130" s="23" t="s">
        <v>54</v>
      </c>
      <c r="AB130" s="23" t="s">
        <v>54</v>
      </c>
      <c r="AC130" s="23" t="s">
        <v>54</v>
      </c>
      <c r="AD130" s="14" t="s">
        <v>108</v>
      </c>
      <c r="AE130" s="14" t="s">
        <v>108</v>
      </c>
      <c r="AF130" s="14" t="s">
        <v>108</v>
      </c>
      <c r="AG130" s="14" t="s">
        <v>108</v>
      </c>
      <c r="AH130" s="23" t="s">
        <v>185</v>
      </c>
      <c r="AI130" s="23" t="s">
        <v>101</v>
      </c>
      <c r="AJ130" s="50"/>
      <c r="AK130" s="50" t="s">
        <v>161</v>
      </c>
      <c r="AL130" s="50"/>
      <c r="AM130" s="50"/>
      <c r="AN130" s="50"/>
      <c r="AO130" s="50"/>
      <c r="AP130" s="50" t="str">
        <f t="shared" si="3"/>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130" s="50" t="str">
        <f t="shared" si="4"/>
        <v>The data are correct as submitted.  Florida believes the data reflect:
(1) Secular decline in American Indian / Alaska Native students similar to the decline shown in EDFacts file 052 (Membership),
(2) Hurricanes Irma and Maria (Homeless and LEP changes),
(3) Elimination of Algebra II inclusion for FS185,
(4) Increases in requests for paper-based testing, and
(5) Efforts by the state and its districts and schools to adhere to ESSA's 1% requirement resulting a decline in the use of the alternative assessment in Science.</v>
      </c>
      <c r="AR130" s="50"/>
      <c r="AS130" s="50" t="str">
        <f t="shared" si="5"/>
        <v>Include</v>
      </c>
      <c r="AT130" s="50" t="str">
        <f>IF(VLOOKUP($A130,'Data Notes - Working'!$A$2:$BP$571,55,FALSE)=0,"",VLOOKUP($A130,'Data Notes - Working'!$A$2:$BP$571,55,FALSE))</f>
        <v/>
      </c>
      <c r="AU130" s="50" t="str">
        <f>IF(VLOOKUP($A130,'Data Notes - Working'!$A$2:$BP$571,56,FALSE)=0,"",VLOOKUP($A130,'Data Notes - Working'!$A$2:$BP$571,56,FALSE))</f>
        <v/>
      </c>
      <c r="AV130" s="50" t="str">
        <f>IF(VLOOKUP($A130,'Data Notes - Working'!$A$2:$BP$571,57,FALSE)=0,"",VLOOKUP($A130,'Data Notes - Working'!$A$2:$BP$571,57,FALSE))</f>
        <v>Y2Y explained</v>
      </c>
      <c r="AW130" s="50" t="str">
        <f>IF(VLOOKUP($A130,'Data Notes - Working'!$A$2:$BP$571,58,FALSE)=0,"",VLOOKUP($A130,'Data Notes - Working'!$A$2:$BP$571,58,FALSE))</f>
        <v/>
      </c>
      <c r="AX130" s="50" t="str">
        <f>IF(VLOOKUP(A130,'Data Notes - Working'!A129:BP698,59,FALSE)=0,"",VLOOKUP(A130,'Data Notes - Working'!A129:BP698,59,FALSE))</f>
        <v>Yes</v>
      </c>
      <c r="AY130" s="50" t="str">
        <f>IF(VLOOKUP($A130,'Data Notes - Working'!$A$2:$BP$571,60,FALSE)=0,"",VLOOKUP($A130,'Data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AZ130" s="50" t="str">
        <f>IF(VLOOKUP($A130,'Data Notes - Working'!$A$2:$BP$571,61,FALSE)=0,"",VLOOKUP($A130,'Data Notes - Working'!$A$2:$BP$571,61,FALSE))</f>
        <v xml:space="preserve">Florida believes the data reflect:
1) Secular decline in American Indian / Alaska Native students similar to the decline shown in EDFacts file 052 (Membership),
2) Hurricanes Irma and Maria (Homeless and LEP changes),
3) Elimination of Algebra II inclusion for FS185,
4) Increases in requests for paper-based testing, and
5) Efforts by the state and its districts and schools to adhere to ESSA's 1% requirement resulting a decline in the use of the alternative assessment in Science.
ED Note: State indicated that data were correct as reported. </v>
      </c>
      <c r="BA130" s="50"/>
      <c r="BB130" s="50"/>
      <c r="BC130" s="50"/>
      <c r="BD130" s="50"/>
      <c r="BE130" s="50"/>
      <c r="BF130" s="50"/>
      <c r="BG130" s="50"/>
    </row>
    <row r="131" spans="1:59" s="9" customFormat="1" ht="135">
      <c r="A131" s="13" t="s">
        <v>610</v>
      </c>
      <c r="B131" s="14" t="s">
        <v>45</v>
      </c>
      <c r="C131" s="14" t="s">
        <v>46</v>
      </c>
      <c r="D131" s="14" t="s">
        <v>47</v>
      </c>
      <c r="E131" s="14" t="s">
        <v>606</v>
      </c>
      <c r="F131" s="14" t="s">
        <v>607</v>
      </c>
      <c r="G131" s="14" t="s">
        <v>172</v>
      </c>
      <c r="H131" s="14" t="s">
        <v>91</v>
      </c>
      <c r="I131" s="14" t="s">
        <v>92</v>
      </c>
      <c r="J131" s="14" t="s">
        <v>73</v>
      </c>
      <c r="K131" s="14" t="s">
        <v>173</v>
      </c>
      <c r="L131" s="14" t="s">
        <v>53</v>
      </c>
      <c r="M131" s="14" t="s">
        <v>54</v>
      </c>
      <c r="N131" s="14" t="s">
        <v>54</v>
      </c>
      <c r="O131" s="14"/>
      <c r="P131" s="14" t="s">
        <v>55</v>
      </c>
      <c r="Q131" s="14" t="s">
        <v>76</v>
      </c>
      <c r="R131" s="14" t="s">
        <v>133</v>
      </c>
      <c r="S131" s="14" t="s">
        <v>58</v>
      </c>
      <c r="T131" s="50" t="s">
        <v>611</v>
      </c>
      <c r="U131" s="50"/>
      <c r="V131" s="50" t="s">
        <v>611</v>
      </c>
      <c r="W131" s="26" t="s">
        <v>612</v>
      </c>
      <c r="X131" s="50"/>
      <c r="Y131" s="50"/>
      <c r="Z131" s="50"/>
      <c r="AA131" s="23"/>
      <c r="AB131" s="23"/>
      <c r="AC131" s="23"/>
      <c r="AD131" s="23"/>
      <c r="AE131" s="23"/>
      <c r="AF131" s="23"/>
      <c r="AG131" s="23"/>
      <c r="AH131" s="23" t="s">
        <v>61</v>
      </c>
      <c r="AI131" s="23" t="s">
        <v>62</v>
      </c>
      <c r="AJ131" s="50"/>
      <c r="AK131" s="50"/>
      <c r="AL131" s="50"/>
      <c r="AM131" s="50"/>
      <c r="AN131" s="50"/>
      <c r="AO131" s="50"/>
      <c r="AP131" s="50" t="str">
        <f t="shared" si="3"/>
        <v/>
      </c>
      <c r="AQ131" s="50" t="str">
        <f t="shared" si="4"/>
        <v>The data are correct as submitted.  Florida believes the discrepancy is derivative of Florida's reporting on assessments no longer including Algebra II beginning with SY 2017-18, hence the two populations being tested differ by a greater margin compared with the prior year.</v>
      </c>
      <c r="AR131" s="50"/>
      <c r="AS131" s="50" t="str">
        <f t="shared" si="5"/>
        <v>Exclude</v>
      </c>
      <c r="AT131" s="50" t="str">
        <f>IF(VLOOKUP($A131,'Data Notes - Working'!$A$2:$BP$571,55,FALSE)=0,"",VLOOKUP($A131,'Data Notes - Working'!$A$2:$BP$571,55,FALSE))</f>
        <v>No</v>
      </c>
      <c r="AU131" s="50" t="str">
        <f>IF(VLOOKUP($A131,'Data Notes - Working'!$A$2:$BP$571,56,FALSE)=0,"",VLOOKUP($A131,'Data Notes - Working'!$A$2:$BP$571,56,FALSE))</f>
        <v>Resolved</v>
      </c>
      <c r="AV131" s="50" t="str">
        <f>IF(VLOOKUP($A131,'Data Notes - Working'!$A$2:$BP$571,57,FALSE)=0,"",VLOOKUP($A131,'Data Notes - Working'!$A$2:$BP$571,57,FALSE))</f>
        <v/>
      </c>
      <c r="AW131" s="50" t="str">
        <f>IF(VLOOKUP($A131,'Data Notes - Working'!$A$2:$BP$571,58,FALSE)=0,"",VLOOKUP($A131,'Data Notes - Working'!$A$2:$BP$571,58,FALSE))</f>
        <v/>
      </c>
      <c r="AX131" s="50" t="str">
        <f>IF(VLOOKUP(A131,'Data Notes - Working'!A130:BP699,59,FALSE)=0,"",VLOOKUP(A131,'Data Notes - Working'!A130:BP699,59,FALSE))</f>
        <v>Yes</v>
      </c>
      <c r="AY131" s="50" t="str">
        <f>IF(VLOOKUP($A131,'Data Notes - Working'!$A$2:$BP$571,60,FALSE)=0,"",VLOOKUP($A131,'Data Notes - Working'!$A$2:$BP$571,60,FALSE))</f>
        <v/>
      </c>
      <c r="AZ131" s="50" t="str">
        <f>IF(VLOOKUP($A131,'Data Notes - Working'!$A$2:$BP$571,61,FALSE)=0,"",VLOOKUP($A131,'Data Notes - Working'!$A$2:$BP$571,61,FALSE))</f>
        <v xml:space="preserve">Florida believes the discrepancy is derivative of Florida's reporting on assessments no longer including Algebra II beginning with SY 2017-18, hence the two populations being tested differ by a greater margin compared with the prior year.
ED Note: State indicated that data were correct as reported. </v>
      </c>
      <c r="BA131" s="50"/>
      <c r="BB131" s="50"/>
      <c r="BC131" s="50"/>
      <c r="BD131" s="50"/>
      <c r="BE131" s="50"/>
      <c r="BF131" s="50"/>
      <c r="BG131" s="50"/>
    </row>
    <row r="132" spans="1:59" s="9" customFormat="1" ht="225">
      <c r="A132" s="13" t="s">
        <v>613</v>
      </c>
      <c r="B132" s="14" t="s">
        <v>45</v>
      </c>
      <c r="C132" s="14" t="s">
        <v>46</v>
      </c>
      <c r="D132" s="14" t="s">
        <v>47</v>
      </c>
      <c r="E132" s="14" t="s">
        <v>606</v>
      </c>
      <c r="F132" s="14" t="s">
        <v>607</v>
      </c>
      <c r="G132" s="13" t="s">
        <v>179</v>
      </c>
      <c r="H132" s="14">
        <v>185</v>
      </c>
      <c r="I132" s="14">
        <v>588</v>
      </c>
      <c r="J132" s="14" t="s">
        <v>73</v>
      </c>
      <c r="K132" s="14" t="s">
        <v>180</v>
      </c>
      <c r="L132" s="14" t="s">
        <v>53</v>
      </c>
      <c r="M132" s="14" t="s">
        <v>54</v>
      </c>
      <c r="N132" s="14"/>
      <c r="O132" s="14"/>
      <c r="P132" s="14" t="s">
        <v>281</v>
      </c>
      <c r="Q132" s="14" t="s">
        <v>56</v>
      </c>
      <c r="R132" s="14" t="s">
        <v>68</v>
      </c>
      <c r="S132" s="14" t="s">
        <v>58</v>
      </c>
      <c r="T132" s="50" t="s">
        <v>614</v>
      </c>
      <c r="U132" s="50"/>
      <c r="V132" s="50" t="s">
        <v>614</v>
      </c>
      <c r="W132" s="26" t="s">
        <v>615</v>
      </c>
      <c r="X132" s="50"/>
      <c r="Y132" s="50"/>
      <c r="Z132" s="50"/>
      <c r="AA132" s="23"/>
      <c r="AB132" s="23"/>
      <c r="AC132" s="23"/>
      <c r="AD132" s="23"/>
      <c r="AE132" s="23"/>
      <c r="AF132" s="23"/>
      <c r="AG132" s="23"/>
      <c r="AH132" s="23" t="s">
        <v>61</v>
      </c>
      <c r="AI132" s="23" t="s">
        <v>62</v>
      </c>
      <c r="AJ132" s="50"/>
      <c r="AK132" s="50"/>
      <c r="AL132" s="50"/>
      <c r="AM132" s="50"/>
      <c r="AN132" s="50"/>
      <c r="AO132" s="50"/>
      <c r="AP132" s="50" t="str">
        <f t="shared" ref="AP132:AP195" si="6">IF(AK132="","",AK132)</f>
        <v/>
      </c>
      <c r="AQ132" s="50" t="str">
        <f t="shared" ref="AQ132:AQ195" si="7">IF(W132="","",W132)</f>
        <v>The data are correct as submitted.  
The Foster Care Status data are new, and we will be looking into the low partition rates but believe the data are accurate as submitted based on FLDOE assessment information and foster information that was provided to FLDOE by the state's Department of Children &amp; Families.
Florida's ALL STUDENTS subgroup participation rate in FS185 is 97.9% (1,557,366 participants of 1,590,921 enrollees), not 90.4%.  See included email from Partner Support.</v>
      </c>
      <c r="AR132" s="50"/>
      <c r="AS132" s="50" t="str">
        <f t="shared" ref="AS132:AS195" si="8">IF(AI132="Resolved","Exclude","Include")</f>
        <v>Exclude</v>
      </c>
      <c r="AT132" s="50" t="str">
        <f>IF(VLOOKUP($A132,'Data Notes - Working'!$A$2:$BP$571,55,FALSE)=0,"",VLOOKUP($A132,'Data Notes - Working'!$A$2:$BP$571,55,FALSE))</f>
        <v>No</v>
      </c>
      <c r="AU132" s="50" t="str">
        <f>IF(VLOOKUP($A132,'Data Notes - Working'!$A$2:$BP$571,56,FALSE)=0,"",VLOOKUP($A132,'Data Notes - Working'!$A$2:$BP$571,56,FALSE))</f>
        <v>Resolved</v>
      </c>
      <c r="AV132" s="50" t="str">
        <f>IF(VLOOKUP($A132,'Data Notes - Working'!$A$2:$BP$571,57,FALSE)=0,"",VLOOKUP($A132,'Data Notes - Working'!$A$2:$BP$571,57,FALSE))</f>
        <v/>
      </c>
      <c r="AW132" s="50" t="str">
        <f>IF(VLOOKUP($A132,'Data Notes - Working'!$A$2:$BP$571,58,FALSE)=0,"",VLOOKUP($A132,'Data Notes - Working'!$A$2:$BP$571,58,FALSE))</f>
        <v/>
      </c>
      <c r="AX132" s="50" t="str">
        <f>IF(VLOOKUP(A132,'Data Notes - Working'!A131:BP700,59,FALSE)=0,"",VLOOKUP(A132,'Data Notes - Working'!A131:BP700,59,FALSE))</f>
        <v>Yes</v>
      </c>
      <c r="AY132" s="50" t="str">
        <f>IF(VLOOKUP($A132,'Data Notes - Working'!$A$2:$BP$571,60,FALSE)=0,"",VLOOKUP($A132,'Data Notes - Working'!$A$2:$BP$571,60,FALSE))</f>
        <v/>
      </c>
      <c r="AZ132" s="50" t="str">
        <f>IF(VLOOKUP($A132,'Data Notes - Working'!$A$2:$BP$571,61,FALSE)=0,"",VLOOKUP($A132,'Data Notes - Working'!$A$2:$BP$571,61,FALSE))</f>
        <v/>
      </c>
      <c r="BA132" s="50"/>
      <c r="BB132" s="50"/>
      <c r="BC132" s="50"/>
      <c r="BD132" s="50"/>
      <c r="BE132" s="50"/>
      <c r="BF132" s="50"/>
      <c r="BG132" s="50"/>
    </row>
    <row r="133" spans="1:59" s="9" customFormat="1" ht="330">
      <c r="A133" s="13" t="s">
        <v>616</v>
      </c>
      <c r="B133" s="14" t="s">
        <v>45</v>
      </c>
      <c r="C133" s="14" t="s">
        <v>46</v>
      </c>
      <c r="D133" s="14" t="s">
        <v>47</v>
      </c>
      <c r="E133" s="14" t="s">
        <v>606</v>
      </c>
      <c r="F133" s="14" t="s">
        <v>607</v>
      </c>
      <c r="G133" s="13" t="s">
        <v>179</v>
      </c>
      <c r="H133" s="14">
        <v>188</v>
      </c>
      <c r="I133" s="14">
        <v>589</v>
      </c>
      <c r="J133" s="14" t="s">
        <v>73</v>
      </c>
      <c r="K133" s="14" t="s">
        <v>180</v>
      </c>
      <c r="L133" s="14" t="s">
        <v>53</v>
      </c>
      <c r="M133" s="14"/>
      <c r="N133" s="14" t="s">
        <v>54</v>
      </c>
      <c r="O133" s="14"/>
      <c r="P133" s="14" t="s">
        <v>617</v>
      </c>
      <c r="Q133" s="14" t="s">
        <v>56</v>
      </c>
      <c r="R133" s="14" t="s">
        <v>68</v>
      </c>
      <c r="S133" s="14" t="s">
        <v>58</v>
      </c>
      <c r="T133" s="50" t="s">
        <v>618</v>
      </c>
      <c r="U133" s="50"/>
      <c r="V133" s="7" t="s">
        <v>618</v>
      </c>
      <c r="W133" s="26" t="s">
        <v>619</v>
      </c>
      <c r="X133" s="50"/>
      <c r="Y133" s="50"/>
      <c r="Z133" s="50"/>
      <c r="AA133" s="23"/>
      <c r="AB133" s="23"/>
      <c r="AC133" s="23"/>
      <c r="AD133" s="23"/>
      <c r="AE133" s="23"/>
      <c r="AF133" s="23"/>
      <c r="AG133" s="23"/>
      <c r="AH133" s="23" t="s">
        <v>61</v>
      </c>
      <c r="AI133" s="23" t="s">
        <v>62</v>
      </c>
      <c r="AJ133" s="50"/>
      <c r="AK133" s="7"/>
      <c r="AL133" s="7"/>
      <c r="AM133" s="50"/>
      <c r="AN133" s="50"/>
      <c r="AO133" s="50"/>
      <c r="AP133" s="50" t="str">
        <f t="shared" si="6"/>
        <v/>
      </c>
      <c r="AQ133" s="50" t="str">
        <f t="shared" si="7"/>
        <v>The data are correct as submitted.
The Foster Care Status data are new and we will be looking into the low partition rates but believe the data are accurate as reported based on FLDOE assessment information and foster information that was provided to FLDOE by the state's Department of Children &amp; Families.
Florida believes the low participation rate among homeless students likely reflects disruptions relating to hurricanes Maria and Irma during the testing window but is working with its districts to ensure they meet the requirements of ESSA to test 95% of all subgroups.
Florida believes the data are correct as submitted and is working with its districts to ensure at least 95% of CWD are assessed each year.</v>
      </c>
      <c r="AR133" s="50"/>
      <c r="AS133" s="50" t="str">
        <f t="shared" si="8"/>
        <v>Exclude</v>
      </c>
      <c r="AT133" s="50" t="str">
        <f>IF(VLOOKUP($A133,'Data Notes - Working'!$A$2:$BP$571,55,FALSE)=0,"",VLOOKUP($A133,'Data Notes - Working'!$A$2:$BP$571,55,FALSE))</f>
        <v>No</v>
      </c>
      <c r="AU133" s="50" t="str">
        <f>IF(VLOOKUP($A133,'Data Notes - Working'!$A$2:$BP$571,56,FALSE)=0,"",VLOOKUP($A133,'Data Notes - Working'!$A$2:$BP$571,56,FALSE))</f>
        <v>Resolved</v>
      </c>
      <c r="AV133" s="50" t="str">
        <f>IF(VLOOKUP($A133,'Data Notes - Working'!$A$2:$BP$571,57,FALSE)=0,"",VLOOKUP($A133,'Data Notes - Working'!$A$2:$BP$571,57,FALSE))</f>
        <v/>
      </c>
      <c r="AW133" s="50" t="str">
        <f>IF(VLOOKUP($A133,'Data Notes - Working'!$A$2:$BP$571,58,FALSE)=0,"",VLOOKUP($A133,'Data Notes - Working'!$A$2:$BP$571,58,FALSE))</f>
        <v/>
      </c>
      <c r="AX133" s="50" t="str">
        <f>IF(VLOOKUP(A133,'Data Notes - Working'!A132:BP701,59,FALSE)=0,"",VLOOKUP(A133,'Data Notes - Working'!A132:BP701,59,FALSE))</f>
        <v>Yes</v>
      </c>
      <c r="AY133" s="50" t="str">
        <f>IF(VLOOKUP($A133,'Data Notes - Working'!$A$2:$BP$571,60,FALSE)=0,"",VLOOKUP($A133,'Data Notes - Working'!$A$2:$BP$571,60,FALSE))</f>
        <v/>
      </c>
      <c r="AZ133" s="50" t="str">
        <f>IF(VLOOKUP($A133,'Data Notes - Working'!$A$2:$BP$571,61,FALSE)=0,"",VLOOKUP($A133,'Data Notes - Working'!$A$2:$BP$571,61,FALSE))</f>
        <v/>
      </c>
      <c r="BA133" s="50"/>
      <c r="BB133" s="50"/>
      <c r="BC133" s="50"/>
      <c r="BD133" s="50"/>
      <c r="BE133" s="50"/>
      <c r="BF133" s="50"/>
      <c r="BG133" s="50"/>
    </row>
    <row r="134" spans="1:59" s="9" customFormat="1" ht="270">
      <c r="A134" s="13" t="s">
        <v>620</v>
      </c>
      <c r="B134" s="14" t="s">
        <v>45</v>
      </c>
      <c r="C134" s="14" t="s">
        <v>46</v>
      </c>
      <c r="D134" s="14" t="s">
        <v>47</v>
      </c>
      <c r="E134" s="14" t="s">
        <v>606</v>
      </c>
      <c r="F134" s="14" t="s">
        <v>607</v>
      </c>
      <c r="G134" s="17" t="s">
        <v>136</v>
      </c>
      <c r="H134" s="18">
        <v>185</v>
      </c>
      <c r="I134" s="14">
        <v>588</v>
      </c>
      <c r="J134" s="14" t="s">
        <v>73</v>
      </c>
      <c r="K134" s="14" t="s">
        <v>137</v>
      </c>
      <c r="L134" s="14" t="s">
        <v>53</v>
      </c>
      <c r="M134" s="14" t="s">
        <v>54</v>
      </c>
      <c r="N134" s="14"/>
      <c r="O134" s="14"/>
      <c r="P134" s="14" t="s">
        <v>55</v>
      </c>
      <c r="Q134" s="14" t="s">
        <v>56</v>
      </c>
      <c r="R134" s="14" t="s">
        <v>140</v>
      </c>
      <c r="S134" s="14" t="s">
        <v>58</v>
      </c>
      <c r="T134" s="50" t="s">
        <v>464</v>
      </c>
      <c r="U134" s="50"/>
      <c r="V134" s="7" t="s">
        <v>465</v>
      </c>
      <c r="W134" s="26" t="s">
        <v>621</v>
      </c>
      <c r="X134" s="50"/>
      <c r="Y134" s="50"/>
      <c r="Z134" s="50" t="s">
        <v>399</v>
      </c>
      <c r="AA134" s="23" t="s">
        <v>54</v>
      </c>
      <c r="AB134" s="23"/>
      <c r="AC134" s="23"/>
      <c r="AD134" s="14" t="s">
        <v>139</v>
      </c>
      <c r="AE134" s="14" t="s">
        <v>133</v>
      </c>
      <c r="AF134" s="14" t="s">
        <v>140</v>
      </c>
      <c r="AG134" s="14" t="s">
        <v>141</v>
      </c>
      <c r="AH134" s="23" t="s">
        <v>185</v>
      </c>
      <c r="AI134" s="23" t="s">
        <v>101</v>
      </c>
      <c r="AJ134" s="50"/>
      <c r="AK134" s="50" t="s">
        <v>465</v>
      </c>
      <c r="AL134" s="7"/>
      <c r="AM134" s="50"/>
      <c r="AN134" s="50"/>
      <c r="AO134" s="50"/>
      <c r="AP134" s="50" t="str">
        <f t="shared" si="6"/>
        <v xml:space="preserve">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Q134" s="50" t="str">
        <f t="shared" si="7"/>
        <v>The data are correct as submitted.  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v>
      </c>
      <c r="AR134" s="50"/>
      <c r="AS134" s="50" t="str">
        <f t="shared" si="8"/>
        <v>Include</v>
      </c>
      <c r="AT134" s="50" t="str">
        <f>IF(VLOOKUP($A134,'Data Notes - Working'!$A$2:$BP$571,55,FALSE)=0,"",VLOOKUP($A134,'Data Notes - Working'!$A$2:$BP$571,55,FALSE))</f>
        <v/>
      </c>
      <c r="AU134" s="50" t="str">
        <f>IF(VLOOKUP($A134,'Data Notes - Working'!$A$2:$BP$571,56,FALSE)=0,"",VLOOKUP($A134,'Data Notes - Working'!$A$2:$BP$571,56,FALSE))</f>
        <v/>
      </c>
      <c r="AV134" s="50" t="str">
        <f>IF(VLOOKUP($A134,'Data Notes - Working'!$A$2:$BP$571,57,FALSE)=0,"",VLOOKUP($A134,'Data Notes - Working'!$A$2:$BP$571,57,FALSE))</f>
        <v/>
      </c>
      <c r="AW134" s="50" t="str">
        <f>IF(VLOOKUP($A134,'Data Notes - Working'!$A$2:$BP$571,58,FALSE)=0,"",VLOOKUP($A134,'Data Notes - Working'!$A$2:$BP$571,58,FALSE))</f>
        <v/>
      </c>
      <c r="AX134" s="50" t="str">
        <f>IF(VLOOKUP(A134,'Data Notes - Working'!A133:BP702,59,FALSE)=0,"",VLOOKUP(A134,'Data Notes - Working'!A133:BP702,59,FALSE))</f>
        <v>Yes</v>
      </c>
      <c r="AY134" s="50" t="str">
        <f>IF(VLOOKUP($A134,'Data Notes - Working'!$A$2:$BP$571,60,FALSE)=0,"",VLOOKUP($A134,'Data Notes - Working'!$A$2:$BP$571,60,FALSE))</f>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134" s="50" t="str">
        <f>IF(VLOOKUP($A134,'Data Notes - Working'!$A$2:$BP$571,61,FALSE)=0,"",VLOOKUP($A134,'Data Notes - Working'!$A$2:$BP$571,61,FALSE))</f>
        <v>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v>
      </c>
      <c r="BA134" s="50"/>
      <c r="BB134" s="50"/>
      <c r="BC134" s="50"/>
      <c r="BD134" s="50"/>
      <c r="BE134" s="50"/>
      <c r="BF134" s="50"/>
      <c r="BG134" s="50"/>
    </row>
    <row r="135" spans="1:59" s="9" customFormat="1" ht="270">
      <c r="A135" s="13" t="s">
        <v>622</v>
      </c>
      <c r="B135" s="14" t="s">
        <v>45</v>
      </c>
      <c r="C135" s="14" t="s">
        <v>46</v>
      </c>
      <c r="D135" s="14" t="s">
        <v>47</v>
      </c>
      <c r="E135" s="14" t="s">
        <v>606</v>
      </c>
      <c r="F135" s="14" t="s">
        <v>607</v>
      </c>
      <c r="G135" s="17" t="s">
        <v>136</v>
      </c>
      <c r="H135" s="18">
        <v>188</v>
      </c>
      <c r="I135" s="14">
        <v>589</v>
      </c>
      <c r="J135" s="14" t="s">
        <v>73</v>
      </c>
      <c r="K135" s="14" t="s">
        <v>137</v>
      </c>
      <c r="L135" s="14" t="s">
        <v>53</v>
      </c>
      <c r="M135" s="14"/>
      <c r="N135" s="14" t="s">
        <v>54</v>
      </c>
      <c r="O135" s="14"/>
      <c r="P135" s="14" t="s">
        <v>55</v>
      </c>
      <c r="Q135" s="14" t="s">
        <v>56</v>
      </c>
      <c r="R135" s="14" t="s">
        <v>140</v>
      </c>
      <c r="S135" s="14" t="s">
        <v>58</v>
      </c>
      <c r="T135" s="50" t="s">
        <v>623</v>
      </c>
      <c r="U135" s="50"/>
      <c r="V135" s="50" t="s">
        <v>624</v>
      </c>
      <c r="W135" s="26" t="s">
        <v>621</v>
      </c>
      <c r="X135" s="50"/>
      <c r="Y135" s="50"/>
      <c r="Z135" s="50" t="s">
        <v>399</v>
      </c>
      <c r="AA135" s="23"/>
      <c r="AB135" s="23" t="s">
        <v>54</v>
      </c>
      <c r="AC135" s="23"/>
      <c r="AD135" s="14" t="s">
        <v>139</v>
      </c>
      <c r="AE135" s="14" t="s">
        <v>133</v>
      </c>
      <c r="AF135" s="14" t="s">
        <v>140</v>
      </c>
      <c r="AG135" s="14" t="s">
        <v>141</v>
      </c>
      <c r="AH135" s="23" t="s">
        <v>185</v>
      </c>
      <c r="AI135" s="23" t="s">
        <v>101</v>
      </c>
      <c r="AJ135" s="50"/>
      <c r="AK135" s="50" t="s">
        <v>624</v>
      </c>
      <c r="AL135" s="50"/>
      <c r="AM135" s="50"/>
      <c r="AN135" s="50"/>
      <c r="AO135" s="50"/>
      <c r="AP135" s="50" t="str">
        <f t="shared" si="6"/>
        <v xml:space="preserve">1% CWD Alternate Assessment Participation [READING/LANGUAGE ARTS]: Students with Disabilities (IDEA) (CWD) taking the alternate assessment based on alternate achievement standards (ALTPARTALTACH) make up 1.40%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Q135" s="50" t="str">
        <f t="shared" si="7"/>
        <v>The data are correct as submitted.  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v>
      </c>
      <c r="AR135" s="50"/>
      <c r="AS135" s="50" t="str">
        <f t="shared" si="8"/>
        <v>Include</v>
      </c>
      <c r="AT135" s="50" t="str">
        <f>IF(VLOOKUP($A135,'Data Notes - Working'!$A$2:$BP$571,55,FALSE)=0,"",VLOOKUP($A135,'Data Notes - Working'!$A$2:$BP$571,55,FALSE))</f>
        <v/>
      </c>
      <c r="AU135" s="50" t="str">
        <f>IF(VLOOKUP($A135,'Data Notes - Working'!$A$2:$BP$571,56,FALSE)=0,"",VLOOKUP($A135,'Data Notes - Working'!$A$2:$BP$571,56,FALSE))</f>
        <v/>
      </c>
      <c r="AV135" s="50" t="str">
        <f>IF(VLOOKUP($A135,'Data Notes - Working'!$A$2:$BP$571,57,FALSE)=0,"",VLOOKUP($A135,'Data Notes - Working'!$A$2:$BP$571,57,FALSE))</f>
        <v/>
      </c>
      <c r="AW135" s="50" t="str">
        <f>IF(VLOOKUP($A135,'Data Notes - Working'!$A$2:$BP$571,58,FALSE)=0,"",VLOOKUP($A135,'Data Notes - Working'!$A$2:$BP$571,58,FALSE))</f>
        <v/>
      </c>
      <c r="AX135" s="50" t="str">
        <f>IF(VLOOKUP(A135,'Data Notes - Working'!A134:BP703,59,FALSE)=0,"",VLOOKUP(A135,'Data Notes - Working'!A134:BP703,59,FALSE))</f>
        <v>Yes</v>
      </c>
      <c r="AY135" s="50" t="str">
        <f>IF(VLOOKUP($A135,'Data Notes - Working'!$A$2:$BP$571,60,FALSE)=0,"",VLOOKUP($A135,'Data Notes - Working'!$A$2:$BP$571,60,FALSE))</f>
        <v>1% CWD Alternate Assessment Participation [READING/LANGUAGE ARTS]: Students with Disabilities (IDEA) (CWD) taking the alternate assessment based on alternate achievement standards (ALTPARTALTACH) make up 1.40%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135" s="50" t="str">
        <f>IF(VLOOKUP($A135,'Data Notes - Working'!$A$2:$BP$571,61,FALSE)=0,"",VLOOKUP($A135,'Data Notes - Working'!$A$2:$BP$571,61,FALSE))</f>
        <v>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v>
      </c>
      <c r="BA135" s="50"/>
      <c r="BB135" s="50"/>
      <c r="BC135" s="50"/>
      <c r="BD135" s="50"/>
      <c r="BE135" s="50"/>
      <c r="BF135" s="50"/>
      <c r="BG135" s="50"/>
    </row>
    <row r="136" spans="1:59" s="9" customFormat="1" ht="270">
      <c r="A136" s="13" t="s">
        <v>625</v>
      </c>
      <c r="B136" s="14" t="s">
        <v>45</v>
      </c>
      <c r="C136" s="14" t="s">
        <v>46</v>
      </c>
      <c r="D136" s="14" t="s">
        <v>47</v>
      </c>
      <c r="E136" s="14" t="s">
        <v>606</v>
      </c>
      <c r="F136" s="14" t="s">
        <v>607</v>
      </c>
      <c r="G136" s="17" t="s">
        <v>136</v>
      </c>
      <c r="H136" s="18">
        <v>189</v>
      </c>
      <c r="I136" s="14">
        <v>590</v>
      </c>
      <c r="J136" s="14" t="s">
        <v>73</v>
      </c>
      <c r="K136" s="14" t="s">
        <v>137</v>
      </c>
      <c r="L136" s="14" t="s">
        <v>53</v>
      </c>
      <c r="M136" s="14"/>
      <c r="N136" s="14"/>
      <c r="O136" s="14" t="s">
        <v>54</v>
      </c>
      <c r="P136" s="14" t="s">
        <v>55</v>
      </c>
      <c r="Q136" s="14" t="s">
        <v>56</v>
      </c>
      <c r="R136" s="14" t="s">
        <v>140</v>
      </c>
      <c r="S136" s="14" t="s">
        <v>58</v>
      </c>
      <c r="T136" s="50" t="s">
        <v>626</v>
      </c>
      <c r="U136" s="50"/>
      <c r="V136" s="50" t="s">
        <v>627</v>
      </c>
      <c r="W136" s="26" t="s">
        <v>621</v>
      </c>
      <c r="X136" s="50"/>
      <c r="Y136" s="50"/>
      <c r="Z136" s="50" t="s">
        <v>399</v>
      </c>
      <c r="AA136" s="23"/>
      <c r="AB136" s="23"/>
      <c r="AC136" s="23" t="s">
        <v>54</v>
      </c>
      <c r="AD136" s="14" t="s">
        <v>139</v>
      </c>
      <c r="AE136" s="14" t="s">
        <v>133</v>
      </c>
      <c r="AF136" s="14" t="s">
        <v>140</v>
      </c>
      <c r="AG136" s="14" t="s">
        <v>141</v>
      </c>
      <c r="AH136" s="23" t="s">
        <v>185</v>
      </c>
      <c r="AI136" s="23" t="s">
        <v>101</v>
      </c>
      <c r="AJ136" s="50"/>
      <c r="AK136" s="50" t="s">
        <v>628</v>
      </c>
      <c r="AL136" s="50"/>
      <c r="AM136" s="50"/>
      <c r="AN136" s="50"/>
      <c r="AO136" s="50"/>
      <c r="AP136" s="50" t="str">
        <f t="shared" si="6"/>
        <v xml:space="preserve">1% CWD Alternate Assessment Participation [SCIENCE]: Students with Disabilities (IDEA) (CWD) taking the alternate assessment based on alternate achievement standards (ALTPARTALTACH) make up 1.44%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v>
      </c>
      <c r="AQ136" s="50" t="str">
        <f t="shared" si="7"/>
        <v>The data are correct as submitted.  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v>
      </c>
      <c r="AR136" s="50"/>
      <c r="AS136" s="50" t="str">
        <f t="shared" si="8"/>
        <v>Include</v>
      </c>
      <c r="AT136" s="50" t="str">
        <f>IF(VLOOKUP($A136,'Data Notes - Working'!$A$2:$BP$571,55,FALSE)=0,"",VLOOKUP($A136,'Data Notes - Working'!$A$2:$BP$571,55,FALSE))</f>
        <v>Science-only issue</v>
      </c>
      <c r="AU136" s="50" t="str">
        <f>IF(VLOOKUP($A136,'Data Notes - Working'!$A$2:$BP$571,56,FALSE)=0,"",VLOOKUP($A136,'Data Notes - Working'!$A$2:$BP$571,56,FALSE))</f>
        <v/>
      </c>
      <c r="AV136" s="50" t="str">
        <f>IF(VLOOKUP($A136,'Data Notes - Working'!$A$2:$BP$571,57,FALSE)=0,"",VLOOKUP($A136,'Data Notes - Working'!$A$2:$BP$571,57,FALSE))</f>
        <v/>
      </c>
      <c r="AW136" s="50" t="str">
        <f>IF(VLOOKUP($A136,'Data Notes - Working'!$A$2:$BP$571,58,FALSE)=0,"",VLOOKUP($A136,'Data Notes - Working'!$A$2:$BP$571,58,FALSE))</f>
        <v/>
      </c>
      <c r="AX136" s="50" t="str">
        <f>IF(VLOOKUP(A136,'Data Notes - Working'!A135:BP704,59,FALSE)=0,"",VLOOKUP(A136,'Data Notes - Working'!A135:BP704,59,FALSE))</f>
        <v>Yes</v>
      </c>
      <c r="AY136" s="50" t="str">
        <f>IF(VLOOKUP($A136,'Data Notes - Working'!$A$2:$BP$571,60,FALSE)=0,"",VLOOKUP($A136,'Data Notes - Working'!$A$2:$BP$571,60,FALSE))</f>
        <v>1% CWD Alternate Assessment Participation [SCIENCE]: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136" s="50" t="str">
        <f>IF(VLOOKUP($A136,'Data Notes - Working'!$A$2:$BP$571,61,FALSE)=0,"",VLOOKUP($A136,'Data Notes - Working'!$A$2:$BP$571,61,FALSE))</f>
        <v>The data are correct as submitted.  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v>
      </c>
      <c r="BA136" s="50"/>
      <c r="BB136" s="50"/>
      <c r="BC136" s="50"/>
      <c r="BD136" s="50"/>
      <c r="BE136" s="50"/>
      <c r="BF136" s="50"/>
      <c r="BG136" s="50"/>
    </row>
    <row r="137" spans="1:59" s="9" customFormat="1" ht="120">
      <c r="A137" s="13" t="s">
        <v>629</v>
      </c>
      <c r="B137" s="14" t="s">
        <v>45</v>
      </c>
      <c r="C137" s="14" t="s">
        <v>46</v>
      </c>
      <c r="D137" s="14" t="s">
        <v>47</v>
      </c>
      <c r="E137" s="14" t="s">
        <v>630</v>
      </c>
      <c r="F137" s="14" t="s">
        <v>631</v>
      </c>
      <c r="G137" s="14" t="s">
        <v>72</v>
      </c>
      <c r="H137" s="14" t="s">
        <v>84</v>
      </c>
      <c r="I137" s="14" t="s">
        <v>85</v>
      </c>
      <c r="J137" s="14" t="s">
        <v>73</v>
      </c>
      <c r="K137" s="14" t="s">
        <v>74</v>
      </c>
      <c r="L137" s="14" t="s">
        <v>269</v>
      </c>
      <c r="M137" s="14"/>
      <c r="N137" s="14"/>
      <c r="O137" s="14"/>
      <c r="P137" s="14"/>
      <c r="Q137" s="14"/>
      <c r="R137" s="14"/>
      <c r="S137" s="14"/>
      <c r="T137" s="49"/>
      <c r="U137" s="49"/>
      <c r="V137" s="49"/>
      <c r="W137" s="26" t="s">
        <v>64</v>
      </c>
      <c r="X137" s="49"/>
      <c r="Y137" s="49"/>
      <c r="Z137" s="49"/>
      <c r="AA137" s="14" t="s">
        <v>54</v>
      </c>
      <c r="AB137" s="14" t="s">
        <v>54</v>
      </c>
      <c r="AC137" s="14"/>
      <c r="AD137" s="14" t="s">
        <v>53</v>
      </c>
      <c r="AE137" s="14" t="s">
        <v>632</v>
      </c>
      <c r="AF137" s="23" t="s">
        <v>498</v>
      </c>
      <c r="AG137" s="14"/>
      <c r="AH137" s="23" t="s">
        <v>61</v>
      </c>
      <c r="AI137" s="23" t="s">
        <v>78</v>
      </c>
      <c r="AJ137" s="49"/>
      <c r="AK137" s="11" t="s">
        <v>633</v>
      </c>
      <c r="AL137" s="50"/>
      <c r="AM137" s="49"/>
      <c r="AN137" s="49"/>
      <c r="AO137" s="49"/>
      <c r="AP137" s="50" t="str">
        <f t="shared" si="6"/>
        <v>Achievement metadata - [MATHEMATICS and READING/LANGUAGE ARTS]: No achievement data (FS 175/178) submitted for REGASSWACC, REGASSWOACC [PERF LEVEL 4] for GRADES 9, 12; however, EMAPS assessment metadata indicated GRADE 9/REGASSWOACC, REGASSWACC/PERF LEVEL 4 and GRADE 12/REGASSWOACC/PERF LEVEL 4 combinations would be submitted. Please resubmit metadata and/or data to ensure consistency.</v>
      </c>
      <c r="AQ137" s="50" t="str">
        <f t="shared" si="7"/>
        <v/>
      </c>
      <c r="AR137" s="50"/>
      <c r="AS137" s="50" t="str">
        <f t="shared" si="8"/>
        <v>Include</v>
      </c>
      <c r="AT137" s="50" t="str">
        <f>IF(VLOOKUP($A137,'Data Notes - Working'!$A$2:$BP$571,55,FALSE)=0,"",VLOOKUP($A137,'Data Notes - Working'!$A$2:$BP$571,55,FALSE))</f>
        <v/>
      </c>
      <c r="AU137" s="50" t="str">
        <f>IF(VLOOKUP($A137,'Data Notes - Working'!$A$2:$BP$571,56,FALSE)=0,"",VLOOKUP($A137,'Data Notes - Working'!$A$2:$BP$571,56,FALSE))</f>
        <v/>
      </c>
      <c r="AV137" s="50" t="str">
        <f>IF(VLOOKUP($A137,'Data Notes - Working'!$A$2:$BP$571,57,FALSE)=0,"",VLOOKUP($A137,'Data Notes - Working'!$A$2:$BP$571,57,FALSE))</f>
        <v>No state response</v>
      </c>
      <c r="AW137" s="50" t="str">
        <f>IF(VLOOKUP($A137,'Data Notes - Working'!$A$2:$BP$571,58,FALSE)=0,"",VLOOKUP($A137,'Data Notes - Working'!$A$2:$BP$571,58,FALSE))</f>
        <v>No state response</v>
      </c>
      <c r="AX137" s="50" t="str">
        <f>IF(VLOOKUP(A137,'Data Notes - Working'!A136:BP705,59,FALSE)=0,"",VLOOKUP(A137,'Data Notes - Working'!A136:BP705,59,FALSE))</f>
        <v/>
      </c>
      <c r="AY137" s="50" t="str">
        <f>IF(VLOOKUP($A137,'Data Notes - Working'!$A$2:$BP$571,60,FALSE)=0,"",VLOOKUP($A137,'Data Notes - Working'!$A$2:$BP$571,60,FALSE))</f>
        <v>Achievement metadata - [MATHEMATICS and READING/LANGUAGE ARTS]: No achievement data (FS 175/178) submitted for REGASSWACC, REGASSWOACC [PERF LEVEL 4] for GRADES 9, 12; however, EMAPS assessment metadata indicated GRADE 9/REGASSWOACC, REGASSWACC/PERF LEVEL 4 and GRADE 12/REGASSWOACC/PERF LEVEL 4 combinations would be submitted. Please resubmit metadata and/or data to ensure consistency.</v>
      </c>
      <c r="AZ137" s="50" t="str">
        <f>IF(VLOOKUP($A137,'Data Notes - Working'!$A$2:$BP$571,61,FALSE)=0,"",VLOOKUP($A137,'Data Notes - Working'!$A$2:$BP$571,61,FALSE))</f>
        <v/>
      </c>
      <c r="BA137" s="50"/>
      <c r="BB137" s="50"/>
      <c r="BC137" s="50"/>
      <c r="BD137" s="50"/>
      <c r="BE137" s="50"/>
      <c r="BF137" s="50"/>
      <c r="BG137" s="50"/>
    </row>
    <row r="138" spans="1:59" s="9" customFormat="1" ht="105">
      <c r="A138" s="13" t="s">
        <v>634</v>
      </c>
      <c r="B138" s="14" t="s">
        <v>45</v>
      </c>
      <c r="C138" s="14" t="s">
        <v>46</v>
      </c>
      <c r="D138" s="14" t="s">
        <v>47</v>
      </c>
      <c r="E138" s="14" t="s">
        <v>630</v>
      </c>
      <c r="F138" s="14" t="s">
        <v>631</v>
      </c>
      <c r="G138" s="13" t="s">
        <v>104</v>
      </c>
      <c r="H138" s="14" t="s">
        <v>157</v>
      </c>
      <c r="I138" s="14" t="s">
        <v>158</v>
      </c>
      <c r="J138" s="14" t="s">
        <v>73</v>
      </c>
      <c r="K138" s="14" t="s">
        <v>107</v>
      </c>
      <c r="L138" s="14" t="s">
        <v>53</v>
      </c>
      <c r="M138" s="14" t="s">
        <v>54</v>
      </c>
      <c r="N138" s="14" t="s">
        <v>54</v>
      </c>
      <c r="O138" s="14" t="s">
        <v>54</v>
      </c>
      <c r="P138" s="14" t="s">
        <v>108</v>
      </c>
      <c r="Q138" s="14" t="s">
        <v>108</v>
      </c>
      <c r="R138" s="14" t="s">
        <v>108</v>
      </c>
      <c r="S138" s="14" t="s">
        <v>108</v>
      </c>
      <c r="T138" s="50" t="s">
        <v>109</v>
      </c>
      <c r="U138" s="50"/>
      <c r="V138" s="50" t="s">
        <v>109</v>
      </c>
      <c r="W138" s="26" t="s">
        <v>635</v>
      </c>
      <c r="X138" s="50"/>
      <c r="Y138" s="50"/>
      <c r="Z138" s="50"/>
      <c r="AA138" s="23" t="s">
        <v>54</v>
      </c>
      <c r="AB138" s="23" t="s">
        <v>54</v>
      </c>
      <c r="AC138" s="23" t="s">
        <v>54</v>
      </c>
      <c r="AD138" s="14" t="s">
        <v>108</v>
      </c>
      <c r="AE138" s="14" t="s">
        <v>108</v>
      </c>
      <c r="AF138" s="14" t="s">
        <v>108</v>
      </c>
      <c r="AG138" s="14" t="s">
        <v>108</v>
      </c>
      <c r="AH138" s="23" t="s">
        <v>61</v>
      </c>
      <c r="AI138" s="23" t="s">
        <v>101</v>
      </c>
      <c r="AJ138" s="44"/>
      <c r="AK138" s="50" t="s">
        <v>111</v>
      </c>
      <c r="AL138" s="50"/>
      <c r="AM138" s="50"/>
      <c r="AN138" s="50"/>
      <c r="AO138" s="50"/>
      <c r="AP138" s="50" t="str">
        <f t="shared" si="6"/>
        <v>A year to year change of more than 200 (count difference) and 10% was identified for at least one subgroup, assessment type, or grade. Please review the CDQR Year to Year tab. Please resubmit SY 2017-18 data or submit a data note to explain why these data are accurate.</v>
      </c>
      <c r="AQ138" s="50" t="str">
        <f t="shared" si="7"/>
        <v>We have verified these numbers are correct.</v>
      </c>
      <c r="AR138" s="50"/>
      <c r="AS138" s="50" t="str">
        <f t="shared" si="8"/>
        <v>Include</v>
      </c>
      <c r="AT138" s="50" t="str">
        <f>IF(VLOOKUP($A138,'Data Notes - Working'!$A$2:$BP$571,55,FALSE)=0,"",VLOOKUP($A138,'Data Notes - Working'!$A$2:$BP$571,55,FALSE))</f>
        <v/>
      </c>
      <c r="AU138" s="50" t="str">
        <f>IF(VLOOKUP($A138,'Data Notes - Working'!$A$2:$BP$571,56,FALSE)=0,"",VLOOKUP($A138,'Data Notes - Working'!$A$2:$BP$571,56,FALSE))</f>
        <v/>
      </c>
      <c r="AV138" s="50" t="str">
        <f>IF(VLOOKUP($A138,'Data Notes - Working'!$A$2:$BP$571,57,FALSE)=0,"",VLOOKUP($A138,'Data Notes - Working'!$A$2:$BP$571,57,FALSE))</f>
        <v>No</v>
      </c>
      <c r="AW138" s="50" t="str">
        <f>IF(VLOOKUP($A138,'Data Notes - Working'!$A$2:$BP$571,58,FALSE)=0,"",VLOOKUP($A138,'Data Notes - Working'!$A$2:$BP$571,58,FALSE))</f>
        <v>Not relevant</v>
      </c>
      <c r="AX138" s="50" t="str">
        <f>IF(VLOOKUP(A138,'Data Notes - Working'!A137:BP706,59,FALSE)=0,"",VLOOKUP(A138,'Data Notes - Working'!A137:BP706,59,FALSE))</f>
        <v>Yes</v>
      </c>
      <c r="AY138" s="50" t="str">
        <f>IF(VLOOKUP($A138,'Data Notes - Working'!$A$2:$BP$571,60,FALSE)=0,"",VLOOKUP($A138,'Data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AZ138" s="50" t="str">
        <f>IF(VLOOKUP($A138,'Data Notes - Working'!$A$2:$BP$571,61,FALSE)=0,"",VLOOKUP($A138,'Data Notes - Working'!$A$2:$BP$571,61,FALSE))</f>
        <v/>
      </c>
      <c r="BA138" s="50"/>
      <c r="BB138" s="50"/>
      <c r="BC138" s="50"/>
      <c r="BD138" s="50"/>
      <c r="BE138" s="50"/>
      <c r="BF138" s="50"/>
      <c r="BG138" s="50"/>
    </row>
    <row r="139" spans="1:59" s="9" customFormat="1" ht="165">
      <c r="A139" s="13" t="s">
        <v>636</v>
      </c>
      <c r="B139" s="14" t="s">
        <v>45</v>
      </c>
      <c r="C139" s="14" t="s">
        <v>46</v>
      </c>
      <c r="D139" s="14" t="s">
        <v>47</v>
      </c>
      <c r="E139" s="14" t="s">
        <v>630</v>
      </c>
      <c r="F139" s="14" t="s">
        <v>631</v>
      </c>
      <c r="G139" s="14" t="s">
        <v>172</v>
      </c>
      <c r="H139" s="14" t="s">
        <v>91</v>
      </c>
      <c r="I139" s="14" t="s">
        <v>92</v>
      </c>
      <c r="J139" s="14" t="s">
        <v>73</v>
      </c>
      <c r="K139" s="14" t="s">
        <v>173</v>
      </c>
      <c r="L139" s="14" t="s">
        <v>53</v>
      </c>
      <c r="M139" s="14" t="s">
        <v>54</v>
      </c>
      <c r="N139" s="14" t="s">
        <v>54</v>
      </c>
      <c r="O139" s="14"/>
      <c r="P139" s="14" t="s">
        <v>55</v>
      </c>
      <c r="Q139" s="14" t="s">
        <v>76</v>
      </c>
      <c r="R139" s="14" t="s">
        <v>133</v>
      </c>
      <c r="S139" s="14" t="s">
        <v>58</v>
      </c>
      <c r="T139" s="50" t="s">
        <v>637</v>
      </c>
      <c r="U139" s="50"/>
      <c r="V139" s="50" t="s">
        <v>637</v>
      </c>
      <c r="W139" s="26" t="s">
        <v>638</v>
      </c>
      <c r="X139" s="50"/>
      <c r="Y139" s="50"/>
      <c r="Z139" s="50"/>
      <c r="AA139" s="23" t="s">
        <v>54</v>
      </c>
      <c r="AB139" s="23" t="s">
        <v>54</v>
      </c>
      <c r="AC139" s="23"/>
      <c r="AD139" s="23" t="s">
        <v>55</v>
      </c>
      <c r="AE139" s="23" t="s">
        <v>76</v>
      </c>
      <c r="AF139" s="23" t="s">
        <v>133</v>
      </c>
      <c r="AG139" s="23" t="s">
        <v>141</v>
      </c>
      <c r="AH139" s="23" t="s">
        <v>61</v>
      </c>
      <c r="AI139" s="23" t="s">
        <v>101</v>
      </c>
      <c r="AJ139" s="50"/>
      <c r="AK139" s="50" t="s">
        <v>639</v>
      </c>
      <c r="AL139" s="50"/>
      <c r="AM139" s="50"/>
      <c r="AN139" s="50"/>
      <c r="AO139" s="50"/>
      <c r="AP139" s="50" t="str">
        <f t="shared" si="6"/>
        <v>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111721 students, or -47.40%, is in the ALL STUDENTS subgroup. Please revise data and resubmit or explain in a data note why these data are accurate.</v>
      </c>
      <c r="AQ139" s="50" t="str">
        <f t="shared" si="7"/>
        <v xml:space="preserve"> In Georgia, there are 2  math courses that require high school state standardized assessment and there are 2 ELA courses for high school state standardized assessment.  When a student enters 9th grade, they are normally scheduled for a math and an ELA course the same year.  This is not the case for the remainder of their high school career. The student schedules vary as to when the remaining math and ELA course will occur and most likely, they will not occur the same year.  </v>
      </c>
      <c r="AR139" s="50"/>
      <c r="AS139" s="50" t="str">
        <f t="shared" si="8"/>
        <v>Include</v>
      </c>
      <c r="AT139" s="50" t="str">
        <f>IF(VLOOKUP($A139,'Data Notes - Working'!$A$2:$BP$571,55,FALSE)=0,"",VLOOKUP($A139,'Data Notes - Working'!$A$2:$BP$571,55,FALSE))</f>
        <v/>
      </c>
      <c r="AU139" s="50" t="str">
        <f>IF(VLOOKUP($A139,'Data Notes - Working'!$A$2:$BP$571,56,FALSE)=0,"",VLOOKUP($A139,'Data Notes - Working'!$A$2:$BP$571,56,FALSE))</f>
        <v/>
      </c>
      <c r="AV139" s="50" t="str">
        <f>IF(VLOOKUP($A139,'Data Notes - Working'!$A$2:$BP$571,57,FALSE)=0,"",VLOOKUP($A139,'Data Notes - Working'!$A$2:$BP$571,57,FALSE))</f>
        <v/>
      </c>
      <c r="AW139" s="50" t="str">
        <f>IF(VLOOKUP($A139,'Data Notes - Working'!$A$2:$BP$571,58,FALSE)=0,"",VLOOKUP($A139,'Data Notes - Working'!$A$2:$BP$571,58,FALSE))</f>
        <v/>
      </c>
      <c r="AX139" s="50" t="str">
        <f>IF(VLOOKUP(A139,'Data Notes - Working'!A138:BP707,59,FALSE)=0,"",VLOOKUP(A139,'Data Notes - Working'!A138:BP707,59,FALSE))</f>
        <v>No</v>
      </c>
      <c r="AY139" s="50" t="str">
        <f>IF(VLOOKUP($A139,'Data Notes - Working'!$A$2:$BP$571,60,FALSE)=0,"",VLOOKUP($A139,'Data Notes - Working'!$A$2:$BP$571,60,FALSE))</f>
        <v>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111721 students, or -47.40%, is in the ALL STUDENTS subgroup. Please revise data and resubmit or explain in a data note why these data are accurate.</v>
      </c>
      <c r="AZ139" s="50" t="str">
        <f>IF(VLOOKUP($A139,'Data Notes - Working'!$A$2:$BP$571,61,FALSE)=0,"",VLOOKUP($A139,'Data Notes - Working'!$A$2:$BP$571,61,FALSE))</f>
        <v xml:space="preserve">In Georgia, there are 2 math courses that require high school state standardized assessment and there are 2 ELA courses for high school state standardized assessment.  When a student enters 9th grade, they are normally scheduled for a math and an ELA course the same year.  This is not the case for the remainder of their high school career. The student schedules vary as to when the remaining math and ELA course will occur and most likely, they will not occur the same year.  </v>
      </c>
      <c r="BA139" s="50"/>
      <c r="BB139" s="50"/>
      <c r="BC139" s="50"/>
      <c r="BD139" s="50"/>
      <c r="BE139" s="50"/>
      <c r="BF139" s="50"/>
      <c r="BG139" s="50"/>
    </row>
    <row r="140" spans="1:59" s="9" customFormat="1" ht="150">
      <c r="A140" s="13" t="s">
        <v>641</v>
      </c>
      <c r="B140" s="14" t="s">
        <v>45</v>
      </c>
      <c r="C140" s="14" t="s">
        <v>46</v>
      </c>
      <c r="D140" s="14" t="s">
        <v>47</v>
      </c>
      <c r="E140" s="14" t="s">
        <v>630</v>
      </c>
      <c r="F140" s="14" t="s">
        <v>631</v>
      </c>
      <c r="G140" s="17" t="s">
        <v>136</v>
      </c>
      <c r="H140" s="18">
        <v>185</v>
      </c>
      <c r="I140" s="14">
        <v>588</v>
      </c>
      <c r="J140" s="14" t="s">
        <v>73</v>
      </c>
      <c r="K140" s="14" t="s">
        <v>137</v>
      </c>
      <c r="L140" s="14" t="s">
        <v>53</v>
      </c>
      <c r="M140" s="14" t="s">
        <v>54</v>
      </c>
      <c r="N140" s="14"/>
      <c r="O140" s="14"/>
      <c r="P140" s="14" t="s">
        <v>55</v>
      </c>
      <c r="Q140" s="14" t="s">
        <v>56</v>
      </c>
      <c r="R140" s="14" t="s">
        <v>140</v>
      </c>
      <c r="S140" s="14" t="s">
        <v>58</v>
      </c>
      <c r="T140" s="50" t="s">
        <v>642</v>
      </c>
      <c r="U140" s="50"/>
      <c r="V140" s="50" t="s">
        <v>643</v>
      </c>
      <c r="W140" s="26" t="s">
        <v>644</v>
      </c>
      <c r="X140" s="50"/>
      <c r="Y140" s="50"/>
      <c r="Z140" s="50" t="s">
        <v>437</v>
      </c>
      <c r="AA140" s="23" t="s">
        <v>54</v>
      </c>
      <c r="AB140" s="23"/>
      <c r="AC140" s="23"/>
      <c r="AD140" s="14" t="s">
        <v>139</v>
      </c>
      <c r="AE140" s="14" t="s">
        <v>133</v>
      </c>
      <c r="AF140" s="14" t="s">
        <v>140</v>
      </c>
      <c r="AG140" s="14" t="s">
        <v>141</v>
      </c>
      <c r="AH140" s="23" t="s">
        <v>61</v>
      </c>
      <c r="AI140" s="23" t="s">
        <v>101</v>
      </c>
      <c r="AJ140" s="44"/>
      <c r="AK140" s="50" t="s">
        <v>643</v>
      </c>
      <c r="AL140" s="50"/>
      <c r="AM140" s="50"/>
      <c r="AN140" s="50"/>
      <c r="AO140" s="50"/>
      <c r="AP140" s="50" t="str">
        <f t="shared" si="6"/>
        <v xml:space="preserve">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v>
      </c>
      <c r="AQ140" s="50" t="str">
        <f t="shared" si="7"/>
        <v>It has been confirmed with the Special Education program office that Georgia does have a waiver for this subject area.</v>
      </c>
      <c r="AR140" s="50"/>
      <c r="AS140" s="50" t="str">
        <f t="shared" si="8"/>
        <v>Include</v>
      </c>
      <c r="AT140" s="50" t="str">
        <f>IF(VLOOKUP($A140,'Data Notes - Working'!$A$2:$BP$571,55,FALSE)=0,"",VLOOKUP($A140,'Data Notes - Working'!$A$2:$BP$571,55,FALSE))</f>
        <v/>
      </c>
      <c r="AU140" s="50" t="str">
        <f>IF(VLOOKUP($A140,'Data Notes - Working'!$A$2:$BP$571,56,FALSE)=0,"",VLOOKUP($A140,'Data Notes - Working'!$A$2:$BP$571,56,FALSE))</f>
        <v/>
      </c>
      <c r="AV140" s="50" t="str">
        <f>IF(VLOOKUP($A140,'Data Notes - Working'!$A$2:$BP$571,57,FALSE)=0,"",VLOOKUP($A140,'Data Notes - Working'!$A$2:$BP$571,57,FALSE))</f>
        <v/>
      </c>
      <c r="AW140" s="50" t="str">
        <f>IF(VLOOKUP($A140,'Data Notes - Working'!$A$2:$BP$571,58,FALSE)=0,"",VLOOKUP($A140,'Data Notes - Working'!$A$2:$BP$571,58,FALSE))</f>
        <v/>
      </c>
      <c r="AX140" s="50" t="str">
        <f>IF(VLOOKUP(A140,'Data Notes - Working'!A139:BP708,59,FALSE)=0,"",VLOOKUP(A140,'Data Notes - Working'!A139:BP708,59,FALSE))</f>
        <v>No</v>
      </c>
      <c r="AY140" s="50" t="str">
        <f>IF(VLOOKUP($A140,'Data Notes - Working'!$A$2:$BP$571,60,FALSE)=0,"",VLOOKUP($A140,'Data Notes - Working'!$A$2:$BP$571,60,FALSE))</f>
        <v xml:space="preserve">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v>
      </c>
      <c r="AZ140" s="50" t="str">
        <f>IF(VLOOKUP($A140,'Data Notes - Working'!$A$2:$BP$571,61,FALSE)=0,"",VLOOKUP($A140,'Data Notes - Working'!$A$2:$BP$571,61,FALSE))</f>
        <v>It has been confirmed with the Special Education program office that Georgia does have a waiver for this subject area.</v>
      </c>
      <c r="BA140" s="50"/>
      <c r="BB140" s="50"/>
      <c r="BC140" s="50"/>
      <c r="BD140" s="50"/>
      <c r="BE140" s="50"/>
      <c r="BF140" s="50"/>
      <c r="BG140" s="50"/>
    </row>
    <row r="141" spans="1:59" s="9" customFormat="1" ht="165">
      <c r="A141" s="13" t="s">
        <v>645</v>
      </c>
      <c r="B141" s="14" t="s">
        <v>45</v>
      </c>
      <c r="C141" s="14" t="s">
        <v>46</v>
      </c>
      <c r="D141" s="14" t="s">
        <v>47</v>
      </c>
      <c r="E141" s="14" t="s">
        <v>630</v>
      </c>
      <c r="F141" s="14" t="s">
        <v>631</v>
      </c>
      <c r="G141" s="17" t="s">
        <v>136</v>
      </c>
      <c r="H141" s="18">
        <v>188</v>
      </c>
      <c r="I141" s="14">
        <v>589</v>
      </c>
      <c r="J141" s="14" t="s">
        <v>73</v>
      </c>
      <c r="K141" s="14" t="s">
        <v>137</v>
      </c>
      <c r="L141" s="14" t="s">
        <v>53</v>
      </c>
      <c r="M141" s="14"/>
      <c r="N141" s="14" t="s">
        <v>54</v>
      </c>
      <c r="O141" s="14"/>
      <c r="P141" s="14" t="s">
        <v>55</v>
      </c>
      <c r="Q141" s="14" t="s">
        <v>56</v>
      </c>
      <c r="R141" s="14" t="s">
        <v>140</v>
      </c>
      <c r="S141" s="14" t="s">
        <v>58</v>
      </c>
      <c r="T141" s="50" t="s">
        <v>646</v>
      </c>
      <c r="U141" s="50"/>
      <c r="V141" s="50" t="s">
        <v>647</v>
      </c>
      <c r="W141" s="26" t="s">
        <v>644</v>
      </c>
      <c r="X141" s="50"/>
      <c r="Y141" s="50"/>
      <c r="Z141" s="50" t="s">
        <v>437</v>
      </c>
      <c r="AA141" s="23"/>
      <c r="AB141" s="23" t="s">
        <v>54</v>
      </c>
      <c r="AC141" s="23"/>
      <c r="AD141" s="14" t="s">
        <v>139</v>
      </c>
      <c r="AE141" s="14" t="s">
        <v>133</v>
      </c>
      <c r="AF141" s="14" t="s">
        <v>140</v>
      </c>
      <c r="AG141" s="14" t="s">
        <v>141</v>
      </c>
      <c r="AH141" s="23" t="s">
        <v>61</v>
      </c>
      <c r="AI141" s="23" t="s">
        <v>101</v>
      </c>
      <c r="AJ141" s="44"/>
      <c r="AK141" s="50" t="s">
        <v>647</v>
      </c>
      <c r="AL141" s="50"/>
      <c r="AM141" s="50"/>
      <c r="AN141" s="50"/>
      <c r="AO141" s="50"/>
      <c r="AP141" s="50" t="str">
        <f t="shared" si="6"/>
        <v>1% CWD Alternate Assessment Participation [READING/LANGUAGE ARTS]: Students with Disabilities (IDEA) (CWD) taking the alternate assessment based on alternate achievement standards (ALTPARTALTACH) make up 1.29%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141" s="50" t="str">
        <f t="shared" si="7"/>
        <v>It has been confirmed with the Special Education program office that Georgia does have a waiver for this subject area.</v>
      </c>
      <c r="AR141" s="50"/>
      <c r="AS141" s="50" t="str">
        <f t="shared" si="8"/>
        <v>Include</v>
      </c>
      <c r="AT141" s="50" t="str">
        <f>IF(VLOOKUP($A141,'Data Notes - Working'!$A$2:$BP$571,55,FALSE)=0,"",VLOOKUP($A141,'Data Notes - Working'!$A$2:$BP$571,55,FALSE))</f>
        <v/>
      </c>
      <c r="AU141" s="50" t="str">
        <f>IF(VLOOKUP($A141,'Data Notes - Working'!$A$2:$BP$571,56,FALSE)=0,"",VLOOKUP($A141,'Data Notes - Working'!$A$2:$BP$571,56,FALSE))</f>
        <v/>
      </c>
      <c r="AV141" s="50" t="str">
        <f>IF(VLOOKUP($A141,'Data Notes - Working'!$A$2:$BP$571,57,FALSE)=0,"",VLOOKUP($A141,'Data Notes - Working'!$A$2:$BP$571,57,FALSE))</f>
        <v/>
      </c>
      <c r="AW141" s="50" t="str">
        <f>IF(VLOOKUP($A141,'Data Notes - Working'!$A$2:$BP$571,58,FALSE)=0,"",VLOOKUP($A141,'Data Notes - Working'!$A$2:$BP$571,58,FALSE))</f>
        <v/>
      </c>
      <c r="AX141" s="50" t="str">
        <f>IF(VLOOKUP(A141,'Data Notes - Working'!A140:BP709,59,FALSE)=0,"",VLOOKUP(A141,'Data Notes - Working'!A140:BP709,59,FALSE))</f>
        <v>No</v>
      </c>
      <c r="AY141" s="50" t="str">
        <f>IF(VLOOKUP($A141,'Data Notes - Working'!$A$2:$BP$571,60,FALSE)=0,"",VLOOKUP($A141,'Data Notes - Working'!$A$2:$BP$571,60,FALSE))</f>
        <v>1% CWD Alternate Assessment Participation [READING/LANGUAGE ARTS]: Students with Disabilities (IDEA) (CWD) taking the alternate assessment based on alternate achievement standards (ALTPARTALTACH) make up 1.29%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141" s="50" t="str">
        <f>IF(VLOOKUP($A141,'Data Notes - Working'!$A$2:$BP$571,61,FALSE)=0,"",VLOOKUP($A141,'Data Notes - Working'!$A$2:$BP$571,61,FALSE))</f>
        <v>It has been confirmed with the Special Education program office that Georgia does have a waiver for this subject area.</v>
      </c>
      <c r="BA141" s="50"/>
      <c r="BB141" s="50"/>
      <c r="BC141" s="50"/>
      <c r="BD141" s="50"/>
      <c r="BE141" s="50"/>
      <c r="BF141" s="50"/>
      <c r="BG141" s="50"/>
    </row>
    <row r="142" spans="1:59" s="9" customFormat="1" ht="150">
      <c r="A142" s="13" t="s">
        <v>648</v>
      </c>
      <c r="B142" s="14" t="s">
        <v>45</v>
      </c>
      <c r="C142" s="14" t="s">
        <v>46</v>
      </c>
      <c r="D142" s="14" t="s">
        <v>47</v>
      </c>
      <c r="E142" s="14" t="s">
        <v>630</v>
      </c>
      <c r="F142" s="14" t="s">
        <v>631</v>
      </c>
      <c r="G142" s="17" t="s">
        <v>136</v>
      </c>
      <c r="H142" s="18">
        <v>189</v>
      </c>
      <c r="I142" s="14">
        <v>590</v>
      </c>
      <c r="J142" s="14" t="s">
        <v>73</v>
      </c>
      <c r="K142" s="14" t="s">
        <v>137</v>
      </c>
      <c r="L142" s="14" t="s">
        <v>53</v>
      </c>
      <c r="M142" s="14"/>
      <c r="N142" s="14"/>
      <c r="O142" s="14" t="s">
        <v>54</v>
      </c>
      <c r="P142" s="14" t="s">
        <v>55</v>
      </c>
      <c r="Q142" s="14" t="s">
        <v>56</v>
      </c>
      <c r="R142" s="14" t="s">
        <v>140</v>
      </c>
      <c r="S142" s="14" t="s">
        <v>58</v>
      </c>
      <c r="T142" s="50" t="s">
        <v>649</v>
      </c>
      <c r="U142" s="50"/>
      <c r="V142" s="50" t="s">
        <v>650</v>
      </c>
      <c r="W142" s="26" t="s">
        <v>644</v>
      </c>
      <c r="X142" s="50"/>
      <c r="Y142" s="50"/>
      <c r="Z142" s="50" t="s">
        <v>437</v>
      </c>
      <c r="AA142" s="23"/>
      <c r="AB142" s="23"/>
      <c r="AC142" s="23" t="s">
        <v>54</v>
      </c>
      <c r="AD142" s="14" t="s">
        <v>139</v>
      </c>
      <c r="AE142" s="14" t="s">
        <v>133</v>
      </c>
      <c r="AF142" s="14" t="s">
        <v>140</v>
      </c>
      <c r="AG142" s="14" t="s">
        <v>141</v>
      </c>
      <c r="AH142" s="23" t="s">
        <v>61</v>
      </c>
      <c r="AI142" s="23" t="s">
        <v>101</v>
      </c>
      <c r="AJ142" s="50"/>
      <c r="AK142" s="50" t="s">
        <v>651</v>
      </c>
      <c r="AL142" s="50"/>
      <c r="AM142" s="50"/>
      <c r="AN142" s="50"/>
      <c r="AO142" s="50"/>
      <c r="AP142" s="50" t="str">
        <f t="shared" si="6"/>
        <v>1% CWD Alternate Assessment Participation [SCIENCE]: Students with Disabilities (IDEA) (CWD) taking the alternate assessment based on alternate achievement standards (ALTPARTALTACH) make up 1.30%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142" s="50" t="str">
        <f t="shared" si="7"/>
        <v>It has been confirmed with the Special Education program office that Georgia does have a waiver for this subject area.</v>
      </c>
      <c r="AR142" s="50"/>
      <c r="AS142" s="50" t="str">
        <f t="shared" si="8"/>
        <v>Include</v>
      </c>
      <c r="AT142" s="50" t="str">
        <f>IF(VLOOKUP($A142,'Data Notes - Working'!$A$2:$BP$571,55,FALSE)=0,"",VLOOKUP($A142,'Data Notes - Working'!$A$2:$BP$571,55,FALSE))</f>
        <v>Science-only issue</v>
      </c>
      <c r="AU142" s="50" t="str">
        <f>IF(VLOOKUP($A142,'Data Notes - Working'!$A$2:$BP$571,56,FALSE)=0,"",VLOOKUP($A142,'Data Notes - Working'!$A$2:$BP$571,56,FALSE))</f>
        <v/>
      </c>
      <c r="AV142" s="50" t="str">
        <f>IF(VLOOKUP($A142,'Data Notes - Working'!$A$2:$BP$571,57,FALSE)=0,"",VLOOKUP($A142,'Data Notes - Working'!$A$2:$BP$571,57,FALSE))</f>
        <v/>
      </c>
      <c r="AW142" s="50" t="str">
        <f>IF(VLOOKUP($A142,'Data Notes - Working'!$A$2:$BP$571,58,FALSE)=0,"",VLOOKUP($A142,'Data Notes - Working'!$A$2:$BP$571,58,FALSE))</f>
        <v/>
      </c>
      <c r="AX142" s="50" t="str">
        <f>IF(VLOOKUP(A142,'Data Notes - Working'!A141:BP710,59,FALSE)=0,"",VLOOKUP(A142,'Data Notes - Working'!A141:BP710,59,FALSE))</f>
        <v>No</v>
      </c>
      <c r="AY142" s="50" t="str">
        <f>IF(VLOOKUP($A142,'Data Notes - Working'!$A$2:$BP$571,60,FALSE)=0,"",VLOOKUP($A142,'Data Notes - Working'!$A$2:$BP$571,60,FALSE))</f>
        <v>1% CWD Alternate Assessment Participation [SCIENCE]: Students with Disabilities (IDEA) (CWD) taking the alternate assessment based on alternate achievement standards (ALTPARTALTACH) make up 1.30%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142" s="50" t="str">
        <f>IF(VLOOKUP($A142,'Data Notes - Working'!$A$2:$BP$571,61,FALSE)=0,"",VLOOKUP($A142,'Data Notes - Working'!$A$2:$BP$571,61,FALSE))</f>
        <v>It has been confirmed with the Special Education program office that Georgia does have a waiver for this subject area.</v>
      </c>
      <c r="BA142" s="50"/>
      <c r="BB142" s="50"/>
      <c r="BC142" s="50"/>
      <c r="BD142" s="50"/>
      <c r="BE142" s="50"/>
      <c r="BF142" s="50"/>
      <c r="BG142" s="50"/>
    </row>
    <row r="143" spans="1:59" s="9" customFormat="1" ht="330">
      <c r="A143" s="13" t="s">
        <v>652</v>
      </c>
      <c r="B143" s="14" t="s">
        <v>45</v>
      </c>
      <c r="C143" s="14" t="s">
        <v>46</v>
      </c>
      <c r="D143" s="14" t="s">
        <v>47</v>
      </c>
      <c r="E143" s="14" t="s">
        <v>653</v>
      </c>
      <c r="F143" s="14" t="s">
        <v>654</v>
      </c>
      <c r="G143" s="13" t="s">
        <v>104</v>
      </c>
      <c r="H143" s="14" t="s">
        <v>84</v>
      </c>
      <c r="I143" s="14" t="s">
        <v>85</v>
      </c>
      <c r="J143" s="14" t="s">
        <v>73</v>
      </c>
      <c r="K143" s="14" t="s">
        <v>107</v>
      </c>
      <c r="L143" s="14" t="s">
        <v>53</v>
      </c>
      <c r="M143" s="14" t="s">
        <v>54</v>
      </c>
      <c r="N143" s="14" t="s">
        <v>54</v>
      </c>
      <c r="O143" s="14"/>
      <c r="P143" s="14" t="s">
        <v>108</v>
      </c>
      <c r="Q143" s="14" t="s">
        <v>108</v>
      </c>
      <c r="R143" s="14" t="s">
        <v>108</v>
      </c>
      <c r="S143" s="14" t="s">
        <v>108</v>
      </c>
      <c r="T143" s="50" t="s">
        <v>208</v>
      </c>
      <c r="U143" s="50"/>
      <c r="V143" s="50" t="s">
        <v>208</v>
      </c>
      <c r="W143" s="26" t="s">
        <v>655</v>
      </c>
      <c r="X143" s="50"/>
      <c r="Y143" s="50"/>
      <c r="Z143" s="50"/>
      <c r="AA143" s="23" t="s">
        <v>54</v>
      </c>
      <c r="AB143" s="23" t="s">
        <v>54</v>
      </c>
      <c r="AC143" s="23"/>
      <c r="AD143" s="14" t="s">
        <v>108</v>
      </c>
      <c r="AE143" s="14" t="s">
        <v>108</v>
      </c>
      <c r="AF143" s="14" t="s">
        <v>108</v>
      </c>
      <c r="AG143" s="14" t="s">
        <v>108</v>
      </c>
      <c r="AH143" s="23" t="s">
        <v>185</v>
      </c>
      <c r="AI143" s="23" t="s">
        <v>101</v>
      </c>
      <c r="AJ143" s="50"/>
      <c r="AK143" s="50" t="s">
        <v>116</v>
      </c>
      <c r="AL143" s="50"/>
      <c r="AM143" s="50"/>
      <c r="AN143" s="50"/>
      <c r="AO143" s="50"/>
      <c r="AP143" s="50" t="str">
        <f t="shared" si="6"/>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Q143" s="50" t="str">
        <f t="shared" si="7"/>
        <v xml:space="preserve">Guam Part B did an analysis to determine the reasons that could be attributed to the decline in performance for its students with disabilities.  The analysis included:    
• procedures for the administration of required accommodations for participating in the district-wide assessment (ACT Aspire and MSAA); and
• proficiency results between children with disabilities and children without disabilities in the ACT Aspire. 
Upon review of the administration procedures, Guam Part B did not find any issues that would invalidate the assessment results.
Upon comparison of the performance results of students with and without disabilities in the ACT Aspire, performance shows that all GDOE students are not reaching benchmarks in either Reading or Math in the district-wide assessments.
</v>
      </c>
      <c r="AR143" s="50"/>
      <c r="AS143" s="50" t="str">
        <f t="shared" si="8"/>
        <v>Include</v>
      </c>
      <c r="AT143" s="50" t="str">
        <f>IF(VLOOKUP($A143,'Data Notes - Working'!$A$2:$BP$571,55,FALSE)=0,"",VLOOKUP($A143,'Data Notes - Working'!$A$2:$BP$571,55,FALSE))</f>
        <v>Not included in LEA or SCH files</v>
      </c>
      <c r="AU143" s="50" t="str">
        <f>IF(VLOOKUP($A143,'Data Notes - Working'!$A$2:$BP$571,56,FALSE)=0,"",VLOOKUP($A143,'Data Notes - Working'!$A$2:$BP$571,56,FALSE))</f>
        <v/>
      </c>
      <c r="AV143" s="50" t="str">
        <f>IF(VLOOKUP($A143,'Data Notes - Working'!$A$2:$BP$571,57,FALSE)=0,"",VLOOKUP($A143,'Data Notes - Working'!$A$2:$BP$571,57,FALSE))</f>
        <v>Y2Y explained</v>
      </c>
      <c r="AW143" s="50" t="str">
        <f>IF(VLOOKUP($A143,'Data Notes - Working'!$A$2:$BP$571,58,FALSE)=0,"",VLOOKUP($A143,'Data Notes - Working'!$A$2:$BP$571,58,FALSE))</f>
        <v/>
      </c>
      <c r="AX143" s="50" t="str">
        <f>IF(VLOOKUP(A143,'Data Notes - Working'!A142:BP711,59,FALSE)=0,"",VLOOKUP(A143,'Data Notes - Working'!A142:BP711,59,FALSE))</f>
        <v>No</v>
      </c>
      <c r="AY143" s="50" t="str">
        <f>IF(VLOOKUP($A143,'Data Notes - Working'!$A$2:$BP$571,60,FALSE)=0,"",VLOOKUP($A143,'Data Notes - Working'!$A$2:$BP$571,60,FALSE))</f>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Z143" s="50" t="str">
        <f>IF(VLOOKUP($A143,'Data Notes - Working'!$A$2:$BP$571,61,FALSE)=0,"",VLOOKUP($A143,'Data Notes - Working'!$A$2:$BP$571,61,FALSE))</f>
        <v xml:space="preserve">Upon comparison of the performance results of students with and without disabilities in the ACT Aspire, performance shows that all GDOE students are not reaching benchmarks in either Reading or Math in the district-wide assessments.
</v>
      </c>
      <c r="BA143" s="50"/>
      <c r="BB143" s="50"/>
      <c r="BC143" s="50"/>
      <c r="BD143" s="50"/>
      <c r="BE143" s="50"/>
      <c r="BF143" s="50"/>
      <c r="BG143" s="50"/>
    </row>
    <row r="144" spans="1:59" s="9" customFormat="1" ht="330">
      <c r="A144" s="13" t="s">
        <v>656</v>
      </c>
      <c r="B144" s="14" t="s">
        <v>45</v>
      </c>
      <c r="C144" s="14" t="s">
        <v>46</v>
      </c>
      <c r="D144" s="14" t="s">
        <v>47</v>
      </c>
      <c r="E144" s="14" t="s">
        <v>653</v>
      </c>
      <c r="F144" s="14" t="s">
        <v>654</v>
      </c>
      <c r="G144" s="13" t="s">
        <v>118</v>
      </c>
      <c r="H144" s="14" t="s">
        <v>198</v>
      </c>
      <c r="I144" s="14" t="s">
        <v>199</v>
      </c>
      <c r="J144" s="14" t="s">
        <v>73</v>
      </c>
      <c r="K144" s="14" t="s">
        <v>121</v>
      </c>
      <c r="L144" s="14" t="s">
        <v>53</v>
      </c>
      <c r="M144" s="14" t="s">
        <v>54</v>
      </c>
      <c r="N144" s="14" t="s">
        <v>54</v>
      </c>
      <c r="O144" s="14"/>
      <c r="P144" s="14" t="s">
        <v>108</v>
      </c>
      <c r="Q144" s="14" t="s">
        <v>108</v>
      </c>
      <c r="R144" s="14" t="s">
        <v>108</v>
      </c>
      <c r="S144" s="14" t="s">
        <v>108</v>
      </c>
      <c r="T144" s="50" t="s">
        <v>212</v>
      </c>
      <c r="U144" s="50"/>
      <c r="V144" s="50" t="s">
        <v>212</v>
      </c>
      <c r="W144" s="26" t="s">
        <v>655</v>
      </c>
      <c r="X144" s="50"/>
      <c r="Y144" s="50"/>
      <c r="Z144" s="50"/>
      <c r="AA144" s="23" t="s">
        <v>54</v>
      </c>
      <c r="AB144" s="23" t="s">
        <v>54</v>
      </c>
      <c r="AC144" s="23"/>
      <c r="AD144" s="14" t="s">
        <v>108</v>
      </c>
      <c r="AE144" s="14" t="s">
        <v>108</v>
      </c>
      <c r="AF144" s="14" t="s">
        <v>108</v>
      </c>
      <c r="AG144" s="14" t="s">
        <v>108</v>
      </c>
      <c r="AH144" s="23" t="s">
        <v>185</v>
      </c>
      <c r="AI144" s="23" t="s">
        <v>101</v>
      </c>
      <c r="AJ144" s="50"/>
      <c r="AK144" s="50" t="s">
        <v>214</v>
      </c>
      <c r="AL144" s="50"/>
      <c r="AM144" s="50"/>
      <c r="AN144" s="50"/>
      <c r="AO144" s="50"/>
      <c r="AP144" s="50" t="str">
        <f t="shared" si="6"/>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144" s="50" t="str">
        <f t="shared" si="7"/>
        <v xml:space="preserve">Guam Part B did an analysis to determine the reasons that could be attributed to the decline in performance for its students with disabilities.  The analysis included:    
• procedures for the administration of required accommodations for participating in the district-wide assessment (ACT Aspire and MSAA); and
• proficiency results between children with disabilities and children without disabilities in the ACT Aspire. 
Upon review of the administration procedures, Guam Part B did not find any issues that would invalidate the assessment results.
Upon comparison of the performance results of students with and without disabilities in the ACT Aspire, performance shows that all GDOE students are not reaching benchmarks in either Reading or Math in the district-wide assessments.
</v>
      </c>
      <c r="AR144" s="50"/>
      <c r="AS144" s="50" t="str">
        <f t="shared" si="8"/>
        <v>Include</v>
      </c>
      <c r="AT144" s="50" t="str">
        <f>IF(VLOOKUP($A144,'Data Notes - Working'!$A$2:$BP$571,55,FALSE)=0,"",VLOOKUP($A144,'Data Notes - Working'!$A$2:$BP$571,55,FALSE))</f>
        <v>Not included in LEA or SCH files</v>
      </c>
      <c r="AU144" s="50" t="str">
        <f>IF(VLOOKUP($A144,'Data Notes - Working'!$A$2:$BP$571,56,FALSE)=0,"",VLOOKUP($A144,'Data Notes - Working'!$A$2:$BP$571,56,FALSE))</f>
        <v/>
      </c>
      <c r="AV144" s="50" t="str">
        <f>IF(VLOOKUP($A144,'Data Notes - Working'!$A$2:$BP$571,57,FALSE)=0,"",VLOOKUP($A144,'Data Notes - Working'!$A$2:$BP$571,57,FALSE))</f>
        <v>Y2Y explained</v>
      </c>
      <c r="AW144" s="50" t="str">
        <f>IF(VLOOKUP($A144,'Data Notes - Working'!$A$2:$BP$571,58,FALSE)=0,"",VLOOKUP($A144,'Data Notes - Working'!$A$2:$BP$571,58,FALSE))</f>
        <v/>
      </c>
      <c r="AX144" s="50" t="str">
        <f>IF(VLOOKUP(A144,'Data Notes - Working'!A143:BP712,59,FALSE)=0,"",VLOOKUP(A144,'Data Notes - Working'!A143:BP712,59,FALSE))</f>
        <v>No</v>
      </c>
      <c r="AY144" s="50" t="str">
        <f>IF(VLOOKUP($A144,'Data Notes - Working'!$A$2:$BP$571,60,FALSE)=0,"",VLOOKUP($A144,'Data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144" s="50" t="str">
        <f>IF(VLOOKUP($A144,'Data Notes - Working'!$A$2:$BP$571,61,FALSE)=0,"",VLOOKUP($A144,'Data Notes - Working'!$A$2:$BP$571,61,FALSE))</f>
        <v xml:space="preserve">Upon comparison of the performance results of students with and without disabilities in the ACT Aspire, performance shows that all GDOE students are not reaching benchmarks in either Reading or Math in the district-wide assessments.
</v>
      </c>
      <c r="BA144" s="50"/>
      <c r="BB144" s="50"/>
      <c r="BC144" s="50"/>
      <c r="BD144" s="50"/>
      <c r="BE144" s="50"/>
      <c r="BF144" s="50"/>
      <c r="BG144" s="50"/>
    </row>
    <row r="145" spans="1:59" s="9" customFormat="1" ht="330.75">
      <c r="A145" s="13" t="s">
        <v>657</v>
      </c>
      <c r="B145" s="14" t="s">
        <v>45</v>
      </c>
      <c r="C145" s="14" t="s">
        <v>46</v>
      </c>
      <c r="D145" s="14" t="s">
        <v>47</v>
      </c>
      <c r="E145" s="14" t="s">
        <v>653</v>
      </c>
      <c r="F145" s="14" t="s">
        <v>654</v>
      </c>
      <c r="G145" s="13" t="s">
        <v>179</v>
      </c>
      <c r="H145" s="14">
        <v>188</v>
      </c>
      <c r="I145" s="14">
        <v>589</v>
      </c>
      <c r="J145" s="14" t="s">
        <v>73</v>
      </c>
      <c r="K145" s="14" t="s">
        <v>180</v>
      </c>
      <c r="L145" s="14" t="s">
        <v>53</v>
      </c>
      <c r="M145" s="14"/>
      <c r="N145" s="14" t="s">
        <v>54</v>
      </c>
      <c r="O145" s="14"/>
      <c r="P145" s="14" t="s">
        <v>216</v>
      </c>
      <c r="Q145" s="14" t="s">
        <v>56</v>
      </c>
      <c r="R145" s="14" t="s">
        <v>68</v>
      </c>
      <c r="S145" s="14" t="s">
        <v>58</v>
      </c>
      <c r="T145" s="50" t="s">
        <v>658</v>
      </c>
      <c r="U145" s="50"/>
      <c r="V145" s="50" t="s">
        <v>658</v>
      </c>
      <c r="W145" s="26" t="s">
        <v>659</v>
      </c>
      <c r="X145" s="50"/>
      <c r="Y145" s="50"/>
      <c r="Z145" s="54" t="s">
        <v>223</v>
      </c>
      <c r="AA145" s="23"/>
      <c r="AB145" s="23"/>
      <c r="AC145" s="23"/>
      <c r="AD145" s="23"/>
      <c r="AE145" s="23"/>
      <c r="AF145" s="23"/>
      <c r="AG145" s="23"/>
      <c r="AH145" s="23" t="s">
        <v>61</v>
      </c>
      <c r="AI145" s="23" t="s">
        <v>62</v>
      </c>
      <c r="AJ145" s="50"/>
      <c r="AK145" s="50"/>
      <c r="AL145" s="50"/>
      <c r="AM145" s="50"/>
      <c r="AN145" s="50"/>
      <c r="AO145" s="50"/>
      <c r="AP145" s="50" t="str">
        <f t="shared" si="6"/>
        <v/>
      </c>
      <c r="AQ145" s="50" t="str">
        <f t="shared" si="7"/>
        <v xml:space="preserve">Guam Part B did an analysis to determine the reasons that could be attributed to the slippage in the participation of its students with disabilities for each grade:
3rd Grade - 100% participation
4th Grade - 97.83% participation
5th Grade - 98.71% participation
6th Grade - 96.79% participation
7th Grade - 96.23% participation
8th Grade - 93.79% participation
HS Grade - 86.00% participation
Based on this data, it was the HS grade that had the lowest participation rate, with 28 of its students with disabilities who did not participate.  Drill down exercises were conducted to determine the reasons for non-participation.  It was discovered that student absenteeism is the contributing factor for non-participation.
</v>
      </c>
      <c r="AR145" s="50"/>
      <c r="AS145" s="50" t="str">
        <f t="shared" si="8"/>
        <v>Exclude</v>
      </c>
      <c r="AT145" s="50" t="str">
        <f>IF(VLOOKUP($A145,'Data Notes - Working'!$A$2:$BP$571,55,FALSE)=0,"",VLOOKUP($A145,'Data Notes - Working'!$A$2:$BP$571,55,FALSE))</f>
        <v>No</v>
      </c>
      <c r="AU145" s="50" t="str">
        <f>IF(VLOOKUP($A145,'Data Notes - Working'!$A$2:$BP$571,56,FALSE)=0,"",VLOOKUP($A145,'Data Notes - Working'!$A$2:$BP$571,56,FALSE))</f>
        <v>Resolved</v>
      </c>
      <c r="AV145" s="50" t="str">
        <f>IF(VLOOKUP($A145,'Data Notes - Working'!$A$2:$BP$571,57,FALSE)=0,"",VLOOKUP($A145,'Data Notes - Working'!$A$2:$BP$571,57,FALSE))</f>
        <v/>
      </c>
      <c r="AW145" s="50" t="str">
        <f>IF(VLOOKUP($A145,'Data Notes - Working'!$A$2:$BP$571,58,FALSE)=0,"",VLOOKUP($A145,'Data Notes - Working'!$A$2:$BP$571,58,FALSE))</f>
        <v/>
      </c>
      <c r="AX145" s="50" t="str">
        <f>IF(VLOOKUP(A145,'Data Notes - Working'!A144:BP713,59,FALSE)=0,"",VLOOKUP(A145,'Data Notes - Working'!A144:BP713,59,FALSE))</f>
        <v/>
      </c>
      <c r="AY145" s="50" t="str">
        <f>IF(VLOOKUP($A145,'Data Notes - Working'!$A$2:$BP$571,60,FALSE)=0,"",VLOOKUP($A145,'Data Notes - Working'!$A$2:$BP$571,60,FALSE))</f>
        <v/>
      </c>
      <c r="AZ145" s="50" t="str">
        <f>IF(VLOOKUP($A145,'Data Notes - Working'!$A$2:$BP$571,61,FALSE)=0,"",VLOOKUP($A145,'Data Notes - Working'!$A$2:$BP$571,61,FALSE))</f>
        <v/>
      </c>
      <c r="BA145" s="50"/>
      <c r="BB145" s="50"/>
      <c r="BC145" s="50"/>
      <c r="BD145" s="50"/>
      <c r="BE145" s="50"/>
      <c r="BF145" s="50"/>
      <c r="BG145" s="50"/>
    </row>
    <row r="146" spans="1:59" s="9" customFormat="1" ht="75">
      <c r="A146" s="13" t="s">
        <v>660</v>
      </c>
      <c r="B146" s="14" t="s">
        <v>45</v>
      </c>
      <c r="C146" s="14" t="s">
        <v>46</v>
      </c>
      <c r="D146" s="14" t="s">
        <v>47</v>
      </c>
      <c r="E146" s="14" t="s">
        <v>661</v>
      </c>
      <c r="F146" s="14" t="s">
        <v>662</v>
      </c>
      <c r="G146" s="13" t="s">
        <v>50</v>
      </c>
      <c r="H146" s="16" t="s">
        <v>380</v>
      </c>
      <c r="I146" s="14" t="s">
        <v>381</v>
      </c>
      <c r="J146" s="14" t="s">
        <v>73</v>
      </c>
      <c r="K146" s="14" t="s">
        <v>52</v>
      </c>
      <c r="L146" s="14" t="s">
        <v>53</v>
      </c>
      <c r="M146" s="14"/>
      <c r="N146" s="14"/>
      <c r="O146" s="14" t="s">
        <v>54</v>
      </c>
      <c r="P146" s="14" t="s">
        <v>55</v>
      </c>
      <c r="Q146" s="14" t="s">
        <v>56</v>
      </c>
      <c r="R146" s="14" t="s">
        <v>77</v>
      </c>
      <c r="S146" s="14" t="s">
        <v>58</v>
      </c>
      <c r="T146" s="50" t="s">
        <v>663</v>
      </c>
      <c r="U146" s="50"/>
      <c r="V146" s="50" t="s">
        <v>663</v>
      </c>
      <c r="W146" s="26" t="s">
        <v>664</v>
      </c>
      <c r="X146" s="50"/>
      <c r="Y146" s="50"/>
      <c r="Z146" s="50"/>
      <c r="AA146" s="23"/>
      <c r="AB146" s="23"/>
      <c r="AC146" s="23"/>
      <c r="AD146" s="23"/>
      <c r="AE146" s="23"/>
      <c r="AF146" s="23"/>
      <c r="AG146" s="23"/>
      <c r="AH146" s="23" t="s">
        <v>61</v>
      </c>
      <c r="AI146" s="23" t="s">
        <v>62</v>
      </c>
      <c r="AJ146" s="50"/>
      <c r="AK146" s="50"/>
      <c r="AL146" s="50"/>
      <c r="AM146" s="50"/>
      <c r="AN146" s="50"/>
      <c r="AO146" s="50"/>
      <c r="AP146" s="50" t="str">
        <f t="shared" si="6"/>
        <v/>
      </c>
      <c r="AQ146" s="50" t="str">
        <f t="shared" si="7"/>
        <v>Science accommodation flag was not set.  Flag corrected and file resubmitted.</v>
      </c>
      <c r="AR146" s="50"/>
      <c r="AS146" s="50" t="str">
        <f t="shared" si="8"/>
        <v>Exclude</v>
      </c>
      <c r="AT146" s="50" t="str">
        <f>IF(VLOOKUP($A146,'Data Notes - Working'!$A$2:$BP$571,55,FALSE)=0,"",VLOOKUP($A146,'Data Notes - Working'!$A$2:$BP$571,55,FALSE))</f>
        <v>No</v>
      </c>
      <c r="AU146" s="50" t="str">
        <f>IF(VLOOKUP($A146,'Data Notes - Working'!$A$2:$BP$571,56,FALSE)=0,"",VLOOKUP($A146,'Data Notes - Working'!$A$2:$BP$571,56,FALSE))</f>
        <v>Resolved</v>
      </c>
      <c r="AV146" s="50" t="str">
        <f>IF(VLOOKUP($A146,'Data Notes - Working'!$A$2:$BP$571,57,FALSE)=0,"",VLOOKUP($A146,'Data Notes - Working'!$A$2:$BP$571,57,FALSE))</f>
        <v/>
      </c>
      <c r="AW146" s="50" t="str">
        <f>IF(VLOOKUP($A146,'Data Notes - Working'!$A$2:$BP$571,58,FALSE)=0,"",VLOOKUP($A146,'Data Notes - Working'!$A$2:$BP$571,58,FALSE))</f>
        <v/>
      </c>
      <c r="AX146" s="50" t="str">
        <f>IF(VLOOKUP(A146,'Data Notes - Working'!A145:BP714,59,FALSE)=0,"",VLOOKUP(A146,'Data Notes - Working'!A145:BP714,59,FALSE))</f>
        <v/>
      </c>
      <c r="AY146" s="50" t="str">
        <f>IF(VLOOKUP($A146,'Data Notes - Working'!$A$2:$BP$571,60,FALSE)=0,"",VLOOKUP($A146,'Data Notes - Working'!$A$2:$BP$571,60,FALSE))</f>
        <v/>
      </c>
      <c r="AZ146" s="50" t="str">
        <f>IF(VLOOKUP($A146,'Data Notes - Working'!$A$2:$BP$571,61,FALSE)=0,"",VLOOKUP($A146,'Data Notes - Working'!$A$2:$BP$571,61,FALSE))</f>
        <v/>
      </c>
      <c r="BA146" s="50"/>
      <c r="BB146" s="50"/>
      <c r="BC146" s="50"/>
      <c r="BD146" s="50"/>
      <c r="BE146" s="50"/>
      <c r="BF146" s="50"/>
      <c r="BG146" s="50"/>
    </row>
    <row r="147" spans="1:59" s="9" customFormat="1" ht="285">
      <c r="A147" s="13" t="s">
        <v>665</v>
      </c>
      <c r="B147" s="14" t="s">
        <v>45</v>
      </c>
      <c r="C147" s="14" t="s">
        <v>46</v>
      </c>
      <c r="D147" s="14" t="s">
        <v>47</v>
      </c>
      <c r="E147" s="14" t="s">
        <v>661</v>
      </c>
      <c r="F147" s="14" t="s">
        <v>662</v>
      </c>
      <c r="G147" s="13" t="s">
        <v>299</v>
      </c>
      <c r="H147" s="14" t="s">
        <v>84</v>
      </c>
      <c r="I147" s="14" t="s">
        <v>85</v>
      </c>
      <c r="J147" s="14" t="s">
        <v>152</v>
      </c>
      <c r="K147" s="14" t="s">
        <v>153</v>
      </c>
      <c r="L147" s="14" t="s">
        <v>53</v>
      </c>
      <c r="M147" s="14" t="s">
        <v>54</v>
      </c>
      <c r="N147" s="14" t="s">
        <v>54</v>
      </c>
      <c r="O147" s="14"/>
      <c r="P147" s="14" t="s">
        <v>503</v>
      </c>
      <c r="Q147" s="14" t="s">
        <v>375</v>
      </c>
      <c r="R147" s="14" t="s">
        <v>666</v>
      </c>
      <c r="S147" s="14" t="s">
        <v>58</v>
      </c>
      <c r="T147" s="50" t="s">
        <v>667</v>
      </c>
      <c r="U147" s="50"/>
      <c r="V147" s="50" t="s">
        <v>667</v>
      </c>
      <c r="W147" s="26" t="s">
        <v>668</v>
      </c>
      <c r="X147" s="50"/>
      <c r="Y147" s="50"/>
      <c r="Z147" s="50"/>
      <c r="AA147" s="23"/>
      <c r="AB147" s="23"/>
      <c r="AC147" s="23"/>
      <c r="AD147" s="23"/>
      <c r="AE147" s="23"/>
      <c r="AF147" s="23"/>
      <c r="AG147" s="23"/>
      <c r="AH147" s="23" t="s">
        <v>61</v>
      </c>
      <c r="AI147" s="23" t="s">
        <v>62</v>
      </c>
      <c r="AJ147" s="50"/>
      <c r="AK147" s="50"/>
      <c r="AL147" s="50"/>
      <c r="AM147" s="50"/>
      <c r="AN147" s="50"/>
      <c r="AO147" s="50"/>
      <c r="AP147" s="50" t="str">
        <f t="shared" si="6"/>
        <v/>
      </c>
      <c r="AQ147" s="50" t="str">
        <f t="shared" si="7"/>
        <v>Filter to count only Military Connected students was missing.  LEA files corrected and resubmitted.</v>
      </c>
      <c r="AR147" s="50"/>
      <c r="AS147" s="50" t="str">
        <f t="shared" si="8"/>
        <v>Exclude</v>
      </c>
      <c r="AT147" s="50" t="str">
        <f>IF(VLOOKUP($A147,'Data Notes - Working'!$A$2:$BP$571,55,FALSE)=0,"",VLOOKUP($A147,'Data Notes - Working'!$A$2:$BP$571,55,FALSE))</f>
        <v>No</v>
      </c>
      <c r="AU147" s="50" t="str">
        <f>IF(VLOOKUP($A147,'Data Notes - Working'!$A$2:$BP$571,56,FALSE)=0,"",VLOOKUP($A147,'Data Notes - Working'!$A$2:$BP$571,56,FALSE))</f>
        <v>Resolved</v>
      </c>
      <c r="AV147" s="50" t="str">
        <f>IF(VLOOKUP($A147,'Data Notes - Working'!$A$2:$BP$571,57,FALSE)=0,"",VLOOKUP($A147,'Data Notes - Working'!$A$2:$BP$571,57,FALSE))</f>
        <v/>
      </c>
      <c r="AW147" s="50" t="str">
        <f>IF(VLOOKUP($A147,'Data Notes - Working'!$A$2:$BP$571,58,FALSE)=0,"",VLOOKUP($A147,'Data Notes - Working'!$A$2:$BP$571,58,FALSE))</f>
        <v/>
      </c>
      <c r="AX147" s="50" t="str">
        <f>IF(VLOOKUP(A147,'Data Notes - Working'!A146:BP715,59,FALSE)=0,"",VLOOKUP(A147,'Data Notes - Working'!A146:BP715,59,FALSE))</f>
        <v/>
      </c>
      <c r="AY147" s="50" t="str">
        <f>IF(VLOOKUP($A147,'Data Notes - Working'!$A$2:$BP$571,60,FALSE)=0,"",VLOOKUP($A147,'Data Notes - Working'!$A$2:$BP$571,60,FALSE))</f>
        <v/>
      </c>
      <c r="AZ147" s="50" t="str">
        <f>IF(VLOOKUP($A147,'Data Notes - Working'!$A$2:$BP$571,61,FALSE)=0,"",VLOOKUP($A147,'Data Notes - Working'!$A$2:$BP$571,61,FALSE))</f>
        <v/>
      </c>
      <c r="BA147" s="50"/>
      <c r="BB147" s="50"/>
      <c r="BC147" s="50"/>
      <c r="BD147" s="50"/>
      <c r="BE147" s="50"/>
      <c r="BF147" s="50"/>
      <c r="BG147" s="50"/>
    </row>
    <row r="148" spans="1:59" s="9" customFormat="1" ht="210">
      <c r="A148" s="13" t="s">
        <v>669</v>
      </c>
      <c r="B148" s="14" t="s">
        <v>45</v>
      </c>
      <c r="C148" s="14" t="s">
        <v>46</v>
      </c>
      <c r="D148" s="14" t="s">
        <v>47</v>
      </c>
      <c r="E148" s="14" t="s">
        <v>661</v>
      </c>
      <c r="F148" s="14" t="s">
        <v>662</v>
      </c>
      <c r="G148" s="13" t="s">
        <v>299</v>
      </c>
      <c r="H148" s="14">
        <v>179</v>
      </c>
      <c r="I148" s="14">
        <v>585</v>
      </c>
      <c r="J148" s="14" t="s">
        <v>152</v>
      </c>
      <c r="K148" s="14" t="s">
        <v>153</v>
      </c>
      <c r="L148" s="14" t="s">
        <v>53</v>
      </c>
      <c r="M148" s="14"/>
      <c r="N148" s="14"/>
      <c r="O148" s="14"/>
      <c r="P148" s="14"/>
      <c r="Q148" s="14"/>
      <c r="R148" s="14"/>
      <c r="S148" s="14"/>
      <c r="T148" s="49"/>
      <c r="U148" s="49"/>
      <c r="V148" s="49"/>
      <c r="W148" s="26" t="s">
        <v>64</v>
      </c>
      <c r="X148" s="49"/>
      <c r="Y148" s="49"/>
      <c r="Z148" s="49"/>
      <c r="AA148" s="14"/>
      <c r="AB148" s="14"/>
      <c r="AC148" s="14" t="s">
        <v>54</v>
      </c>
      <c r="AD148" s="14" t="s">
        <v>670</v>
      </c>
      <c r="AE148" s="14" t="s">
        <v>671</v>
      </c>
      <c r="AF148" s="14" t="s">
        <v>672</v>
      </c>
      <c r="AG148" s="14"/>
      <c r="AH148" s="23" t="s">
        <v>61</v>
      </c>
      <c r="AI148" s="14" t="s">
        <v>78</v>
      </c>
      <c r="AJ148" s="49"/>
      <c r="AK148" s="50" t="s">
        <v>673</v>
      </c>
      <c r="AL148" s="50"/>
      <c r="AM148" s="49"/>
      <c r="AN148" s="49"/>
      <c r="AO148" s="49"/>
      <c r="AP148" s="50" t="str">
        <f t="shared" si="6"/>
        <v>Achievement SEA to LEA comparison - [SCIENCE]: The SEA FS 179 number of students in the MHL, MM, MW subgroups who took an ALL, REGASSWOACC assessment and received a valid score in GRADES ALL, HS is different from the sum of the LEA level counts of students who took an assessment and received a valid score. 
SEA to LEA discrepancies by Subgroup/Assessment Type for SCIENCE:
-MHL/GRADE ALL: 632 students, 34.67%
-MM/GRADE ALL: 419 students, 51.79%
-MW/GRADE HS: 559 students, -41.19%
Please revise data and resubmit or explain in a data note why these data are accurate.</v>
      </c>
      <c r="AQ148" s="50" t="str">
        <f t="shared" si="7"/>
        <v/>
      </c>
      <c r="AR148" s="50"/>
      <c r="AS148" s="50" t="str">
        <f t="shared" si="8"/>
        <v>Include</v>
      </c>
      <c r="AT148" s="50" t="str">
        <f>IF(VLOOKUP($A148,'Data Notes - Working'!$A$2:$BP$571,55,FALSE)=0,"",VLOOKUP($A148,'Data Notes - Working'!$A$2:$BP$571,55,FALSE))</f>
        <v>Science-only issue</v>
      </c>
      <c r="AU148" s="50" t="str">
        <f>IF(VLOOKUP($A148,'Data Notes - Working'!$A$2:$BP$571,56,FALSE)=0,"",VLOOKUP($A148,'Data Notes - Working'!$A$2:$BP$571,56,FALSE))</f>
        <v/>
      </c>
      <c r="AV148" s="50" t="str">
        <f>IF(VLOOKUP($A148,'Data Notes - Working'!$A$2:$BP$571,57,FALSE)=0,"",VLOOKUP($A148,'Data Notes - Working'!$A$2:$BP$571,57,FALSE))</f>
        <v>No state response</v>
      </c>
      <c r="AW148" s="50" t="str">
        <f>IF(VLOOKUP($A148,'Data Notes - Working'!$A$2:$BP$571,58,FALSE)=0,"",VLOOKUP($A148,'Data Notes - Working'!$A$2:$BP$571,58,FALSE))</f>
        <v>No state response</v>
      </c>
      <c r="AX148" s="50" t="str">
        <f>IF(VLOOKUP(A148,'Data Notes - Working'!A147:BP716,59,FALSE)=0,"",VLOOKUP(A148,'Data Notes - Working'!A147:BP716,59,FALSE))</f>
        <v/>
      </c>
      <c r="AY148" s="50" t="str">
        <f>IF(VLOOKUP($A148,'Data Notes - Working'!$A$2:$BP$571,60,FALSE)=0,"",VLOOKUP($A148,'Data Notes - Working'!$A$2:$BP$571,60,FALSE))</f>
        <v>Achievement SEA to LEA comparison - [SCIENCE]: The SEA FS 179 number of students in the MHL, MM, MW subgroups who took an ALL, REGASSWOACC assessment and received a valid score in GRADES ALL, HS is different from the sum of the LEA level counts of students who took an assessment and received a valid score. 
SEA to LEA discrepancies by Subgroup/Assessment Type for SCIENCE:
-MHL/GRADE ALL: 632 students, 34.67%
-MM/GRADE ALL: 419 students, 51.79%
-MW/GRADE HS: 559 students, -41.19%
Please revise data and resubmit or explain in a data note why these data are accurate.</v>
      </c>
      <c r="AZ148" s="50" t="str">
        <f>IF(VLOOKUP($A148,'Data Notes - Working'!$A$2:$BP$571,61,FALSE)=0,"",VLOOKUP($A148,'Data Notes - Working'!$A$2:$BP$571,61,FALSE))</f>
        <v/>
      </c>
      <c r="BA148" s="50"/>
      <c r="BB148" s="50"/>
      <c r="BC148" s="50"/>
      <c r="BD148" s="50"/>
      <c r="BE148" s="50"/>
      <c r="BF148" s="50"/>
      <c r="BG148" s="50"/>
    </row>
    <row r="149" spans="1:59" s="9" customFormat="1" ht="390">
      <c r="A149" s="13" t="s">
        <v>674</v>
      </c>
      <c r="B149" s="14" t="s">
        <v>45</v>
      </c>
      <c r="C149" s="14" t="s">
        <v>46</v>
      </c>
      <c r="D149" s="14" t="s">
        <v>47</v>
      </c>
      <c r="E149" s="14" t="s">
        <v>661</v>
      </c>
      <c r="F149" s="14" t="s">
        <v>662</v>
      </c>
      <c r="G149" s="13" t="s">
        <v>104</v>
      </c>
      <c r="H149" s="14" t="s">
        <v>157</v>
      </c>
      <c r="I149" s="14" t="s">
        <v>158</v>
      </c>
      <c r="J149" s="14" t="s">
        <v>73</v>
      </c>
      <c r="K149" s="14" t="s">
        <v>107</v>
      </c>
      <c r="L149" s="14" t="s">
        <v>53</v>
      </c>
      <c r="M149" s="14" t="s">
        <v>54</v>
      </c>
      <c r="N149" s="14" t="s">
        <v>54</v>
      </c>
      <c r="O149" s="14" t="s">
        <v>54</v>
      </c>
      <c r="P149" s="14" t="s">
        <v>108</v>
      </c>
      <c r="Q149" s="14" t="s">
        <v>108</v>
      </c>
      <c r="R149" s="14" t="s">
        <v>108</v>
      </c>
      <c r="S149" s="14" t="s">
        <v>108</v>
      </c>
      <c r="T149" s="50" t="s">
        <v>109</v>
      </c>
      <c r="U149" s="50"/>
      <c r="V149" s="50" t="s">
        <v>109</v>
      </c>
      <c r="W149" s="26" t="s">
        <v>675</v>
      </c>
      <c r="X149" s="50"/>
      <c r="Y149" s="50"/>
      <c r="Z149" s="50"/>
      <c r="AA149" s="23" t="s">
        <v>54</v>
      </c>
      <c r="AB149" s="23" t="s">
        <v>54</v>
      </c>
      <c r="AC149" s="23" t="s">
        <v>54</v>
      </c>
      <c r="AD149" s="14" t="s">
        <v>108</v>
      </c>
      <c r="AE149" s="14" t="s">
        <v>108</v>
      </c>
      <c r="AF149" s="14" t="s">
        <v>108</v>
      </c>
      <c r="AG149" s="14" t="s">
        <v>108</v>
      </c>
      <c r="AH149" s="23" t="s">
        <v>61</v>
      </c>
      <c r="AI149" s="23" t="s">
        <v>101</v>
      </c>
      <c r="AJ149" s="50"/>
      <c r="AK149" s="50" t="s">
        <v>111</v>
      </c>
      <c r="AL149" s="50"/>
      <c r="AM149" s="50"/>
      <c r="AN149" s="50"/>
      <c r="AO149" s="50"/>
      <c r="AP149" s="50" t="str">
        <f t="shared" si="6"/>
        <v>A year to year change of more than 200 (count difference) and 10% was identified for at least one subgroup, assessment type, or grade. Please review the CDQR Year to Year tab. Please resubmit SY 2017-18 data or submit a data note to explain why these data are accurate.</v>
      </c>
      <c r="AQ149" s="50" t="str">
        <f t="shared" si="7"/>
        <v>Grade 3:  Grade 3 counts are correct. The age requirement for kindergarten enrollment is a result of Act 183(2010) and Act 179(2012). On November 15, 2013, the Hawaii Department of Education changed the eligibility to enter kindergarten for school year 2014-15.  Since August 2014, a child must be 5 years of age on or before July 31 of the school year to enter kindergarten. At that time it was estimated that this change would reduce kindergarten enrollment by 5000 children for SY 2014-15.  This year to year change will keep appearing every year until this cohort graduates in SY 2026-27.
LEP:  The requirements for EL proficiency were increased resulting in less students exiting EL.
Race/Ethnicity: For Hawaii Strive HI (ESSA), the focus is on Pacific Islanders and Hawaiians. A potential problem in recoding the Race/Ethnicity subgroup in the source system for the science end of course assessment may be causing a discrepancy with this subgroup. The science files were resubmitted using the same rollup process as that used in SY 2016-17.</v>
      </c>
      <c r="AR149" s="50"/>
      <c r="AS149" s="50" t="str">
        <f t="shared" si="8"/>
        <v>Include</v>
      </c>
      <c r="AT149" s="50" t="str">
        <f>IF(VLOOKUP($A149,'Data Notes - Working'!$A$2:$BP$571,55,FALSE)=0,"",VLOOKUP($A149,'Data Notes - Working'!$A$2:$BP$571,55,FALSE))</f>
        <v/>
      </c>
      <c r="AU149" s="50" t="str">
        <f>IF(VLOOKUP($A149,'Data Notes - Working'!$A$2:$BP$571,56,FALSE)=0,"",VLOOKUP($A149,'Data Notes - Working'!$A$2:$BP$571,56,FALSE))</f>
        <v/>
      </c>
      <c r="AV149" s="50" t="str">
        <f>IF(VLOOKUP($A149,'Data Notes - Working'!$A$2:$BP$571,57,FALSE)=0,"",VLOOKUP($A149,'Data Notes - Working'!$A$2:$BP$571,57,FALSE))</f>
        <v>Y2Y explained</v>
      </c>
      <c r="AW149" s="50" t="str">
        <f>IF(VLOOKUP($A149,'Data Notes - Working'!$A$2:$BP$571,58,FALSE)=0,"",VLOOKUP($A149,'Data Notes - Working'!$A$2:$BP$571,58,FALSE))</f>
        <v/>
      </c>
      <c r="AX149" s="50" t="str">
        <f>IF(VLOOKUP(A149,'Data Notes - Working'!A148:BP717,59,FALSE)=0,"",VLOOKUP(A149,'Data Notes - Working'!A148:BP717,59,FALSE))</f>
        <v>No</v>
      </c>
      <c r="AY149" s="50" t="str">
        <f>IF(VLOOKUP($A149,'Data Notes - Working'!$A$2:$BP$571,60,FALSE)=0,"",VLOOKUP($A149,'Data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149" s="50" t="str">
        <f>IF(VLOOKUP($A149,'Data Notes - Working'!$A$2:$BP$571,61,FALSE)=0,"",VLOOKUP($A149,'Data Notes - Working'!$A$2:$BP$571,61,FALSE))</f>
        <v>Grade 3:  The age requirement for kindergarten enrollment is a result of Act 183 (2010) and Act 179 (2012). On November 15, 2013, the Hawaii Department of Education changed the eligibility to enter kindergarten for school year 2014-15.  Since August 2014, a child must be 5 years of age on or before July 31 of the school year to enter kindergarten. At that time it was estimated that this change would reduce kindergarten enrollment by 5000 children for SY 2014-15.  This year to year change will keep appearing every year until this cohort graduates in SY 2026-27.
LEP:  The requirements for EL proficiency were increased resulting in less students exiting EL.
Race/Ethnicity: For Hawaii Strive HI (ESSA), the focus is on Pacific Islanders and Hawaiians. A potential problem in recoding the Race/Ethnicity subgroup in the source system for the science end of course assessment may be causing a discrepancy with this subgroup. The science files were resubmitted using the same rollup process as that used in SY 2016-17.</v>
      </c>
      <c r="BA149" s="50"/>
      <c r="BB149" s="50"/>
      <c r="BC149" s="50"/>
      <c r="BD149" s="50"/>
      <c r="BE149" s="50"/>
      <c r="BF149" s="50"/>
      <c r="BG149" s="50"/>
    </row>
    <row r="150" spans="1:59" s="9" customFormat="1" ht="180">
      <c r="A150" s="13" t="s">
        <v>677</v>
      </c>
      <c r="B150" s="14" t="s">
        <v>45</v>
      </c>
      <c r="C150" s="14" t="s">
        <v>46</v>
      </c>
      <c r="D150" s="14" t="s">
        <v>47</v>
      </c>
      <c r="E150" s="14" t="s">
        <v>661</v>
      </c>
      <c r="F150" s="14" t="s">
        <v>662</v>
      </c>
      <c r="G150" s="13" t="s">
        <v>127</v>
      </c>
      <c r="H150" s="14" t="s">
        <v>128</v>
      </c>
      <c r="I150" s="14" t="s">
        <v>129</v>
      </c>
      <c r="J150" s="14" t="s">
        <v>51</v>
      </c>
      <c r="K150" s="14" t="s">
        <v>130</v>
      </c>
      <c r="L150" s="14" t="s">
        <v>53</v>
      </c>
      <c r="M150" s="14"/>
      <c r="N150" s="14" t="s">
        <v>54</v>
      </c>
      <c r="O150" s="14"/>
      <c r="P150" s="14" t="s">
        <v>131</v>
      </c>
      <c r="Q150" s="14" t="s">
        <v>678</v>
      </c>
      <c r="R150" s="14" t="s">
        <v>133</v>
      </c>
      <c r="S150" s="14" t="s">
        <v>58</v>
      </c>
      <c r="T150" s="50" t="s">
        <v>679</v>
      </c>
      <c r="U150" s="50"/>
      <c r="V150" s="50" t="s">
        <v>679</v>
      </c>
      <c r="W150" s="26" t="s">
        <v>680</v>
      </c>
      <c r="X150" s="50"/>
      <c r="Y150" s="50"/>
      <c r="Z150" s="50"/>
      <c r="AA150" s="23"/>
      <c r="AB150" s="14" t="s">
        <v>54</v>
      </c>
      <c r="AC150" s="14"/>
      <c r="AD150" s="14" t="s">
        <v>131</v>
      </c>
      <c r="AE150" s="14" t="s">
        <v>678</v>
      </c>
      <c r="AF150" s="14" t="s">
        <v>133</v>
      </c>
      <c r="AG150" s="23"/>
      <c r="AH150" s="23" t="s">
        <v>61</v>
      </c>
      <c r="AI150" s="23" t="s">
        <v>101</v>
      </c>
      <c r="AJ150" s="50"/>
      <c r="AK150" s="50" t="s">
        <v>681</v>
      </c>
      <c r="AL150" s="50"/>
      <c r="AM150" s="50"/>
      <c r="AN150" s="50"/>
      <c r="AO150" s="50"/>
      <c r="AP150" s="50" t="str">
        <f t="shared" si="6"/>
        <v>Across file comparison: The SEA number of students in the LEP subgroup who took an assessment and received a valid score in GRADES 3, 4, 5, 6, 7, 8, 11 does not equal the number of students in the LEP subgroup who participated in the assessment. Across all grades for all assessments, the Grand Total discrepancy is 764 students, or -11.34%. 
Similar discrepancies exist at the LEA and School levels. Please revise data and resubmit or explain in a data note why these data are accurate.</v>
      </c>
      <c r="AQ150" s="50" t="str">
        <f t="shared" si="7"/>
        <v>Data is correct.  Although the 764 EL students took the assessment, they were not assigned a proficiency score.</v>
      </c>
      <c r="AR150" s="50"/>
      <c r="AS150" s="50" t="str">
        <f t="shared" si="8"/>
        <v>Include</v>
      </c>
      <c r="AT150" s="50" t="str">
        <f>IF(VLOOKUP($A150,'Data Notes - Working'!$A$2:$BP$571,55,FALSE)=0,"",VLOOKUP($A150,'Data Notes - Working'!$A$2:$BP$571,55,FALSE))</f>
        <v/>
      </c>
      <c r="AU150" s="50" t="str">
        <f>IF(VLOOKUP($A150,'Data Notes - Working'!$A$2:$BP$571,56,FALSE)=0,"",VLOOKUP($A150,'Data Notes - Working'!$A$2:$BP$571,56,FALSE))</f>
        <v/>
      </c>
      <c r="AV150" s="50" t="str">
        <f>IF(VLOOKUP($A150,'Data Notes - Working'!$A$2:$BP$571,57,FALSE)=0,"",VLOOKUP($A150,'Data Notes - Working'!$A$2:$BP$571,57,FALSE))</f>
        <v/>
      </c>
      <c r="AW150" s="50" t="str">
        <f>IF(VLOOKUP($A150,'Data Notes - Working'!$A$2:$BP$571,58,FALSE)=0,"",VLOOKUP($A150,'Data Notes - Working'!$A$2:$BP$571,58,FALSE))</f>
        <v/>
      </c>
      <c r="AX150" s="50" t="str">
        <f>IF(VLOOKUP(A150,'Data Notes - Working'!A149:BP718,59,FALSE)=0,"",VLOOKUP(A150,'Data Notes - Working'!A149:BP718,59,FALSE))</f>
        <v>Yes</v>
      </c>
      <c r="AY150" s="50" t="str">
        <f>IF(VLOOKUP($A150,'Data Notes - Working'!$A$2:$BP$571,60,FALSE)=0,"",VLOOKUP($A150,'Data Notes - Working'!$A$2:$BP$571,60,FALSE))</f>
        <v>Across file comparison: The SEA number of students in the LEP subgroup who took an assessment and received a valid score in GRADES 3, 4, 5, 6, 7, 8, 11 does not equal the number of students in the LEP subgroup who participated in the assessment. Across all grades for all assessments, the Grand Total discrepancy is 764 students, or -11.34%. 
Similar discrepancies exist at the LEA and School levels. Please revise data and resubmit or explain in a data note why these data are accurate.
ED Note: State indicated that data were correct as reported.</v>
      </c>
      <c r="AZ150" s="50" t="str">
        <f>IF(VLOOKUP($A150,'Data Notes - Working'!$A$2:$BP$571,61,FALSE)=0,"",VLOOKUP($A150,'Data Notes - Working'!$A$2:$BP$571,61,FALSE))</f>
        <v>Data is correct.  Although the 764 EL students took the assessment, they were not assigned a proficiency score.</v>
      </c>
      <c r="BA150" s="50"/>
      <c r="BB150" s="50"/>
      <c r="BC150" s="50"/>
      <c r="BD150" s="50"/>
      <c r="BE150" s="50"/>
      <c r="BF150" s="50"/>
      <c r="BG150" s="50"/>
    </row>
    <row r="151" spans="1:59" s="9" customFormat="1" ht="150">
      <c r="A151" s="13" t="s">
        <v>682</v>
      </c>
      <c r="B151" s="14" t="s">
        <v>45</v>
      </c>
      <c r="C151" s="14" t="s">
        <v>46</v>
      </c>
      <c r="D151" s="14" t="s">
        <v>47</v>
      </c>
      <c r="E151" s="14" t="s">
        <v>661</v>
      </c>
      <c r="F151" s="14" t="s">
        <v>662</v>
      </c>
      <c r="G151" s="13" t="s">
        <v>127</v>
      </c>
      <c r="H151" s="14" t="s">
        <v>128</v>
      </c>
      <c r="I151" s="14" t="s">
        <v>129</v>
      </c>
      <c r="J151" s="14" t="s">
        <v>51</v>
      </c>
      <c r="K151" s="14" t="s">
        <v>130</v>
      </c>
      <c r="L151" s="14" t="s">
        <v>53</v>
      </c>
      <c r="M151" s="14"/>
      <c r="N151" s="14" t="s">
        <v>54</v>
      </c>
      <c r="O151" s="14"/>
      <c r="P151" s="14" t="s">
        <v>572</v>
      </c>
      <c r="Q151" s="14" t="s">
        <v>683</v>
      </c>
      <c r="R151" s="14" t="s">
        <v>133</v>
      </c>
      <c r="S151" s="14" t="s">
        <v>58</v>
      </c>
      <c r="T151" s="50" t="s">
        <v>684</v>
      </c>
      <c r="U151" s="50"/>
      <c r="V151" s="50" t="s">
        <v>684</v>
      </c>
      <c r="W151" s="26" t="s">
        <v>685</v>
      </c>
      <c r="X151" s="50"/>
      <c r="Y151" s="50"/>
      <c r="Z151" s="50"/>
      <c r="AA151" s="23"/>
      <c r="AB151" s="23"/>
      <c r="AC151" s="23"/>
      <c r="AD151" s="23"/>
      <c r="AE151" s="23"/>
      <c r="AF151" s="23"/>
      <c r="AG151" s="23"/>
      <c r="AH151" s="23" t="s">
        <v>61</v>
      </c>
      <c r="AI151" s="23" t="s">
        <v>62</v>
      </c>
      <c r="AJ151" s="50"/>
      <c r="AK151" s="50"/>
      <c r="AL151" s="50"/>
      <c r="AM151" s="50"/>
      <c r="AN151" s="50"/>
      <c r="AO151" s="50"/>
      <c r="AP151" s="50" t="str">
        <f t="shared" si="6"/>
        <v/>
      </c>
      <c r="AQ151" s="50" t="str">
        <f t="shared" si="7"/>
        <v>Counts are accurate. Hawaiian students taking the KAEO assessment (an assessment translated into the Hawaiian language) do not receive a proficiency score.  KAEO is administerd only to students in grades 5 and 6.</v>
      </c>
      <c r="AR151" s="50"/>
      <c r="AS151" s="50" t="str">
        <f t="shared" si="8"/>
        <v>Exclude</v>
      </c>
      <c r="AT151" s="50" t="str">
        <f>IF(VLOOKUP($A151,'Data Notes - Working'!$A$2:$BP$571,55,FALSE)=0,"",VLOOKUP($A151,'Data Notes - Working'!$A$2:$BP$571,55,FALSE))</f>
        <v>No</v>
      </c>
      <c r="AU151" s="50" t="str">
        <f>IF(VLOOKUP($A151,'Data Notes - Working'!$A$2:$BP$571,56,FALSE)=0,"",VLOOKUP($A151,'Data Notes - Working'!$A$2:$BP$571,56,FALSE))</f>
        <v>Resolved</v>
      </c>
      <c r="AV151" s="50" t="str">
        <f>IF(VLOOKUP($A151,'Data Notes - Working'!$A$2:$BP$571,57,FALSE)=0,"",VLOOKUP($A151,'Data Notes - Working'!$A$2:$BP$571,57,FALSE))</f>
        <v/>
      </c>
      <c r="AW151" s="50" t="str">
        <f>IF(VLOOKUP($A151,'Data Notes - Working'!$A$2:$BP$571,58,FALSE)=0,"",VLOOKUP($A151,'Data Notes - Working'!$A$2:$BP$571,58,FALSE))</f>
        <v/>
      </c>
      <c r="AX151" s="50" t="str">
        <f>IF(VLOOKUP(A151,'Data Notes - Working'!A150:BP719,59,FALSE)=0,"",VLOOKUP(A151,'Data Notes - Working'!A150:BP719,59,FALSE))</f>
        <v>Yes</v>
      </c>
      <c r="AY151" s="50" t="str">
        <f>IF(VLOOKUP($A151,'Data Notes - Working'!$A$2:$BP$571,60,FALSE)=0,"",VLOOKUP($A151,'Data Notes - Working'!$A$2:$BP$571,60,FALSE))</f>
        <v/>
      </c>
      <c r="AZ151" s="50" t="str">
        <f>IF(VLOOKUP($A151,'Data Notes - Working'!$A$2:$BP$571,61,FALSE)=0,"",VLOOKUP($A151,'Data Notes - Working'!$A$2:$BP$571,61,FALSE))</f>
        <v/>
      </c>
      <c r="BA151" s="50"/>
      <c r="BB151" s="50"/>
      <c r="BC151" s="50"/>
      <c r="BD151" s="50"/>
      <c r="BE151" s="50"/>
      <c r="BF151" s="50"/>
      <c r="BG151" s="50"/>
    </row>
    <row r="152" spans="1:59" s="9" customFormat="1" ht="150">
      <c r="A152" s="13" t="s">
        <v>686</v>
      </c>
      <c r="B152" s="14" t="s">
        <v>45</v>
      </c>
      <c r="C152" s="14" t="s">
        <v>46</v>
      </c>
      <c r="D152" s="14" t="s">
        <v>47</v>
      </c>
      <c r="E152" s="14" t="s">
        <v>661</v>
      </c>
      <c r="F152" s="14" t="s">
        <v>662</v>
      </c>
      <c r="G152" s="14" t="s">
        <v>172</v>
      </c>
      <c r="H152" s="14" t="s">
        <v>91</v>
      </c>
      <c r="I152" s="14" t="s">
        <v>92</v>
      </c>
      <c r="J152" s="14" t="s">
        <v>73</v>
      </c>
      <c r="K152" s="14" t="s">
        <v>173</v>
      </c>
      <c r="L152" s="14" t="s">
        <v>53</v>
      </c>
      <c r="M152" s="14" t="s">
        <v>54</v>
      </c>
      <c r="N152" s="14" t="s">
        <v>54</v>
      </c>
      <c r="O152" s="14"/>
      <c r="P152" s="14" t="s">
        <v>281</v>
      </c>
      <c r="Q152" s="14" t="s">
        <v>56</v>
      </c>
      <c r="R152" s="14" t="s">
        <v>133</v>
      </c>
      <c r="S152" s="14" t="s">
        <v>58</v>
      </c>
      <c r="T152" s="50" t="s">
        <v>687</v>
      </c>
      <c r="U152" s="50"/>
      <c r="V152" s="50" t="s">
        <v>687</v>
      </c>
      <c r="W152" s="26" t="s">
        <v>688</v>
      </c>
      <c r="X152" s="50"/>
      <c r="Y152" s="50"/>
      <c r="Z152" s="50"/>
      <c r="AA152" s="23"/>
      <c r="AB152" s="23"/>
      <c r="AC152" s="23"/>
      <c r="AD152" s="23"/>
      <c r="AE152" s="23"/>
      <c r="AF152" s="23"/>
      <c r="AG152" s="23"/>
      <c r="AH152" s="23" t="s">
        <v>61</v>
      </c>
      <c r="AI152" s="23" t="s">
        <v>62</v>
      </c>
      <c r="AJ152" s="50"/>
      <c r="AK152" s="50"/>
      <c r="AL152" s="50"/>
      <c r="AM152" s="50"/>
      <c r="AN152" s="50"/>
      <c r="AO152" s="50"/>
      <c r="AP152" s="50" t="str">
        <f t="shared" si="6"/>
        <v/>
      </c>
      <c r="AQ152" s="50" t="str">
        <f t="shared" si="7"/>
        <v>Counts disappeared due to a coding error.  Code corrected. File resubmitted.</v>
      </c>
      <c r="AR152" s="50"/>
      <c r="AS152" s="50" t="str">
        <f t="shared" si="8"/>
        <v>Exclude</v>
      </c>
      <c r="AT152" s="50" t="str">
        <f>IF(VLOOKUP($A152,'Data Notes - Working'!$A$2:$BP$571,55,FALSE)=0,"",VLOOKUP($A152,'Data Notes - Working'!$A$2:$BP$571,55,FALSE))</f>
        <v>No</v>
      </c>
      <c r="AU152" s="50" t="str">
        <f>IF(VLOOKUP($A152,'Data Notes - Working'!$A$2:$BP$571,56,FALSE)=0,"",VLOOKUP($A152,'Data Notes - Working'!$A$2:$BP$571,56,FALSE))</f>
        <v>Resolved</v>
      </c>
      <c r="AV152" s="50" t="str">
        <f>IF(VLOOKUP($A152,'Data Notes - Working'!$A$2:$BP$571,57,FALSE)=0,"",VLOOKUP($A152,'Data Notes - Working'!$A$2:$BP$571,57,FALSE))</f>
        <v/>
      </c>
      <c r="AW152" s="50" t="str">
        <f>IF(VLOOKUP($A152,'Data Notes - Working'!$A$2:$BP$571,58,FALSE)=0,"",VLOOKUP($A152,'Data Notes - Working'!$A$2:$BP$571,58,FALSE))</f>
        <v/>
      </c>
      <c r="AX152" s="50" t="str">
        <f>IF(VLOOKUP(A152,'Data Notes - Working'!A151:BP720,59,FALSE)=0,"",VLOOKUP(A152,'Data Notes - Working'!A151:BP720,59,FALSE))</f>
        <v/>
      </c>
      <c r="AY152" s="50" t="str">
        <f>IF(VLOOKUP($A152,'Data Notes - Working'!$A$2:$BP$571,60,FALSE)=0,"",VLOOKUP($A152,'Data Notes - Working'!$A$2:$BP$571,60,FALSE))</f>
        <v/>
      </c>
      <c r="AZ152" s="50" t="str">
        <f>IF(VLOOKUP($A152,'Data Notes - Working'!$A$2:$BP$571,61,FALSE)=0,"",VLOOKUP($A152,'Data Notes - Working'!$A$2:$BP$571,61,FALSE))</f>
        <v/>
      </c>
      <c r="BA152" s="50"/>
      <c r="BB152" s="50"/>
      <c r="BC152" s="50"/>
      <c r="BD152" s="50"/>
      <c r="BE152" s="50"/>
      <c r="BF152" s="50"/>
      <c r="BG152" s="50"/>
    </row>
    <row r="153" spans="1:59" s="9" customFormat="1" ht="120">
      <c r="A153" s="13" t="s">
        <v>689</v>
      </c>
      <c r="B153" s="14" t="s">
        <v>45</v>
      </c>
      <c r="C153" s="14" t="s">
        <v>46</v>
      </c>
      <c r="D153" s="14" t="s">
        <v>47</v>
      </c>
      <c r="E153" s="14" t="s">
        <v>661</v>
      </c>
      <c r="F153" s="14" t="s">
        <v>662</v>
      </c>
      <c r="G153" s="13" t="s">
        <v>179</v>
      </c>
      <c r="H153" s="14">
        <v>188</v>
      </c>
      <c r="I153" s="14">
        <v>589</v>
      </c>
      <c r="J153" s="14" t="s">
        <v>73</v>
      </c>
      <c r="K153" s="14" t="s">
        <v>180</v>
      </c>
      <c r="L153" s="14" t="s">
        <v>53</v>
      </c>
      <c r="M153" s="14"/>
      <c r="N153" s="14" t="s">
        <v>54</v>
      </c>
      <c r="O153" s="14"/>
      <c r="P153" s="14" t="s">
        <v>315</v>
      </c>
      <c r="Q153" s="14" t="s">
        <v>56</v>
      </c>
      <c r="R153" s="14" t="s">
        <v>68</v>
      </c>
      <c r="S153" s="14" t="s">
        <v>58</v>
      </c>
      <c r="T153" s="50" t="s">
        <v>690</v>
      </c>
      <c r="U153" s="50"/>
      <c r="V153" s="50" t="s">
        <v>690</v>
      </c>
      <c r="W153" s="26" t="s">
        <v>691</v>
      </c>
      <c r="X153" s="50"/>
      <c r="Y153" s="50"/>
      <c r="Z153" s="50"/>
      <c r="AA153" s="23"/>
      <c r="AB153" s="23" t="s">
        <v>54</v>
      </c>
      <c r="AC153" s="23"/>
      <c r="AD153" s="23" t="s">
        <v>315</v>
      </c>
      <c r="AE153" s="23" t="s">
        <v>133</v>
      </c>
      <c r="AF153" s="23" t="s">
        <v>133</v>
      </c>
      <c r="AG153" s="23" t="s">
        <v>141</v>
      </c>
      <c r="AH153" s="23" t="s">
        <v>61</v>
      </c>
      <c r="AI153" s="23" t="s">
        <v>101</v>
      </c>
      <c r="AJ153" s="50"/>
      <c r="AK153" s="50" t="s">
        <v>692</v>
      </c>
      <c r="AL153" s="50"/>
      <c r="AM153" s="50"/>
      <c r="AN153" s="50"/>
      <c r="AO153" s="50"/>
      <c r="AP153" s="50" t="str">
        <f t="shared" si="6"/>
        <v>Low Participation Rate (FS188): The participation rate for HOM students is 94.93%. The ESEA, as amended, requires that States annually measure the achievement of not less than 95 percent of all students, and 95 percent of all students in each subgroup of students. Please revise data and resubmit and/or provide an explanatory data note.</v>
      </c>
      <c r="AQ153" s="50" t="str">
        <f t="shared" si="7"/>
        <v>The data is correct, however, the department will continue to work with the schools to increase this subgroup's participation.</v>
      </c>
      <c r="AR153" s="50"/>
      <c r="AS153" s="50" t="str">
        <f t="shared" si="8"/>
        <v>Include</v>
      </c>
      <c r="AT153" s="50" t="str">
        <f>IF(VLOOKUP($A153,'Data Notes - Working'!$A$2:$BP$571,55,FALSE)=0,"",VLOOKUP($A153,'Data Notes - Working'!$A$2:$BP$571,55,FALSE))</f>
        <v>SEA only issue</v>
      </c>
      <c r="AU153" s="50" t="str">
        <f>IF(VLOOKUP($A153,'Data Notes - Working'!$A$2:$BP$571,56,FALSE)=0,"",VLOOKUP($A153,'Data Notes - Working'!$A$2:$BP$571,56,FALSE))</f>
        <v/>
      </c>
      <c r="AV153" s="50" t="str">
        <f>IF(VLOOKUP($A153,'Data Notes - Working'!$A$2:$BP$571,57,FALSE)=0,"",VLOOKUP($A153,'Data Notes - Working'!$A$2:$BP$571,57,FALSE))</f>
        <v/>
      </c>
      <c r="AW153" s="50" t="str">
        <f>IF(VLOOKUP($A153,'Data Notes - Working'!$A$2:$BP$571,58,FALSE)=0,"",VLOOKUP($A153,'Data Notes - Working'!$A$2:$BP$571,58,FALSE))</f>
        <v/>
      </c>
      <c r="AX153" s="50" t="str">
        <f>IF(VLOOKUP(A153,'Data Notes - Working'!A152:BP721,59,FALSE)=0,"",VLOOKUP(A153,'Data Notes - Working'!A152:BP721,59,FALSE))</f>
        <v>Yes</v>
      </c>
      <c r="AY153" s="50" t="str">
        <f>IF(VLOOKUP($A153,'Data Notes - Working'!$A$2:$BP$571,60,FALSE)=0,"",VLOOKUP($A153,'Data Notes - Working'!$A$2:$BP$571,60,FALSE))</f>
        <v>Low Participation Rate (FS188): The participation rate for HOM students is 94.93%.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AZ153" s="50" t="str">
        <f>IF(VLOOKUP($A153,'Data Notes - Working'!$A$2:$BP$571,61,FALSE)=0,"",VLOOKUP($A153,'Data Notes - Working'!$A$2:$BP$571,61,FALSE))</f>
        <v>The department will continue to work with the schools to increase this subgroup's participation.</v>
      </c>
      <c r="BA153" s="50"/>
      <c r="BB153" s="50"/>
      <c r="BC153" s="50"/>
      <c r="BD153" s="50"/>
      <c r="BE153" s="50"/>
      <c r="BF153" s="50"/>
      <c r="BG153" s="50"/>
    </row>
    <row r="154" spans="1:59" s="9" customFormat="1" ht="150">
      <c r="A154" s="13" t="s">
        <v>693</v>
      </c>
      <c r="B154" s="14" t="s">
        <v>45</v>
      </c>
      <c r="C154" s="14" t="s">
        <v>46</v>
      </c>
      <c r="D154" s="14" t="s">
        <v>47</v>
      </c>
      <c r="E154" s="14" t="s">
        <v>661</v>
      </c>
      <c r="F154" s="14" t="s">
        <v>662</v>
      </c>
      <c r="G154" s="17" t="s">
        <v>136</v>
      </c>
      <c r="H154" s="18">
        <v>185</v>
      </c>
      <c r="I154" s="14">
        <v>588</v>
      </c>
      <c r="J154" s="14" t="s">
        <v>73</v>
      </c>
      <c r="K154" s="14" t="s">
        <v>137</v>
      </c>
      <c r="L154" s="14" t="s">
        <v>53</v>
      </c>
      <c r="M154" s="14" t="s">
        <v>54</v>
      </c>
      <c r="N154" s="14"/>
      <c r="O154" s="14"/>
      <c r="P154" s="14" t="s">
        <v>55</v>
      </c>
      <c r="Q154" s="14" t="s">
        <v>56</v>
      </c>
      <c r="R154" s="14" t="s">
        <v>140</v>
      </c>
      <c r="S154" s="14" t="s">
        <v>58</v>
      </c>
      <c r="T154" s="50" t="s">
        <v>397</v>
      </c>
      <c r="U154" s="50"/>
      <c r="V154" s="50" t="s">
        <v>694</v>
      </c>
      <c r="W154" s="26" t="s">
        <v>695</v>
      </c>
      <c r="X154" s="50"/>
      <c r="Y154" s="50"/>
      <c r="Z154" s="50" t="s">
        <v>437</v>
      </c>
      <c r="AA154" s="23" t="s">
        <v>54</v>
      </c>
      <c r="AB154" s="23"/>
      <c r="AC154" s="23"/>
      <c r="AD154" s="14" t="s">
        <v>139</v>
      </c>
      <c r="AE154" s="14" t="s">
        <v>133</v>
      </c>
      <c r="AF154" s="14" t="s">
        <v>140</v>
      </c>
      <c r="AG154" s="14" t="s">
        <v>141</v>
      </c>
      <c r="AH154" s="23" t="s">
        <v>185</v>
      </c>
      <c r="AI154" s="23" t="s">
        <v>101</v>
      </c>
      <c r="AJ154" s="44"/>
      <c r="AK154" s="50" t="s">
        <v>694</v>
      </c>
      <c r="AL154" s="50"/>
      <c r="AM154" s="50"/>
      <c r="AN154" s="50"/>
      <c r="AO154" s="50"/>
      <c r="AP154" s="50" t="str">
        <f t="shared" si="6"/>
        <v xml:space="preserve">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v>
      </c>
      <c r="AQ154" s="50" t="str">
        <f t="shared" si="7"/>
        <v>Waiver noted by ED</v>
      </c>
      <c r="AR154" s="50"/>
      <c r="AS154" s="50" t="str">
        <f t="shared" si="8"/>
        <v>Include</v>
      </c>
      <c r="AT154" s="50" t="str">
        <f>IF(VLOOKUP($A154,'Data Notes - Working'!$A$2:$BP$571,55,FALSE)=0,"",VLOOKUP($A154,'Data Notes - Working'!$A$2:$BP$571,55,FALSE))</f>
        <v/>
      </c>
      <c r="AU154" s="50" t="str">
        <f>IF(VLOOKUP($A154,'Data Notes - Working'!$A$2:$BP$571,56,FALSE)=0,"",VLOOKUP($A154,'Data Notes - Working'!$A$2:$BP$571,56,FALSE))</f>
        <v/>
      </c>
      <c r="AV154" s="50" t="str">
        <f>IF(VLOOKUP($A154,'Data Notes - Working'!$A$2:$BP$571,57,FALSE)=0,"",VLOOKUP($A154,'Data Notes - Working'!$A$2:$BP$571,57,FALSE))</f>
        <v>No</v>
      </c>
      <c r="AW154" s="50" t="str">
        <f>IF(VLOOKUP($A154,'Data Notes - Working'!$A$2:$BP$571,58,FALSE)=0,"",VLOOKUP($A154,'Data Notes - Working'!$A$2:$BP$571,58,FALSE))</f>
        <v>Not relevant</v>
      </c>
      <c r="AX154" s="50" t="str">
        <f>IF(VLOOKUP(A154,'Data Notes - Working'!A153:BP722,59,FALSE)=0,"",VLOOKUP(A154,'Data Notes - Working'!A153:BP722,59,FALSE))</f>
        <v>No</v>
      </c>
      <c r="AY154" s="50" t="str">
        <f>IF(VLOOKUP($A154,'Data Notes - Working'!$A$2:$BP$571,60,FALSE)=0,"",VLOOKUP($A154,'Data Notes - Working'!$A$2:$BP$571,60,FALSE))</f>
        <v xml:space="preserve">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v>
      </c>
      <c r="AZ154" s="50" t="str">
        <f>IF(VLOOKUP($A154,'Data Notes - Working'!$A$2:$BP$571,61,FALSE)=0,"",VLOOKUP($A154,'Data Notes - Working'!$A$2:$BP$571,61,FALSE))</f>
        <v/>
      </c>
      <c r="BA154" s="50"/>
      <c r="BB154" s="50"/>
      <c r="BC154" s="50"/>
      <c r="BD154" s="50"/>
      <c r="BE154" s="50"/>
      <c r="BF154" s="50"/>
      <c r="BG154" s="50"/>
    </row>
    <row r="155" spans="1:59" s="9" customFormat="1" ht="165">
      <c r="A155" s="13" t="s">
        <v>696</v>
      </c>
      <c r="B155" s="14" t="s">
        <v>45</v>
      </c>
      <c r="C155" s="14" t="s">
        <v>46</v>
      </c>
      <c r="D155" s="14" t="s">
        <v>47</v>
      </c>
      <c r="E155" s="14" t="s">
        <v>661</v>
      </c>
      <c r="F155" s="14" t="s">
        <v>662</v>
      </c>
      <c r="G155" s="17" t="s">
        <v>136</v>
      </c>
      <c r="H155" s="18">
        <v>188</v>
      </c>
      <c r="I155" s="14">
        <v>589</v>
      </c>
      <c r="J155" s="14" t="s">
        <v>73</v>
      </c>
      <c r="K155" s="14" t="s">
        <v>137</v>
      </c>
      <c r="L155" s="14" t="s">
        <v>53</v>
      </c>
      <c r="M155" s="14"/>
      <c r="N155" s="14" t="s">
        <v>54</v>
      </c>
      <c r="O155" s="14"/>
      <c r="P155" s="14" t="s">
        <v>55</v>
      </c>
      <c r="Q155" s="14" t="s">
        <v>56</v>
      </c>
      <c r="R155" s="14" t="s">
        <v>140</v>
      </c>
      <c r="S155" s="14" t="s">
        <v>58</v>
      </c>
      <c r="T155" s="50" t="s">
        <v>401</v>
      </c>
      <c r="U155" s="50"/>
      <c r="V155" s="50" t="s">
        <v>697</v>
      </c>
      <c r="W155" s="26" t="s">
        <v>695</v>
      </c>
      <c r="X155" s="50"/>
      <c r="Y155" s="50"/>
      <c r="Z155" s="50" t="s">
        <v>437</v>
      </c>
      <c r="AA155" s="23"/>
      <c r="AB155" s="23" t="s">
        <v>54</v>
      </c>
      <c r="AC155" s="23"/>
      <c r="AD155" s="14" t="s">
        <v>139</v>
      </c>
      <c r="AE155" s="14" t="s">
        <v>133</v>
      </c>
      <c r="AF155" s="14" t="s">
        <v>140</v>
      </c>
      <c r="AG155" s="14" t="s">
        <v>141</v>
      </c>
      <c r="AH155" s="23" t="s">
        <v>61</v>
      </c>
      <c r="AI155" s="23" t="s">
        <v>101</v>
      </c>
      <c r="AJ155" s="44"/>
      <c r="AK155" s="50" t="s">
        <v>697</v>
      </c>
      <c r="AL155" s="50"/>
      <c r="AM155" s="50"/>
      <c r="AN155" s="50"/>
      <c r="AO155" s="50"/>
      <c r="AP155" s="50" t="str">
        <f t="shared" si="6"/>
        <v xml:space="preserve">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155" s="50" t="str">
        <f t="shared" si="7"/>
        <v>Waiver noted by ED</v>
      </c>
      <c r="AR155" s="50"/>
      <c r="AS155" s="50" t="str">
        <f t="shared" si="8"/>
        <v>Include</v>
      </c>
      <c r="AT155" s="50" t="str">
        <f>IF(VLOOKUP($A155,'Data Notes - Working'!$A$2:$BP$571,55,FALSE)=0,"",VLOOKUP($A155,'Data Notes - Working'!$A$2:$BP$571,55,FALSE))</f>
        <v/>
      </c>
      <c r="AU155" s="50" t="str">
        <f>IF(VLOOKUP($A155,'Data Notes - Working'!$A$2:$BP$571,56,FALSE)=0,"",VLOOKUP($A155,'Data Notes - Working'!$A$2:$BP$571,56,FALSE))</f>
        <v/>
      </c>
      <c r="AV155" s="50" t="str">
        <f>IF(VLOOKUP($A155,'Data Notes - Working'!$A$2:$BP$571,57,FALSE)=0,"",VLOOKUP($A155,'Data Notes - Working'!$A$2:$BP$571,57,FALSE))</f>
        <v>No</v>
      </c>
      <c r="AW155" s="50" t="str">
        <f>IF(VLOOKUP($A155,'Data Notes - Working'!$A$2:$BP$571,58,FALSE)=0,"",VLOOKUP($A155,'Data Notes - Working'!$A$2:$BP$571,58,FALSE))</f>
        <v>Not relevant</v>
      </c>
      <c r="AX155" s="50" t="str">
        <f>IF(VLOOKUP(A155,'Data Notes - Working'!A154:BP723,59,FALSE)=0,"",VLOOKUP(A155,'Data Notes - Working'!A154:BP723,59,FALSE))</f>
        <v>No</v>
      </c>
      <c r="AY155" s="50" t="str">
        <f>IF(VLOOKUP($A155,'Data Notes - Working'!$A$2:$BP$571,60,FALSE)=0,"",VLOOKUP($A155,'Data Notes - Working'!$A$2:$BP$571,60,FALSE))</f>
        <v xml:space="preserve">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155" s="50" t="str">
        <f>IF(VLOOKUP($A155,'Data Notes - Working'!$A$2:$BP$571,61,FALSE)=0,"",VLOOKUP($A155,'Data Notes - Working'!$A$2:$BP$571,61,FALSE))</f>
        <v/>
      </c>
      <c r="BA155" s="50"/>
      <c r="BB155" s="50"/>
      <c r="BC155" s="50"/>
      <c r="BD155" s="50"/>
      <c r="BE155" s="50"/>
      <c r="BF155" s="50"/>
      <c r="BG155" s="50"/>
    </row>
    <row r="156" spans="1:59" s="9" customFormat="1" ht="150">
      <c r="A156" s="13" t="s">
        <v>698</v>
      </c>
      <c r="B156" s="14" t="s">
        <v>45</v>
      </c>
      <c r="C156" s="14" t="s">
        <v>46</v>
      </c>
      <c r="D156" s="14" t="s">
        <v>47</v>
      </c>
      <c r="E156" s="14" t="s">
        <v>661</v>
      </c>
      <c r="F156" s="14" t="s">
        <v>662</v>
      </c>
      <c r="G156" s="17" t="s">
        <v>136</v>
      </c>
      <c r="H156" s="18">
        <v>189</v>
      </c>
      <c r="I156" s="14">
        <v>590</v>
      </c>
      <c r="J156" s="14" t="s">
        <v>73</v>
      </c>
      <c r="K156" s="14" t="s">
        <v>137</v>
      </c>
      <c r="L156" s="14" t="s">
        <v>53</v>
      </c>
      <c r="M156" s="14"/>
      <c r="N156" s="14"/>
      <c r="O156" s="14" t="s">
        <v>54</v>
      </c>
      <c r="P156" s="14" t="s">
        <v>55</v>
      </c>
      <c r="Q156" s="14" t="s">
        <v>56</v>
      </c>
      <c r="R156" s="14" t="s">
        <v>140</v>
      </c>
      <c r="S156" s="14" t="s">
        <v>58</v>
      </c>
      <c r="T156" s="50" t="s">
        <v>699</v>
      </c>
      <c r="U156" s="50"/>
      <c r="V156" s="50" t="s">
        <v>700</v>
      </c>
      <c r="W156" s="26" t="s">
        <v>701</v>
      </c>
      <c r="X156" s="50"/>
      <c r="Y156" s="50"/>
      <c r="Z156" s="50" t="s">
        <v>399</v>
      </c>
      <c r="AA156" s="23"/>
      <c r="AB156" s="23"/>
      <c r="AC156" s="23" t="s">
        <v>54</v>
      </c>
      <c r="AD156" s="14" t="s">
        <v>139</v>
      </c>
      <c r="AE156" s="14" t="s">
        <v>133</v>
      </c>
      <c r="AF156" s="14" t="s">
        <v>140</v>
      </c>
      <c r="AG156" s="14" t="s">
        <v>141</v>
      </c>
      <c r="AH156" s="23" t="s">
        <v>61</v>
      </c>
      <c r="AI156" s="23" t="s">
        <v>101</v>
      </c>
      <c r="AJ156" s="50"/>
      <c r="AK156" s="50" t="s">
        <v>702</v>
      </c>
      <c r="AL156" s="50"/>
      <c r="AM156" s="50" t="s">
        <v>703</v>
      </c>
      <c r="AN156" s="50"/>
      <c r="AO156" s="50"/>
      <c r="AP156" s="50" t="str">
        <f t="shared" si="6"/>
        <v xml:space="preserve">1% CWD Alternate Assessment Participation [SCIENCE]: Students with Disabilities (IDEA) (CWD) taking the alternate assessment based on alternate achievement standards (ALTPARTALTACH) make up 1.11%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v>
      </c>
      <c r="AQ156" s="50" t="str">
        <f t="shared" si="7"/>
        <v>Strive HI waiver covers only Math and R/LA.  Hawaii will request that Science also be covered by a waiver.</v>
      </c>
      <c r="AR156" s="50"/>
      <c r="AS156" s="50" t="str">
        <f t="shared" si="8"/>
        <v>Include</v>
      </c>
      <c r="AT156" s="50" t="str">
        <f>IF(VLOOKUP($A156,'Data Notes - Working'!$A$2:$BP$571,55,FALSE)=0,"",VLOOKUP($A156,'Data Notes - Working'!$A$2:$BP$571,55,FALSE))</f>
        <v>Science-only issue</v>
      </c>
      <c r="AU156" s="50" t="str">
        <f>IF(VLOOKUP($A156,'Data Notes - Working'!$A$2:$BP$571,56,FALSE)=0,"",VLOOKUP($A156,'Data Notes - Working'!$A$2:$BP$571,56,FALSE))</f>
        <v/>
      </c>
      <c r="AV156" s="50" t="str">
        <f>IF(VLOOKUP($A156,'Data Notes - Working'!$A$2:$BP$571,57,FALSE)=0,"",VLOOKUP($A156,'Data Notes - Working'!$A$2:$BP$571,57,FALSE))</f>
        <v/>
      </c>
      <c r="AW156" s="50" t="str">
        <f>IF(VLOOKUP($A156,'Data Notes - Working'!$A$2:$BP$571,58,FALSE)=0,"",VLOOKUP($A156,'Data Notes - Working'!$A$2:$BP$571,58,FALSE))</f>
        <v/>
      </c>
      <c r="AX156" s="50" t="str">
        <f>IF(VLOOKUP(A156,'Data Notes - Working'!A155:BP724,59,FALSE)=0,"",VLOOKUP(A156,'Data Notes - Working'!A155:BP724,59,FALSE))</f>
        <v>No</v>
      </c>
      <c r="AY156" s="50" t="str">
        <f>IF(VLOOKUP($A156,'Data Notes - Working'!$A$2:$BP$571,60,FALSE)=0,"",VLOOKUP($A156,'Data Notes - Working'!$A$2:$BP$571,60,FALSE))</f>
        <v xml:space="preserve">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156" s="50" t="str">
        <f>IF(VLOOKUP($A156,'Data Notes - Working'!$A$2:$BP$571,61,FALSE)=0,"",VLOOKUP($A156,'Data Notes - Working'!$A$2:$BP$571,61,FALSE))</f>
        <v>Strive HI waiver covers only Math and R/LA.  Hawaii will request that Science also be covered by a waiver.</v>
      </c>
      <c r="BA156" s="50"/>
      <c r="BB156" s="50"/>
      <c r="BC156" s="50"/>
      <c r="BD156" s="50"/>
      <c r="BE156" s="50"/>
      <c r="BF156" s="50"/>
      <c r="BG156" s="50"/>
    </row>
    <row r="157" spans="1:59" s="9" customFormat="1" ht="94.5">
      <c r="A157" s="13" t="s">
        <v>704</v>
      </c>
      <c r="B157" s="14" t="s">
        <v>45</v>
      </c>
      <c r="C157" s="14" t="s">
        <v>46</v>
      </c>
      <c r="D157" s="14" t="s">
        <v>47</v>
      </c>
      <c r="E157" s="14" t="s">
        <v>705</v>
      </c>
      <c r="F157" s="14" t="s">
        <v>706</v>
      </c>
      <c r="G157" s="13" t="s">
        <v>104</v>
      </c>
      <c r="H157" s="14" t="s">
        <v>157</v>
      </c>
      <c r="I157" s="14" t="s">
        <v>158</v>
      </c>
      <c r="J157" s="14" t="s">
        <v>73</v>
      </c>
      <c r="K157" s="14" t="s">
        <v>107</v>
      </c>
      <c r="L157" s="14" t="s">
        <v>53</v>
      </c>
      <c r="M157" s="14" t="s">
        <v>54</v>
      </c>
      <c r="N157" s="14" t="s">
        <v>54</v>
      </c>
      <c r="O157" s="14" t="s">
        <v>54</v>
      </c>
      <c r="P157" s="14" t="s">
        <v>108</v>
      </c>
      <c r="Q157" s="14" t="s">
        <v>108</v>
      </c>
      <c r="R157" s="14" t="s">
        <v>108</v>
      </c>
      <c r="S157" s="14" t="s">
        <v>108</v>
      </c>
      <c r="T157" s="50" t="s">
        <v>109</v>
      </c>
      <c r="U157" s="50"/>
      <c r="V157" s="50" t="s">
        <v>109</v>
      </c>
      <c r="W157" s="26" t="s">
        <v>707</v>
      </c>
      <c r="X157" s="50"/>
      <c r="Y157" s="50"/>
      <c r="Z157" s="50"/>
      <c r="AA157" s="23" t="s">
        <v>54</v>
      </c>
      <c r="AB157" s="23" t="s">
        <v>54</v>
      </c>
      <c r="AC157" s="23" t="s">
        <v>54</v>
      </c>
      <c r="AD157" s="14" t="s">
        <v>108</v>
      </c>
      <c r="AE157" s="14" t="s">
        <v>108</v>
      </c>
      <c r="AF157" s="14" t="s">
        <v>108</v>
      </c>
      <c r="AG157" s="14" t="s">
        <v>108</v>
      </c>
      <c r="AH157" s="23" t="s">
        <v>185</v>
      </c>
      <c r="AI157" s="23" t="s">
        <v>101</v>
      </c>
      <c r="AJ157" s="50"/>
      <c r="AK157" s="50" t="s">
        <v>111</v>
      </c>
      <c r="AL157" s="50"/>
      <c r="AM157" s="50"/>
      <c r="AN157" s="50"/>
      <c r="AO157" s="50"/>
      <c r="AP157" s="50" t="str">
        <f t="shared" si="6"/>
        <v>A year to year change of more than 200 (count difference) and 10% was identified for at least one subgroup, assessment type, or grade. Please review the CDQR Year to Year tab. Please resubmit SY 2017-18 data or submit a data note to explain why these data are accurate.</v>
      </c>
      <c r="AQ157" s="50" t="str">
        <f t="shared" si="7"/>
        <v>See line 5</v>
      </c>
      <c r="AR157" s="50"/>
      <c r="AS157" s="50" t="str">
        <f t="shared" si="8"/>
        <v>Include</v>
      </c>
      <c r="AT157" s="50" t="str">
        <f>IF(VLOOKUP($A157,'Data Notes - Working'!$A$2:$BP$571,55,FALSE)=0,"",VLOOKUP($A157,'Data Notes - Working'!$A$2:$BP$571,55,FALSE))</f>
        <v/>
      </c>
      <c r="AU157" s="50" t="str">
        <f>IF(VLOOKUP($A157,'Data Notes - Working'!$A$2:$BP$571,56,FALSE)=0,"",VLOOKUP($A157,'Data Notes - Working'!$A$2:$BP$571,56,FALSE))</f>
        <v/>
      </c>
      <c r="AV157" s="50" t="str">
        <f>IF(VLOOKUP($A157,'Data Notes - Working'!$A$2:$BP$571,57,FALSE)=0,"",VLOOKUP($A157,'Data Notes - Working'!$A$2:$BP$571,57,FALSE))</f>
        <v>Y2Y explained</v>
      </c>
      <c r="AW157" s="50" t="str">
        <f>IF(VLOOKUP($A157,'Data Notes - Working'!$A$2:$BP$571,58,FALSE)=0,"",VLOOKUP($A157,'Data Notes - Working'!$A$2:$BP$571,58,FALSE))</f>
        <v/>
      </c>
      <c r="AX157" s="50" t="str">
        <f>IF(VLOOKUP(A157,'Data Notes - Working'!A156:BP725,59,FALSE)=0,"",VLOOKUP(A157,'Data Notes - Working'!A156:BP725,59,FALSE))</f>
        <v>No</v>
      </c>
      <c r="AY157" s="50" t="str">
        <f>IF(VLOOKUP($A157,'Data Notes - Working'!$A$2:$BP$571,60,FALSE)=0,"",VLOOKUP($A157,'Data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157" s="50" t="str">
        <f>IF(VLOOKUP($A157,'Data Notes - Working'!$A$2:$BP$571,61,FALSE)=0,"",VLOOKUP($A157,'Data Notes - Working'!$A$2:$BP$571,61,FALSE))</f>
        <v>See line 5</v>
      </c>
      <c r="BA157" s="50"/>
      <c r="BB157" s="50"/>
      <c r="BC157" s="50"/>
      <c r="BD157" s="50"/>
      <c r="BE157" s="50"/>
      <c r="BF157" s="50"/>
      <c r="BG157" s="50"/>
    </row>
    <row r="158" spans="1:59" s="9" customFormat="1" ht="409.5">
      <c r="A158" s="13" t="s">
        <v>709</v>
      </c>
      <c r="B158" s="14" t="s">
        <v>45</v>
      </c>
      <c r="C158" s="14" t="s">
        <v>46</v>
      </c>
      <c r="D158" s="14" t="s">
        <v>47</v>
      </c>
      <c r="E158" s="14" t="s">
        <v>705</v>
      </c>
      <c r="F158" s="14" t="s">
        <v>706</v>
      </c>
      <c r="G158" s="13" t="s">
        <v>118</v>
      </c>
      <c r="H158" s="14">
        <v>189</v>
      </c>
      <c r="I158" s="14">
        <v>590</v>
      </c>
      <c r="J158" s="14" t="s">
        <v>73</v>
      </c>
      <c r="K158" s="14" t="s">
        <v>121</v>
      </c>
      <c r="L158" s="14" t="s">
        <v>53</v>
      </c>
      <c r="M158" s="14"/>
      <c r="N158" s="14"/>
      <c r="O158" s="14" t="s">
        <v>54</v>
      </c>
      <c r="P158" s="14" t="s">
        <v>108</v>
      </c>
      <c r="Q158" s="14" t="s">
        <v>108</v>
      </c>
      <c r="R158" s="14" t="s">
        <v>108</v>
      </c>
      <c r="S158" s="14" t="s">
        <v>108</v>
      </c>
      <c r="T158" s="50" t="s">
        <v>164</v>
      </c>
      <c r="U158" s="50"/>
      <c r="V158" s="50" t="s">
        <v>164</v>
      </c>
      <c r="W158" s="26" t="s">
        <v>710</v>
      </c>
      <c r="X158" s="50"/>
      <c r="Y158" s="50"/>
      <c r="Z158" s="50"/>
      <c r="AA158" s="23"/>
      <c r="AB158" s="23"/>
      <c r="AC158" s="23" t="s">
        <v>54</v>
      </c>
      <c r="AD158" s="14" t="s">
        <v>108</v>
      </c>
      <c r="AE158" s="14" t="s">
        <v>108</v>
      </c>
      <c r="AF158" s="14" t="s">
        <v>108</v>
      </c>
      <c r="AG158" s="14" t="s">
        <v>108</v>
      </c>
      <c r="AH158" s="23" t="s">
        <v>185</v>
      </c>
      <c r="AI158" s="23" t="s">
        <v>101</v>
      </c>
      <c r="AJ158" s="50"/>
      <c r="AK158" s="50" t="s">
        <v>166</v>
      </c>
      <c r="AL158" s="50"/>
      <c r="AM158" s="50"/>
      <c r="AN158" s="50"/>
      <c r="AO158" s="50"/>
      <c r="AP158" s="50" t="str">
        <f t="shared" si="6"/>
        <v>A year to year participation rate change of more than 4% was identified for at least one subgroup, assessment type, or grade. Please review the CDQR Year to Year tab. Please resubmit SY 2017-18 data or submit a data note to explain why these data are accurate.</v>
      </c>
      <c r="AQ158" s="50" t="str">
        <f t="shared" si="7"/>
        <v xml:space="preserve">In the 2016-2017 school year, the state identified the accommodation use at the test level based on the codes provided by our assessment vendor. In the 2017-2018 school year, our vendor identified the accommodation use at the student and test subject level in coordination with the state department of education staff.  This was changed to properly differentiate between accommodations available only to students with disabilities and tools or supports that are available to all students.   In 2016-2017 we were not able to differentiate whether a tool was meant to be an accommodation,  support, or universal tool. For example, text-to-speech passages in ELA and text-to-speech stimuli in mathematics both utilize the same code ‘TDS_TTS_Stim’ in our vendor supplied data file, although it is recognized as an accommodation on the ELA assessment and a designated support on the  mathematics assessment.  In the 2016-2017 school year, the state failed to identify the difference and counted and reported the code as a test with an accommodation for both ELA and mathematics. As a result, the number of students tested on regular assessment with accommodation in mathematics in the school year 2016-2017 was inflated.
Idaho’s overall population is growing, and with it, the number of students with disabilities is increasing year to year. The state is also working to address the over-identification of students for alternate assessment.
The state notes the use of accommodations in ELA and science increased due to the increasing number of students identified as eligible for special education services statewide and to address issues related to the 1% cap on alternate assessment participation.
The number of EL students has increased statewide due to the state's rigorous EL program exit criteria. For more information, refer to our response on the English Learners tab.
</v>
      </c>
      <c r="AR158" s="50"/>
      <c r="AS158" s="50" t="str">
        <f t="shared" si="8"/>
        <v>Include</v>
      </c>
      <c r="AT158" s="50" t="str">
        <f>IF(VLOOKUP($A158,'Data Notes - Working'!$A$2:$BP$571,55,FALSE)=0,"",VLOOKUP($A158,'Data Notes - Working'!$A$2:$BP$571,55,FALSE))</f>
        <v>Science-only issue</v>
      </c>
      <c r="AU158" s="50" t="str">
        <f>IF(VLOOKUP($A158,'Data Notes - Working'!$A$2:$BP$571,56,FALSE)=0,"",VLOOKUP($A158,'Data Notes - Working'!$A$2:$BP$571,56,FALSE))</f>
        <v/>
      </c>
      <c r="AV158" s="50" t="str">
        <f>IF(VLOOKUP($A158,'Data Notes - Working'!$A$2:$BP$571,57,FALSE)=0,"",VLOOKUP($A158,'Data Notes - Working'!$A$2:$BP$571,57,FALSE))</f>
        <v>Y2Y explained</v>
      </c>
      <c r="AW158" s="50" t="str">
        <f>IF(VLOOKUP($A158,'Data Notes - Working'!$A$2:$BP$571,58,FALSE)=0,"",VLOOKUP($A158,'Data Notes - Working'!$A$2:$BP$571,58,FALSE))</f>
        <v/>
      </c>
      <c r="AX158" s="50" t="str">
        <f>IF(VLOOKUP(A158,'Data Notes - Working'!A157:BP726,59,FALSE)=0,"",VLOOKUP(A158,'Data Notes - Working'!A157:BP726,59,FALSE))</f>
        <v>No</v>
      </c>
      <c r="AY158" s="50" t="str">
        <f>IF(VLOOKUP($A158,'Data Notes - Working'!$A$2:$BP$571,60,FALSE)=0,"",VLOOKUP($A158,'Data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v>
      </c>
      <c r="AZ158" s="50" t="str">
        <f>IF(VLOOKUP($A158,'Data Notes - Working'!$A$2:$BP$571,61,FALSE)=0,"",VLOOKUP($A158,'Data Notes - Working'!$A$2:$BP$571,61,FALSE))</f>
        <v xml:space="preserve">In the 2016-2017 school year, the state identified the accommodation use at the test level based on the codes provided by our assessment vendor. In the 2017-2018 school year, our vendor identified the accommodation use at the student and test subject level in coordination with the state department of education staff.  This was changed to properly differentiate between accommodations available only to students with disabilities and tools or supports that are available to all students.   In 2016-2017 we were not able to differentiate whether a tool was meant to be an accommodation,  support, or universal tool. For example, text-to-speech passages in ELA and text-to-speech stimuli in mathematics both utilize the same code ‘TDS_TTS_Stim’ in our vendor supplied data file, although it is recognized as an accommodation on the ELA assessment and a designated support on the  mathematics assessment.  In the 2016-2017 school year, the state failed to identify the difference and counted and reported the code as a test with an accommodation for both ELA and mathematics. As a result, the number of students tested on regular assessment with accommodation in mathematics in the school year 2016-2017 was inflated.
Idaho’s overall population is growing, and with it, the number of students with disabilities is increasing year to year. The state is also working to address the over-identification of students for alternate assessment.
The state notes the use of accommodations in ELA and science increased due to the increasing number of students identified as eligible for special education services statewide and to address issues related to the 1% cap on alternate assessment participation.
The number of EL students has increased statewide due to the state's rigorous EL program exit criteria. For more information, refer to our response on the English Learners tab.
</v>
      </c>
      <c r="BA158" s="50"/>
      <c r="BB158" s="50"/>
      <c r="BC158" s="50"/>
      <c r="BD158" s="50"/>
      <c r="BE158" s="50"/>
      <c r="BF158" s="50"/>
      <c r="BG158" s="50"/>
    </row>
    <row r="159" spans="1:59" s="9" customFormat="1" ht="105">
      <c r="A159" s="13" t="s">
        <v>711</v>
      </c>
      <c r="B159" s="14" t="s">
        <v>45</v>
      </c>
      <c r="C159" s="14" t="s">
        <v>46</v>
      </c>
      <c r="D159" s="14" t="s">
        <v>47</v>
      </c>
      <c r="E159" s="14" t="s">
        <v>705</v>
      </c>
      <c r="F159" s="14" t="s">
        <v>706</v>
      </c>
      <c r="G159" s="13" t="s">
        <v>127</v>
      </c>
      <c r="H159" s="14" t="s">
        <v>128</v>
      </c>
      <c r="I159" s="14" t="s">
        <v>129</v>
      </c>
      <c r="J159" s="14" t="s">
        <v>51</v>
      </c>
      <c r="K159" s="14" t="s">
        <v>130</v>
      </c>
      <c r="L159" s="14" t="s">
        <v>53</v>
      </c>
      <c r="M159" s="14"/>
      <c r="N159" s="14" t="s">
        <v>54</v>
      </c>
      <c r="O159" s="14"/>
      <c r="P159" s="14" t="s">
        <v>131</v>
      </c>
      <c r="Q159" s="14" t="s">
        <v>76</v>
      </c>
      <c r="R159" s="14" t="s">
        <v>133</v>
      </c>
      <c r="S159" s="14" t="s">
        <v>58</v>
      </c>
      <c r="T159" s="50" t="s">
        <v>712</v>
      </c>
      <c r="U159" s="50"/>
      <c r="V159" s="50" t="s">
        <v>712</v>
      </c>
      <c r="W159" s="26" t="s">
        <v>713</v>
      </c>
      <c r="X159" s="50"/>
      <c r="Y159" s="50"/>
      <c r="Z159" s="50"/>
      <c r="AA159" s="23"/>
      <c r="AB159" s="23" t="s">
        <v>54</v>
      </c>
      <c r="AC159" s="23"/>
      <c r="AD159" s="14" t="s">
        <v>131</v>
      </c>
      <c r="AE159" s="14" t="s">
        <v>76</v>
      </c>
      <c r="AF159" s="14" t="s">
        <v>133</v>
      </c>
      <c r="AG159" s="14" t="s">
        <v>58</v>
      </c>
      <c r="AH159" s="23" t="s">
        <v>185</v>
      </c>
      <c r="AI159" s="23" t="s">
        <v>101</v>
      </c>
      <c r="AJ159" s="50"/>
      <c r="AK159" s="50" t="s">
        <v>712</v>
      </c>
      <c r="AL159" s="50"/>
      <c r="AM159" s="50"/>
      <c r="AN159" s="50"/>
      <c r="AO159" s="50"/>
      <c r="AP159" s="50" t="str">
        <f t="shared" si="6"/>
        <v>Across file comparison: The SEA number of students in the LEP subgroup who took an assessment and received a valid score for GRADE HS and ALL assessment types (718 students) (FS 178) does not equal the number of students in the LEP subgroup who participated in the assessment (790 students) (FS 188). This is a discrepancy of -72 students, or -9%. Please revise data and resubmit or explain in a data note why these data are accurate.</v>
      </c>
      <c r="AQ159" s="50" t="str">
        <f t="shared" si="7"/>
        <v>72 first-year LE students who tested on ELPA in lieu of ELA assessment are part of 188 but are not part of 178. File 178 does not include ELPA achievement results.</v>
      </c>
      <c r="AR159" s="50"/>
      <c r="AS159" s="50" t="str">
        <f t="shared" si="8"/>
        <v>Include</v>
      </c>
      <c r="AT159" s="50" t="str">
        <f>IF(VLOOKUP($A159,'Data Notes - Working'!$A$2:$BP$571,55,FALSE)=0,"",VLOOKUP($A159,'Data Notes - Working'!$A$2:$BP$571,55,FALSE))</f>
        <v/>
      </c>
      <c r="AU159" s="50" t="str">
        <f>IF(VLOOKUP($A159,'Data Notes - Working'!$A$2:$BP$571,56,FALSE)=0,"",VLOOKUP($A159,'Data Notes - Working'!$A$2:$BP$571,56,FALSE))</f>
        <v/>
      </c>
      <c r="AV159" s="50" t="str">
        <f>IF(VLOOKUP($A159,'Data Notes - Working'!$A$2:$BP$571,57,FALSE)=0,"",VLOOKUP($A159,'Data Notes - Working'!$A$2:$BP$571,57,FALSE))</f>
        <v/>
      </c>
      <c r="AW159" s="50" t="str">
        <f>IF(VLOOKUP($A159,'Data Notes - Working'!$A$2:$BP$571,58,FALSE)=0,"",VLOOKUP($A159,'Data Notes - Working'!$A$2:$BP$571,58,FALSE))</f>
        <v/>
      </c>
      <c r="AX159" s="50" t="str">
        <f>IF(VLOOKUP(A159,'Data Notes - Working'!A158:BP727,59,FALSE)=0,"",VLOOKUP(A159,'Data Notes - Working'!A158:BP727,59,FALSE))</f>
        <v>No</v>
      </c>
      <c r="AY159" s="50" t="str">
        <f>IF(VLOOKUP($A159,'Data Notes - Working'!$A$2:$BP$571,60,FALSE)=0,"",VLOOKUP($A159,'Data Notes - Working'!$A$2:$BP$571,60,FALSE))</f>
        <v>Across file comparison: The SEA number of students in the LEP subgroup who took an assessment and received a valid score for GRADE HS and ALL assessment types (718 students) (FS 178) does not equal the number of students in the LEP subgroup who participated in the assessment (790 students) (FS 188). This is a discrepancy of -72 students, or -9%. Please revise data and resubmit or explain in a data note why these data are accurate.</v>
      </c>
      <c r="AZ159" s="50" t="str">
        <f>IF(VLOOKUP($A159,'Data Notes - Working'!$A$2:$BP$571,61,FALSE)=0,"",VLOOKUP($A159,'Data Notes - Working'!$A$2:$BP$571,61,FALSE))</f>
        <v>72 first-year LE students who tested on ELPA in lieu of ELA assessment are part of 188 but are not part of 178. File 178 does not include ELPA achievement results.</v>
      </c>
      <c r="BA159" s="50"/>
      <c r="BB159" s="50"/>
      <c r="BC159" s="50"/>
      <c r="BD159" s="50"/>
      <c r="BE159" s="50"/>
      <c r="BF159" s="50"/>
      <c r="BG159" s="50"/>
    </row>
    <row r="160" spans="1:59" s="9" customFormat="1" ht="150">
      <c r="A160" s="13" t="s">
        <v>715</v>
      </c>
      <c r="B160" s="14" t="s">
        <v>45</v>
      </c>
      <c r="C160" s="14" t="s">
        <v>46</v>
      </c>
      <c r="D160" s="14" t="s">
        <v>47</v>
      </c>
      <c r="E160" s="14" t="s">
        <v>705</v>
      </c>
      <c r="F160" s="14" t="s">
        <v>706</v>
      </c>
      <c r="G160" s="17" t="s">
        <v>136</v>
      </c>
      <c r="H160" s="18">
        <v>185</v>
      </c>
      <c r="I160" s="14">
        <v>588</v>
      </c>
      <c r="J160" s="14" t="s">
        <v>73</v>
      </c>
      <c r="K160" s="14" t="s">
        <v>137</v>
      </c>
      <c r="L160" s="14" t="s">
        <v>53</v>
      </c>
      <c r="M160" s="14" t="s">
        <v>54</v>
      </c>
      <c r="N160" s="14"/>
      <c r="O160" s="14"/>
      <c r="P160" s="14" t="s">
        <v>55</v>
      </c>
      <c r="Q160" s="14" t="s">
        <v>56</v>
      </c>
      <c r="R160" s="14" t="s">
        <v>140</v>
      </c>
      <c r="S160" s="14" t="s">
        <v>58</v>
      </c>
      <c r="T160" s="50" t="s">
        <v>642</v>
      </c>
      <c r="U160" s="50"/>
      <c r="V160" s="50" t="s">
        <v>716</v>
      </c>
      <c r="W160" s="26" t="s">
        <v>64</v>
      </c>
      <c r="X160" s="50"/>
      <c r="Y160" s="50"/>
      <c r="Z160" s="50" t="s">
        <v>437</v>
      </c>
      <c r="AA160" s="23" t="s">
        <v>54</v>
      </c>
      <c r="AB160" s="23"/>
      <c r="AC160" s="23"/>
      <c r="AD160" s="14" t="s">
        <v>139</v>
      </c>
      <c r="AE160" s="14" t="s">
        <v>133</v>
      </c>
      <c r="AF160" s="14" t="s">
        <v>140</v>
      </c>
      <c r="AG160" s="14" t="s">
        <v>141</v>
      </c>
      <c r="AH160" s="23" t="s">
        <v>185</v>
      </c>
      <c r="AI160" s="23" t="s">
        <v>101</v>
      </c>
      <c r="AJ160" s="50"/>
      <c r="AK160" s="50" t="s">
        <v>716</v>
      </c>
      <c r="AL160" s="50"/>
      <c r="AM160" s="50"/>
      <c r="AN160" s="50"/>
      <c r="AO160" s="50"/>
      <c r="AP160" s="50" t="str">
        <f t="shared" si="6"/>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Q160" s="50" t="str">
        <f t="shared" si="7"/>
        <v/>
      </c>
      <c r="AR160" s="50"/>
      <c r="AS160" s="50" t="str">
        <f t="shared" si="8"/>
        <v>Include</v>
      </c>
      <c r="AT160" s="50" t="str">
        <f>IF(VLOOKUP($A160,'Data Notes - Working'!$A$2:$BP$571,55,FALSE)=0,"",VLOOKUP($A160,'Data Notes - Working'!$A$2:$BP$571,55,FALSE))</f>
        <v/>
      </c>
      <c r="AU160" s="50" t="str">
        <f>IF(VLOOKUP($A160,'Data Notes - Working'!$A$2:$BP$571,56,FALSE)=0,"",VLOOKUP($A160,'Data Notes - Working'!$A$2:$BP$571,56,FALSE))</f>
        <v/>
      </c>
      <c r="AV160" s="50" t="str">
        <f>IF(VLOOKUP($A160,'Data Notes - Working'!$A$2:$BP$571,57,FALSE)=0,"",VLOOKUP($A160,'Data Notes - Working'!$A$2:$BP$571,57,FALSE))</f>
        <v>No state response</v>
      </c>
      <c r="AW160" s="50" t="str">
        <f>IF(VLOOKUP($A160,'Data Notes - Working'!$A$2:$BP$571,58,FALSE)=0,"",VLOOKUP($A160,'Data Notes - Working'!$A$2:$BP$571,58,FALSE))</f>
        <v>No state response</v>
      </c>
      <c r="AX160" s="50" t="str">
        <f>IF(VLOOKUP(A160,'Data Notes - Working'!A159:BP728,59,FALSE)=0,"",VLOOKUP(A160,'Data Notes - Working'!A159:BP728,59,FALSE))</f>
        <v/>
      </c>
      <c r="AY160" s="50" t="str">
        <f>IF(VLOOKUP($A160,'Data Notes - Working'!$A$2:$BP$571,60,FALSE)=0,"",VLOOKUP($A160,'Data Notes - Working'!$A$2:$BP$571,60,FALSE))</f>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160" s="50" t="str">
        <f>IF(VLOOKUP($A160,'Data Notes - Working'!$A$2:$BP$571,61,FALSE)=0,"",VLOOKUP($A160,'Data Notes - Working'!$A$2:$BP$571,61,FALSE))</f>
        <v/>
      </c>
      <c r="BA160" s="50"/>
      <c r="BB160" s="50"/>
      <c r="BC160" s="50"/>
      <c r="BD160" s="50"/>
      <c r="BE160" s="50"/>
      <c r="BF160" s="50"/>
      <c r="BG160" s="50"/>
    </row>
    <row r="161" spans="1:59" s="9" customFormat="1" ht="165">
      <c r="A161" s="13" t="s">
        <v>717</v>
      </c>
      <c r="B161" s="14" t="s">
        <v>45</v>
      </c>
      <c r="C161" s="14" t="s">
        <v>46</v>
      </c>
      <c r="D161" s="14" t="s">
        <v>47</v>
      </c>
      <c r="E161" s="14" t="s">
        <v>705</v>
      </c>
      <c r="F161" s="14" t="s">
        <v>706</v>
      </c>
      <c r="G161" s="17" t="s">
        <v>136</v>
      </c>
      <c r="H161" s="18">
        <v>188</v>
      </c>
      <c r="I161" s="14">
        <v>589</v>
      </c>
      <c r="J161" s="14" t="s">
        <v>73</v>
      </c>
      <c r="K161" s="14" t="s">
        <v>137</v>
      </c>
      <c r="L161" s="14" t="s">
        <v>53</v>
      </c>
      <c r="M161" s="14"/>
      <c r="N161" s="14" t="s">
        <v>54</v>
      </c>
      <c r="O161" s="14"/>
      <c r="P161" s="14" t="s">
        <v>55</v>
      </c>
      <c r="Q161" s="14" t="s">
        <v>56</v>
      </c>
      <c r="R161" s="14" t="s">
        <v>140</v>
      </c>
      <c r="S161" s="14" t="s">
        <v>58</v>
      </c>
      <c r="T161" s="50" t="s">
        <v>718</v>
      </c>
      <c r="U161" s="50"/>
      <c r="V161" s="50" t="s">
        <v>719</v>
      </c>
      <c r="W161" s="26" t="s">
        <v>64</v>
      </c>
      <c r="X161" s="50"/>
      <c r="Y161" s="50"/>
      <c r="Z161" s="50" t="s">
        <v>437</v>
      </c>
      <c r="AA161" s="23"/>
      <c r="AB161" s="23" t="s">
        <v>54</v>
      </c>
      <c r="AC161" s="23"/>
      <c r="AD161" s="14" t="s">
        <v>139</v>
      </c>
      <c r="AE161" s="14" t="s">
        <v>133</v>
      </c>
      <c r="AF161" s="14" t="s">
        <v>140</v>
      </c>
      <c r="AG161" s="14" t="s">
        <v>141</v>
      </c>
      <c r="AH161" s="23" t="s">
        <v>185</v>
      </c>
      <c r="AI161" s="23" t="s">
        <v>101</v>
      </c>
      <c r="AJ161" s="50"/>
      <c r="AK161" s="50" t="s">
        <v>719</v>
      </c>
      <c r="AL161" s="50"/>
      <c r="AM161" s="50"/>
      <c r="AN161" s="50"/>
      <c r="AO161" s="50"/>
      <c r="AP161" s="50" t="str">
        <f t="shared" si="6"/>
        <v>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161" s="50" t="str">
        <f t="shared" si="7"/>
        <v/>
      </c>
      <c r="AR161" s="50"/>
      <c r="AS161" s="50" t="str">
        <f t="shared" si="8"/>
        <v>Include</v>
      </c>
      <c r="AT161" s="50" t="str">
        <f>IF(VLOOKUP($A161,'Data Notes - Working'!$A$2:$BP$571,55,FALSE)=0,"",VLOOKUP($A161,'Data Notes - Working'!$A$2:$BP$571,55,FALSE))</f>
        <v/>
      </c>
      <c r="AU161" s="50" t="str">
        <f>IF(VLOOKUP($A161,'Data Notes - Working'!$A$2:$BP$571,56,FALSE)=0,"",VLOOKUP($A161,'Data Notes - Working'!$A$2:$BP$571,56,FALSE))</f>
        <v/>
      </c>
      <c r="AV161" s="50" t="str">
        <f>IF(VLOOKUP($A161,'Data Notes - Working'!$A$2:$BP$571,57,FALSE)=0,"",VLOOKUP($A161,'Data Notes - Working'!$A$2:$BP$571,57,FALSE))</f>
        <v>No state response</v>
      </c>
      <c r="AW161" s="50" t="str">
        <f>IF(VLOOKUP($A161,'Data Notes - Working'!$A$2:$BP$571,58,FALSE)=0,"",VLOOKUP($A161,'Data Notes - Working'!$A$2:$BP$571,58,FALSE))</f>
        <v>No state response</v>
      </c>
      <c r="AX161" s="50" t="str">
        <f>IF(VLOOKUP(A161,'Data Notes - Working'!A160:BP729,59,FALSE)=0,"",VLOOKUP(A161,'Data Notes - Working'!A160:BP729,59,FALSE))</f>
        <v/>
      </c>
      <c r="AY161" s="50" t="str">
        <f>IF(VLOOKUP($A161,'Data Notes - Working'!$A$2:$BP$571,60,FALSE)=0,"",VLOOKUP($A161,'Data Notes - Working'!$A$2:$BP$571,60,FALSE))</f>
        <v>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161" s="50" t="str">
        <f>IF(VLOOKUP($A161,'Data Notes - Working'!$A$2:$BP$571,61,FALSE)=0,"",VLOOKUP($A161,'Data Notes - Working'!$A$2:$BP$571,61,FALSE))</f>
        <v/>
      </c>
      <c r="BA161" s="50"/>
      <c r="BB161" s="50"/>
      <c r="BC161" s="50"/>
      <c r="BD161" s="50"/>
      <c r="BE161" s="50"/>
      <c r="BF161" s="50"/>
      <c r="BG161" s="50"/>
    </row>
    <row r="162" spans="1:59" s="9" customFormat="1" ht="150">
      <c r="A162" s="13" t="s">
        <v>720</v>
      </c>
      <c r="B162" s="14" t="s">
        <v>45</v>
      </c>
      <c r="C162" s="14" t="s">
        <v>46</v>
      </c>
      <c r="D162" s="14" t="s">
        <v>47</v>
      </c>
      <c r="E162" s="14" t="s">
        <v>705</v>
      </c>
      <c r="F162" s="14" t="s">
        <v>706</v>
      </c>
      <c r="G162" s="17" t="s">
        <v>136</v>
      </c>
      <c r="H162" s="18">
        <v>189</v>
      </c>
      <c r="I162" s="14">
        <v>590</v>
      </c>
      <c r="J162" s="14" t="s">
        <v>73</v>
      </c>
      <c r="K162" s="14" t="s">
        <v>137</v>
      </c>
      <c r="L162" s="14" t="s">
        <v>53</v>
      </c>
      <c r="M162" s="14"/>
      <c r="N162" s="14"/>
      <c r="O162" s="14" t="s">
        <v>54</v>
      </c>
      <c r="P162" s="14" t="s">
        <v>55</v>
      </c>
      <c r="Q162" s="14" t="s">
        <v>56</v>
      </c>
      <c r="R162" s="14" t="s">
        <v>140</v>
      </c>
      <c r="S162" s="14" t="s">
        <v>58</v>
      </c>
      <c r="T162" s="50" t="s">
        <v>699</v>
      </c>
      <c r="U162" s="50"/>
      <c r="V162" s="50" t="s">
        <v>721</v>
      </c>
      <c r="W162" s="26" t="s">
        <v>722</v>
      </c>
      <c r="X162" s="50"/>
      <c r="Y162" s="50"/>
      <c r="Z162" s="50" t="s">
        <v>437</v>
      </c>
      <c r="AA162" s="23"/>
      <c r="AB162" s="23"/>
      <c r="AC162" s="23" t="s">
        <v>54</v>
      </c>
      <c r="AD162" s="14" t="s">
        <v>139</v>
      </c>
      <c r="AE162" s="14" t="s">
        <v>133</v>
      </c>
      <c r="AF162" s="14" t="s">
        <v>140</v>
      </c>
      <c r="AG162" s="14" t="s">
        <v>141</v>
      </c>
      <c r="AH162" s="23" t="s">
        <v>185</v>
      </c>
      <c r="AI162" s="23" t="s">
        <v>101</v>
      </c>
      <c r="AJ162" s="50"/>
      <c r="AK162" s="50" t="s">
        <v>723</v>
      </c>
      <c r="AL162" s="50"/>
      <c r="AM162" s="50"/>
      <c r="AN162" s="50"/>
      <c r="AO162" s="50"/>
      <c r="AP162" s="50" t="str">
        <f t="shared" si="6"/>
        <v>1% CWD Alternate Assessment Participation [SCIENCE]: Students with Disabilities (IDEA) (CWD) taking the alternate assessment based on alternate achievement standards (ALTPARTALTACH) make up 1.11%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162" s="50" t="str">
        <f t="shared" si="7"/>
        <v>State has a waiver of the 1% cap requirement in this subject area.</v>
      </c>
      <c r="AR162" s="50"/>
      <c r="AS162" s="50" t="str">
        <f t="shared" si="8"/>
        <v>Include</v>
      </c>
      <c r="AT162" s="50" t="str">
        <f>IF(VLOOKUP($A162,'Data Notes - Working'!$A$2:$BP$571,55,FALSE)=0,"",VLOOKUP($A162,'Data Notes - Working'!$A$2:$BP$571,55,FALSE))</f>
        <v>Science-only issue</v>
      </c>
      <c r="AU162" s="50" t="str">
        <f>IF(VLOOKUP($A162,'Data Notes - Working'!$A$2:$BP$571,56,FALSE)=0,"",VLOOKUP($A162,'Data Notes - Working'!$A$2:$BP$571,56,FALSE))</f>
        <v/>
      </c>
      <c r="AV162" s="50" t="str">
        <f>IF(VLOOKUP($A162,'Data Notes - Working'!$A$2:$BP$571,57,FALSE)=0,"",VLOOKUP($A162,'Data Notes - Working'!$A$2:$BP$571,57,FALSE))</f>
        <v/>
      </c>
      <c r="AW162" s="50" t="str">
        <f>IF(VLOOKUP($A162,'Data Notes - Working'!$A$2:$BP$571,58,FALSE)=0,"",VLOOKUP($A162,'Data Notes - Working'!$A$2:$BP$571,58,FALSE))</f>
        <v/>
      </c>
      <c r="AX162" s="50" t="str">
        <f>IF(VLOOKUP(A162,'Data Notes - Working'!A161:BP730,59,FALSE)=0,"",VLOOKUP(A162,'Data Notes - Working'!A161:BP730,59,FALSE))</f>
        <v>No</v>
      </c>
      <c r="AY162" s="50" t="str">
        <f>IF(VLOOKUP($A162,'Data Notes - Working'!$A$2:$BP$571,60,FALSE)=0,"",VLOOKUP($A162,'Data Notes - Working'!$A$2:$BP$571,60,FALSE))</f>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162" s="50" t="str">
        <f>IF(VLOOKUP($A162,'Data Notes - Working'!$A$2:$BP$571,61,FALSE)=0,"",VLOOKUP($A162,'Data Notes - Working'!$A$2:$BP$571,61,FALSE))</f>
        <v>State has a waiver of the 1% cap requirement in this subject area.</v>
      </c>
      <c r="BA162" s="50"/>
      <c r="BB162" s="50"/>
      <c r="BC162" s="50"/>
      <c r="BD162" s="50"/>
      <c r="BE162" s="50"/>
      <c r="BF162" s="50"/>
      <c r="BG162" s="50"/>
    </row>
    <row r="163" spans="1:59" s="9" customFormat="1" ht="135">
      <c r="A163" s="13" t="s">
        <v>724</v>
      </c>
      <c r="B163" s="14" t="s">
        <v>45</v>
      </c>
      <c r="C163" s="14" t="s">
        <v>46</v>
      </c>
      <c r="D163" s="14" t="s">
        <v>47</v>
      </c>
      <c r="E163" s="14" t="s">
        <v>725</v>
      </c>
      <c r="F163" s="14" t="s">
        <v>726</v>
      </c>
      <c r="G163" s="13" t="s">
        <v>72</v>
      </c>
      <c r="H163" s="14">
        <v>179</v>
      </c>
      <c r="I163" s="14">
        <v>585</v>
      </c>
      <c r="J163" s="14" t="s">
        <v>73</v>
      </c>
      <c r="K163" s="14" t="s">
        <v>74</v>
      </c>
      <c r="L163" s="14" t="s">
        <v>269</v>
      </c>
      <c r="M163" s="14"/>
      <c r="N163" s="14"/>
      <c r="O163" s="14" t="s">
        <v>54</v>
      </c>
      <c r="P163" s="14" t="s">
        <v>53</v>
      </c>
      <c r="Q163" s="14">
        <v>9</v>
      </c>
      <c r="R163" s="14" t="s">
        <v>77</v>
      </c>
      <c r="S163" s="14" t="s">
        <v>58</v>
      </c>
      <c r="T163" s="50" t="s">
        <v>727</v>
      </c>
      <c r="U163" s="50"/>
      <c r="V163" s="50" t="s">
        <v>727</v>
      </c>
      <c r="W163" s="26" t="s">
        <v>728</v>
      </c>
      <c r="X163" s="50"/>
      <c r="Y163" s="50"/>
      <c r="Z163" s="50"/>
      <c r="AA163" s="23"/>
      <c r="AB163" s="23"/>
      <c r="AC163" s="14" t="s">
        <v>54</v>
      </c>
      <c r="AD163" s="14" t="s">
        <v>53</v>
      </c>
      <c r="AE163" s="23" t="s">
        <v>729</v>
      </c>
      <c r="AF163" s="23" t="s">
        <v>77</v>
      </c>
      <c r="AG163" s="23"/>
      <c r="AH163" s="23" t="s">
        <v>61</v>
      </c>
      <c r="AI163" s="23" t="s">
        <v>101</v>
      </c>
      <c r="AJ163" s="50"/>
      <c r="AK163" s="50" t="s">
        <v>730</v>
      </c>
      <c r="AL163" s="50"/>
      <c r="AM163" s="50"/>
      <c r="AN163" s="50"/>
      <c r="AO163" s="50"/>
      <c r="AP163" s="50" t="str">
        <f t="shared" si="6"/>
        <v>Achievement metadata - [SCIENCE]: No achievement data (FS 179) submitted for REGASSWACC [PERF LEVELS 1, 2] for GRADE 9 and zeroes were submitted for REGASSWACC [PERF LEVELS 1, 2) for GRADES 5, 8, HS; however, EMAPS assessment metadata indicated GRADES 5, 8, 9, HS/REGASSWACC/LEVELS 1, 2 would be submitted. Please resubmit metadata and/or data to ensure consistency.</v>
      </c>
      <c r="AQ163" s="50" t="str">
        <f t="shared" si="7"/>
        <v>The data are correct.  The accommodation data were not available and will be corrected in the future.  A footnote is addred to EMAPS.</v>
      </c>
      <c r="AR163" s="50"/>
      <c r="AS163" s="50" t="str">
        <f t="shared" si="8"/>
        <v>Include</v>
      </c>
      <c r="AT163" s="50" t="str">
        <f>IF(VLOOKUP($A163,'Data Notes - Working'!$A$2:$BP$571,55,FALSE)=0,"",VLOOKUP($A163,'Data Notes - Working'!$A$2:$BP$571,55,FALSE))</f>
        <v>Science-only issue</v>
      </c>
      <c r="AU163" s="50" t="str">
        <f>IF(VLOOKUP($A163,'Data Notes - Working'!$A$2:$BP$571,56,FALSE)=0,"",VLOOKUP($A163,'Data Notes - Working'!$A$2:$BP$571,56,FALSE))</f>
        <v>Metadata issue</v>
      </c>
      <c r="AV163" s="50" t="str">
        <f>IF(VLOOKUP($A163,'Data Notes - Working'!$A$2:$BP$571,57,FALSE)=0,"",VLOOKUP($A163,'Data Notes - Working'!$A$2:$BP$571,57,FALSE))</f>
        <v/>
      </c>
      <c r="AW163" s="50" t="str">
        <f>IF(VLOOKUP($A163,'Data Notes - Working'!$A$2:$BP$571,58,FALSE)=0,"",VLOOKUP($A163,'Data Notes - Working'!$A$2:$BP$571,58,FALSE))</f>
        <v/>
      </c>
      <c r="AX163" s="50" t="str">
        <f>IF(VLOOKUP(A163,'Data Notes - Working'!A162:BP731,59,FALSE)=0,"",VLOOKUP(A163,'Data Notes - Working'!A162:BP731,59,FALSE))</f>
        <v>Yes</v>
      </c>
      <c r="AY163" s="50" t="str">
        <f>IF(VLOOKUP($A163,'Data Notes - Working'!$A$2:$BP$571,60,FALSE)=0,"",VLOOKUP($A163,'Data Notes - Working'!$A$2:$BP$571,60,FALSE))</f>
        <v>Achievement metadata - [SCIENCE]: No achievement data (FS 179) submitted for REGASSWACC [PERF LEVELS 1, 2] for GRADE 9 and zeroes were submitted for REGASSWACC [PERF LEVELS 1, 2) for GRADES 5, 8, HS; however, EMAPS assessment metadata indicated GRADES 5, 8, 9, HS/REGASSWACC/LEVELS 1, 2 would be submitted. Please resubmit metadata and/or data to ensure consistency.
ED Note: State indicated that data were correct as reported.</v>
      </c>
      <c r="AZ163" s="50" t="str">
        <f>IF(VLOOKUP($A163,'Data Notes - Working'!$A$2:$BP$571,61,FALSE)=0,"",VLOOKUP($A163,'Data Notes - Working'!$A$2:$BP$571,61,FALSE))</f>
        <v>The data are correct.  The accommodation data were not available and will be corrected in the future.  A footnote is addred to EMAPS.</v>
      </c>
      <c r="BA163" s="50"/>
      <c r="BB163" s="50"/>
      <c r="BC163" s="50"/>
      <c r="BD163" s="50"/>
      <c r="BE163" s="50"/>
      <c r="BF163" s="50"/>
      <c r="BG163" s="50"/>
    </row>
    <row r="164" spans="1:59" s="9" customFormat="1" ht="105">
      <c r="A164" s="13" t="s">
        <v>732</v>
      </c>
      <c r="B164" s="14" t="s">
        <v>45</v>
      </c>
      <c r="C164" s="14" t="s">
        <v>46</v>
      </c>
      <c r="D164" s="14" t="s">
        <v>47</v>
      </c>
      <c r="E164" s="14" t="s">
        <v>725</v>
      </c>
      <c r="F164" s="14" t="s">
        <v>726</v>
      </c>
      <c r="G164" s="13" t="s">
        <v>72</v>
      </c>
      <c r="H164" s="14" t="s">
        <v>84</v>
      </c>
      <c r="I164" s="14" t="s">
        <v>85</v>
      </c>
      <c r="J164" s="14" t="s">
        <v>73</v>
      </c>
      <c r="K164" s="14" t="s">
        <v>74</v>
      </c>
      <c r="L164" s="14" t="s">
        <v>75</v>
      </c>
      <c r="M164" s="14" t="s">
        <v>54</v>
      </c>
      <c r="N164" s="14" t="s">
        <v>54</v>
      </c>
      <c r="O164" s="14"/>
      <c r="P164" s="14" t="s">
        <v>53</v>
      </c>
      <c r="Q164" s="14" t="s">
        <v>733</v>
      </c>
      <c r="R164" s="14" t="s">
        <v>140</v>
      </c>
      <c r="S164" s="14" t="s">
        <v>58</v>
      </c>
      <c r="T164" s="50" t="s">
        <v>542</v>
      </c>
      <c r="U164" s="50"/>
      <c r="V164" s="50" t="s">
        <v>542</v>
      </c>
      <c r="W164" s="26" t="s">
        <v>734</v>
      </c>
      <c r="X164" s="50"/>
      <c r="Y164" s="50"/>
      <c r="Z164" s="50"/>
      <c r="AA164" s="14"/>
      <c r="AB164" s="14"/>
      <c r="AC164" s="23"/>
      <c r="AD164" s="14"/>
      <c r="AE164" s="23"/>
      <c r="AF164" s="23"/>
      <c r="AG164" s="23"/>
      <c r="AH164" s="23" t="s">
        <v>61</v>
      </c>
      <c r="AI164" s="23" t="s">
        <v>62</v>
      </c>
      <c r="AJ164" s="50"/>
      <c r="AK164" s="50"/>
      <c r="AL164" s="50"/>
      <c r="AM164" s="50"/>
      <c r="AN164" s="50"/>
      <c r="AO164" s="50"/>
      <c r="AP164" s="50" t="str">
        <f t="shared" si="6"/>
        <v/>
      </c>
      <c r="AQ164" s="50" t="str">
        <f t="shared" si="7"/>
        <v xml:space="preserve">EMAPS report is accurate. The performance levels of alternate assessment are 1-4 only.  All the level 5 results are coded as zero to meet the format requirement.  To improve the data quality, the assessment data are re-submitted to remove all zero count receord on level 5 of the alternate assessment. </v>
      </c>
      <c r="AR164" s="50"/>
      <c r="AS164" s="50" t="str">
        <f t="shared" si="8"/>
        <v>Exclude</v>
      </c>
      <c r="AT164" s="50" t="str">
        <f>IF(VLOOKUP($A164,'Data Notes - Working'!$A$2:$BP$571,55,FALSE)=0,"",VLOOKUP($A164,'Data Notes - Working'!$A$2:$BP$571,55,FALSE))</f>
        <v>No</v>
      </c>
      <c r="AU164" s="50" t="str">
        <f>IF(VLOOKUP($A164,'Data Notes - Working'!$A$2:$BP$571,56,FALSE)=0,"",VLOOKUP($A164,'Data Notes - Working'!$A$2:$BP$571,56,FALSE))</f>
        <v>Resolved</v>
      </c>
      <c r="AV164" s="50" t="str">
        <f>IF(VLOOKUP($A164,'Data Notes - Working'!$A$2:$BP$571,57,FALSE)=0,"",VLOOKUP($A164,'Data Notes - Working'!$A$2:$BP$571,57,FALSE))</f>
        <v/>
      </c>
      <c r="AW164" s="50" t="str">
        <f>IF(VLOOKUP($A164,'Data Notes - Working'!$A$2:$BP$571,58,FALSE)=0,"",VLOOKUP($A164,'Data Notes - Working'!$A$2:$BP$571,58,FALSE))</f>
        <v/>
      </c>
      <c r="AX164" s="50" t="str">
        <f>IF(VLOOKUP(A164,'Data Notes - Working'!A163:BP732,59,FALSE)=0,"",VLOOKUP(A164,'Data Notes - Working'!A163:BP732,59,FALSE))</f>
        <v>Yes</v>
      </c>
      <c r="AY164" s="50" t="str">
        <f>IF(VLOOKUP($A164,'Data Notes - Working'!$A$2:$BP$571,60,FALSE)=0,"",VLOOKUP($A164,'Data Notes - Working'!$A$2:$BP$571,60,FALSE))</f>
        <v/>
      </c>
      <c r="AZ164" s="50" t="str">
        <f>IF(VLOOKUP($A164,'Data Notes - Working'!$A$2:$BP$571,61,FALSE)=0,"",VLOOKUP($A164,'Data Notes - Working'!$A$2:$BP$571,61,FALSE))</f>
        <v/>
      </c>
      <c r="BA164" s="50"/>
      <c r="BB164" s="50"/>
      <c r="BC164" s="50"/>
      <c r="BD164" s="50"/>
      <c r="BE164" s="50"/>
      <c r="BF164" s="50"/>
      <c r="BG164" s="50"/>
    </row>
    <row r="165" spans="1:59" s="9" customFormat="1" ht="75">
      <c r="A165" s="13" t="s">
        <v>735</v>
      </c>
      <c r="B165" s="14" t="s">
        <v>45</v>
      </c>
      <c r="C165" s="14" t="s">
        <v>46</v>
      </c>
      <c r="D165" s="14" t="s">
        <v>47</v>
      </c>
      <c r="E165" s="14" t="s">
        <v>725</v>
      </c>
      <c r="F165" s="14" t="s">
        <v>726</v>
      </c>
      <c r="G165" s="13" t="s">
        <v>88</v>
      </c>
      <c r="H165" s="16">
        <v>189</v>
      </c>
      <c r="I165" s="14">
        <v>590</v>
      </c>
      <c r="J165" s="14" t="s">
        <v>73</v>
      </c>
      <c r="K165" s="14" t="s">
        <v>74</v>
      </c>
      <c r="L165" s="14" t="s">
        <v>269</v>
      </c>
      <c r="M165" s="14"/>
      <c r="N165" s="14"/>
      <c r="O165" s="14" t="s">
        <v>54</v>
      </c>
      <c r="P165" s="14" t="s">
        <v>53</v>
      </c>
      <c r="Q165" s="14">
        <v>9</v>
      </c>
      <c r="R165" s="14" t="s">
        <v>77</v>
      </c>
      <c r="S165" s="14" t="s">
        <v>58</v>
      </c>
      <c r="T165" s="50" t="s">
        <v>736</v>
      </c>
      <c r="U165" s="50"/>
      <c r="V165" s="50" t="s">
        <v>736</v>
      </c>
      <c r="W165" s="26" t="s">
        <v>737</v>
      </c>
      <c r="X165" s="50"/>
      <c r="Y165" s="50"/>
      <c r="Z165" s="50"/>
      <c r="AA165" s="23"/>
      <c r="AB165" s="23"/>
      <c r="AC165" s="14" t="s">
        <v>54</v>
      </c>
      <c r="AD165" s="14" t="s">
        <v>53</v>
      </c>
      <c r="AE165" s="23">
        <v>9</v>
      </c>
      <c r="AF165" s="23" t="s">
        <v>77</v>
      </c>
      <c r="AG165" s="23"/>
      <c r="AH165" s="23" t="s">
        <v>61</v>
      </c>
      <c r="AI165" s="23" t="s">
        <v>101</v>
      </c>
      <c r="AJ165" s="50"/>
      <c r="AK165" s="50" t="s">
        <v>736</v>
      </c>
      <c r="AL165" s="50"/>
      <c r="AM165" s="50"/>
      <c r="AN165" s="50"/>
      <c r="AO165" s="50"/>
      <c r="AP165" s="50" t="str">
        <f t="shared" si="6"/>
        <v>Participation metadata - [SCIENCE]: No Participation data (FS 189) submitted for REGPARTWACC for GRADE 9; however, EMAPS assessment metadata indicated GRADE 9/REGPARTWACC would be submitted. Please resubmit metadata and/or data to ensure consistency.</v>
      </c>
      <c r="AQ165" s="50" t="str">
        <f t="shared" si="7"/>
        <v>Accommodation data are not collected for the Illinois Science Assessment.  A footnote is added to EMAPS.</v>
      </c>
      <c r="AR165" s="50"/>
      <c r="AS165" s="50" t="str">
        <f t="shared" si="8"/>
        <v>Include</v>
      </c>
      <c r="AT165" s="50" t="str">
        <f>IF(VLOOKUP($A165,'Data Notes - Working'!$A$2:$BP$571,55,FALSE)=0,"",VLOOKUP($A165,'Data Notes - Working'!$A$2:$BP$571,55,FALSE))</f>
        <v>Science-only issue</v>
      </c>
      <c r="AU165" s="50" t="str">
        <f>IF(VLOOKUP($A165,'Data Notes - Working'!$A$2:$BP$571,56,FALSE)=0,"",VLOOKUP($A165,'Data Notes - Working'!$A$2:$BP$571,56,FALSE))</f>
        <v>Metadata issue</v>
      </c>
      <c r="AV165" s="50" t="str">
        <f>IF(VLOOKUP($A165,'Data Notes - Working'!$A$2:$BP$571,57,FALSE)=0,"",VLOOKUP($A165,'Data Notes - Working'!$A$2:$BP$571,57,FALSE))</f>
        <v/>
      </c>
      <c r="AW165" s="50" t="str">
        <f>IF(VLOOKUP($A165,'Data Notes - Working'!$A$2:$BP$571,58,FALSE)=0,"",VLOOKUP($A165,'Data Notes - Working'!$A$2:$BP$571,58,FALSE))</f>
        <v/>
      </c>
      <c r="AX165" s="50" t="str">
        <f>IF(VLOOKUP(A165,'Data Notes - Working'!A164:BP733,59,FALSE)=0,"",VLOOKUP(A165,'Data Notes - Working'!A164:BP733,59,FALSE))</f>
        <v>No</v>
      </c>
      <c r="AY165" s="50" t="str">
        <f>IF(VLOOKUP($A165,'Data Notes - Working'!$A$2:$BP$571,60,FALSE)=0,"",VLOOKUP($A165,'Data Notes - Working'!$A$2:$BP$571,60,FALSE))</f>
        <v>Participation metadata - [SCIENCE]: No Participation data (FS 189) submitted for REGPARTWACC for GRADE 9; however, EMAPS assessment metadata indicated GRADE 9/REGPARTWACC would be submitted. Please resubmit metadata and/or data to ensure consistency.</v>
      </c>
      <c r="AZ165" s="50" t="str">
        <f>IF(VLOOKUP($A165,'Data Notes - Working'!$A$2:$BP$571,61,FALSE)=0,"",VLOOKUP($A165,'Data Notes - Working'!$A$2:$BP$571,61,FALSE))</f>
        <v>Accommodation data are not collected for the Illinois Science Assessment.  A footnote is added to EMAPS.</v>
      </c>
      <c r="BA165" s="50"/>
      <c r="BB165" s="50"/>
      <c r="BC165" s="50"/>
      <c r="BD165" s="50"/>
      <c r="BE165" s="50"/>
      <c r="BF165" s="50"/>
      <c r="BG165" s="50"/>
    </row>
    <row r="166" spans="1:59" s="9" customFormat="1" ht="90">
      <c r="A166" s="13" t="s">
        <v>738</v>
      </c>
      <c r="B166" s="14" t="s">
        <v>45</v>
      </c>
      <c r="C166" s="14" t="s">
        <v>46</v>
      </c>
      <c r="D166" s="14" t="s">
        <v>47</v>
      </c>
      <c r="E166" s="14" t="s">
        <v>725</v>
      </c>
      <c r="F166" s="14" t="s">
        <v>726</v>
      </c>
      <c r="G166" s="13" t="s">
        <v>88</v>
      </c>
      <c r="H166" s="16">
        <v>189</v>
      </c>
      <c r="I166" s="14">
        <v>590</v>
      </c>
      <c r="J166" s="14" t="s">
        <v>73</v>
      </c>
      <c r="K166" s="14" t="s">
        <v>74</v>
      </c>
      <c r="L166" s="14" t="s">
        <v>75</v>
      </c>
      <c r="M166" s="14"/>
      <c r="N166" s="14"/>
      <c r="O166" s="14" t="s">
        <v>54</v>
      </c>
      <c r="P166" s="14" t="s">
        <v>53</v>
      </c>
      <c r="Q166" s="14" t="s">
        <v>496</v>
      </c>
      <c r="R166" s="14" t="s">
        <v>77</v>
      </c>
      <c r="S166" s="14" t="s">
        <v>58</v>
      </c>
      <c r="T166" s="50" t="s">
        <v>739</v>
      </c>
      <c r="U166" s="50"/>
      <c r="V166" s="50" t="s">
        <v>739</v>
      </c>
      <c r="W166" s="26" t="s">
        <v>740</v>
      </c>
      <c r="X166" s="50"/>
      <c r="Y166" s="50"/>
      <c r="Z166" s="50"/>
      <c r="AA166" s="23"/>
      <c r="AB166" s="23"/>
      <c r="AC166" s="14" t="s">
        <v>54</v>
      </c>
      <c r="AD166" s="14" t="s">
        <v>53</v>
      </c>
      <c r="AE166" s="23" t="s">
        <v>486</v>
      </c>
      <c r="AF166" s="23" t="s">
        <v>77</v>
      </c>
      <c r="AG166" s="23"/>
      <c r="AH166" s="23" t="s">
        <v>61</v>
      </c>
      <c r="AI166" s="23" t="s">
        <v>101</v>
      </c>
      <c r="AJ166" s="50"/>
      <c r="AK166" s="50" t="s">
        <v>739</v>
      </c>
      <c r="AL166" s="50"/>
      <c r="AM166" s="50"/>
      <c r="AN166" s="50"/>
      <c r="AO166" s="50"/>
      <c r="AP166" s="50" t="str">
        <f t="shared" si="6"/>
        <v>Participation metadata - [SCIENCE]: Participation data (FS 189) submitted for REGPARTWACC for GRADES 5, 8, HS; however, EMAPS assessment metadata does not include this GRADES 5, 8, HS/REGPARTWACC combination. Zeroes were submitted for this combinations. Please resubmit metadata and/or data to ensure consistency.</v>
      </c>
      <c r="AQ166" s="50" t="str">
        <f t="shared" si="7"/>
        <v>Accommodation data are not collected for the Illinois Science Assessment. A footnote is added to EMAPS.</v>
      </c>
      <c r="AR166" s="50"/>
      <c r="AS166" s="50" t="str">
        <f t="shared" si="8"/>
        <v>Include</v>
      </c>
      <c r="AT166" s="50" t="str">
        <f>IF(VLOOKUP($A166,'Data Notes - Working'!$A$2:$BP$571,55,FALSE)=0,"",VLOOKUP($A166,'Data Notes - Working'!$A$2:$BP$571,55,FALSE))</f>
        <v>No</v>
      </c>
      <c r="AU166" s="50" t="str">
        <f>IF(VLOOKUP($A166,'Data Notes - Working'!$A$2:$BP$571,56,FALSE)=0,"",VLOOKUP($A166,'Data Notes - Working'!$A$2:$BP$571,56,FALSE))</f>
        <v>PO decided not to send to state</v>
      </c>
      <c r="AV166" s="50" t="str">
        <f>IF(VLOOKUP($A166,'Data Notes - Working'!$A$2:$BP$571,57,FALSE)=0,"",VLOOKUP($A166,'Data Notes - Working'!$A$2:$BP$571,57,FALSE))</f>
        <v/>
      </c>
      <c r="AW166" s="50" t="str">
        <f>IF(VLOOKUP($A166,'Data Notes - Working'!$A$2:$BP$571,58,FALSE)=0,"",VLOOKUP($A166,'Data Notes - Working'!$A$2:$BP$571,58,FALSE))</f>
        <v/>
      </c>
      <c r="AX166" s="50" t="str">
        <f>IF(VLOOKUP(A166,'Data Notes - Working'!A165:BP734,59,FALSE)=0,"",VLOOKUP(A166,'Data Notes - Working'!A165:BP734,59,FALSE))</f>
        <v>No</v>
      </c>
      <c r="AY166" s="50" t="str">
        <f>IF(VLOOKUP($A166,'Data Notes - Working'!$A$2:$BP$571,60,FALSE)=0,"",VLOOKUP($A166,'Data Notes - Working'!$A$2:$BP$571,60,FALSE))</f>
        <v>Participation metadata - [SCIENCE]: Participation data (FS 189) submitted for REGPARTWACC for GRADES 5, 8, HS; however, EMAPS assessment metadata does not include this GRADES 5, 8, HS/REGPARTWACC combination. Zeroes were submitted for this combinations. Please resubmit metadata and/or data to ensure consistency.</v>
      </c>
      <c r="AZ166" s="50" t="str">
        <f>IF(VLOOKUP($A166,'Data Notes - Working'!$A$2:$BP$571,61,FALSE)=0,"",VLOOKUP($A166,'Data Notes - Working'!$A$2:$BP$571,61,FALSE))</f>
        <v>Accommodation data are not collected for the Illinois Science Assessment. A footnote is added to EMAPS.</v>
      </c>
      <c r="BA166" s="50"/>
      <c r="BB166" s="50"/>
      <c r="BC166" s="50"/>
      <c r="BD166" s="50"/>
      <c r="BE166" s="50"/>
      <c r="BF166" s="50"/>
      <c r="BG166" s="50"/>
    </row>
    <row r="167" spans="1:59" s="9" customFormat="1" ht="240">
      <c r="A167" s="13" t="s">
        <v>741</v>
      </c>
      <c r="B167" s="14" t="s">
        <v>45</v>
      </c>
      <c r="C167" s="14" t="s">
        <v>46</v>
      </c>
      <c r="D167" s="14" t="s">
        <v>47</v>
      </c>
      <c r="E167" s="14" t="s">
        <v>725</v>
      </c>
      <c r="F167" s="14" t="s">
        <v>726</v>
      </c>
      <c r="G167" s="13" t="s">
        <v>439</v>
      </c>
      <c r="H167" s="14">
        <v>175</v>
      </c>
      <c r="I167" s="14">
        <v>583</v>
      </c>
      <c r="J167" s="14" t="s">
        <v>440</v>
      </c>
      <c r="K167" s="14" t="s">
        <v>153</v>
      </c>
      <c r="L167" s="14" t="s">
        <v>53</v>
      </c>
      <c r="M167" s="14" t="s">
        <v>54</v>
      </c>
      <c r="N167" s="14"/>
      <c r="O167" s="14"/>
      <c r="P167" s="14" t="s">
        <v>742</v>
      </c>
      <c r="Q167" s="14" t="s">
        <v>743</v>
      </c>
      <c r="R167" s="14" t="s">
        <v>376</v>
      </c>
      <c r="S167" s="14" t="s">
        <v>58</v>
      </c>
      <c r="T167" s="50" t="s">
        <v>744</v>
      </c>
      <c r="U167" s="50"/>
      <c r="V167" s="50" t="s">
        <v>744</v>
      </c>
      <c r="W167" s="26" t="s">
        <v>745</v>
      </c>
      <c r="X167" s="50"/>
      <c r="Y167" s="50"/>
      <c r="Z167" s="50"/>
      <c r="AA167" s="23"/>
      <c r="AB167" s="23"/>
      <c r="AC167" s="23"/>
      <c r="AD167" s="23"/>
      <c r="AE167" s="23"/>
      <c r="AF167" s="23"/>
      <c r="AG167" s="23"/>
      <c r="AH167" s="23" t="s">
        <v>61</v>
      </c>
      <c r="AI167" s="23" t="s">
        <v>62</v>
      </c>
      <c r="AJ167" s="50"/>
      <c r="AK167" s="50"/>
      <c r="AL167" s="50"/>
      <c r="AM167" s="50"/>
      <c r="AN167" s="50"/>
      <c r="AO167" s="50"/>
      <c r="AP167" s="50" t="str">
        <f t="shared" si="6"/>
        <v/>
      </c>
      <c r="AQ167" s="50" t="str">
        <f t="shared" si="7"/>
        <v>Students who are  tuitioned out to the private school/program are not reported at the school level as instructed on FS052.   However, those students are included in the state data.</v>
      </c>
      <c r="AR167" s="50"/>
      <c r="AS167" s="50" t="str">
        <f t="shared" si="8"/>
        <v>Exclude</v>
      </c>
      <c r="AT167" s="50" t="str">
        <f>IF(VLOOKUP($A167,'Data Notes - Working'!$A$2:$BP$571,55,FALSE)=0,"",VLOOKUP($A167,'Data Notes - Working'!$A$2:$BP$571,55,FALSE))</f>
        <v>No</v>
      </c>
      <c r="AU167" s="50" t="str">
        <f>IF(VLOOKUP($A167,'Data Notes - Working'!$A$2:$BP$571,56,FALSE)=0,"",VLOOKUP($A167,'Data Notes - Working'!$A$2:$BP$571,56,FALSE))</f>
        <v>Resolved</v>
      </c>
      <c r="AV167" s="50" t="str">
        <f>IF(VLOOKUP($A167,'Data Notes - Working'!$A$2:$BP$571,57,FALSE)=0,"",VLOOKUP($A167,'Data Notes - Working'!$A$2:$BP$571,57,FALSE))</f>
        <v/>
      </c>
      <c r="AW167" s="50" t="str">
        <f>IF(VLOOKUP($A167,'Data Notes - Working'!$A$2:$BP$571,58,FALSE)=0,"",VLOOKUP($A167,'Data Notes - Working'!$A$2:$BP$571,58,FALSE))</f>
        <v/>
      </c>
      <c r="AX167" s="50" t="str">
        <f>IF(VLOOKUP(A167,'Data Notes - Working'!A166:BP735,59,FALSE)=0,"",VLOOKUP(A167,'Data Notes - Working'!A166:BP735,59,FALSE))</f>
        <v/>
      </c>
      <c r="AY167" s="50" t="str">
        <f>IF(VLOOKUP($A167,'Data Notes - Working'!$A$2:$BP$571,60,FALSE)=0,"",VLOOKUP($A167,'Data Notes - Working'!$A$2:$BP$571,60,FALSE))</f>
        <v/>
      </c>
      <c r="AZ167" s="50" t="str">
        <f>IF(VLOOKUP($A167,'Data Notes - Working'!$A$2:$BP$571,61,FALSE)=0,"",VLOOKUP($A167,'Data Notes - Working'!$A$2:$BP$571,61,FALSE))</f>
        <v/>
      </c>
      <c r="BA167" s="50"/>
      <c r="BB167" s="50"/>
      <c r="BC167" s="50"/>
      <c r="BD167" s="50"/>
      <c r="BE167" s="50"/>
      <c r="BF167" s="50"/>
      <c r="BG167" s="50"/>
    </row>
    <row r="168" spans="1:59" s="9" customFormat="1" ht="240">
      <c r="A168" s="13" t="s">
        <v>746</v>
      </c>
      <c r="B168" s="14" t="s">
        <v>45</v>
      </c>
      <c r="C168" s="14" t="s">
        <v>46</v>
      </c>
      <c r="D168" s="14" t="s">
        <v>47</v>
      </c>
      <c r="E168" s="14" t="s">
        <v>725</v>
      </c>
      <c r="F168" s="14" t="s">
        <v>726</v>
      </c>
      <c r="G168" s="13" t="s">
        <v>439</v>
      </c>
      <c r="H168" s="14" t="s">
        <v>96</v>
      </c>
      <c r="I168" s="14" t="s">
        <v>97</v>
      </c>
      <c r="J168" s="14" t="s">
        <v>440</v>
      </c>
      <c r="K168" s="14" t="s">
        <v>153</v>
      </c>
      <c r="L168" s="14" t="s">
        <v>53</v>
      </c>
      <c r="M168" s="14" t="s">
        <v>54</v>
      </c>
      <c r="N168" s="14" t="s">
        <v>54</v>
      </c>
      <c r="O168" s="14" t="s">
        <v>54</v>
      </c>
      <c r="P168" s="14" t="s">
        <v>747</v>
      </c>
      <c r="Q168" s="14" t="s">
        <v>748</v>
      </c>
      <c r="R168" s="14" t="s">
        <v>376</v>
      </c>
      <c r="S168" s="14" t="s">
        <v>58</v>
      </c>
      <c r="T168" s="50" t="s">
        <v>749</v>
      </c>
      <c r="U168" s="50"/>
      <c r="V168" s="50" t="s">
        <v>749</v>
      </c>
      <c r="W168" s="26" t="s">
        <v>745</v>
      </c>
      <c r="X168" s="50"/>
      <c r="Y168" s="50"/>
      <c r="Z168" s="50"/>
      <c r="AA168" s="23"/>
      <c r="AB168" s="23"/>
      <c r="AC168" s="23"/>
      <c r="AD168" s="23"/>
      <c r="AE168" s="23"/>
      <c r="AF168" s="23"/>
      <c r="AG168" s="23"/>
      <c r="AH168" s="23" t="s">
        <v>61</v>
      </c>
      <c r="AI168" s="23" t="s">
        <v>62</v>
      </c>
      <c r="AJ168" s="50"/>
      <c r="AK168" s="50"/>
      <c r="AL168" s="50"/>
      <c r="AM168" s="50"/>
      <c r="AN168" s="50"/>
      <c r="AO168" s="50"/>
      <c r="AP168" s="50" t="str">
        <f t="shared" si="6"/>
        <v/>
      </c>
      <c r="AQ168" s="50" t="str">
        <f t="shared" si="7"/>
        <v>Students who are  tuitioned out to the private school/program are not reported at the school level as instructed on FS052.   However, those students are included in the state data.</v>
      </c>
      <c r="AR168" s="50"/>
      <c r="AS168" s="50" t="str">
        <f t="shared" si="8"/>
        <v>Exclude</v>
      </c>
      <c r="AT168" s="50" t="str">
        <f>IF(VLOOKUP($A168,'Data Notes - Working'!$A$2:$BP$571,55,FALSE)=0,"",VLOOKUP($A168,'Data Notes - Working'!$A$2:$BP$571,55,FALSE))</f>
        <v>No</v>
      </c>
      <c r="AU168" s="50" t="str">
        <f>IF(VLOOKUP($A168,'Data Notes - Working'!$A$2:$BP$571,56,FALSE)=0,"",VLOOKUP($A168,'Data Notes - Working'!$A$2:$BP$571,56,FALSE))</f>
        <v>Resolved</v>
      </c>
      <c r="AV168" s="50" t="str">
        <f>IF(VLOOKUP($A168,'Data Notes - Working'!$A$2:$BP$571,57,FALSE)=0,"",VLOOKUP($A168,'Data Notes - Working'!$A$2:$BP$571,57,FALSE))</f>
        <v/>
      </c>
      <c r="AW168" s="50" t="str">
        <f>IF(VLOOKUP($A168,'Data Notes - Working'!$A$2:$BP$571,58,FALSE)=0,"",VLOOKUP($A168,'Data Notes - Working'!$A$2:$BP$571,58,FALSE))</f>
        <v/>
      </c>
      <c r="AX168" s="50" t="str">
        <f>IF(VLOOKUP(A168,'Data Notes - Working'!A167:BP736,59,FALSE)=0,"",VLOOKUP(A168,'Data Notes - Working'!A167:BP736,59,FALSE))</f>
        <v/>
      </c>
      <c r="AY168" s="50" t="str">
        <f>IF(VLOOKUP($A168,'Data Notes - Working'!$A$2:$BP$571,60,FALSE)=0,"",VLOOKUP($A168,'Data Notes - Working'!$A$2:$BP$571,60,FALSE))</f>
        <v/>
      </c>
      <c r="AZ168" s="50" t="str">
        <f>IF(VLOOKUP($A168,'Data Notes - Working'!$A$2:$BP$571,61,FALSE)=0,"",VLOOKUP($A168,'Data Notes - Working'!$A$2:$BP$571,61,FALSE))</f>
        <v/>
      </c>
      <c r="BA168" s="50"/>
      <c r="BB168" s="50"/>
      <c r="BC168" s="50"/>
      <c r="BD168" s="50"/>
      <c r="BE168" s="50"/>
      <c r="BF168" s="50"/>
      <c r="BG168" s="50"/>
    </row>
    <row r="169" spans="1:59" s="9" customFormat="1" ht="240">
      <c r="A169" s="13" t="s">
        <v>750</v>
      </c>
      <c r="B169" s="14" t="s">
        <v>45</v>
      </c>
      <c r="C169" s="14" t="s">
        <v>46</v>
      </c>
      <c r="D169" s="14" t="s">
        <v>47</v>
      </c>
      <c r="E169" s="14" t="s">
        <v>725</v>
      </c>
      <c r="F169" s="14" t="s">
        <v>726</v>
      </c>
      <c r="G169" s="13" t="s">
        <v>439</v>
      </c>
      <c r="H169" s="14" t="s">
        <v>96</v>
      </c>
      <c r="I169" s="14" t="s">
        <v>97</v>
      </c>
      <c r="J169" s="14" t="s">
        <v>440</v>
      </c>
      <c r="K169" s="14" t="s">
        <v>153</v>
      </c>
      <c r="L169" s="14" t="s">
        <v>53</v>
      </c>
      <c r="M169" s="14"/>
      <c r="N169" s="14"/>
      <c r="O169" s="14"/>
      <c r="P169" s="14"/>
      <c r="Q169" s="14"/>
      <c r="R169" s="14"/>
      <c r="S169" s="14"/>
      <c r="T169" s="49"/>
      <c r="U169" s="49"/>
      <c r="V169" s="49"/>
      <c r="W169" s="26" t="s">
        <v>64</v>
      </c>
      <c r="X169" s="49"/>
      <c r="Y169" s="49"/>
      <c r="Z169" s="49"/>
      <c r="AA169" s="14" t="s">
        <v>54</v>
      </c>
      <c r="AB169" s="14" t="s">
        <v>54</v>
      </c>
      <c r="AC169" s="14" t="s">
        <v>54</v>
      </c>
      <c r="AD169" s="14" t="s">
        <v>747</v>
      </c>
      <c r="AE169" s="14" t="s">
        <v>133</v>
      </c>
      <c r="AF169" s="14" t="s">
        <v>140</v>
      </c>
      <c r="AG169" s="14"/>
      <c r="AH169" s="23" t="s">
        <v>61</v>
      </c>
      <c r="AI169" s="14" t="s">
        <v>78</v>
      </c>
      <c r="AJ169" s="49"/>
      <c r="AK169" s="50" t="s">
        <v>751</v>
      </c>
      <c r="AL169" s="50"/>
      <c r="AM169" s="49"/>
      <c r="AN169" s="49"/>
      <c r="AO169" s="49"/>
      <c r="AP169" s="50" t="str">
        <f t="shared" si="6"/>
        <v>Achievement SEA to SCH comparison: The SEA FS 175 number of students in the M, MW subgroups who took an ALTASSALTACH assessment and received a valid score in GRADE ALL is different from the sum of the SCH level counts of students who took an assessment and received a valid score. The SEA total number of students in the M subgroup who took an ALTASSALTACH assessment and received a valid score is 829 students (11.03%) different from the SCH number, and the SEA total number of students in the MW subgroup who took an ALTASSALTACH assessment and received a valid score is 575 students (11.69%) different from the SCH number. 
Similar SEA to SCH discrepancies exist for the FS 178/179 number of students who took an assessment and received a valid score in the M, MW subgroups. Please revise data and resubmit or explain in a data note why these data are accurate.</v>
      </c>
      <c r="AQ169" s="50" t="str">
        <f t="shared" si="7"/>
        <v/>
      </c>
      <c r="AR169" s="50"/>
      <c r="AS169" s="50" t="str">
        <f t="shared" si="8"/>
        <v>Include</v>
      </c>
      <c r="AT169" s="50" t="str">
        <f>IF(VLOOKUP($A169,'Data Notes - Working'!$A$2:$BP$571,55,FALSE)=0,"",VLOOKUP($A169,'Data Notes - Working'!$A$2:$BP$571,55,FALSE))</f>
        <v/>
      </c>
      <c r="AU169" s="50" t="str">
        <f>IF(VLOOKUP($A169,'Data Notes - Working'!$A$2:$BP$571,56,FALSE)=0,"",VLOOKUP($A169,'Data Notes - Working'!$A$2:$BP$571,56,FALSE))</f>
        <v/>
      </c>
      <c r="AV169" s="50" t="str">
        <f>IF(VLOOKUP($A169,'Data Notes - Working'!$A$2:$BP$571,57,FALSE)=0,"",VLOOKUP($A169,'Data Notes - Working'!$A$2:$BP$571,57,FALSE))</f>
        <v>No state response</v>
      </c>
      <c r="AW169" s="50" t="str">
        <f>IF(VLOOKUP($A169,'Data Notes - Working'!$A$2:$BP$571,58,FALSE)=0,"",VLOOKUP($A169,'Data Notes - Working'!$A$2:$BP$571,58,FALSE))</f>
        <v>No state response</v>
      </c>
      <c r="AX169" s="50" t="str">
        <f>IF(VLOOKUP(A169,'Data Notes - Working'!A168:BP737,59,FALSE)=0,"",VLOOKUP(A169,'Data Notes - Working'!A168:BP737,59,FALSE))</f>
        <v/>
      </c>
      <c r="AY169" s="50" t="str">
        <f>IF(VLOOKUP($A169,'Data Notes - Working'!$A$2:$BP$571,60,FALSE)=0,"",VLOOKUP($A169,'Data Notes - Working'!$A$2:$BP$571,60,FALSE))</f>
        <v>Achievement SEA to SCH comparison: The SEA FS 175 number of students in the M, MW subgroups who took an ALTASSALTACH assessment and received a valid score in GRADE ALL is different from the sum of the SCH level counts of students who took an assessment and received a valid score. The SEA total number of students in the M subgroup who took an ALTASSALTACH assessment and received a valid score is 829 students (11.03%) different from the SCH number, and the SEA total number of students in the MW subgroup who took an ALTASSALTACH assessment and received a valid score is 575 students (11.69%) different from the SCH number. 
Similar SEA to SCH discrepancies exist for the FS 178/179 number of students who took an assessment and received a valid score in the M, MW subgroups. Please revise data and resubmit or explain in a data note why these data are accurate.</v>
      </c>
      <c r="AZ169" s="50" t="str">
        <f>IF(VLOOKUP($A169,'Data Notes - Working'!$A$2:$BP$571,61,FALSE)=0,"",VLOOKUP($A169,'Data Notes - Working'!$A$2:$BP$571,61,FALSE))</f>
        <v/>
      </c>
      <c r="BA169" s="50"/>
      <c r="BB169" s="50"/>
      <c r="BC169" s="50"/>
      <c r="BD169" s="50"/>
      <c r="BE169" s="50"/>
      <c r="BF169" s="50"/>
      <c r="BG169" s="50"/>
    </row>
    <row r="170" spans="1:59" s="9" customFormat="1" ht="255">
      <c r="A170" s="13" t="s">
        <v>752</v>
      </c>
      <c r="B170" s="14" t="s">
        <v>45</v>
      </c>
      <c r="C170" s="14" t="s">
        <v>46</v>
      </c>
      <c r="D170" s="14" t="s">
        <v>47</v>
      </c>
      <c r="E170" s="14" t="s">
        <v>725</v>
      </c>
      <c r="F170" s="14" t="s">
        <v>726</v>
      </c>
      <c r="G170" s="13" t="s">
        <v>151</v>
      </c>
      <c r="H170" s="14" t="s">
        <v>91</v>
      </c>
      <c r="I170" s="14" t="s">
        <v>92</v>
      </c>
      <c r="J170" s="14" t="s">
        <v>152</v>
      </c>
      <c r="K170" s="14" t="s">
        <v>153</v>
      </c>
      <c r="L170" s="14" t="s">
        <v>53</v>
      </c>
      <c r="M170" s="14" t="s">
        <v>54</v>
      </c>
      <c r="N170" s="14" t="s">
        <v>54</v>
      </c>
      <c r="O170" s="14"/>
      <c r="P170" s="14" t="s">
        <v>747</v>
      </c>
      <c r="Q170" s="14" t="s">
        <v>375</v>
      </c>
      <c r="R170" s="14" t="s">
        <v>376</v>
      </c>
      <c r="S170" s="14" t="s">
        <v>58</v>
      </c>
      <c r="T170" s="50" t="s">
        <v>753</v>
      </c>
      <c r="U170" s="50"/>
      <c r="V170" s="50" t="s">
        <v>753</v>
      </c>
      <c r="W170" s="26" t="s">
        <v>745</v>
      </c>
      <c r="X170" s="50"/>
      <c r="Y170" s="50"/>
      <c r="Z170" s="50"/>
      <c r="AA170" s="14" t="s">
        <v>54</v>
      </c>
      <c r="AB170" s="14" t="s">
        <v>54</v>
      </c>
      <c r="AC170" s="14"/>
      <c r="AD170" s="14" t="s">
        <v>747</v>
      </c>
      <c r="AE170" s="14" t="s">
        <v>133</v>
      </c>
      <c r="AF170" s="14" t="s">
        <v>140</v>
      </c>
      <c r="AG170" s="23"/>
      <c r="AH170" s="23" t="s">
        <v>61</v>
      </c>
      <c r="AI170" s="23" t="s">
        <v>101</v>
      </c>
      <c r="AJ170" s="50"/>
      <c r="AK170" s="50" t="s">
        <v>754</v>
      </c>
      <c r="AL170" s="50"/>
      <c r="AM170" s="50"/>
      <c r="AN170" s="50"/>
      <c r="AO170" s="50"/>
      <c r="AP170" s="50" t="str">
        <f t="shared" si="6"/>
        <v>Participation SEA to LEA comparison - [MATHEMATICS]: The SEA FS 185 number of students in the M, MW subgroups who participated in an assessment reported at the SEA level in mathematics for an ALTASSALTACH assessment is different than the sum of the LEA level counts of students. 
The SEA number of students in the M subgroup who participated in an ALTASSALTACH assessment in MATHEMATICS is 766 students (-10.19%) different from the LEA number and the SEA number of students in the MW subgroup is 516 students (-10.49%) different from the LEA number.
Similar SEA to LEA discrepancies exist for the FS 188 number of students who participated in an ALTASSALTACH assessment and for the FS 185/188 number of students who were enrolled at the time of the assessment. Please revise data and resubmit or explain in a data note why these data are accurate.</v>
      </c>
      <c r="AQ170" s="50" t="str">
        <f t="shared" si="7"/>
        <v>Students who are  tuitioned out to the private school/program are not reported at the school level as instructed on FS052.   However, those students are included in the state data.</v>
      </c>
      <c r="AR170" s="50"/>
      <c r="AS170" s="50" t="str">
        <f t="shared" si="8"/>
        <v>Include</v>
      </c>
      <c r="AT170" s="50" t="str">
        <f>IF(VLOOKUP($A170,'Data Notes - Working'!$A$2:$BP$571,55,FALSE)=0,"",VLOOKUP($A170,'Data Notes - Working'!$A$2:$BP$571,55,FALSE))</f>
        <v/>
      </c>
      <c r="AU170" s="50" t="str">
        <f>IF(VLOOKUP($A170,'Data Notes - Working'!$A$2:$BP$571,56,FALSE)=0,"",VLOOKUP($A170,'Data Notes - Working'!$A$2:$BP$571,56,FALSE))</f>
        <v/>
      </c>
      <c r="AV170" s="50" t="str">
        <f>IF(VLOOKUP($A170,'Data Notes - Working'!$A$2:$BP$571,57,FALSE)=0,"",VLOOKUP($A170,'Data Notes - Working'!$A$2:$BP$571,57,FALSE))</f>
        <v/>
      </c>
      <c r="AW170" s="50" t="str">
        <f>IF(VLOOKUP($A170,'Data Notes - Working'!$A$2:$BP$571,58,FALSE)=0,"",VLOOKUP($A170,'Data Notes - Working'!$A$2:$BP$571,58,FALSE))</f>
        <v/>
      </c>
      <c r="AX170" s="50" t="str">
        <f>IF(VLOOKUP(A170,'Data Notes - Working'!A169:BP738,59,FALSE)=0,"",VLOOKUP(A170,'Data Notes - Working'!A169:BP738,59,FALSE))</f>
        <v>No</v>
      </c>
      <c r="AY170" s="50" t="str">
        <f>IF(VLOOKUP($A170,'Data Notes - Working'!$A$2:$BP$571,60,FALSE)=0,"",VLOOKUP($A170,'Data Notes - Working'!$A$2:$BP$571,60,FALSE))</f>
        <v>Participation SEA to LEA comparison - [MATHEMATICS]: The SEA FS 185 number of students in the M, MW subgroups who participated in an assessment reported at the SEA level in mathematics for an ALTASSALTACH assessment is different than the sum of the LEA level counts of students. 
The SEA number of students in the M subgroup who participated in an ALTASSALTACH assessment in MATHEMATICS is 766 students (-10.19%) different from the LEA number and the SEA number of students in the MW subgroup is 516 students (-10.49%) different from the LEA number.
Similar SEA to LEA discrepancies exist for the FS 188 number of students who participated in an ALTASSALTACH assessment and for the FS 185/188 number of students who were enrolled at the time of the assessment. Please revise data and resubmit or explain in a data note why these data are accurate.</v>
      </c>
      <c r="AZ170" s="50" t="str">
        <f>IF(VLOOKUP($A170,'Data Notes - Working'!$A$2:$BP$571,61,FALSE)=0,"",VLOOKUP($A170,'Data Notes - Working'!$A$2:$BP$571,61,FALSE))</f>
        <v>Students who are tuitioned out to the private school/program are not reported at the school level as instructed on FS052. However, those students are included in the state data.</v>
      </c>
      <c r="BA170" s="50"/>
      <c r="BB170" s="50"/>
      <c r="BC170" s="50"/>
      <c r="BD170" s="50"/>
      <c r="BE170" s="50"/>
      <c r="BF170" s="50"/>
      <c r="BG170" s="50"/>
    </row>
    <row r="171" spans="1:59" s="9" customFormat="1" ht="225">
      <c r="A171" s="13" t="s">
        <v>756</v>
      </c>
      <c r="B171" s="14" t="s">
        <v>45</v>
      </c>
      <c r="C171" s="14" t="s">
        <v>46</v>
      </c>
      <c r="D171" s="14" t="s">
        <v>47</v>
      </c>
      <c r="E171" s="14" t="s">
        <v>725</v>
      </c>
      <c r="F171" s="14" t="s">
        <v>726</v>
      </c>
      <c r="G171" s="13" t="s">
        <v>757</v>
      </c>
      <c r="H171" s="14">
        <v>189</v>
      </c>
      <c r="I171" s="14">
        <v>590</v>
      </c>
      <c r="J171" s="14" t="s">
        <v>440</v>
      </c>
      <c r="K171" s="14" t="s">
        <v>153</v>
      </c>
      <c r="L171" s="14" t="s">
        <v>53</v>
      </c>
      <c r="M171" s="14"/>
      <c r="N171" s="14"/>
      <c r="O171" s="14"/>
      <c r="P171" s="14"/>
      <c r="Q171" s="14"/>
      <c r="R171" s="14"/>
      <c r="S171" s="14"/>
      <c r="T171" s="49"/>
      <c r="U171" s="49"/>
      <c r="V171" s="49"/>
      <c r="W171" s="26" t="s">
        <v>64</v>
      </c>
      <c r="X171" s="49"/>
      <c r="Y171" s="49"/>
      <c r="Z171" s="49"/>
      <c r="AA171" s="14"/>
      <c r="AB171" s="14"/>
      <c r="AC171" s="14" t="s">
        <v>54</v>
      </c>
      <c r="AD171" s="14" t="s">
        <v>747</v>
      </c>
      <c r="AE171" s="14" t="s">
        <v>133</v>
      </c>
      <c r="AF171" s="14" t="s">
        <v>140</v>
      </c>
      <c r="AG171" s="14"/>
      <c r="AH171" s="23" t="s">
        <v>61</v>
      </c>
      <c r="AI171" s="14" t="s">
        <v>78</v>
      </c>
      <c r="AJ171" s="49"/>
      <c r="AK171" s="50" t="s">
        <v>758</v>
      </c>
      <c r="AL171" s="50"/>
      <c r="AM171" s="49"/>
      <c r="AN171" s="49"/>
      <c r="AO171" s="49"/>
      <c r="AP171" s="50" t="str">
        <f t="shared" si="6"/>
        <v>Participation SEA to SCH comparison: The SEA FS 189 number of students in the M, MW subgroups who participated in an assessment reported at the SEA level in SCIENCE for the ALTASSALTACH assessment in GRADES ALL is different than the sum of the SCH level count of students. The SEA number of students in the M subgroup who participated in an ALTASSALTACH assessment for SCIENCE is 237 students (-11.55%) different from the SCH number, and the SEA number of students in the MW subgroup who participated in an ALTASSALTACH assessment for SCIENCE is 352 students (-11.48%).
Similar SEA to SCH discrepancies exist for the FS 189 number of students who were enrolled at the time of the assessment. Please revise data and resubmit or explain in a data note why these data are accurate.</v>
      </c>
      <c r="AQ171" s="50" t="str">
        <f t="shared" si="7"/>
        <v/>
      </c>
      <c r="AR171" s="50"/>
      <c r="AS171" s="50" t="str">
        <f t="shared" si="8"/>
        <v>Include</v>
      </c>
      <c r="AT171" s="50" t="str">
        <f>IF(VLOOKUP($A171,'Data Notes - Working'!$A$2:$BP$571,55,FALSE)=0,"",VLOOKUP($A171,'Data Notes - Working'!$A$2:$BP$571,55,FALSE))</f>
        <v>Science-only issue</v>
      </c>
      <c r="AU171" s="50" t="str">
        <f>IF(VLOOKUP($A171,'Data Notes - Working'!$A$2:$BP$571,56,FALSE)=0,"",VLOOKUP($A171,'Data Notes - Working'!$A$2:$BP$571,56,FALSE))</f>
        <v/>
      </c>
      <c r="AV171" s="50" t="str">
        <f>IF(VLOOKUP($A171,'Data Notes - Working'!$A$2:$BP$571,57,FALSE)=0,"",VLOOKUP($A171,'Data Notes - Working'!$A$2:$BP$571,57,FALSE))</f>
        <v>No state response</v>
      </c>
      <c r="AW171" s="50" t="str">
        <f>IF(VLOOKUP($A171,'Data Notes - Working'!$A$2:$BP$571,58,FALSE)=0,"",VLOOKUP($A171,'Data Notes - Working'!$A$2:$BP$571,58,FALSE))</f>
        <v>No state response</v>
      </c>
      <c r="AX171" s="50" t="str">
        <f>IF(VLOOKUP(A171,'Data Notes - Working'!A170:BP739,59,FALSE)=0,"",VLOOKUP(A171,'Data Notes - Working'!A170:BP739,59,FALSE))</f>
        <v/>
      </c>
      <c r="AY171" s="50" t="str">
        <f>IF(VLOOKUP($A171,'Data Notes - Working'!$A$2:$BP$571,60,FALSE)=0,"",VLOOKUP($A171,'Data Notes - Working'!$A$2:$BP$571,60,FALSE))</f>
        <v>Participation SEA to SCH comparison: The SEA FS 189 number of students in the M, MW subgroups who participated in an assessment reported at the SEA level in SCIENCE for the ALTASSALTACH assessment in GRADES ALL is different than the sum of the SCH level count of students. The SEA number of students in the M subgroup who participated in an ALTASSALTACH assessment for SCIENCE is 237 students (-11.55%) different from the SCH number, and the SEA number of students in the MW subgroup who participated in an ALTASSALTACH assessment for SCIENCE is 352 students (-11.48%).
Similar SEA to SCH discrepancies exist for the FS 189 number of students who were enrolled at the time of the assessment. Please revise data and resubmit or explain in a data note why these data are accurate.</v>
      </c>
      <c r="AZ171" s="50" t="str">
        <f>IF(VLOOKUP($A171,'Data Notes - Working'!$A$2:$BP$571,61,FALSE)=0,"",VLOOKUP($A171,'Data Notes - Working'!$A$2:$BP$571,61,FALSE))</f>
        <v/>
      </c>
      <c r="BA171" s="50"/>
      <c r="BB171" s="50"/>
      <c r="BC171" s="50"/>
      <c r="BD171" s="50"/>
      <c r="BE171" s="50"/>
      <c r="BF171" s="50"/>
      <c r="BG171" s="50"/>
    </row>
    <row r="172" spans="1:59" s="9" customFormat="1" ht="150">
      <c r="A172" s="13" t="s">
        <v>759</v>
      </c>
      <c r="B172" s="14" t="s">
        <v>45</v>
      </c>
      <c r="C172" s="14" t="s">
        <v>46</v>
      </c>
      <c r="D172" s="14" t="s">
        <v>47</v>
      </c>
      <c r="E172" s="14" t="s">
        <v>725</v>
      </c>
      <c r="F172" s="14" t="s">
        <v>726</v>
      </c>
      <c r="G172" s="13" t="s">
        <v>757</v>
      </c>
      <c r="H172" s="14" t="s">
        <v>91</v>
      </c>
      <c r="I172" s="14" t="s">
        <v>92</v>
      </c>
      <c r="J172" s="14" t="s">
        <v>440</v>
      </c>
      <c r="K172" s="14" t="s">
        <v>153</v>
      </c>
      <c r="L172" s="14" t="s">
        <v>53</v>
      </c>
      <c r="M172" s="14"/>
      <c r="N172" s="14"/>
      <c r="O172" s="14"/>
      <c r="P172" s="14"/>
      <c r="Q172" s="14"/>
      <c r="R172" s="14"/>
      <c r="S172" s="14"/>
      <c r="T172" s="49"/>
      <c r="U172" s="49"/>
      <c r="V172" s="49"/>
      <c r="W172" s="26"/>
      <c r="X172" s="49"/>
      <c r="Y172" s="49"/>
      <c r="Z172" s="49"/>
      <c r="AA172" s="14" t="s">
        <v>54</v>
      </c>
      <c r="AB172" s="14" t="s">
        <v>54</v>
      </c>
      <c r="AC172" s="14"/>
      <c r="AD172" s="14" t="s">
        <v>281</v>
      </c>
      <c r="AE172" s="14" t="s">
        <v>133</v>
      </c>
      <c r="AF172" s="14" t="s">
        <v>133</v>
      </c>
      <c r="AG172" s="14"/>
      <c r="AH172" s="23" t="s">
        <v>61</v>
      </c>
      <c r="AI172" s="14" t="s">
        <v>78</v>
      </c>
      <c r="AJ172" s="49"/>
      <c r="AK172" s="50" t="s">
        <v>760</v>
      </c>
      <c r="AL172" s="50"/>
      <c r="AM172" s="49"/>
      <c r="AN172" s="49"/>
      <c r="AO172" s="49"/>
      <c r="AP172" s="50" t="str">
        <f t="shared" si="6"/>
        <v>Participation SEA to SCH comparison: The SEA FS 185/188 number of students in the FCS subgroup who participated in an ALTASSALTACH assessment reported at the SEA level in GRADE ALL is 252 students (-10.17%) different than the sum of the SCH level count of students. 
Similar SEA to SCH discrepancies exist for the FS 185/188 number of students in the FCS subgroup who were enrolled at the time of the assessment. Please revise data and resubmit or explain in a data note why these data are accurate.</v>
      </c>
      <c r="AQ172" s="50" t="str">
        <f t="shared" si="7"/>
        <v/>
      </c>
      <c r="AR172" s="50"/>
      <c r="AS172" s="50" t="str">
        <f t="shared" si="8"/>
        <v>Include</v>
      </c>
      <c r="AT172" s="50" t="str">
        <f>IF(VLOOKUP($A172,'Data Notes - Working'!$A$2:$BP$571,55,FALSE)=0,"",VLOOKUP($A172,'Data Notes - Working'!$A$2:$BP$571,55,FALSE))</f>
        <v/>
      </c>
      <c r="AU172" s="50" t="str">
        <f>IF(VLOOKUP($A172,'Data Notes - Working'!$A$2:$BP$571,56,FALSE)=0,"",VLOOKUP($A172,'Data Notes - Working'!$A$2:$BP$571,56,FALSE))</f>
        <v/>
      </c>
      <c r="AV172" s="50" t="str">
        <f>IF(VLOOKUP($A172,'Data Notes - Working'!$A$2:$BP$571,57,FALSE)=0,"",VLOOKUP($A172,'Data Notes - Working'!$A$2:$BP$571,57,FALSE))</f>
        <v>No state response</v>
      </c>
      <c r="AW172" s="50" t="str">
        <f>IF(VLOOKUP($A172,'Data Notes - Working'!$A$2:$BP$571,58,FALSE)=0,"",VLOOKUP($A172,'Data Notes - Working'!$A$2:$BP$571,58,FALSE))</f>
        <v>No state response</v>
      </c>
      <c r="AX172" s="50" t="str">
        <f>IF(VLOOKUP(A172,'Data Notes - Working'!A171:BP740,59,FALSE)=0,"",VLOOKUP(A172,'Data Notes - Working'!A171:BP740,59,FALSE))</f>
        <v>No</v>
      </c>
      <c r="AY172" s="50" t="str">
        <f>IF(VLOOKUP($A172,'Data Notes - Working'!$A$2:$BP$571,60,FALSE)=0,"",VLOOKUP($A172,'Data Notes - Working'!$A$2:$BP$571,60,FALSE))</f>
        <v>Participation SEA to SCH comparison: The SEA FS 185/188 number of students in the FCS subgroup who participated in an ALTASSALTACH assessment reported at the SEA level in GRADE ALL is 252 students (-10.17%) different than the sum of the SCH level count of students. 
Similar SEA to SCH discrepancies exist for the FS 185/188 number of students in the FCS subgroup who were enrolled at the time of the assessment. Please revise data and resubmit or explain in a data note why these data are accurate.</v>
      </c>
      <c r="AZ172" s="50" t="str">
        <f>IF(VLOOKUP($A172,'Data Notes - Working'!$A$2:$BP$571,61,FALSE)=0,"",VLOOKUP($A172,'Data Notes - Working'!$A$2:$BP$571,61,FALSE))</f>
        <v/>
      </c>
      <c r="BA172" s="50"/>
      <c r="BB172" s="50"/>
      <c r="BC172" s="50"/>
      <c r="BD172" s="50"/>
      <c r="BE172" s="50"/>
      <c r="BF172" s="50"/>
      <c r="BG172" s="50"/>
    </row>
    <row r="173" spans="1:59" s="9" customFormat="1" ht="150">
      <c r="A173" s="13" t="s">
        <v>761</v>
      </c>
      <c r="B173" s="14" t="s">
        <v>45</v>
      </c>
      <c r="C173" s="14" t="s">
        <v>46</v>
      </c>
      <c r="D173" s="14" t="s">
        <v>47</v>
      </c>
      <c r="E173" s="14" t="s">
        <v>725</v>
      </c>
      <c r="F173" s="14" t="s">
        <v>726</v>
      </c>
      <c r="G173" s="13" t="s">
        <v>757</v>
      </c>
      <c r="H173" s="14">
        <v>185</v>
      </c>
      <c r="I173" s="14">
        <v>588</v>
      </c>
      <c r="J173" s="14" t="s">
        <v>440</v>
      </c>
      <c r="K173" s="14" t="s">
        <v>153</v>
      </c>
      <c r="L173" s="14" t="s">
        <v>53</v>
      </c>
      <c r="M173" s="14"/>
      <c r="N173" s="14"/>
      <c r="O173" s="14"/>
      <c r="P173" s="14"/>
      <c r="Q173" s="14"/>
      <c r="R173" s="14"/>
      <c r="S173" s="14"/>
      <c r="T173" s="49"/>
      <c r="U173" s="49"/>
      <c r="V173" s="49"/>
      <c r="W173" s="26"/>
      <c r="X173" s="49"/>
      <c r="Y173" s="49"/>
      <c r="Z173" s="49"/>
      <c r="AA173" s="14" t="s">
        <v>54</v>
      </c>
      <c r="AB173" s="14"/>
      <c r="AC173" s="14"/>
      <c r="AD173" s="14" t="s">
        <v>139</v>
      </c>
      <c r="AE173" s="14">
        <v>8</v>
      </c>
      <c r="AF173" s="14" t="s">
        <v>201</v>
      </c>
      <c r="AG173" s="14"/>
      <c r="AH173" s="23" t="s">
        <v>61</v>
      </c>
      <c r="AI173" s="14" t="s">
        <v>78</v>
      </c>
      <c r="AJ173" s="49"/>
      <c r="AK173" s="50" t="s">
        <v>762</v>
      </c>
      <c r="AL173" s="50"/>
      <c r="AM173" s="49"/>
      <c r="AN173" s="49"/>
      <c r="AO173" s="49"/>
      <c r="AP173" s="50" t="str">
        <f t="shared" si="6"/>
        <v>Participation SEA to SCH comparison: The SEA FS 185 number of students in the CWD subgroup who participated in an REGASSWOACC assessment reported at the SEA level in GRADE 8 is 386 students (-10.07%) different than the sum of the SCH level count of students. 
Similar SEA to SCH discrepancies exist for the FS 185 number of students in the CWD subgroup who were enrolled at the time of the assessment. Please revise data and resubmit or explain in a data note why these data are accurate.</v>
      </c>
      <c r="AQ173" s="50" t="str">
        <f t="shared" si="7"/>
        <v/>
      </c>
      <c r="AR173" s="50"/>
      <c r="AS173" s="50" t="str">
        <f t="shared" si="8"/>
        <v>Include</v>
      </c>
      <c r="AT173" s="50" t="str">
        <f>IF(VLOOKUP($A173,'Data Notes - Working'!$A$2:$BP$571,55,FALSE)=0,"",VLOOKUP($A173,'Data Notes - Working'!$A$2:$BP$571,55,FALSE))</f>
        <v/>
      </c>
      <c r="AU173" s="50" t="str">
        <f>IF(VLOOKUP($A173,'Data Notes - Working'!$A$2:$BP$571,56,FALSE)=0,"",VLOOKUP($A173,'Data Notes - Working'!$A$2:$BP$571,56,FALSE))</f>
        <v/>
      </c>
      <c r="AV173" s="50" t="str">
        <f>IF(VLOOKUP($A173,'Data Notes - Working'!$A$2:$BP$571,57,FALSE)=0,"",VLOOKUP($A173,'Data Notes - Working'!$A$2:$BP$571,57,FALSE))</f>
        <v>No state response</v>
      </c>
      <c r="AW173" s="50" t="str">
        <f>IF(VLOOKUP($A173,'Data Notes - Working'!$A$2:$BP$571,58,FALSE)=0,"",VLOOKUP($A173,'Data Notes - Working'!$A$2:$BP$571,58,FALSE))</f>
        <v>No state response</v>
      </c>
      <c r="AX173" s="50" t="str">
        <f>IF(VLOOKUP(A173,'Data Notes - Working'!A172:BP741,59,FALSE)=0,"",VLOOKUP(A173,'Data Notes - Working'!A172:BP741,59,FALSE))</f>
        <v>No</v>
      </c>
      <c r="AY173" s="50" t="str">
        <f>IF(VLOOKUP($A173,'Data Notes - Working'!$A$2:$BP$571,60,FALSE)=0,"",VLOOKUP($A173,'Data Notes - Working'!$A$2:$BP$571,60,FALSE))</f>
        <v>Participation SEA to SCH comparison: The SEA FS 185 number of students in the CWD subgroup who participated in an REGASSWOACC assessment reported at the SEA level in GRADE 8 is 386 students (-10.07%) different than the sum of the SCH level count of students. 
Similar SEA to SCH discrepancies exist for the FS 185 number of students in the CWD subgroup who were enrolled at the time of the assessment. Please revise data and resubmit or explain in a data note why these data are accurate.</v>
      </c>
      <c r="AZ173" s="50" t="str">
        <f>IF(VLOOKUP($A173,'Data Notes - Working'!$A$2:$BP$571,61,FALSE)=0,"",VLOOKUP($A173,'Data Notes - Working'!$A$2:$BP$571,61,FALSE))</f>
        <v/>
      </c>
      <c r="BA173" s="50"/>
      <c r="BB173" s="50"/>
      <c r="BC173" s="50"/>
      <c r="BD173" s="50"/>
      <c r="BE173" s="50"/>
      <c r="BF173" s="50"/>
      <c r="BG173" s="50"/>
    </row>
    <row r="174" spans="1:59" s="9" customFormat="1" ht="225">
      <c r="A174" s="13" t="s">
        <v>763</v>
      </c>
      <c r="B174" s="14" t="s">
        <v>45</v>
      </c>
      <c r="C174" s="14" t="s">
        <v>46</v>
      </c>
      <c r="D174" s="14" t="s">
        <v>47</v>
      </c>
      <c r="E174" s="14" t="s">
        <v>725</v>
      </c>
      <c r="F174" s="14" t="s">
        <v>726</v>
      </c>
      <c r="G174" s="13" t="s">
        <v>757</v>
      </c>
      <c r="H174" s="14" t="s">
        <v>91</v>
      </c>
      <c r="I174" s="14" t="s">
        <v>92</v>
      </c>
      <c r="J174" s="14" t="s">
        <v>440</v>
      </c>
      <c r="K174" s="14" t="s">
        <v>153</v>
      </c>
      <c r="L174" s="14" t="s">
        <v>53</v>
      </c>
      <c r="M174" s="14"/>
      <c r="N174" s="14"/>
      <c r="O174" s="14"/>
      <c r="P174" s="14"/>
      <c r="Q174" s="14"/>
      <c r="R174" s="14"/>
      <c r="S174" s="14"/>
      <c r="T174" s="49"/>
      <c r="U174" s="49"/>
      <c r="V174" s="49"/>
      <c r="W174" s="26" t="s">
        <v>64</v>
      </c>
      <c r="X174" s="49"/>
      <c r="Y174" s="49"/>
      <c r="Z174" s="49"/>
      <c r="AA174" s="14" t="s">
        <v>54</v>
      </c>
      <c r="AB174" s="14" t="s">
        <v>54</v>
      </c>
      <c r="AC174" s="14"/>
      <c r="AD174" s="14" t="s">
        <v>55</v>
      </c>
      <c r="AE174" s="14" t="s">
        <v>764</v>
      </c>
      <c r="AF174" s="14" t="s">
        <v>140</v>
      </c>
      <c r="AG174" s="14"/>
      <c r="AH174" s="23" t="s">
        <v>61</v>
      </c>
      <c r="AI174" s="14" t="s">
        <v>78</v>
      </c>
      <c r="AJ174" s="49"/>
      <c r="AK174" s="50" t="s">
        <v>765</v>
      </c>
      <c r="AL174" s="50"/>
      <c r="AM174" s="49"/>
      <c r="AN174" s="49"/>
      <c r="AO174" s="49"/>
      <c r="AP174" s="50" t="str">
        <f t="shared" si="6"/>
        <v>Participation SEA to SCH comparison: The SEA FS 185 number of students in ALL subgroups who participated in an assessment reported at the SEA level in mathematics for ALTASSALTACH assessment in GRADES ALL, 3, 4, 5, 6, 7, 8, 11 is different than the sum of the SCH level count of students. The total SEA number of students who participated in an ALTASSALTACH assessment for MATHEMATICS is 2115 students (-18.53%) different from the SCH number. Total discrepancies by subgroup range from 273-981 students.
Similar SEA to SCH discrepancies exist for the FS 188 number of students who participated in a Reading/Language assessment and for the FS 185/188 number of students who were enrolled at the time of the assessment. Please revise data and resubmit or explain in a data note why these data are accurate.</v>
      </c>
      <c r="AQ174" s="50" t="str">
        <f t="shared" si="7"/>
        <v/>
      </c>
      <c r="AR174" s="50"/>
      <c r="AS174" s="50" t="str">
        <f t="shared" si="8"/>
        <v>Include</v>
      </c>
      <c r="AT174" s="50" t="str">
        <f>IF(VLOOKUP($A174,'Data Notes - Working'!$A$2:$BP$571,55,FALSE)=0,"",VLOOKUP($A174,'Data Notes - Working'!$A$2:$BP$571,55,FALSE))</f>
        <v/>
      </c>
      <c r="AU174" s="50" t="str">
        <f>IF(VLOOKUP($A174,'Data Notes - Working'!$A$2:$BP$571,56,FALSE)=0,"",VLOOKUP($A174,'Data Notes - Working'!$A$2:$BP$571,56,FALSE))</f>
        <v/>
      </c>
      <c r="AV174" s="50" t="str">
        <f>IF(VLOOKUP($A174,'Data Notes - Working'!$A$2:$BP$571,57,FALSE)=0,"",VLOOKUP($A174,'Data Notes - Working'!$A$2:$BP$571,57,FALSE))</f>
        <v>No state response</v>
      </c>
      <c r="AW174" s="50" t="str">
        <f>IF(VLOOKUP($A174,'Data Notes - Working'!$A$2:$BP$571,58,FALSE)=0,"",VLOOKUP($A174,'Data Notes - Working'!$A$2:$BP$571,58,FALSE))</f>
        <v>No state response</v>
      </c>
      <c r="AX174" s="50" t="str">
        <f>IF(VLOOKUP(A174,'Data Notes - Working'!A173:BP742,59,FALSE)=0,"",VLOOKUP(A174,'Data Notes - Working'!A173:BP742,59,FALSE))</f>
        <v/>
      </c>
      <c r="AY174" s="50" t="str">
        <f>IF(VLOOKUP($A174,'Data Notes - Working'!$A$2:$BP$571,60,FALSE)=0,"",VLOOKUP($A174,'Data Notes - Working'!$A$2:$BP$571,60,FALSE))</f>
        <v>Participation SEA to SCH comparison: The SEA FS 185 number of students in ALL subgroups who participated in an assessment reported at the SEA level in mathematics for ALTASSALTACH assessment in GRADES ALL, 3, 4, 5, 6, 7, 8, 11 is different than the sum of the SCH level count of students. The total SEA number of students who participated in an ALTASSALTACH assessment for MATHEMATICS is 2115 students (-18.53%) different from the SCH number. Total discrepancies by subgroup range from 273-981 students.
Similar SEA to SCH discrepancies exist for the FS 188 number of students who participated in a Reading/Language assessment and for the FS 185/188 number of students who were enrolled at the time of the assessment. Please revise data and resubmit or explain in a data note why these data are accurate.</v>
      </c>
      <c r="AZ174" s="50" t="str">
        <f>IF(VLOOKUP($A174,'Data Notes - Working'!$A$2:$BP$571,61,FALSE)=0,"",VLOOKUP($A174,'Data Notes - Working'!$A$2:$BP$571,61,FALSE))</f>
        <v/>
      </c>
      <c r="BA174" s="50"/>
      <c r="BB174" s="50"/>
      <c r="BC174" s="50"/>
      <c r="BD174" s="50"/>
      <c r="BE174" s="50"/>
      <c r="BF174" s="50"/>
      <c r="BG174" s="50"/>
    </row>
    <row r="175" spans="1:59" s="9" customFormat="1" ht="94.5">
      <c r="A175" s="13" t="s">
        <v>766</v>
      </c>
      <c r="B175" s="14" t="s">
        <v>45</v>
      </c>
      <c r="C175" s="14" t="s">
        <v>46</v>
      </c>
      <c r="D175" s="14" t="s">
        <v>47</v>
      </c>
      <c r="E175" s="14" t="s">
        <v>725</v>
      </c>
      <c r="F175" s="14" t="s">
        <v>726</v>
      </c>
      <c r="G175" s="13" t="s">
        <v>104</v>
      </c>
      <c r="H175" s="14" t="s">
        <v>157</v>
      </c>
      <c r="I175" s="14" t="s">
        <v>158</v>
      </c>
      <c r="J175" s="14" t="s">
        <v>73</v>
      </c>
      <c r="K175" s="14" t="s">
        <v>107</v>
      </c>
      <c r="L175" s="14" t="s">
        <v>53</v>
      </c>
      <c r="M175" s="14" t="s">
        <v>54</v>
      </c>
      <c r="N175" s="14" t="s">
        <v>54</v>
      </c>
      <c r="O175" s="14" t="s">
        <v>54</v>
      </c>
      <c r="P175" s="14" t="s">
        <v>108</v>
      </c>
      <c r="Q175" s="14" t="s">
        <v>108</v>
      </c>
      <c r="R175" s="14" t="s">
        <v>108</v>
      </c>
      <c r="S175" s="14" t="s">
        <v>108</v>
      </c>
      <c r="T175" s="50" t="s">
        <v>109</v>
      </c>
      <c r="U175" s="50"/>
      <c r="V175" s="50" t="s">
        <v>109</v>
      </c>
      <c r="W175" s="26" t="s">
        <v>767</v>
      </c>
      <c r="X175" s="50"/>
      <c r="Y175" s="50"/>
      <c r="Z175" s="50"/>
      <c r="AA175" s="23" t="s">
        <v>54</v>
      </c>
      <c r="AB175" s="23" t="s">
        <v>54</v>
      </c>
      <c r="AC175" s="23" t="s">
        <v>54</v>
      </c>
      <c r="AD175" s="14" t="s">
        <v>108</v>
      </c>
      <c r="AE175" s="14" t="s">
        <v>108</v>
      </c>
      <c r="AF175" s="14" t="s">
        <v>108</v>
      </c>
      <c r="AG175" s="14" t="s">
        <v>108</v>
      </c>
      <c r="AH175" s="23" t="s">
        <v>61</v>
      </c>
      <c r="AI175" s="23" t="s">
        <v>101</v>
      </c>
      <c r="AJ175" s="50"/>
      <c r="AK175" s="50" t="s">
        <v>111</v>
      </c>
      <c r="AL175" s="50"/>
      <c r="AM175" s="50"/>
      <c r="AN175" s="50"/>
      <c r="AO175" s="50"/>
      <c r="AP175" s="50" t="str">
        <f t="shared" si="6"/>
        <v>A year to year change of more than 200 (count difference) and 10% was identified for at least one subgroup, assessment type, or grade. Please review the CDQR Year to Year tab. Please resubmit SY 2017-18 data or submit a data note to explain why these data are accurate.</v>
      </c>
      <c r="AQ175" s="50" t="str">
        <f t="shared" si="7"/>
        <v>The updated 175, 178, 185, and 188 files are submitted. The 179 and 189 data are correct.</v>
      </c>
      <c r="AR175" s="50"/>
      <c r="AS175" s="50" t="str">
        <f t="shared" si="8"/>
        <v>Include</v>
      </c>
      <c r="AT175" s="50" t="str">
        <f>IF(VLOOKUP($A175,'Data Notes - Working'!$A$2:$BP$571,55,FALSE)=0,"",VLOOKUP($A175,'Data Notes - Working'!$A$2:$BP$571,55,FALSE))</f>
        <v/>
      </c>
      <c r="AU175" s="50" t="str">
        <f>IF(VLOOKUP($A175,'Data Notes - Working'!$A$2:$BP$571,56,FALSE)=0,"",VLOOKUP($A175,'Data Notes - Working'!$A$2:$BP$571,56,FALSE))</f>
        <v/>
      </c>
      <c r="AV175" s="50" t="str">
        <f>IF(VLOOKUP($A175,'Data Notes - Working'!$A$2:$BP$571,57,FALSE)=0,"",VLOOKUP($A175,'Data Notes - Working'!$A$2:$BP$571,57,FALSE))</f>
        <v>No</v>
      </c>
      <c r="AW175" s="50" t="str">
        <f>IF(VLOOKUP($A175,'Data Notes - Working'!$A$2:$BP$571,58,FALSE)=0,"",VLOOKUP($A175,'Data Notes - Working'!$A$2:$BP$571,58,FALSE))</f>
        <v>Not relevant</v>
      </c>
      <c r="AX175" s="50" t="str">
        <f>IF(VLOOKUP(A175,'Data Notes - Working'!A174:BP743,59,FALSE)=0,"",VLOOKUP(A175,'Data Notes - Working'!A174:BP743,59,FALSE))</f>
        <v>No</v>
      </c>
      <c r="AY175" s="50" t="str">
        <f>IF(VLOOKUP($A175,'Data Notes - Working'!$A$2:$BP$571,60,FALSE)=0,"",VLOOKUP($A175,'Data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175" s="50" t="str">
        <f>IF(VLOOKUP($A175,'Data Notes - Working'!$A$2:$BP$571,61,FALSE)=0,"",VLOOKUP($A175,'Data Notes - Working'!$A$2:$BP$571,61,FALSE))</f>
        <v/>
      </c>
      <c r="BA175" s="50"/>
      <c r="BB175" s="50"/>
      <c r="BC175" s="50"/>
      <c r="BD175" s="50"/>
      <c r="BE175" s="50"/>
      <c r="BF175" s="50"/>
      <c r="BG175" s="50"/>
    </row>
    <row r="176" spans="1:59" s="9" customFormat="1" ht="90">
      <c r="A176" s="13" t="s">
        <v>768</v>
      </c>
      <c r="B176" s="14" t="s">
        <v>45</v>
      </c>
      <c r="C176" s="14" t="s">
        <v>46</v>
      </c>
      <c r="D176" s="14" t="s">
        <v>47</v>
      </c>
      <c r="E176" s="14" t="s">
        <v>725</v>
      </c>
      <c r="F176" s="14" t="s">
        <v>726</v>
      </c>
      <c r="G176" s="14" t="s">
        <v>286</v>
      </c>
      <c r="H176" s="14">
        <v>175</v>
      </c>
      <c r="I176" s="14">
        <v>583</v>
      </c>
      <c r="J176" s="14" t="s">
        <v>73</v>
      </c>
      <c r="K176" s="14" t="s">
        <v>287</v>
      </c>
      <c r="L176" s="14" t="s">
        <v>53</v>
      </c>
      <c r="M176" s="14"/>
      <c r="N176" s="14"/>
      <c r="O176" s="14"/>
      <c r="P176" s="14"/>
      <c r="Q176" s="14"/>
      <c r="R176" s="14"/>
      <c r="S176" s="14"/>
      <c r="T176" s="49"/>
      <c r="U176" s="49"/>
      <c r="V176" s="49"/>
      <c r="W176" s="26" t="s">
        <v>64</v>
      </c>
      <c r="X176" s="49"/>
      <c r="Y176" s="49"/>
      <c r="Z176" s="49"/>
      <c r="AA176" s="14" t="s">
        <v>54</v>
      </c>
      <c r="AB176" s="14"/>
      <c r="AC176" s="14"/>
      <c r="AD176" s="14" t="s">
        <v>139</v>
      </c>
      <c r="AE176" s="14" t="s">
        <v>133</v>
      </c>
      <c r="AF176" s="14" t="s">
        <v>140</v>
      </c>
      <c r="AG176" s="14" t="s">
        <v>141</v>
      </c>
      <c r="AH176" s="14" t="s">
        <v>61</v>
      </c>
      <c r="AI176" s="14" t="s">
        <v>78</v>
      </c>
      <c r="AJ176" s="14"/>
      <c r="AK176" s="50" t="s">
        <v>769</v>
      </c>
      <c r="AL176" s="50"/>
      <c r="AM176" s="49"/>
      <c r="AN176" s="49"/>
      <c r="AO176" s="49"/>
      <c r="AP176" s="50" t="str">
        <f t="shared" si="6"/>
        <v>Year to Year comparison - CWD (FS175): The number of CWD students who took an ALTASSALTACH assessment and received a valid score in SY 2017-18 is -29.72% different from SY 2016-17. The approximate discrepancy is 4828 students. Please submit a data note explaining the discrepancy if the data are correct or resubmit the data.</v>
      </c>
      <c r="AQ176" s="50" t="str">
        <f t="shared" si="7"/>
        <v/>
      </c>
      <c r="AR176" s="50"/>
      <c r="AS176" s="50" t="str">
        <f t="shared" si="8"/>
        <v>Include</v>
      </c>
      <c r="AT176" s="50" t="str">
        <f>IF(VLOOKUP($A176,'Data Notes - Working'!$A$2:$BP$571,55,FALSE)=0,"",VLOOKUP($A176,'Data Notes - Working'!$A$2:$BP$571,55,FALSE))</f>
        <v/>
      </c>
      <c r="AU176" s="50" t="str">
        <f>IF(VLOOKUP($A176,'Data Notes - Working'!$A$2:$BP$571,56,FALSE)=0,"",VLOOKUP($A176,'Data Notes - Working'!$A$2:$BP$571,56,FALSE))</f>
        <v/>
      </c>
      <c r="AV176" s="50" t="str">
        <f>IF(VLOOKUP($A176,'Data Notes - Working'!$A$2:$BP$571,57,FALSE)=0,"",VLOOKUP($A176,'Data Notes - Working'!$A$2:$BP$571,57,FALSE))</f>
        <v>No state response</v>
      </c>
      <c r="AW176" s="50" t="str">
        <f>IF(VLOOKUP($A176,'Data Notes - Working'!$A$2:$BP$571,58,FALSE)=0,"",VLOOKUP($A176,'Data Notes - Working'!$A$2:$BP$571,58,FALSE))</f>
        <v>No state response</v>
      </c>
      <c r="AX176" s="50" t="str">
        <f>IF(VLOOKUP(A176,'Data Notes - Working'!A175:BP744,59,FALSE)=0,"",VLOOKUP(A176,'Data Notes - Working'!A175:BP744,59,FALSE))</f>
        <v/>
      </c>
      <c r="AY176" s="50" t="str">
        <f>IF(VLOOKUP($A176,'Data Notes - Working'!$A$2:$BP$571,60,FALSE)=0,"",VLOOKUP($A176,'Data Notes - Working'!$A$2:$BP$571,60,FALSE))</f>
        <v>Year to Year comparison - CWD (FS175): The number of CWD students who took an ALTASSALTACH assessment and received a valid score in SY 2017-18 is -29.72% different from SY 2016-17. The approximate discrepancy is 4828 students. Please submit a data note explaining the discrepancy if the data are correct or resubmit the data.</v>
      </c>
      <c r="AZ176" s="50" t="str">
        <f>IF(VLOOKUP($A176,'Data Notes - Working'!$A$2:$BP$571,61,FALSE)=0,"",VLOOKUP($A176,'Data Notes - Working'!$A$2:$BP$571,61,FALSE))</f>
        <v/>
      </c>
      <c r="BA176" s="50"/>
      <c r="BB176" s="50"/>
      <c r="BC176" s="50"/>
      <c r="BD176" s="50"/>
      <c r="BE176" s="50"/>
      <c r="BF176" s="50"/>
      <c r="BG176" s="50"/>
    </row>
    <row r="177" spans="1:59" s="9" customFormat="1" ht="90">
      <c r="A177" s="13" t="s">
        <v>770</v>
      </c>
      <c r="B177" s="14" t="s">
        <v>45</v>
      </c>
      <c r="C177" s="14" t="s">
        <v>46</v>
      </c>
      <c r="D177" s="14" t="s">
        <v>47</v>
      </c>
      <c r="E177" s="14" t="s">
        <v>725</v>
      </c>
      <c r="F177" s="14" t="s">
        <v>726</v>
      </c>
      <c r="G177" s="14" t="s">
        <v>286</v>
      </c>
      <c r="H177" s="14">
        <v>179</v>
      </c>
      <c r="I177" s="14">
        <v>585</v>
      </c>
      <c r="J177" s="14" t="s">
        <v>73</v>
      </c>
      <c r="K177" s="14" t="s">
        <v>287</v>
      </c>
      <c r="L177" s="14" t="s">
        <v>53</v>
      </c>
      <c r="M177" s="14"/>
      <c r="N177" s="14"/>
      <c r="O177" s="14" t="s">
        <v>54</v>
      </c>
      <c r="P177" s="14" t="s">
        <v>139</v>
      </c>
      <c r="Q177" s="14" t="s">
        <v>375</v>
      </c>
      <c r="R177" s="14" t="s">
        <v>376</v>
      </c>
      <c r="S177" s="14" t="s">
        <v>58</v>
      </c>
      <c r="T177" s="50" t="s">
        <v>771</v>
      </c>
      <c r="U177" s="50"/>
      <c r="V177" s="50" t="s">
        <v>771</v>
      </c>
      <c r="W177" s="26" t="s">
        <v>772</v>
      </c>
      <c r="X177" s="50"/>
      <c r="Y177" s="50"/>
      <c r="Z177" s="50"/>
      <c r="AA177" s="23"/>
      <c r="AB177" s="23"/>
      <c r="AC177" s="23" t="s">
        <v>54</v>
      </c>
      <c r="AD177" s="23" t="s">
        <v>139</v>
      </c>
      <c r="AE177" s="23" t="s">
        <v>133</v>
      </c>
      <c r="AF177" s="23" t="s">
        <v>140</v>
      </c>
      <c r="AG177" s="23" t="s">
        <v>141</v>
      </c>
      <c r="AH177" s="23" t="s">
        <v>61</v>
      </c>
      <c r="AI177" s="23" t="s">
        <v>101</v>
      </c>
      <c r="AJ177" s="50"/>
      <c r="AK177" s="50" t="s">
        <v>773</v>
      </c>
      <c r="AL177" s="50"/>
      <c r="AM177" s="50"/>
      <c r="AN177" s="50"/>
      <c r="AO177" s="50"/>
      <c r="AP177" s="50" t="str">
        <f t="shared" si="6"/>
        <v>Year to Year comparison - CWD (FS179): The number of CWD students who took an ALTASSALTACH assessment and received a valid score in SY 2017-18 is 392.81% different from SY 2016-17. The approximate discrepancy is 3767 students. Please submit a data note explaining the discrepancy if the data are correct or resubmit the data.</v>
      </c>
      <c r="AQ177" s="50" t="str">
        <f t="shared" si="7"/>
        <v>In SY 2017-18, 4,726 CWD students  who took an ALTASSALTACH assessment and received a valid score.  In  SY 2016-17, 4,752 CWD students  who took an ALTASSALTACH assessment and received a valid score.  The difference is 26 students.</v>
      </c>
      <c r="AR177" s="50"/>
      <c r="AS177" s="50" t="str">
        <f t="shared" si="8"/>
        <v>Include</v>
      </c>
      <c r="AT177" s="50" t="str">
        <f>IF(VLOOKUP($A177,'Data Notes - Working'!$A$2:$BP$571,55,FALSE)=0,"",VLOOKUP($A177,'Data Notes - Working'!$A$2:$BP$571,55,FALSE))</f>
        <v>Science-only issue</v>
      </c>
      <c r="AU177" s="50" t="str">
        <f>IF(VLOOKUP($A177,'Data Notes - Working'!$A$2:$BP$571,56,FALSE)=0,"",VLOOKUP($A177,'Data Notes - Working'!$A$2:$BP$571,56,FALSE))</f>
        <v/>
      </c>
      <c r="AV177" s="50" t="str">
        <f>IF(VLOOKUP($A177,'Data Notes - Working'!$A$2:$BP$571,57,FALSE)=0,"",VLOOKUP($A177,'Data Notes - Working'!$A$2:$BP$571,57,FALSE))</f>
        <v/>
      </c>
      <c r="AW177" s="50" t="str">
        <f>IF(VLOOKUP($A177,'Data Notes - Working'!$A$2:$BP$571,58,FALSE)=0,"",VLOOKUP($A177,'Data Notes - Working'!$A$2:$BP$571,58,FALSE))</f>
        <v/>
      </c>
      <c r="AX177" s="50" t="str">
        <f>IF(VLOOKUP(A177,'Data Notes - Working'!A176:BP745,59,FALSE)=0,"",VLOOKUP(A177,'Data Notes - Working'!A176:BP745,59,FALSE))</f>
        <v>No</v>
      </c>
      <c r="AY177" s="50" t="str">
        <f>IF(VLOOKUP($A177,'Data Notes - Working'!$A$2:$BP$571,60,FALSE)=0,"",VLOOKUP($A177,'Data Notes - Working'!$A$2:$BP$571,60,FALSE))</f>
        <v>Year to Year comparison - CWD (FS179): The number of CWD students who took an ALTASSALTACH assessment and received a valid score in SY 2017-18 is 392.81% different from SY 2016-17. The approximate discrepancy is 3767 students. Please submit a data note explaining the discrepancy if the data are correct or resubmit the data.</v>
      </c>
      <c r="AZ177" s="50" t="str">
        <f>IF(VLOOKUP($A177,'Data Notes - Working'!$A$2:$BP$571,61,FALSE)=0,"",VLOOKUP($A177,'Data Notes - Working'!$A$2:$BP$571,61,FALSE))</f>
        <v>In SY 2017-18, 4,726 CWD students  who took an ALTASSALTACH assessment and received a valid score.  In  SY 2016-17, 4,752 CWD students  who took an ALTASSALTACH assessment and received a valid score.  The difference is 26 students.</v>
      </c>
      <c r="BA177" s="50"/>
      <c r="BB177" s="50"/>
      <c r="BC177" s="50"/>
      <c r="BD177" s="50"/>
      <c r="BE177" s="50"/>
      <c r="BF177" s="50"/>
      <c r="BG177" s="50"/>
    </row>
    <row r="178" spans="1:59" s="9" customFormat="1" ht="120">
      <c r="A178" s="13" t="s">
        <v>774</v>
      </c>
      <c r="B178" s="14" t="s">
        <v>45</v>
      </c>
      <c r="C178" s="14" t="s">
        <v>46</v>
      </c>
      <c r="D178" s="14" t="s">
        <v>47</v>
      </c>
      <c r="E178" s="14" t="s">
        <v>725</v>
      </c>
      <c r="F178" s="14" t="s">
        <v>726</v>
      </c>
      <c r="G178" s="14" t="s">
        <v>286</v>
      </c>
      <c r="H178" s="14">
        <v>185</v>
      </c>
      <c r="I178" s="14">
        <v>588</v>
      </c>
      <c r="J178" s="14" t="s">
        <v>73</v>
      </c>
      <c r="K178" s="14" t="s">
        <v>287</v>
      </c>
      <c r="L178" s="14" t="s">
        <v>53</v>
      </c>
      <c r="M178" s="14" t="s">
        <v>54</v>
      </c>
      <c r="N178" s="14"/>
      <c r="O178" s="14"/>
      <c r="P178" s="14" t="s">
        <v>139</v>
      </c>
      <c r="Q178" s="14" t="s">
        <v>375</v>
      </c>
      <c r="R178" s="14" t="s">
        <v>376</v>
      </c>
      <c r="S178" s="14" t="s">
        <v>58</v>
      </c>
      <c r="T178" s="50" t="s">
        <v>775</v>
      </c>
      <c r="U178" s="50"/>
      <c r="V178" s="50" t="s">
        <v>775</v>
      </c>
      <c r="W178" s="26" t="s">
        <v>776</v>
      </c>
      <c r="X178" s="50"/>
      <c r="Y178" s="50"/>
      <c r="Z178" s="50"/>
      <c r="AA178" s="23" t="s">
        <v>54</v>
      </c>
      <c r="AB178" s="23"/>
      <c r="AC178" s="23"/>
      <c r="AD178" s="23" t="s">
        <v>139</v>
      </c>
      <c r="AE178" s="23" t="s">
        <v>133</v>
      </c>
      <c r="AF178" s="23" t="s">
        <v>140</v>
      </c>
      <c r="AG178" s="23" t="s">
        <v>141</v>
      </c>
      <c r="AH178" s="23" t="s">
        <v>61</v>
      </c>
      <c r="AI178" s="23" t="s">
        <v>101</v>
      </c>
      <c r="AJ178" s="50"/>
      <c r="AK178" s="50" t="s">
        <v>777</v>
      </c>
      <c r="AL178" s="50"/>
      <c r="AM178" s="50"/>
      <c r="AN178" s="50"/>
      <c r="AO178" s="50"/>
      <c r="AP178" s="50" t="str">
        <f t="shared" si="6"/>
        <v>Year to Year comparison - CWD (FS185): The number of CWD students who were enrolled at the time of the assessment and who took an ALTASSALTACH assessment in SY 2017-18 is -29.72% different from SY 2016-17. The approximate discrepancy is 4828 students. Please submit a data note explaining the discrepancy if the data are correct or resubmit the data.</v>
      </c>
      <c r="AQ178" s="50" t="str">
        <f t="shared" si="7"/>
        <v>The corrected data are submitted.  The number of students who took alternate assessment is decreased from the previous year. With small N size, the percentage tends to be unstable.</v>
      </c>
      <c r="AR178" s="50"/>
      <c r="AS178" s="50" t="str">
        <f t="shared" si="8"/>
        <v>Include</v>
      </c>
      <c r="AT178" s="50" t="str">
        <f>IF(VLOOKUP($A178,'Data Notes - Working'!$A$2:$BP$571,55,FALSE)=0,"",VLOOKUP($A178,'Data Notes - Working'!$A$2:$BP$571,55,FALSE))</f>
        <v/>
      </c>
      <c r="AU178" s="50" t="str">
        <f>IF(VLOOKUP($A178,'Data Notes - Working'!$A$2:$BP$571,56,FALSE)=0,"",VLOOKUP($A178,'Data Notes - Working'!$A$2:$BP$571,56,FALSE))</f>
        <v/>
      </c>
      <c r="AV178" s="50" t="str">
        <f>IF(VLOOKUP($A178,'Data Notes - Working'!$A$2:$BP$571,57,FALSE)=0,"",VLOOKUP($A178,'Data Notes - Working'!$A$2:$BP$571,57,FALSE))</f>
        <v/>
      </c>
      <c r="AW178" s="50" t="str">
        <f>IF(VLOOKUP($A178,'Data Notes - Working'!$A$2:$BP$571,58,FALSE)=0,"",VLOOKUP($A178,'Data Notes - Working'!$A$2:$BP$571,58,FALSE))</f>
        <v/>
      </c>
      <c r="AX178" s="50" t="str">
        <f>IF(VLOOKUP(A178,'Data Notes - Working'!A177:BP746,59,FALSE)=0,"",VLOOKUP(A178,'Data Notes - Working'!A177:BP746,59,FALSE))</f>
        <v>Yes</v>
      </c>
      <c r="AY178" s="50" t="str">
        <f>IF(VLOOKUP($A178,'Data Notes - Working'!$A$2:$BP$571,60,FALSE)=0,"",VLOOKUP($A178,'Data Notes - Working'!$A$2:$BP$571,60,FALSE))</f>
        <v>Year to Year comparison - CWD (FS185): The number of CWD students who were enrolled at the time of the assessment and who took an ALTASSALTACH assessment in SY 2017-18 is -29.72% different from SY 2016-17. The approximate discrepancy is 4828 students. Please submit a data note explaining the discrepancy if the data are correct or resubmit the data.
ED Note: State indicated that data were correct as reported.</v>
      </c>
      <c r="AZ178" s="50" t="str">
        <f>IF(VLOOKUP($A178,'Data Notes - Working'!$A$2:$BP$571,61,FALSE)=0,"",VLOOKUP($A178,'Data Notes - Working'!$A$2:$BP$571,61,FALSE))</f>
        <v>The corrected data are submitted. The number of students who took alternate assessment is decreased from the previous year. With small N size, the percentage tends to be unstable.</v>
      </c>
      <c r="BA178" s="50"/>
      <c r="BB178" s="50"/>
      <c r="BC178" s="50"/>
      <c r="BD178" s="50"/>
      <c r="BE178" s="50"/>
      <c r="BF178" s="50"/>
      <c r="BG178" s="50"/>
    </row>
    <row r="179" spans="1:59" s="9" customFormat="1" ht="165">
      <c r="A179" s="13" t="s">
        <v>778</v>
      </c>
      <c r="B179" s="14" t="s">
        <v>45</v>
      </c>
      <c r="C179" s="14" t="s">
        <v>46</v>
      </c>
      <c r="D179" s="14" t="s">
        <v>47</v>
      </c>
      <c r="E179" s="14" t="s">
        <v>725</v>
      </c>
      <c r="F179" s="14" t="s">
        <v>726</v>
      </c>
      <c r="G179" s="13" t="s">
        <v>127</v>
      </c>
      <c r="H179" s="14" t="s">
        <v>779</v>
      </c>
      <c r="I179" s="14" t="s">
        <v>590</v>
      </c>
      <c r="J179" s="14" t="s">
        <v>51</v>
      </c>
      <c r="K179" s="14" t="s">
        <v>130</v>
      </c>
      <c r="L179" s="14" t="s">
        <v>53</v>
      </c>
      <c r="M179" s="14" t="s">
        <v>54</v>
      </c>
      <c r="N179" s="14"/>
      <c r="O179" s="14"/>
      <c r="P179" s="14" t="s">
        <v>780</v>
      </c>
      <c r="Q179" s="14" t="s">
        <v>781</v>
      </c>
      <c r="R179" s="14" t="s">
        <v>782</v>
      </c>
      <c r="S179" s="14" t="s">
        <v>58</v>
      </c>
      <c r="T179" s="50" t="s">
        <v>783</v>
      </c>
      <c r="U179" s="50"/>
      <c r="V179" s="50" t="s">
        <v>783</v>
      </c>
      <c r="W179" s="26" t="s">
        <v>784</v>
      </c>
      <c r="X179" s="50"/>
      <c r="Y179" s="50"/>
      <c r="Z179" s="50"/>
      <c r="AA179" s="23"/>
      <c r="AB179" s="23"/>
      <c r="AC179" s="23"/>
      <c r="AD179" s="23"/>
      <c r="AE179" s="23"/>
      <c r="AF179" s="23"/>
      <c r="AG179" s="23"/>
      <c r="AH179" s="23" t="s">
        <v>61</v>
      </c>
      <c r="AI179" s="23" t="s">
        <v>62</v>
      </c>
      <c r="AJ179" s="50"/>
      <c r="AK179" s="50"/>
      <c r="AL179" s="50"/>
      <c r="AM179" s="50"/>
      <c r="AN179" s="50"/>
      <c r="AO179" s="50"/>
      <c r="AP179" s="50" t="str">
        <f t="shared" si="6"/>
        <v/>
      </c>
      <c r="AQ179" s="50" t="str">
        <f t="shared" si="7"/>
        <v xml:space="preserve">Updated data are submitted. </v>
      </c>
      <c r="AR179" s="50"/>
      <c r="AS179" s="50" t="str">
        <f t="shared" si="8"/>
        <v>Exclude</v>
      </c>
      <c r="AT179" s="50" t="str">
        <f>IF(VLOOKUP($A179,'Data Notes - Working'!$A$2:$BP$571,55,FALSE)=0,"",VLOOKUP($A179,'Data Notes - Working'!$A$2:$BP$571,55,FALSE))</f>
        <v>No</v>
      </c>
      <c r="AU179" s="50" t="str">
        <f>IF(VLOOKUP($A179,'Data Notes - Working'!$A$2:$BP$571,56,FALSE)=0,"",VLOOKUP($A179,'Data Notes - Working'!$A$2:$BP$571,56,FALSE))</f>
        <v>Resolved</v>
      </c>
      <c r="AV179" s="50" t="str">
        <f>IF(VLOOKUP($A179,'Data Notes - Working'!$A$2:$BP$571,57,FALSE)=0,"",VLOOKUP($A179,'Data Notes - Working'!$A$2:$BP$571,57,FALSE))</f>
        <v/>
      </c>
      <c r="AW179" s="50" t="str">
        <f>IF(VLOOKUP($A179,'Data Notes - Working'!$A$2:$BP$571,58,FALSE)=0,"",VLOOKUP($A179,'Data Notes - Working'!$A$2:$BP$571,58,FALSE))</f>
        <v/>
      </c>
      <c r="AX179" s="50" t="str">
        <f>IF(VLOOKUP(A179,'Data Notes - Working'!A178:BP747,59,FALSE)=0,"",VLOOKUP(A179,'Data Notes - Working'!A178:BP747,59,FALSE))</f>
        <v/>
      </c>
      <c r="AY179" s="50" t="str">
        <f>IF(VLOOKUP($A179,'Data Notes - Working'!$A$2:$BP$571,60,FALSE)=0,"",VLOOKUP($A179,'Data Notes - Working'!$A$2:$BP$571,60,FALSE))</f>
        <v/>
      </c>
      <c r="AZ179" s="50" t="str">
        <f>IF(VLOOKUP($A179,'Data Notes - Working'!$A$2:$BP$571,61,FALSE)=0,"",VLOOKUP($A179,'Data Notes - Working'!$A$2:$BP$571,61,FALSE))</f>
        <v/>
      </c>
      <c r="BA179" s="50"/>
      <c r="BB179" s="50"/>
      <c r="BC179" s="50"/>
      <c r="BD179" s="50"/>
      <c r="BE179" s="50"/>
      <c r="BF179" s="50"/>
      <c r="BG179" s="50"/>
    </row>
    <row r="180" spans="1:59" s="9" customFormat="1" ht="315">
      <c r="A180" s="13" t="s">
        <v>785</v>
      </c>
      <c r="B180" s="14" t="s">
        <v>45</v>
      </c>
      <c r="C180" s="14" t="s">
        <v>46</v>
      </c>
      <c r="D180" s="14" t="s">
        <v>47</v>
      </c>
      <c r="E180" s="14" t="s">
        <v>725</v>
      </c>
      <c r="F180" s="14" t="s">
        <v>726</v>
      </c>
      <c r="G180" s="13" t="s">
        <v>127</v>
      </c>
      <c r="H180" s="14" t="s">
        <v>128</v>
      </c>
      <c r="I180" s="14" t="s">
        <v>129</v>
      </c>
      <c r="J180" s="14" t="s">
        <v>786</v>
      </c>
      <c r="K180" s="14" t="s">
        <v>130</v>
      </c>
      <c r="L180" s="14" t="s">
        <v>53</v>
      </c>
      <c r="M180" s="14"/>
      <c r="N180" s="14"/>
      <c r="O180" s="14"/>
      <c r="P180" s="14"/>
      <c r="Q180" s="14"/>
      <c r="R180" s="14"/>
      <c r="S180" s="14"/>
      <c r="T180" s="49"/>
      <c r="U180" s="49"/>
      <c r="V180" s="49"/>
      <c r="W180" s="26" t="s">
        <v>64</v>
      </c>
      <c r="X180" s="49"/>
      <c r="Y180" s="49"/>
      <c r="Z180" s="49"/>
      <c r="AA180" s="14"/>
      <c r="AB180" s="14" t="s">
        <v>54</v>
      </c>
      <c r="AC180" s="14"/>
      <c r="AD180" s="14" t="s">
        <v>787</v>
      </c>
      <c r="AE180" s="14" t="s">
        <v>764</v>
      </c>
      <c r="AF180" s="14" t="s">
        <v>140</v>
      </c>
      <c r="AG180" s="14"/>
      <c r="AH180" s="14" t="s">
        <v>61</v>
      </c>
      <c r="AI180" s="14" t="s">
        <v>78</v>
      </c>
      <c r="AJ180" s="49"/>
      <c r="AK180" s="50" t="s">
        <v>2115</v>
      </c>
      <c r="AL180" s="50"/>
      <c r="AM180" s="49"/>
      <c r="AN180" s="49"/>
      <c r="AO180" s="49"/>
      <c r="AP180" s="50" t="str">
        <f t="shared" si="6"/>
        <v>Across file comparison: The LEA number of students in the ALL, CWD, ECODIS, F, LEP, M, MA, MB, MHL, MW subgroups who took an assessment and received a valid score for GRADES ALL, 3, 4, 5, 6, 7, 8, 11 and ALTASSALTACH assessment type does not equal the number of students who participated in the assessment. The Grand Total discrepancy is 1004 students, or 9.67%.
LEA total discrepancies by subgroup:
CWD: 1004 students (9.67%)
ECODIS: 550 students (8.36%)
F: 233 students (6.39%)
LEP: 136 students (6.04%)
M: 771 students (11.44%)
MA: 54 stuedents (11.61%)
MB: 175 students (7.29%)
MHL: 217 students (7.89%)
MW: 517 students (11.73%)
Similar discrepancies exist at the School level. Please revise data and resubmit or explain in a data note why these data are accurate.</v>
      </c>
      <c r="AQ180" s="50" t="str">
        <f t="shared" si="7"/>
        <v/>
      </c>
      <c r="AR180" s="50"/>
      <c r="AS180" s="50" t="str">
        <f t="shared" si="8"/>
        <v>Include</v>
      </c>
      <c r="AT180" s="50" t="str">
        <f>IF(VLOOKUP($A180,'Data Notes - Working'!$A$2:$BP$571,55,FALSE)=0,"",VLOOKUP($A180,'Data Notes - Working'!$A$2:$BP$571,55,FALSE))</f>
        <v/>
      </c>
      <c r="AU180" s="50" t="str">
        <f>IF(VLOOKUP($A180,'Data Notes - Working'!$A$2:$BP$571,56,FALSE)=0,"",VLOOKUP($A180,'Data Notes - Working'!$A$2:$BP$571,56,FALSE))</f>
        <v/>
      </c>
      <c r="AV180" s="50" t="str">
        <f>IF(VLOOKUP($A180,'Data Notes - Working'!$A$2:$BP$571,57,FALSE)=0,"",VLOOKUP($A180,'Data Notes - Working'!$A$2:$BP$571,57,FALSE))</f>
        <v>No state response</v>
      </c>
      <c r="AW180" s="50" t="str">
        <f>IF(VLOOKUP($A180,'Data Notes - Working'!$A$2:$BP$571,58,FALSE)=0,"",VLOOKUP($A180,'Data Notes - Working'!$A$2:$BP$571,58,FALSE))</f>
        <v>No state response</v>
      </c>
      <c r="AX180" s="50" t="str">
        <f>IF(VLOOKUP(A180,'Data Notes - Working'!A179:BP748,59,FALSE)=0,"",VLOOKUP(A180,'Data Notes - Working'!A179:BP748,59,FALSE))</f>
        <v/>
      </c>
      <c r="AY180" s="50" t="str">
        <f>IF(VLOOKUP($A180,'Data Notes - Working'!$A$2:$BP$571,60,FALSE)=0,"",VLOOKUP($A180,'Data Notes - Working'!$A$2:$BP$571,60,FALSE))</f>
        <v>Across file comparison: The LEA number of students in the ALL, CWD, ECODIS, F, LEP, M, MA, MB, MHL, MW subgroups who took an assessment and received a valid score for GRADES ALL, 3, 4, 5, 6, 7, 8, 11 and ALTASSALTACH assessment type does not equal the number of students who participated in the assessment. The Grand Total discrepancy is 1004 students, or 9.67%.
LEA total discrepancies by subgroup:
CWD: 1004 students (9.67%)
ECODIS: 550 students (8.36%)
F: 233 students (6.39%)
LEP: 136 students (6.04%)
M: 771 students (11.44%)
MA: 54 stuedents (11.61%)
MB: 175 students (7.29%)
MHL: 217 students (7.89%)
MW: 517 students (11.73%)
Similar discrepancies exist at the School level. Please revise data and resubmit or explain in a data note why these data are accurate.</v>
      </c>
      <c r="AZ180" s="50" t="str">
        <f>IF(VLOOKUP($A180,'Data Notes - Working'!$A$2:$BP$571,61,FALSE)=0,"",VLOOKUP($A180,'Data Notes - Working'!$A$2:$BP$571,61,FALSE))</f>
        <v/>
      </c>
      <c r="BA180" s="50"/>
      <c r="BB180" s="50"/>
      <c r="BC180" s="50"/>
      <c r="BD180" s="50"/>
      <c r="BE180" s="50"/>
      <c r="BF180" s="50"/>
      <c r="BG180" s="50"/>
    </row>
    <row r="181" spans="1:59" s="9" customFormat="1" ht="150">
      <c r="A181" s="13" t="s">
        <v>788</v>
      </c>
      <c r="B181" s="14" t="s">
        <v>45</v>
      </c>
      <c r="C181" s="14" t="s">
        <v>46</v>
      </c>
      <c r="D181" s="14" t="s">
        <v>47</v>
      </c>
      <c r="E181" s="14" t="s">
        <v>725</v>
      </c>
      <c r="F181" s="14" t="s">
        <v>726</v>
      </c>
      <c r="G181" s="14" t="s">
        <v>172</v>
      </c>
      <c r="H181" s="14" t="s">
        <v>91</v>
      </c>
      <c r="I181" s="14" t="s">
        <v>92</v>
      </c>
      <c r="J181" s="14" t="s">
        <v>73</v>
      </c>
      <c r="K181" s="14" t="s">
        <v>173</v>
      </c>
      <c r="L181" s="14" t="s">
        <v>53</v>
      </c>
      <c r="M181" s="14" t="s">
        <v>54</v>
      </c>
      <c r="N181" s="14" t="s">
        <v>54</v>
      </c>
      <c r="O181" s="14"/>
      <c r="P181" s="14" t="s">
        <v>274</v>
      </c>
      <c r="Q181" s="14" t="s">
        <v>76</v>
      </c>
      <c r="R181" s="14" t="s">
        <v>133</v>
      </c>
      <c r="S181" s="14" t="s">
        <v>58</v>
      </c>
      <c r="T181" s="50" t="s">
        <v>789</v>
      </c>
      <c r="U181" s="50"/>
      <c r="V181" s="50" t="s">
        <v>789</v>
      </c>
      <c r="W181" s="26" t="s">
        <v>790</v>
      </c>
      <c r="X181" s="50"/>
      <c r="Y181" s="50"/>
      <c r="Z181" s="50"/>
      <c r="AA181" s="23" t="s">
        <v>54</v>
      </c>
      <c r="AB181" s="23" t="s">
        <v>54</v>
      </c>
      <c r="AC181" s="23"/>
      <c r="AD181" s="23" t="s">
        <v>274</v>
      </c>
      <c r="AE181" s="23" t="s">
        <v>76</v>
      </c>
      <c r="AF181" s="23" t="s">
        <v>133</v>
      </c>
      <c r="AG181" s="23" t="s">
        <v>141</v>
      </c>
      <c r="AH181" s="23" t="s">
        <v>61</v>
      </c>
      <c r="AI181" s="23" t="s">
        <v>101</v>
      </c>
      <c r="AJ181" s="50"/>
      <c r="AK181" s="50" t="s">
        <v>791</v>
      </c>
      <c r="AL181" s="50"/>
      <c r="AM181" s="50"/>
      <c r="AN181" s="50"/>
      <c r="AO181" s="50"/>
      <c r="AP181" s="50" t="str">
        <f t="shared" si="6"/>
        <v>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-12.50%, is larger than expected. Please revise data and resubmit or explain in a data note why these data are accurate.</v>
      </c>
      <c r="AQ181" s="50" t="str">
        <f t="shared" si="7"/>
        <v>The data are correct. The percentage of a small n size tend to have unstable results.</v>
      </c>
      <c r="AR181" s="50"/>
      <c r="AS181" s="50" t="str">
        <f t="shared" si="8"/>
        <v>Include</v>
      </c>
      <c r="AT181" s="50" t="str">
        <f>IF(VLOOKUP($A181,'Data Notes - Working'!$A$2:$BP$571,55,FALSE)=0,"",VLOOKUP($A181,'Data Notes - Working'!$A$2:$BP$571,55,FALSE))</f>
        <v/>
      </c>
      <c r="AU181" s="50" t="str">
        <f>IF(VLOOKUP($A181,'Data Notes - Working'!$A$2:$BP$571,56,FALSE)=0,"",VLOOKUP($A181,'Data Notes - Working'!$A$2:$BP$571,56,FALSE))</f>
        <v/>
      </c>
      <c r="AV181" s="50" t="str">
        <f>IF(VLOOKUP($A181,'Data Notes - Working'!$A$2:$BP$571,57,FALSE)=0,"",VLOOKUP($A181,'Data Notes - Working'!$A$2:$BP$571,57,FALSE))</f>
        <v/>
      </c>
      <c r="AW181" s="50" t="str">
        <f>IF(VLOOKUP($A181,'Data Notes - Working'!$A$2:$BP$571,58,FALSE)=0,"",VLOOKUP($A181,'Data Notes - Working'!$A$2:$BP$571,58,FALSE))</f>
        <v/>
      </c>
      <c r="AX181" s="50" t="str">
        <f>IF(VLOOKUP(A181,'Data Notes - Working'!A180:BP749,59,FALSE)=0,"",VLOOKUP(A181,'Data Notes - Working'!A180:BP749,59,FALSE))</f>
        <v>Yes</v>
      </c>
      <c r="AY181" s="50" t="str">
        <f>IF(VLOOKUP($A181,'Data Notes - Working'!$A$2:$BP$571,60,FALSE)=0,"",VLOOKUP($A181,'Data Notes - Working'!$A$2:$BP$571,60,FALSE))</f>
        <v>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-12.50%, is larger than expected. Please revise data and resubmit or explain in a data note why these data are accurate.
ED Note: State indicated that data were correct as reported.</v>
      </c>
      <c r="AZ181" s="50" t="str">
        <f>IF(VLOOKUP($A181,'Data Notes - Working'!$A$2:$BP$571,61,FALSE)=0,"",VLOOKUP($A181,'Data Notes - Working'!$A$2:$BP$571,61,FALSE))</f>
        <v>The percentage of a small n size tend to have unstable results.</v>
      </c>
      <c r="BA181" s="50"/>
      <c r="BB181" s="50"/>
      <c r="BC181" s="50"/>
      <c r="BD181" s="50"/>
      <c r="BE181" s="50"/>
      <c r="BF181" s="50"/>
      <c r="BG181" s="50"/>
    </row>
    <row r="182" spans="1:59" s="9" customFormat="1" ht="120">
      <c r="A182" s="13" t="s">
        <v>793</v>
      </c>
      <c r="B182" s="14" t="s">
        <v>45</v>
      </c>
      <c r="C182" s="14" t="s">
        <v>46</v>
      </c>
      <c r="D182" s="14" t="s">
        <v>47</v>
      </c>
      <c r="E182" s="14" t="s">
        <v>725</v>
      </c>
      <c r="F182" s="14" t="s">
        <v>726</v>
      </c>
      <c r="G182" s="13" t="s">
        <v>179</v>
      </c>
      <c r="H182" s="14">
        <v>185</v>
      </c>
      <c r="I182" s="14">
        <v>588</v>
      </c>
      <c r="J182" s="14" t="s">
        <v>73</v>
      </c>
      <c r="K182" s="14" t="s">
        <v>180</v>
      </c>
      <c r="L182" s="14" t="s">
        <v>53</v>
      </c>
      <c r="M182" s="14" t="s">
        <v>54</v>
      </c>
      <c r="N182" s="14"/>
      <c r="O182" s="14"/>
      <c r="P182" s="14" t="s">
        <v>281</v>
      </c>
      <c r="Q182" s="14" t="s">
        <v>56</v>
      </c>
      <c r="R182" s="14" t="s">
        <v>68</v>
      </c>
      <c r="S182" s="14" t="s">
        <v>58</v>
      </c>
      <c r="T182" s="50" t="s">
        <v>794</v>
      </c>
      <c r="U182" s="50"/>
      <c r="V182" s="50" t="s">
        <v>794</v>
      </c>
      <c r="W182" s="26" t="s">
        <v>795</v>
      </c>
      <c r="X182" s="50"/>
      <c r="Y182" s="50"/>
      <c r="Z182" s="50"/>
      <c r="AA182" s="23" t="s">
        <v>54</v>
      </c>
      <c r="AB182" s="23"/>
      <c r="AC182" s="23"/>
      <c r="AD182" s="23" t="s">
        <v>281</v>
      </c>
      <c r="AE182" s="23" t="s">
        <v>133</v>
      </c>
      <c r="AF182" s="23" t="s">
        <v>133</v>
      </c>
      <c r="AG182" s="23" t="s">
        <v>141</v>
      </c>
      <c r="AH182" s="23" t="s">
        <v>61</v>
      </c>
      <c r="AI182" s="23" t="s">
        <v>101</v>
      </c>
      <c r="AJ182" s="50"/>
      <c r="AK182" s="50" t="s">
        <v>796</v>
      </c>
      <c r="AL182" s="50"/>
      <c r="AM182" s="50"/>
      <c r="AN182" s="50"/>
      <c r="AO182" s="50"/>
      <c r="AP182" s="50" t="str">
        <f t="shared" si="6"/>
        <v>Low Participation Rate (FS185): The participation rate for FCS students is 93.44%. The ESEA, as amended, requires that States annually measure the achievement of not less than 95 percent of all students, and 95 percent of all students in each subgroup of students. Please revise data and resubmit and/or provide an explanatory data note.</v>
      </c>
      <c r="AQ182" s="50" t="str">
        <f t="shared" si="7"/>
        <v xml:space="preserve">The data are correct.   Illinis has a small amount of foster care students.  Therefore, the </v>
      </c>
      <c r="AR182" s="50"/>
      <c r="AS182" s="50" t="str">
        <f t="shared" si="8"/>
        <v>Include</v>
      </c>
      <c r="AT182" s="50" t="str">
        <f>IF(VLOOKUP($A182,'Data Notes - Working'!$A$2:$BP$571,55,FALSE)=0,"",VLOOKUP($A182,'Data Notes - Working'!$A$2:$BP$571,55,FALSE))</f>
        <v>SEA only issue</v>
      </c>
      <c r="AU182" s="50" t="str">
        <f>IF(VLOOKUP($A182,'Data Notes - Working'!$A$2:$BP$571,56,FALSE)=0,"",VLOOKUP($A182,'Data Notes - Working'!$A$2:$BP$571,56,FALSE))</f>
        <v/>
      </c>
      <c r="AV182" s="50" t="str">
        <f>IF(VLOOKUP($A182,'Data Notes - Working'!$A$2:$BP$571,57,FALSE)=0,"",VLOOKUP($A182,'Data Notes - Working'!$A$2:$BP$571,57,FALSE))</f>
        <v/>
      </c>
      <c r="AW182" s="50" t="str">
        <f>IF(VLOOKUP($A182,'Data Notes - Working'!$A$2:$BP$571,58,FALSE)=0,"",VLOOKUP($A182,'Data Notes - Working'!$A$2:$BP$571,58,FALSE))</f>
        <v/>
      </c>
      <c r="AX182" s="50" t="str">
        <f>IF(VLOOKUP(A182,'Data Notes - Working'!A181:BP750,59,FALSE)=0,"",VLOOKUP(A182,'Data Notes - Working'!A181:BP750,59,FALSE))</f>
        <v>Yes</v>
      </c>
      <c r="AY182" s="50" t="str">
        <f>IF(VLOOKUP($A182,'Data Notes - Working'!$A$2:$BP$571,60,FALSE)=0,"",VLOOKUP($A182,'Data Notes - Working'!$A$2:$BP$571,60,FALSE))</f>
        <v>Low Participation Rate (FS185): The participation rate for FCS students is 93.44%.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AZ182" s="50" t="str">
        <f>IF(VLOOKUP($A182,'Data Notes - Working'!$A$2:$BP$571,61,FALSE)=0,"",VLOOKUP($A182,'Data Notes - Working'!$A$2:$BP$571,61,FALSE))</f>
        <v>The data are correct. Illinois has a small amount of foster care students.</v>
      </c>
      <c r="BA182" s="50"/>
      <c r="BB182" s="50"/>
      <c r="BC182" s="50"/>
      <c r="BD182" s="50"/>
      <c r="BE182" s="50"/>
      <c r="BF182" s="50"/>
      <c r="BG182" s="50"/>
    </row>
    <row r="183" spans="1:59" s="9" customFormat="1" ht="120">
      <c r="A183" s="13" t="s">
        <v>797</v>
      </c>
      <c r="B183" s="14" t="s">
        <v>45</v>
      </c>
      <c r="C183" s="14" t="s">
        <v>46</v>
      </c>
      <c r="D183" s="14" t="s">
        <v>47</v>
      </c>
      <c r="E183" s="14" t="s">
        <v>725</v>
      </c>
      <c r="F183" s="14" t="s">
        <v>726</v>
      </c>
      <c r="G183" s="13" t="s">
        <v>179</v>
      </c>
      <c r="H183" s="14">
        <v>188</v>
      </c>
      <c r="I183" s="14">
        <v>589</v>
      </c>
      <c r="J183" s="14" t="s">
        <v>73</v>
      </c>
      <c r="K183" s="14" t="s">
        <v>180</v>
      </c>
      <c r="L183" s="14" t="s">
        <v>53</v>
      </c>
      <c r="M183" s="14"/>
      <c r="N183" s="14" t="s">
        <v>54</v>
      </c>
      <c r="O183" s="14"/>
      <c r="P183" s="14" t="s">
        <v>281</v>
      </c>
      <c r="Q183" s="14" t="s">
        <v>56</v>
      </c>
      <c r="R183" s="14" t="s">
        <v>68</v>
      </c>
      <c r="S183" s="14" t="s">
        <v>58</v>
      </c>
      <c r="T183" s="50" t="s">
        <v>798</v>
      </c>
      <c r="U183" s="50"/>
      <c r="V183" s="50" t="s">
        <v>798</v>
      </c>
      <c r="W183" s="26" t="s">
        <v>799</v>
      </c>
      <c r="X183" s="50"/>
      <c r="Y183" s="50"/>
      <c r="Z183" s="50"/>
      <c r="AA183" s="23"/>
      <c r="AB183" s="23" t="s">
        <v>54</v>
      </c>
      <c r="AC183" s="23"/>
      <c r="AD183" s="23" t="s">
        <v>281</v>
      </c>
      <c r="AE183" s="23" t="s">
        <v>133</v>
      </c>
      <c r="AF183" s="23" t="s">
        <v>133</v>
      </c>
      <c r="AG183" s="23" t="s">
        <v>141</v>
      </c>
      <c r="AH183" s="23" t="s">
        <v>61</v>
      </c>
      <c r="AI183" s="23" t="s">
        <v>101</v>
      </c>
      <c r="AJ183" s="50"/>
      <c r="AK183" s="50" t="s">
        <v>800</v>
      </c>
      <c r="AL183" s="50"/>
      <c r="AM183" s="50"/>
      <c r="AN183" s="50"/>
      <c r="AO183" s="50"/>
      <c r="AP183" s="50" t="str">
        <f t="shared" si="6"/>
        <v>Low Participation Rate (FS188): The participation rate for FCS students is 93.42%. The ESEA, as amended, requires that States annually measure the achievement of not less than 95 percent of all students, and 95 percent of all students in each subgroup of students. Please revise data and resubmit and/or provide an explanatory data note.</v>
      </c>
      <c r="AQ183" s="50" t="str">
        <f t="shared" si="7"/>
        <v xml:space="preserve">The data are correct.  Illinois only have less than 3000 foster care students.  The reliability of percentage with small N size, tends to be small.   </v>
      </c>
      <c r="AR183" s="50"/>
      <c r="AS183" s="50" t="str">
        <f t="shared" si="8"/>
        <v>Include</v>
      </c>
      <c r="AT183" s="50" t="str">
        <f>IF(VLOOKUP($A183,'Data Notes - Working'!$A$2:$BP$571,55,FALSE)=0,"",VLOOKUP($A183,'Data Notes - Working'!$A$2:$BP$571,55,FALSE))</f>
        <v>SEA only issue</v>
      </c>
      <c r="AU183" s="50" t="str">
        <f>IF(VLOOKUP($A183,'Data Notes - Working'!$A$2:$BP$571,56,FALSE)=0,"",VLOOKUP($A183,'Data Notes - Working'!$A$2:$BP$571,56,FALSE))</f>
        <v/>
      </c>
      <c r="AV183" s="50" t="str">
        <f>IF(VLOOKUP($A183,'Data Notes - Working'!$A$2:$BP$571,57,FALSE)=0,"",VLOOKUP($A183,'Data Notes - Working'!$A$2:$BP$571,57,FALSE))</f>
        <v/>
      </c>
      <c r="AW183" s="50" t="str">
        <f>IF(VLOOKUP($A183,'Data Notes - Working'!$A$2:$BP$571,58,FALSE)=0,"",VLOOKUP($A183,'Data Notes - Working'!$A$2:$BP$571,58,FALSE))</f>
        <v/>
      </c>
      <c r="AX183" s="50" t="str">
        <f>IF(VLOOKUP(A183,'Data Notes - Working'!A182:BP751,59,FALSE)=0,"",VLOOKUP(A183,'Data Notes - Working'!A182:BP751,59,FALSE))</f>
        <v>Yes</v>
      </c>
      <c r="AY183" s="50" t="str">
        <f>IF(VLOOKUP($A183,'Data Notes - Working'!$A$2:$BP$571,60,FALSE)=0,"",VLOOKUP($A183,'Data Notes - Working'!$A$2:$BP$571,60,FALSE))</f>
        <v>Low Participation Rate (FS188): The participation rate for FCS students is 93.42%.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AZ183" s="50" t="str">
        <f>IF(VLOOKUP($A183,'Data Notes - Working'!$A$2:$BP$571,61,FALSE)=0,"",VLOOKUP($A183,'Data Notes - Working'!$A$2:$BP$571,61,FALSE))</f>
        <v xml:space="preserve">The data are correct.  Illinois only have less than 3000 foster care students.  The reliability of percentage with small N size, tends to be small.   </v>
      </c>
      <c r="BA183" s="50"/>
      <c r="BB183" s="50"/>
      <c r="BC183" s="50"/>
      <c r="BD183" s="50"/>
      <c r="BE183" s="50"/>
      <c r="BF183" s="50"/>
      <c r="BG183" s="50"/>
    </row>
    <row r="184" spans="1:59" s="9" customFormat="1" ht="165">
      <c r="A184" s="13" t="s">
        <v>801</v>
      </c>
      <c r="B184" s="14" t="s">
        <v>45</v>
      </c>
      <c r="C184" s="14" t="s">
        <v>46</v>
      </c>
      <c r="D184" s="14" t="s">
        <v>47</v>
      </c>
      <c r="E184" s="14" t="s">
        <v>725</v>
      </c>
      <c r="F184" s="14" t="s">
        <v>726</v>
      </c>
      <c r="G184" s="17" t="s">
        <v>136</v>
      </c>
      <c r="H184" s="18">
        <v>185</v>
      </c>
      <c r="I184" s="14">
        <v>588</v>
      </c>
      <c r="J184" s="14" t="s">
        <v>73</v>
      </c>
      <c r="K184" s="14" t="s">
        <v>137</v>
      </c>
      <c r="L184" s="14" t="s">
        <v>53</v>
      </c>
      <c r="M184" s="14" t="s">
        <v>54</v>
      </c>
      <c r="N184" s="14"/>
      <c r="O184" s="14"/>
      <c r="P184" s="14" t="s">
        <v>55</v>
      </c>
      <c r="Q184" s="14" t="s">
        <v>56</v>
      </c>
      <c r="R184" s="14" t="s">
        <v>140</v>
      </c>
      <c r="S184" s="14" t="s">
        <v>58</v>
      </c>
      <c r="T184" s="50" t="s">
        <v>802</v>
      </c>
      <c r="U184" s="50"/>
      <c r="V184" s="50" t="s">
        <v>803</v>
      </c>
      <c r="W184" s="26" t="s">
        <v>804</v>
      </c>
      <c r="X184" s="50"/>
      <c r="Y184" s="50"/>
      <c r="Z184" s="50" t="s">
        <v>399</v>
      </c>
      <c r="AA184" s="23" t="s">
        <v>54</v>
      </c>
      <c r="AB184" s="23"/>
      <c r="AC184" s="23"/>
      <c r="AD184" s="14" t="s">
        <v>139</v>
      </c>
      <c r="AE184" s="14" t="s">
        <v>133</v>
      </c>
      <c r="AF184" s="14" t="s">
        <v>140</v>
      </c>
      <c r="AG184" s="14" t="s">
        <v>141</v>
      </c>
      <c r="AH184" s="23" t="s">
        <v>61</v>
      </c>
      <c r="AI184" s="23" t="s">
        <v>101</v>
      </c>
      <c r="AJ184" s="50"/>
      <c r="AK184" s="50" t="s">
        <v>803</v>
      </c>
      <c r="AL184" s="50"/>
      <c r="AM184" s="50" t="s">
        <v>805</v>
      </c>
      <c r="AN184" s="50"/>
      <c r="AO184" s="50"/>
      <c r="AP184" s="50" t="str">
        <f t="shared" si="6"/>
        <v xml:space="preserve">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Q184" s="50" t="str">
        <f t="shared" si="7"/>
        <v xml:space="preserve">The data are accurate.  The waiver request was sent on 1/16/19.  </v>
      </c>
      <c r="AR184" s="50"/>
      <c r="AS184" s="50" t="str">
        <f t="shared" si="8"/>
        <v>Include</v>
      </c>
      <c r="AT184" s="50" t="str">
        <f>IF(VLOOKUP($A184,'Data Notes - Working'!$A$2:$BP$571,55,FALSE)=0,"",VLOOKUP($A184,'Data Notes - Working'!$A$2:$BP$571,55,FALSE))</f>
        <v/>
      </c>
      <c r="AU184" s="50" t="str">
        <f>IF(VLOOKUP($A184,'Data Notes - Working'!$A$2:$BP$571,56,FALSE)=0,"",VLOOKUP($A184,'Data Notes - Working'!$A$2:$BP$571,56,FALSE))</f>
        <v/>
      </c>
      <c r="AV184" s="50" t="str">
        <f>IF(VLOOKUP($A184,'Data Notes - Working'!$A$2:$BP$571,57,FALSE)=0,"",VLOOKUP($A184,'Data Notes - Working'!$A$2:$BP$571,57,FALSE))</f>
        <v/>
      </c>
      <c r="AW184" s="50" t="str">
        <f>IF(VLOOKUP($A184,'Data Notes - Working'!$A$2:$BP$571,58,FALSE)=0,"",VLOOKUP($A184,'Data Notes - Working'!$A$2:$BP$571,58,FALSE))</f>
        <v/>
      </c>
      <c r="AX184" s="50" t="str">
        <f>IF(VLOOKUP(A184,'Data Notes - Working'!A183:BP752,59,FALSE)=0,"",VLOOKUP(A184,'Data Notes - Working'!A183:BP752,59,FALSE))</f>
        <v>Yes</v>
      </c>
      <c r="AY184" s="50" t="str">
        <f>IF(VLOOKUP($A184,'Data Notes - Working'!$A$2:$BP$571,60,FALSE)=0,"",VLOOKUP($A184,'Data Notes - Working'!$A$2:$BP$571,60,FALSE))</f>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184" s="50" t="str">
        <f>IF(VLOOKUP($A184,'Data Notes - Working'!$A$2:$BP$571,61,FALSE)=0,"",VLOOKUP($A184,'Data Notes - Working'!$A$2:$BP$571,61,FALSE))</f>
        <v xml:space="preserve">The data are accurate.  The waiver request was sent on 1/16/19.  </v>
      </c>
      <c r="BA184" s="50"/>
      <c r="BB184" s="50"/>
      <c r="BC184" s="50"/>
      <c r="BD184" s="50"/>
      <c r="BE184" s="50"/>
      <c r="BF184" s="50"/>
      <c r="BG184" s="50"/>
    </row>
    <row r="185" spans="1:59" s="9" customFormat="1" ht="180">
      <c r="A185" s="13" t="s">
        <v>806</v>
      </c>
      <c r="B185" s="14" t="s">
        <v>45</v>
      </c>
      <c r="C185" s="14" t="s">
        <v>46</v>
      </c>
      <c r="D185" s="14" t="s">
        <v>47</v>
      </c>
      <c r="E185" s="14" t="s">
        <v>725</v>
      </c>
      <c r="F185" s="14" t="s">
        <v>726</v>
      </c>
      <c r="G185" s="17" t="s">
        <v>136</v>
      </c>
      <c r="H185" s="18">
        <v>188</v>
      </c>
      <c r="I185" s="14">
        <v>589</v>
      </c>
      <c r="J185" s="14" t="s">
        <v>73</v>
      </c>
      <c r="K185" s="14" t="s">
        <v>137</v>
      </c>
      <c r="L185" s="14" t="s">
        <v>53</v>
      </c>
      <c r="M185" s="14"/>
      <c r="N185" s="14" t="s">
        <v>54</v>
      </c>
      <c r="O185" s="14"/>
      <c r="P185" s="14" t="s">
        <v>55</v>
      </c>
      <c r="Q185" s="14" t="s">
        <v>56</v>
      </c>
      <c r="R185" s="14" t="s">
        <v>140</v>
      </c>
      <c r="S185" s="14" t="s">
        <v>58</v>
      </c>
      <c r="T185" s="50" t="s">
        <v>807</v>
      </c>
      <c r="U185" s="50"/>
      <c r="V185" s="50" t="s">
        <v>808</v>
      </c>
      <c r="W185" s="26" t="s">
        <v>804</v>
      </c>
      <c r="X185" s="50"/>
      <c r="Y185" s="50"/>
      <c r="Z185" s="50" t="s">
        <v>399</v>
      </c>
      <c r="AA185" s="23"/>
      <c r="AB185" s="23" t="s">
        <v>54</v>
      </c>
      <c r="AC185" s="23"/>
      <c r="AD185" s="14" t="s">
        <v>139</v>
      </c>
      <c r="AE185" s="14" t="s">
        <v>133</v>
      </c>
      <c r="AF185" s="14" t="s">
        <v>140</v>
      </c>
      <c r="AG185" s="14" t="s">
        <v>141</v>
      </c>
      <c r="AH185" s="23" t="s">
        <v>61</v>
      </c>
      <c r="AI185" s="23" t="s">
        <v>101</v>
      </c>
      <c r="AJ185" s="50"/>
      <c r="AK185" s="50" t="s">
        <v>808</v>
      </c>
      <c r="AL185" s="50"/>
      <c r="AM185" s="50" t="s">
        <v>805</v>
      </c>
      <c r="AN185" s="50"/>
      <c r="AO185" s="50"/>
      <c r="AP185" s="50" t="str">
        <f t="shared" si="6"/>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v>
      </c>
      <c r="AQ185" s="50" t="str">
        <f t="shared" si="7"/>
        <v xml:space="preserve">The data are accurate.  The waiver request was sent on 1/16/19.  </v>
      </c>
      <c r="AR185" s="50"/>
      <c r="AS185" s="50" t="str">
        <f t="shared" si="8"/>
        <v>Include</v>
      </c>
      <c r="AT185" s="50" t="str">
        <f>IF(VLOOKUP($A185,'Data Notes - Working'!$A$2:$BP$571,55,FALSE)=0,"",VLOOKUP($A185,'Data Notes - Working'!$A$2:$BP$571,55,FALSE))</f>
        <v/>
      </c>
      <c r="AU185" s="50" t="str">
        <f>IF(VLOOKUP($A185,'Data Notes - Working'!$A$2:$BP$571,56,FALSE)=0,"",VLOOKUP($A185,'Data Notes - Working'!$A$2:$BP$571,56,FALSE))</f>
        <v/>
      </c>
      <c r="AV185" s="50" t="str">
        <f>IF(VLOOKUP($A185,'Data Notes - Working'!$A$2:$BP$571,57,FALSE)=0,"",VLOOKUP($A185,'Data Notes - Working'!$A$2:$BP$571,57,FALSE))</f>
        <v/>
      </c>
      <c r="AW185" s="50" t="str">
        <f>IF(VLOOKUP($A185,'Data Notes - Working'!$A$2:$BP$571,58,FALSE)=0,"",VLOOKUP($A185,'Data Notes - Working'!$A$2:$BP$571,58,FALSE))</f>
        <v/>
      </c>
      <c r="AX185" s="50" t="str">
        <f>IF(VLOOKUP(A185,'Data Notes - Working'!A184:BP753,59,FALSE)=0,"",VLOOKUP(A185,'Data Notes - Working'!A184:BP753,59,FALSE))</f>
        <v>Yes</v>
      </c>
      <c r="AY185" s="50" t="str">
        <f>IF(VLOOKUP($A185,'Data Notes - Working'!$A$2:$BP$571,60,FALSE)=0,"",VLOOKUP($A185,'Data Notes - Working'!$A$2:$BP$571,60,FALSE))</f>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185" s="50" t="str">
        <f>IF(VLOOKUP($A185,'Data Notes - Working'!$A$2:$BP$571,61,FALSE)=0,"",VLOOKUP($A185,'Data Notes - Working'!$A$2:$BP$571,61,FALSE))</f>
        <v xml:space="preserve">The data are accurate.  The waiver request was sent on 1/16/19.  </v>
      </c>
      <c r="BA185" s="50"/>
      <c r="BB185" s="50"/>
      <c r="BC185" s="50"/>
      <c r="BD185" s="50"/>
      <c r="BE185" s="50"/>
      <c r="BF185" s="50"/>
      <c r="BG185" s="50"/>
    </row>
    <row r="186" spans="1:59" s="9" customFormat="1" ht="165">
      <c r="A186" s="13" t="s">
        <v>809</v>
      </c>
      <c r="B186" s="14" t="s">
        <v>45</v>
      </c>
      <c r="C186" s="14" t="s">
        <v>46</v>
      </c>
      <c r="D186" s="14" t="s">
        <v>47</v>
      </c>
      <c r="E186" s="14" t="s">
        <v>725</v>
      </c>
      <c r="F186" s="14" t="s">
        <v>726</v>
      </c>
      <c r="G186" s="17" t="s">
        <v>136</v>
      </c>
      <c r="H186" s="18">
        <v>189</v>
      </c>
      <c r="I186" s="14">
        <v>590</v>
      </c>
      <c r="J186" s="14" t="s">
        <v>73</v>
      </c>
      <c r="K186" s="14" t="s">
        <v>137</v>
      </c>
      <c r="L186" s="14" t="s">
        <v>53</v>
      </c>
      <c r="M186" s="14"/>
      <c r="N186" s="14"/>
      <c r="O186" s="14" t="s">
        <v>54</v>
      </c>
      <c r="P186" s="14" t="s">
        <v>55</v>
      </c>
      <c r="Q186" s="14" t="s">
        <v>56</v>
      </c>
      <c r="R186" s="14" t="s">
        <v>140</v>
      </c>
      <c r="S186" s="14" t="s">
        <v>58</v>
      </c>
      <c r="T186" s="50" t="s">
        <v>810</v>
      </c>
      <c r="U186" s="50"/>
      <c r="V186" s="50" t="s">
        <v>811</v>
      </c>
      <c r="W186" s="26" t="s">
        <v>804</v>
      </c>
      <c r="X186" s="50"/>
      <c r="Y186" s="50"/>
      <c r="Z186" s="50" t="s">
        <v>399</v>
      </c>
      <c r="AA186" s="23"/>
      <c r="AB186" s="23"/>
      <c r="AC186" s="23" t="s">
        <v>54</v>
      </c>
      <c r="AD186" s="14" t="s">
        <v>139</v>
      </c>
      <c r="AE186" s="14" t="s">
        <v>133</v>
      </c>
      <c r="AF186" s="14" t="s">
        <v>140</v>
      </c>
      <c r="AG186" s="14" t="s">
        <v>141</v>
      </c>
      <c r="AH186" s="23" t="s">
        <v>61</v>
      </c>
      <c r="AI186" s="23" t="s">
        <v>101</v>
      </c>
      <c r="AJ186" s="50"/>
      <c r="AK186" s="50" t="s">
        <v>812</v>
      </c>
      <c r="AL186" s="50"/>
      <c r="AM186" s="50" t="s">
        <v>805</v>
      </c>
      <c r="AN186" s="50"/>
      <c r="AO186" s="50"/>
      <c r="AP186" s="50" t="str">
        <f t="shared" si="6"/>
        <v xml:space="preserve">1% CWD Alternate Assessment Participation [SCIENCE]: Students with Disabilities (IDEA) (CWD) taking the alternate assessment based on alternate achievement standards (ALTPARTALTACH) make up 1.09%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v>
      </c>
      <c r="AQ186" s="50" t="str">
        <f t="shared" si="7"/>
        <v xml:space="preserve">The data are accurate.  The waiver request was sent on 1/16/19.  </v>
      </c>
      <c r="AR186" s="50"/>
      <c r="AS186" s="50" t="str">
        <f t="shared" si="8"/>
        <v>Include</v>
      </c>
      <c r="AT186" s="50" t="str">
        <f>IF(VLOOKUP($A186,'Data Notes - Working'!$A$2:$BP$571,55,FALSE)=0,"",VLOOKUP($A186,'Data Notes - Working'!$A$2:$BP$571,55,FALSE))</f>
        <v>Science-only issue</v>
      </c>
      <c r="AU186" s="50" t="str">
        <f>IF(VLOOKUP($A186,'Data Notes - Working'!$A$2:$BP$571,56,FALSE)=0,"",VLOOKUP($A186,'Data Notes - Working'!$A$2:$BP$571,56,FALSE))</f>
        <v/>
      </c>
      <c r="AV186" s="50" t="str">
        <f>IF(VLOOKUP($A186,'Data Notes - Working'!$A$2:$BP$571,57,FALSE)=0,"",VLOOKUP($A186,'Data Notes - Working'!$A$2:$BP$571,57,FALSE))</f>
        <v/>
      </c>
      <c r="AW186" s="50" t="str">
        <f>IF(VLOOKUP($A186,'Data Notes - Working'!$A$2:$BP$571,58,FALSE)=0,"",VLOOKUP($A186,'Data Notes - Working'!$A$2:$BP$571,58,FALSE))</f>
        <v/>
      </c>
      <c r="AX186" s="50" t="str">
        <f>IF(VLOOKUP(A186,'Data Notes - Working'!A185:BP754,59,FALSE)=0,"",VLOOKUP(A186,'Data Notes - Working'!A185:BP754,59,FALSE))</f>
        <v>Yes</v>
      </c>
      <c r="AY186" s="50" t="str">
        <f>IF(VLOOKUP($A186,'Data Notes - Working'!$A$2:$BP$571,60,FALSE)=0,"",VLOOKUP($A186,'Data Notes - Working'!$A$2:$BP$571,60,FALSE))</f>
        <v>1% CWD Alternate Assessment Participation [SCIENCE]: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186" s="50" t="str">
        <f>IF(VLOOKUP($A186,'Data Notes - Working'!$A$2:$BP$571,61,FALSE)=0,"",VLOOKUP($A186,'Data Notes - Working'!$A$2:$BP$571,61,FALSE))</f>
        <v xml:space="preserve">The data are accurate.  The waiver request was sent on 1/16/19.  </v>
      </c>
      <c r="BA186" s="50"/>
      <c r="BB186" s="50"/>
      <c r="BC186" s="50"/>
      <c r="BD186" s="50"/>
      <c r="BE186" s="50"/>
      <c r="BF186" s="50"/>
      <c r="BG186" s="50"/>
    </row>
    <row r="187" spans="1:59" s="9" customFormat="1" ht="405">
      <c r="A187" s="13" t="s">
        <v>813</v>
      </c>
      <c r="B187" s="14" t="s">
        <v>45</v>
      </c>
      <c r="C187" s="14" t="s">
        <v>46</v>
      </c>
      <c r="D187" s="14" t="s">
        <v>47</v>
      </c>
      <c r="E187" s="14" t="s">
        <v>814</v>
      </c>
      <c r="F187" s="14" t="s">
        <v>815</v>
      </c>
      <c r="G187" s="13" t="s">
        <v>104</v>
      </c>
      <c r="H187" s="14" t="s">
        <v>157</v>
      </c>
      <c r="I187" s="14" t="s">
        <v>158</v>
      </c>
      <c r="J187" s="14" t="s">
        <v>73</v>
      </c>
      <c r="K187" s="14" t="s">
        <v>107</v>
      </c>
      <c r="L187" s="14" t="s">
        <v>53</v>
      </c>
      <c r="M187" s="14" t="s">
        <v>54</v>
      </c>
      <c r="N187" s="14" t="s">
        <v>54</v>
      </c>
      <c r="O187" s="14" t="s">
        <v>54</v>
      </c>
      <c r="P187" s="14" t="s">
        <v>108</v>
      </c>
      <c r="Q187" s="14" t="s">
        <v>108</v>
      </c>
      <c r="R187" s="14" t="s">
        <v>108</v>
      </c>
      <c r="S187" s="14" t="s">
        <v>108</v>
      </c>
      <c r="T187" s="50" t="s">
        <v>109</v>
      </c>
      <c r="U187" s="50"/>
      <c r="V187" s="50" t="s">
        <v>109</v>
      </c>
      <c r="W187" s="26" t="s">
        <v>816</v>
      </c>
      <c r="X187" s="50"/>
      <c r="Y187" s="50"/>
      <c r="Z187" s="50"/>
      <c r="AA187" s="23" t="s">
        <v>54</v>
      </c>
      <c r="AB187" s="23" t="s">
        <v>54</v>
      </c>
      <c r="AC187" s="23" t="s">
        <v>54</v>
      </c>
      <c r="AD187" s="14" t="s">
        <v>108</v>
      </c>
      <c r="AE187" s="14" t="s">
        <v>108</v>
      </c>
      <c r="AF187" s="14" t="s">
        <v>108</v>
      </c>
      <c r="AG187" s="14" t="s">
        <v>108</v>
      </c>
      <c r="AH187" s="23" t="s">
        <v>185</v>
      </c>
      <c r="AI187" s="23" t="s">
        <v>101</v>
      </c>
      <c r="AJ187" s="50"/>
      <c r="AK187" s="50" t="s">
        <v>111</v>
      </c>
      <c r="AL187" s="50"/>
      <c r="AM187" s="50"/>
      <c r="AN187" s="50"/>
      <c r="AO187" s="50"/>
      <c r="AP187" s="50" t="str">
        <f t="shared" si="6"/>
        <v>A year to year change of more than 200 (count difference) and 10% was identified for at least one subgroup, assessment type, or grade. Please review the CDQR Year to Year tab. Please resubmit SY 2017-18 data or submit a data note to explain why these data are accurate.</v>
      </c>
      <c r="AQ187" s="50" t="str">
        <f t="shared" si="7"/>
        <v>In accordance with our ESSA plan, for our 17-18 data reporting, Indiana included all English Learners that had been identified within the last 4 years (2015-2018) in the English learner subgroup.  This included students that had exited in past years.  This was a change in past practice where students were removed from the reporting group following proficiency.  “ii. If applicable, describe the statewide uniform procedures for: a. Former English learners consistent with §200.16(b)(1). For accountability calculations, Indiana uniformly includes the results of English learners previously identified as Limited-English Proficient that have been re-designated as Fluent English Proficient in the English learner student group for an additional four years after redesignation as Fluent-English Proficient.” Additionally, Indiana has continued to update guidance and educate the field on expectations of participation on the Science High School assessment, which can be taken during any year of high school and is calculated in a cohort fashion.  Increased clarity to the field has resulted in shifting participation figures for science based on previous confusion on high school testing requirements.</v>
      </c>
      <c r="AR187" s="50"/>
      <c r="AS187" s="50" t="str">
        <f t="shared" si="8"/>
        <v>Include</v>
      </c>
      <c r="AT187" s="50" t="str">
        <f>IF(VLOOKUP($A187,'Data Notes - Working'!$A$2:$BP$571,55,FALSE)=0,"",VLOOKUP($A187,'Data Notes - Working'!$A$2:$BP$571,55,FALSE))</f>
        <v/>
      </c>
      <c r="AU187" s="50" t="str">
        <f>IF(VLOOKUP($A187,'Data Notes - Working'!$A$2:$BP$571,56,FALSE)=0,"",VLOOKUP($A187,'Data Notes - Working'!$A$2:$BP$571,56,FALSE))</f>
        <v/>
      </c>
      <c r="AV187" s="50" t="str">
        <f>IF(VLOOKUP($A187,'Data Notes - Working'!$A$2:$BP$571,57,FALSE)=0,"",VLOOKUP($A187,'Data Notes - Working'!$A$2:$BP$571,57,FALSE))</f>
        <v>Y2Y explained</v>
      </c>
      <c r="AW187" s="50" t="str">
        <f>IF(VLOOKUP($A187,'Data Notes - Working'!$A$2:$BP$571,58,FALSE)=0,"",VLOOKUP($A187,'Data Notes - Working'!$A$2:$BP$571,58,FALSE))</f>
        <v/>
      </c>
      <c r="AX187" s="50" t="str">
        <f>IF(VLOOKUP(A187,'Data Notes - Working'!A186:BP755,59,FALSE)=0,"",VLOOKUP(A187,'Data Notes - Working'!A186:BP755,59,FALSE))</f>
        <v>No</v>
      </c>
      <c r="AY187" s="50" t="str">
        <f>IF(VLOOKUP($A187,'Data Notes - Working'!$A$2:$BP$571,60,FALSE)=0,"",VLOOKUP($A187,'Data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187" s="50" t="str">
        <f>IF(VLOOKUP($A187,'Data Notes - Working'!$A$2:$BP$571,61,FALSE)=0,"",VLOOKUP($A187,'Data Notes - Working'!$A$2:$BP$571,61,FALSE))</f>
        <v>In accordance with [Indiana's] ESSA plan, for SY 2017-18 data reporting, Indiana included all English Learners that had been identified within the last 4 years (2015-2018) in the English learner subgroup.  This included students that had exited in past years.  This was a change in past practice where students were removed from the reporting group following proficiency.  “ii. If applicable, describe the statewide uniform procedures for: a. Former English learners consistent with §200.16(b)(1). For accountability calculations, Indiana uniformly includes the results of English learners previously identified as Limited-English Proficient that have been re-designated as Fluent English Proficient in the English learner student group for an additional four years after redesignation as Fluent-English Proficient.” Additionally, Indiana has continued to update guidance and educate the field on expectations of participation on the Science High School assessment, which can be taken during any year of high school and is calculated in a cohort fashion.  Increased clarity to the field has resulted in shifting participation figures for science based on previous confusion on high school testing requirements.</v>
      </c>
      <c r="BA187" s="50"/>
      <c r="BB187" s="50"/>
      <c r="BC187" s="50"/>
      <c r="BD187" s="50"/>
      <c r="BE187" s="50"/>
      <c r="BF187" s="50"/>
      <c r="BG187" s="50"/>
    </row>
    <row r="188" spans="1:59" s="9" customFormat="1" ht="405">
      <c r="A188" s="13" t="s">
        <v>817</v>
      </c>
      <c r="B188" s="14" t="s">
        <v>45</v>
      </c>
      <c r="C188" s="14" t="s">
        <v>46</v>
      </c>
      <c r="D188" s="14" t="s">
        <v>47</v>
      </c>
      <c r="E188" s="14" t="s">
        <v>814</v>
      </c>
      <c r="F188" s="14" t="s">
        <v>815</v>
      </c>
      <c r="G188" s="13" t="s">
        <v>118</v>
      </c>
      <c r="H188" s="14" t="s">
        <v>105</v>
      </c>
      <c r="I188" s="14" t="s">
        <v>106</v>
      </c>
      <c r="J188" s="14" t="s">
        <v>73</v>
      </c>
      <c r="K188" s="14" t="s">
        <v>121</v>
      </c>
      <c r="L188" s="14" t="s">
        <v>53</v>
      </c>
      <c r="M188" s="14" t="s">
        <v>54</v>
      </c>
      <c r="N188" s="14" t="s">
        <v>54</v>
      </c>
      <c r="O188" s="14" t="s">
        <v>54</v>
      </c>
      <c r="P188" s="14" t="s">
        <v>108</v>
      </c>
      <c r="Q188" s="14" t="s">
        <v>108</v>
      </c>
      <c r="R188" s="14" t="s">
        <v>108</v>
      </c>
      <c r="S188" s="14" t="s">
        <v>108</v>
      </c>
      <c r="T188" s="50" t="s">
        <v>212</v>
      </c>
      <c r="U188" s="50"/>
      <c r="V188" s="50" t="s">
        <v>212</v>
      </c>
      <c r="W188" s="26" t="s">
        <v>816</v>
      </c>
      <c r="X188" s="50"/>
      <c r="Y188" s="50"/>
      <c r="Z188" s="50"/>
      <c r="AA188" s="23" t="s">
        <v>54</v>
      </c>
      <c r="AB188" s="23" t="s">
        <v>54</v>
      </c>
      <c r="AC188" s="23" t="s">
        <v>54</v>
      </c>
      <c r="AD188" s="14" t="s">
        <v>108</v>
      </c>
      <c r="AE188" s="14" t="s">
        <v>108</v>
      </c>
      <c r="AF188" s="14" t="s">
        <v>108</v>
      </c>
      <c r="AG188" s="14" t="s">
        <v>108</v>
      </c>
      <c r="AH188" s="23" t="s">
        <v>185</v>
      </c>
      <c r="AI188" s="23" t="s">
        <v>101</v>
      </c>
      <c r="AJ188" s="50"/>
      <c r="AK188" s="50" t="s">
        <v>214</v>
      </c>
      <c r="AL188" s="50"/>
      <c r="AM188" s="50"/>
      <c r="AN188" s="50"/>
      <c r="AO188" s="50"/>
      <c r="AP188" s="50" t="str">
        <f t="shared" si="6"/>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188" s="50" t="str">
        <f t="shared" si="7"/>
        <v>In accordance with our ESSA plan, for our 17-18 data reporting, Indiana included all English Learners that had been identified within the last 4 years (2015-2018) in the English learner subgroup.  This included students that had exited in past years.  This was a change in past practice where students were removed from the reporting group following proficiency.  “ii. If applicable, describe the statewide uniform procedures for: a. Former English learners consistent with §200.16(b)(1). For accountability calculations, Indiana uniformly includes the results of English learners previously identified as Limited-English Proficient that have been re-designated as Fluent English Proficient in the English learner student group for an additional four years after redesignation as Fluent-English Proficient.” Additionally, Indiana has continued to update guidance and educate the field on expectations of participation on the Science High School assessment, which can be taken during any year of high school and is calculated in a cohort fashion.  Increased clarity to the field has resulted in shifting participation figures for science based on previous confusion on high school testing requirements.</v>
      </c>
      <c r="AR188" s="50"/>
      <c r="AS188" s="50" t="str">
        <f t="shared" si="8"/>
        <v>Include</v>
      </c>
      <c r="AT188" s="50" t="str">
        <f>IF(VLOOKUP($A188,'Data Notes - Working'!$A$2:$BP$571,55,FALSE)=0,"",VLOOKUP($A188,'Data Notes - Working'!$A$2:$BP$571,55,FALSE))</f>
        <v/>
      </c>
      <c r="AU188" s="50" t="str">
        <f>IF(VLOOKUP($A188,'Data Notes - Working'!$A$2:$BP$571,56,FALSE)=0,"",VLOOKUP($A188,'Data Notes - Working'!$A$2:$BP$571,56,FALSE))</f>
        <v/>
      </c>
      <c r="AV188" s="50" t="str">
        <f>IF(VLOOKUP($A188,'Data Notes - Working'!$A$2:$BP$571,57,FALSE)=0,"",VLOOKUP($A188,'Data Notes - Working'!$A$2:$BP$571,57,FALSE))</f>
        <v>Y2Y explained</v>
      </c>
      <c r="AW188" s="50" t="str">
        <f>IF(VLOOKUP($A188,'Data Notes - Working'!$A$2:$BP$571,58,FALSE)=0,"",VLOOKUP($A188,'Data Notes - Working'!$A$2:$BP$571,58,FALSE))</f>
        <v/>
      </c>
      <c r="AX188" s="50" t="str">
        <f>IF(VLOOKUP(A188,'Data Notes - Working'!A187:BP756,59,FALSE)=0,"",VLOOKUP(A188,'Data Notes - Working'!A187:BP756,59,FALSE))</f>
        <v>No</v>
      </c>
      <c r="AY188" s="50" t="str">
        <f>IF(VLOOKUP($A188,'Data Notes - Working'!$A$2:$BP$571,60,FALSE)=0,"",VLOOKUP($A188,'Data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188" s="50" t="str">
        <f>IF(VLOOKUP($A188,'Data Notes - Working'!$A$2:$BP$571,61,FALSE)=0,"",VLOOKUP($A188,'Data Notes - Working'!$A$2:$BP$571,61,FALSE))</f>
        <v>In accordance with [Indiana's] ESSA plan, for SY 2017-18 data reporting, Indiana included all English Learners that had been identified within the last 4 years (2015-2018) in the English learner subgroup.  This included students that had exited in past years.  This was a change in past practice where students were removed from the reporting group following proficiency.  “ii. If applicable, describe the statewide uniform procedures for: a. Former English learners consistent with §200.16(b)(1). For accountability calculations, Indiana uniformly includes the results of English learners previously identified as Limited-English Proficient that have been re-designated as Fluent English Proficient in the English learner student group for an additional four years after redesignation as Fluent-English Proficient.” Additionally, Indiana has continued to update guidance and educate the field on expectations of participation on the Science High School assessment, which can be taken during any year of high school and is calculated in a cohort fashion.  Increased clarity to the field has resulted in shifting participation figures for science based on previous confusion on high school testing requirements.</v>
      </c>
      <c r="BA188" s="50"/>
      <c r="BB188" s="50"/>
      <c r="BC188" s="50"/>
      <c r="BD188" s="50"/>
      <c r="BE188" s="50"/>
      <c r="BF188" s="50"/>
      <c r="BG188" s="50"/>
    </row>
    <row r="189" spans="1:59" s="9" customFormat="1" ht="180">
      <c r="A189" s="13" t="s">
        <v>818</v>
      </c>
      <c r="B189" s="14" t="s">
        <v>45</v>
      </c>
      <c r="C189" s="14" t="s">
        <v>46</v>
      </c>
      <c r="D189" s="14" t="s">
        <v>47</v>
      </c>
      <c r="E189" s="14" t="s">
        <v>814</v>
      </c>
      <c r="F189" s="14" t="s">
        <v>815</v>
      </c>
      <c r="G189" s="17" t="s">
        <v>136</v>
      </c>
      <c r="H189" s="18">
        <v>185</v>
      </c>
      <c r="I189" s="14">
        <v>588</v>
      </c>
      <c r="J189" s="14" t="s">
        <v>73</v>
      </c>
      <c r="K189" s="14" t="s">
        <v>137</v>
      </c>
      <c r="L189" s="14" t="s">
        <v>53</v>
      </c>
      <c r="M189" s="14" t="s">
        <v>54</v>
      </c>
      <c r="N189" s="14"/>
      <c r="O189" s="14"/>
      <c r="P189" s="14" t="s">
        <v>55</v>
      </c>
      <c r="Q189" s="14" t="s">
        <v>56</v>
      </c>
      <c r="R189" s="14" t="s">
        <v>140</v>
      </c>
      <c r="S189" s="14" t="s">
        <v>58</v>
      </c>
      <c r="T189" s="50" t="s">
        <v>255</v>
      </c>
      <c r="U189" s="50"/>
      <c r="V189" s="50" t="s">
        <v>819</v>
      </c>
      <c r="W189" s="26" t="s">
        <v>820</v>
      </c>
      <c r="X189" s="50"/>
      <c r="Y189" s="50"/>
      <c r="Z189" s="50" t="s">
        <v>437</v>
      </c>
      <c r="AA189" s="23" t="s">
        <v>54</v>
      </c>
      <c r="AB189" s="23"/>
      <c r="AC189" s="23"/>
      <c r="AD189" s="14" t="s">
        <v>139</v>
      </c>
      <c r="AE189" s="14" t="s">
        <v>133</v>
      </c>
      <c r="AF189" s="14" t="s">
        <v>140</v>
      </c>
      <c r="AG189" s="14" t="s">
        <v>141</v>
      </c>
      <c r="AH189" s="23" t="s">
        <v>185</v>
      </c>
      <c r="AI189" s="23" t="s">
        <v>101</v>
      </c>
      <c r="AJ189" s="44"/>
      <c r="AK189" s="50" t="s">
        <v>819</v>
      </c>
      <c r="AL189" s="50"/>
      <c r="AM189" s="50"/>
      <c r="AN189" s="50"/>
      <c r="AO189" s="50"/>
      <c r="AP189" s="50" t="str">
        <f t="shared" si="6"/>
        <v xml:space="preserve">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189" s="50" t="str">
        <f t="shared" si="7"/>
        <v>Data is accurate.  Indiana has 1% waiver as noted.</v>
      </c>
      <c r="AR189" s="50"/>
      <c r="AS189" s="50" t="str">
        <f t="shared" si="8"/>
        <v>Include</v>
      </c>
      <c r="AT189" s="50" t="str">
        <f>IF(VLOOKUP($A189,'Data Notes - Working'!$A$2:$BP$571,55,FALSE)=0,"",VLOOKUP($A189,'Data Notes - Working'!$A$2:$BP$571,55,FALSE))</f>
        <v/>
      </c>
      <c r="AU189" s="50" t="str">
        <f>IF(VLOOKUP($A189,'Data Notes - Working'!$A$2:$BP$571,56,FALSE)=0,"",VLOOKUP($A189,'Data Notes - Working'!$A$2:$BP$571,56,FALSE))</f>
        <v/>
      </c>
      <c r="AV189" s="50" t="str">
        <f>IF(VLOOKUP($A189,'Data Notes - Working'!$A$2:$BP$571,57,FALSE)=0,"",VLOOKUP($A189,'Data Notes - Working'!$A$2:$BP$571,57,FALSE))</f>
        <v>No</v>
      </c>
      <c r="AW189" s="50" t="str">
        <f>IF(VLOOKUP($A189,'Data Notes - Working'!$A$2:$BP$571,58,FALSE)=0,"",VLOOKUP($A189,'Data Notes - Working'!$A$2:$BP$571,58,FALSE))</f>
        <v>Not relevant</v>
      </c>
      <c r="AX189" s="50" t="str">
        <f>IF(VLOOKUP(A189,'Data Notes - Working'!A188:BP757,59,FALSE)=0,"",VLOOKUP(A189,'Data Notes - Working'!A188:BP757,59,FALSE))</f>
        <v>Yes</v>
      </c>
      <c r="AY189" s="50" t="str">
        <f>IF(VLOOKUP($A189,'Data Notes - Working'!$A$2:$BP$571,60,FALSE)=0,"",VLOOKUP($A189,'Data Notes - Working'!$A$2:$BP$571,60,FALSE))</f>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AZ189" s="50" t="str">
        <f>IF(VLOOKUP($A189,'Data Notes - Working'!$A$2:$BP$571,61,FALSE)=0,"",VLOOKUP($A189,'Data Notes - Working'!$A$2:$BP$571,61,FALSE))</f>
        <v/>
      </c>
      <c r="BA189" s="50"/>
      <c r="BB189" s="50"/>
      <c r="BC189" s="50"/>
      <c r="BD189" s="50"/>
      <c r="BE189" s="50"/>
      <c r="BF189" s="50"/>
      <c r="BG189" s="50"/>
    </row>
    <row r="190" spans="1:59" s="9" customFormat="1" ht="210">
      <c r="A190" s="13" t="s">
        <v>821</v>
      </c>
      <c r="B190" s="14" t="s">
        <v>45</v>
      </c>
      <c r="C190" s="14" t="s">
        <v>46</v>
      </c>
      <c r="D190" s="14" t="s">
        <v>47</v>
      </c>
      <c r="E190" s="14" t="s">
        <v>814</v>
      </c>
      <c r="F190" s="14" t="s">
        <v>815</v>
      </c>
      <c r="G190" s="17" t="s">
        <v>136</v>
      </c>
      <c r="H190" s="18">
        <v>188</v>
      </c>
      <c r="I190" s="14">
        <v>589</v>
      </c>
      <c r="J190" s="14" t="s">
        <v>73</v>
      </c>
      <c r="K190" s="14" t="s">
        <v>137</v>
      </c>
      <c r="L190" s="14" t="s">
        <v>53</v>
      </c>
      <c r="M190" s="14"/>
      <c r="N190" s="14" t="s">
        <v>54</v>
      </c>
      <c r="O190" s="14"/>
      <c r="P190" s="14" t="s">
        <v>55</v>
      </c>
      <c r="Q190" s="14" t="s">
        <v>56</v>
      </c>
      <c r="R190" s="14" t="s">
        <v>140</v>
      </c>
      <c r="S190" s="14" t="s">
        <v>58</v>
      </c>
      <c r="T190" s="50" t="s">
        <v>260</v>
      </c>
      <c r="U190" s="50"/>
      <c r="V190" s="50" t="s">
        <v>822</v>
      </c>
      <c r="W190" s="26" t="s">
        <v>820</v>
      </c>
      <c r="X190" s="50"/>
      <c r="Y190" s="50"/>
      <c r="Z190" s="50" t="s">
        <v>437</v>
      </c>
      <c r="AA190" s="23"/>
      <c r="AB190" s="23" t="s">
        <v>54</v>
      </c>
      <c r="AC190" s="23"/>
      <c r="AD190" s="14" t="s">
        <v>139</v>
      </c>
      <c r="AE190" s="14" t="s">
        <v>133</v>
      </c>
      <c r="AF190" s="14" t="s">
        <v>140</v>
      </c>
      <c r="AG190" s="14" t="s">
        <v>141</v>
      </c>
      <c r="AH190" s="23" t="s">
        <v>185</v>
      </c>
      <c r="AI190" s="23" t="s">
        <v>101</v>
      </c>
      <c r="AJ190" s="44"/>
      <c r="AK190" s="50" t="s">
        <v>822</v>
      </c>
      <c r="AL190" s="50"/>
      <c r="AM190" s="50"/>
      <c r="AN190" s="50"/>
      <c r="AO190" s="50"/>
      <c r="AP190" s="50" t="str">
        <f t="shared" si="6"/>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Please resubmit data and/or provide an explanatory data note. ED notes that the State has a waiver of the 1% cap requirement in this subject area.</v>
      </c>
      <c r="AQ190" s="50" t="str">
        <f t="shared" si="7"/>
        <v>Data is accurate.  Indiana has 1% waiver as noted.</v>
      </c>
      <c r="AR190" s="50"/>
      <c r="AS190" s="50" t="str">
        <f t="shared" si="8"/>
        <v>Include</v>
      </c>
      <c r="AT190" s="50" t="str">
        <f>IF(VLOOKUP($A190,'Data Notes - Working'!$A$2:$BP$571,55,FALSE)=0,"",VLOOKUP($A190,'Data Notes - Working'!$A$2:$BP$571,55,FALSE))</f>
        <v/>
      </c>
      <c r="AU190" s="50" t="str">
        <f>IF(VLOOKUP($A190,'Data Notes - Working'!$A$2:$BP$571,56,FALSE)=0,"",VLOOKUP($A190,'Data Notes - Working'!$A$2:$BP$571,56,FALSE))</f>
        <v/>
      </c>
      <c r="AV190" s="50" t="str">
        <f>IF(VLOOKUP($A190,'Data Notes - Working'!$A$2:$BP$571,57,FALSE)=0,"",VLOOKUP($A190,'Data Notes - Working'!$A$2:$BP$571,57,FALSE))</f>
        <v>No</v>
      </c>
      <c r="AW190" s="50" t="str">
        <f>IF(VLOOKUP($A190,'Data Notes - Working'!$A$2:$BP$571,58,FALSE)=0,"",VLOOKUP($A190,'Data Notes - Working'!$A$2:$BP$571,58,FALSE))</f>
        <v>Not relevant</v>
      </c>
      <c r="AX190" s="50" t="str">
        <f>IF(VLOOKUP(A190,'Data Notes - Working'!A189:BP758,59,FALSE)=0,"",VLOOKUP(A190,'Data Notes - Working'!A189:BP758,59,FALSE))</f>
        <v>Yes</v>
      </c>
      <c r="AY190" s="50" t="str">
        <f>IF(VLOOKUP($A190,'Data Notes - Working'!$A$2:$BP$571,60,FALSE)=0,"",VLOOKUP($A190,'Data Notes - Working'!$A$2:$BP$571,60,FALSE))</f>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Please resubmit data and/or provide an explanatory data note. ED notes that the State has a waiver of the 1% cap requirement in this subject area.
ED Note: State indicated that data were correct as reported.</v>
      </c>
      <c r="AZ190" s="50" t="str">
        <f>IF(VLOOKUP($A190,'Data Notes - Working'!$A$2:$BP$571,61,FALSE)=0,"",VLOOKUP($A190,'Data Notes - Working'!$A$2:$BP$571,61,FALSE))</f>
        <v/>
      </c>
      <c r="BA190" s="50"/>
      <c r="BB190" s="50"/>
      <c r="BC190" s="50"/>
      <c r="BD190" s="50"/>
      <c r="BE190" s="50"/>
      <c r="BF190" s="50"/>
      <c r="BG190" s="50"/>
    </row>
    <row r="191" spans="1:59" s="9" customFormat="1" ht="165">
      <c r="A191" s="13" t="s">
        <v>823</v>
      </c>
      <c r="B191" s="14" t="s">
        <v>45</v>
      </c>
      <c r="C191" s="14" t="s">
        <v>46</v>
      </c>
      <c r="D191" s="14" t="s">
        <v>47</v>
      </c>
      <c r="E191" s="14" t="s">
        <v>814</v>
      </c>
      <c r="F191" s="14" t="s">
        <v>815</v>
      </c>
      <c r="G191" s="17" t="s">
        <v>136</v>
      </c>
      <c r="H191" s="18">
        <v>189</v>
      </c>
      <c r="I191" s="14">
        <v>590</v>
      </c>
      <c r="J191" s="14" t="s">
        <v>73</v>
      </c>
      <c r="K191" s="14" t="s">
        <v>137</v>
      </c>
      <c r="L191" s="14" t="s">
        <v>53</v>
      </c>
      <c r="M191" s="14"/>
      <c r="N191" s="14"/>
      <c r="O191" s="14" t="s">
        <v>54</v>
      </c>
      <c r="P191" s="14" t="s">
        <v>55</v>
      </c>
      <c r="Q191" s="14" t="s">
        <v>56</v>
      </c>
      <c r="R191" s="14" t="s">
        <v>140</v>
      </c>
      <c r="S191" s="14" t="s">
        <v>58</v>
      </c>
      <c r="T191" s="50" t="s">
        <v>824</v>
      </c>
      <c r="U191" s="50"/>
      <c r="V191" s="50" t="s">
        <v>825</v>
      </c>
      <c r="W191" s="26" t="s">
        <v>820</v>
      </c>
      <c r="X191" s="50"/>
      <c r="Y191" s="50"/>
      <c r="Z191" s="50" t="s">
        <v>399</v>
      </c>
      <c r="AA191" s="23"/>
      <c r="AB191" s="23"/>
      <c r="AC191" s="23" t="s">
        <v>54</v>
      </c>
      <c r="AD191" s="14" t="s">
        <v>139</v>
      </c>
      <c r="AE191" s="14" t="s">
        <v>133</v>
      </c>
      <c r="AF191" s="14" t="s">
        <v>140</v>
      </c>
      <c r="AG191" s="14" t="s">
        <v>141</v>
      </c>
      <c r="AH191" s="23" t="s">
        <v>185</v>
      </c>
      <c r="AI191" s="23" t="s">
        <v>101</v>
      </c>
      <c r="AJ191" s="50"/>
      <c r="AK191" s="50" t="s">
        <v>826</v>
      </c>
      <c r="AL191" s="50"/>
      <c r="AM191" s="50"/>
      <c r="AN191" s="50"/>
      <c r="AO191" s="50"/>
      <c r="AP191" s="50" t="str">
        <f t="shared" si="6"/>
        <v xml:space="preserve">1% CWD Alternate Assessment Participation [SCIENCE]: Students with Disabilities (IDEA) (CWD) taking the alternate assessment based on alternate achievement standards (ALTPARTALTACH) make up 1.23%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v>
      </c>
      <c r="AQ191" s="50" t="str">
        <f t="shared" si="7"/>
        <v>Data is accurate.  Indiana has 1% waiver as noted.</v>
      </c>
      <c r="AR191" s="50"/>
      <c r="AS191" s="50" t="str">
        <f t="shared" si="8"/>
        <v>Include</v>
      </c>
      <c r="AT191" s="50" t="str">
        <f>IF(VLOOKUP($A191,'Data Notes - Working'!$A$2:$BP$571,55,FALSE)=0,"",VLOOKUP($A191,'Data Notes - Working'!$A$2:$BP$571,55,FALSE))</f>
        <v>Science-only issue</v>
      </c>
      <c r="AU191" s="50" t="str">
        <f>IF(VLOOKUP($A191,'Data Notes - Working'!$A$2:$BP$571,56,FALSE)=0,"",VLOOKUP($A191,'Data Notes - Working'!$A$2:$BP$571,56,FALSE))</f>
        <v/>
      </c>
      <c r="AV191" s="50" t="str">
        <f>IF(VLOOKUP($A191,'Data Notes - Working'!$A$2:$BP$571,57,FALSE)=0,"",VLOOKUP($A191,'Data Notes - Working'!$A$2:$BP$571,57,FALSE))</f>
        <v/>
      </c>
      <c r="AW191" s="50" t="str">
        <f>IF(VLOOKUP($A191,'Data Notes - Working'!$A$2:$BP$571,58,FALSE)=0,"",VLOOKUP($A191,'Data Notes - Working'!$A$2:$BP$571,58,FALSE))</f>
        <v/>
      </c>
      <c r="AX191" s="50" t="str">
        <f>IF(VLOOKUP(A191,'Data Notes - Working'!A190:BP759,59,FALSE)=0,"",VLOOKUP(A191,'Data Notes - Working'!A190:BP759,59,FALSE))</f>
        <v>Yes</v>
      </c>
      <c r="AY191" s="50" t="str">
        <f>IF(VLOOKUP($A191,'Data Notes - Working'!$A$2:$BP$571,60,FALSE)=0,"",VLOOKUP($A191,'Data Notes - Working'!$A$2:$BP$571,60,FALSE))</f>
        <v>1% CWD Alternate Assessment Participation [SCIENCE]: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191" s="50" t="str">
        <f>IF(VLOOKUP($A191,'Data Notes - Working'!$A$2:$BP$571,61,FALSE)=0,"",VLOOKUP($A191,'Data Notes - Working'!$A$2:$BP$571,61,FALSE))</f>
        <v>Data is accurate.  Indiana has 1% waiver as noted.</v>
      </c>
      <c r="BA191" s="50"/>
      <c r="BB191" s="50"/>
      <c r="BC191" s="50"/>
      <c r="BD191" s="50"/>
      <c r="BE191" s="50"/>
      <c r="BF191" s="50"/>
      <c r="BG191" s="50"/>
    </row>
    <row r="192" spans="1:59" s="9" customFormat="1" ht="90">
      <c r="A192" s="13" t="s">
        <v>827</v>
      </c>
      <c r="B192" s="14" t="s">
        <v>45</v>
      </c>
      <c r="C192" s="14" t="s">
        <v>46</v>
      </c>
      <c r="D192" s="14" t="s">
        <v>47</v>
      </c>
      <c r="E192" s="14" t="s">
        <v>828</v>
      </c>
      <c r="F192" s="14" t="s">
        <v>829</v>
      </c>
      <c r="G192" s="13" t="s">
        <v>179</v>
      </c>
      <c r="H192" s="14">
        <v>185</v>
      </c>
      <c r="I192" s="14">
        <v>588</v>
      </c>
      <c r="J192" s="14" t="s">
        <v>73</v>
      </c>
      <c r="K192" s="14" t="s">
        <v>180</v>
      </c>
      <c r="L192" s="14" t="s">
        <v>53</v>
      </c>
      <c r="M192" s="14" t="s">
        <v>54</v>
      </c>
      <c r="N192" s="14"/>
      <c r="O192" s="14"/>
      <c r="P192" s="14" t="s">
        <v>281</v>
      </c>
      <c r="Q192" s="14" t="s">
        <v>56</v>
      </c>
      <c r="R192" s="14" t="s">
        <v>68</v>
      </c>
      <c r="S192" s="14" t="s">
        <v>58</v>
      </c>
      <c r="T192" s="50" t="s">
        <v>830</v>
      </c>
      <c r="U192" s="50"/>
      <c r="V192" s="50" t="s">
        <v>830</v>
      </c>
      <c r="W192" s="26" t="s">
        <v>831</v>
      </c>
      <c r="X192" s="50"/>
      <c r="Y192" s="50"/>
      <c r="Z192" s="50"/>
      <c r="AA192" s="23"/>
      <c r="AB192" s="23"/>
      <c r="AC192" s="23"/>
      <c r="AD192" s="23"/>
      <c r="AE192" s="23"/>
      <c r="AF192" s="23"/>
      <c r="AG192" s="23"/>
      <c r="AH192" s="23" t="s">
        <v>61</v>
      </c>
      <c r="AI192" s="23" t="s">
        <v>62</v>
      </c>
      <c r="AJ192" s="50"/>
      <c r="AK192" s="50"/>
      <c r="AL192" s="50"/>
      <c r="AM192" s="50"/>
      <c r="AN192" s="50"/>
      <c r="AO192" s="50"/>
      <c r="AP192" s="50" t="str">
        <f t="shared" si="6"/>
        <v/>
      </c>
      <c r="AQ192" s="50" t="str">
        <f t="shared" si="7"/>
        <v>Data have been verified as correct. IDOE is working to put more checks in place to be able to accurately track the FCS subgroup to ensure the students are assessed.</v>
      </c>
      <c r="AR192" s="50"/>
      <c r="AS192" s="50" t="str">
        <f t="shared" si="8"/>
        <v>Exclude</v>
      </c>
      <c r="AT192" s="50" t="str">
        <f>IF(VLOOKUP($A192,'Data Notes - Working'!$A$2:$BP$571,55,FALSE)=0,"",VLOOKUP($A192,'Data Notes - Working'!$A$2:$BP$571,55,FALSE))</f>
        <v>No</v>
      </c>
      <c r="AU192" s="50" t="str">
        <f>IF(VLOOKUP($A192,'Data Notes - Working'!$A$2:$BP$571,56,FALSE)=0,"",VLOOKUP($A192,'Data Notes - Working'!$A$2:$BP$571,56,FALSE))</f>
        <v>Resolved</v>
      </c>
      <c r="AV192" s="50" t="str">
        <f>IF(VLOOKUP($A192,'Data Notes - Working'!$A$2:$BP$571,57,FALSE)=0,"",VLOOKUP($A192,'Data Notes - Working'!$A$2:$BP$571,57,FALSE))</f>
        <v/>
      </c>
      <c r="AW192" s="50" t="str">
        <f>IF(VLOOKUP($A192,'Data Notes - Working'!$A$2:$BP$571,58,FALSE)=0,"",VLOOKUP($A192,'Data Notes - Working'!$A$2:$BP$571,58,FALSE))</f>
        <v/>
      </c>
      <c r="AX192" s="50" t="str">
        <f>IF(VLOOKUP(A192,'Data Notes - Working'!A191:BP760,59,FALSE)=0,"",VLOOKUP(A192,'Data Notes - Working'!A191:BP760,59,FALSE))</f>
        <v>Yes</v>
      </c>
      <c r="AY192" s="50" t="str">
        <f>IF(VLOOKUP($A192,'Data Notes - Working'!$A$2:$BP$571,60,FALSE)=0,"",VLOOKUP($A192,'Data Notes - Working'!$A$2:$BP$571,60,FALSE))</f>
        <v/>
      </c>
      <c r="AZ192" s="50" t="str">
        <f>IF(VLOOKUP($A192,'Data Notes - Working'!$A$2:$BP$571,61,FALSE)=0,"",VLOOKUP($A192,'Data Notes - Working'!$A$2:$BP$571,61,FALSE))</f>
        <v/>
      </c>
      <c r="BA192" s="50"/>
      <c r="BB192" s="50"/>
      <c r="BC192" s="50"/>
      <c r="BD192" s="50"/>
      <c r="BE192" s="50"/>
      <c r="BF192" s="50"/>
      <c r="BG192" s="50"/>
    </row>
    <row r="193" spans="1:59" s="9" customFormat="1" ht="90">
      <c r="A193" s="13" t="s">
        <v>832</v>
      </c>
      <c r="B193" s="14" t="s">
        <v>45</v>
      </c>
      <c r="C193" s="14" t="s">
        <v>46</v>
      </c>
      <c r="D193" s="14" t="s">
        <v>47</v>
      </c>
      <c r="E193" s="14" t="s">
        <v>828</v>
      </c>
      <c r="F193" s="14" t="s">
        <v>829</v>
      </c>
      <c r="G193" s="13" t="s">
        <v>179</v>
      </c>
      <c r="H193" s="14">
        <v>188</v>
      </c>
      <c r="I193" s="14">
        <v>589</v>
      </c>
      <c r="J193" s="14" t="s">
        <v>73</v>
      </c>
      <c r="K193" s="14" t="s">
        <v>180</v>
      </c>
      <c r="L193" s="14" t="s">
        <v>53</v>
      </c>
      <c r="M193" s="14"/>
      <c r="N193" s="14" t="s">
        <v>54</v>
      </c>
      <c r="O193" s="14"/>
      <c r="P193" s="14" t="s">
        <v>281</v>
      </c>
      <c r="Q193" s="14" t="s">
        <v>56</v>
      </c>
      <c r="R193" s="14" t="s">
        <v>68</v>
      </c>
      <c r="S193" s="14" t="s">
        <v>58</v>
      </c>
      <c r="T193" s="50" t="s">
        <v>833</v>
      </c>
      <c r="U193" s="50"/>
      <c r="V193" s="50" t="s">
        <v>833</v>
      </c>
      <c r="W193" s="26" t="s">
        <v>831</v>
      </c>
      <c r="X193" s="50"/>
      <c r="Y193" s="50"/>
      <c r="Z193" s="50"/>
      <c r="AA193" s="23"/>
      <c r="AB193" s="23"/>
      <c r="AC193" s="23"/>
      <c r="AD193" s="23"/>
      <c r="AE193" s="23"/>
      <c r="AF193" s="23"/>
      <c r="AG193" s="23"/>
      <c r="AH193" s="23" t="s">
        <v>61</v>
      </c>
      <c r="AI193" s="23" t="s">
        <v>62</v>
      </c>
      <c r="AJ193" s="50"/>
      <c r="AK193" s="50"/>
      <c r="AL193" s="50"/>
      <c r="AM193" s="50"/>
      <c r="AN193" s="50"/>
      <c r="AO193" s="50"/>
      <c r="AP193" s="50" t="str">
        <f t="shared" si="6"/>
        <v/>
      </c>
      <c r="AQ193" s="50" t="str">
        <f t="shared" si="7"/>
        <v>Data have been verified as correct. IDOE is working to put more checks in place to be able to accurately track the FCS subgroup to ensure the students are assessed.</v>
      </c>
      <c r="AR193" s="50"/>
      <c r="AS193" s="50" t="str">
        <f t="shared" si="8"/>
        <v>Exclude</v>
      </c>
      <c r="AT193" s="50" t="str">
        <f>IF(VLOOKUP($A193,'Data Notes - Working'!$A$2:$BP$571,55,FALSE)=0,"",VLOOKUP($A193,'Data Notes - Working'!$A$2:$BP$571,55,FALSE))</f>
        <v>No</v>
      </c>
      <c r="AU193" s="50" t="str">
        <f>IF(VLOOKUP($A193,'Data Notes - Working'!$A$2:$BP$571,56,FALSE)=0,"",VLOOKUP($A193,'Data Notes - Working'!$A$2:$BP$571,56,FALSE))</f>
        <v>Resolved</v>
      </c>
      <c r="AV193" s="50" t="str">
        <f>IF(VLOOKUP($A193,'Data Notes - Working'!$A$2:$BP$571,57,FALSE)=0,"",VLOOKUP($A193,'Data Notes - Working'!$A$2:$BP$571,57,FALSE))</f>
        <v/>
      </c>
      <c r="AW193" s="50" t="str">
        <f>IF(VLOOKUP($A193,'Data Notes - Working'!$A$2:$BP$571,58,FALSE)=0,"",VLOOKUP($A193,'Data Notes - Working'!$A$2:$BP$571,58,FALSE))</f>
        <v/>
      </c>
      <c r="AX193" s="50" t="str">
        <f>IF(VLOOKUP(A193,'Data Notes - Working'!A192:BP761,59,FALSE)=0,"",VLOOKUP(A193,'Data Notes - Working'!A192:BP761,59,FALSE))</f>
        <v>Yes</v>
      </c>
      <c r="AY193" s="50" t="str">
        <f>IF(VLOOKUP($A193,'Data Notes - Working'!$A$2:$BP$571,60,FALSE)=0,"",VLOOKUP($A193,'Data Notes - Working'!$A$2:$BP$571,60,FALSE))</f>
        <v/>
      </c>
      <c r="AZ193" s="50" t="str">
        <f>IF(VLOOKUP($A193,'Data Notes - Working'!$A$2:$BP$571,61,FALSE)=0,"",VLOOKUP($A193,'Data Notes - Working'!$A$2:$BP$571,61,FALSE))</f>
        <v/>
      </c>
      <c r="BA193" s="50"/>
      <c r="BB193" s="50"/>
      <c r="BC193" s="50"/>
      <c r="BD193" s="50"/>
      <c r="BE193" s="50"/>
      <c r="BF193" s="50"/>
      <c r="BG193" s="50"/>
    </row>
    <row r="194" spans="1:59" s="9" customFormat="1" ht="94.5">
      <c r="A194" s="13" t="s">
        <v>834</v>
      </c>
      <c r="B194" s="14" t="s">
        <v>45</v>
      </c>
      <c r="C194" s="14" t="s">
        <v>46</v>
      </c>
      <c r="D194" s="14" t="s">
        <v>47</v>
      </c>
      <c r="E194" s="14" t="s">
        <v>835</v>
      </c>
      <c r="F194" s="14" t="s">
        <v>836</v>
      </c>
      <c r="G194" s="13" t="s">
        <v>104</v>
      </c>
      <c r="H194" s="14" t="s">
        <v>157</v>
      </c>
      <c r="I194" s="14" t="s">
        <v>158</v>
      </c>
      <c r="J194" s="14" t="s">
        <v>73</v>
      </c>
      <c r="K194" s="14" t="s">
        <v>107</v>
      </c>
      <c r="L194" s="14" t="s">
        <v>53</v>
      </c>
      <c r="M194" s="14" t="s">
        <v>54</v>
      </c>
      <c r="N194" s="14" t="s">
        <v>54</v>
      </c>
      <c r="O194" s="14" t="s">
        <v>54</v>
      </c>
      <c r="P194" s="14" t="s">
        <v>108</v>
      </c>
      <c r="Q194" s="14" t="s">
        <v>108</v>
      </c>
      <c r="R194" s="14" t="s">
        <v>108</v>
      </c>
      <c r="S194" s="14" t="s">
        <v>108</v>
      </c>
      <c r="T194" s="50" t="s">
        <v>109</v>
      </c>
      <c r="U194" s="50"/>
      <c r="V194" s="50" t="s">
        <v>109</v>
      </c>
      <c r="W194" s="26" t="s">
        <v>837</v>
      </c>
      <c r="X194" s="50"/>
      <c r="Y194" s="50"/>
      <c r="Z194" s="50"/>
      <c r="AA194" s="23" t="s">
        <v>54</v>
      </c>
      <c r="AB194" s="23" t="s">
        <v>54</v>
      </c>
      <c r="AC194" s="23" t="s">
        <v>54</v>
      </c>
      <c r="AD194" s="14" t="s">
        <v>108</v>
      </c>
      <c r="AE194" s="14" t="s">
        <v>108</v>
      </c>
      <c r="AF194" s="14" t="s">
        <v>108</v>
      </c>
      <c r="AG194" s="14" t="s">
        <v>108</v>
      </c>
      <c r="AH194" s="23" t="s">
        <v>61</v>
      </c>
      <c r="AI194" s="23" t="s">
        <v>101</v>
      </c>
      <c r="AJ194" s="50"/>
      <c r="AK194" s="50" t="s">
        <v>111</v>
      </c>
      <c r="AL194" s="50"/>
      <c r="AM194" s="50"/>
      <c r="AN194" s="50"/>
      <c r="AO194" s="50"/>
      <c r="AP194" s="50" t="str">
        <f t="shared" si="6"/>
        <v>A year to year change of more than 200 (count difference) and 10% was identified for at least one subgroup, assessment type, or grade. Please review the CDQR Year to Year tab. Please resubmit SY 2017-18 data or submit a data note to explain why these data are accurate.</v>
      </c>
      <c r="AQ194" s="50" t="str">
        <f t="shared" si="7"/>
        <v xml:space="preserve">Due to working with a new Migrant Data system this year Kansas found an error in the Migrant data, it has been corrected and the data will be resubmitted. </v>
      </c>
      <c r="AR194" s="50"/>
      <c r="AS194" s="50" t="str">
        <f t="shared" si="8"/>
        <v>Include</v>
      </c>
      <c r="AT194" s="50" t="str">
        <f>IF(VLOOKUP($A194,'Data Notes - Working'!$A$2:$BP$571,55,FALSE)=0,"",VLOOKUP($A194,'Data Notes - Working'!$A$2:$BP$571,55,FALSE))</f>
        <v/>
      </c>
      <c r="AU194" s="50" t="str">
        <f>IF(VLOOKUP($A194,'Data Notes - Working'!$A$2:$BP$571,56,FALSE)=0,"",VLOOKUP($A194,'Data Notes - Working'!$A$2:$BP$571,56,FALSE))</f>
        <v/>
      </c>
      <c r="AV194" s="50" t="str">
        <f>IF(VLOOKUP($A194,'Data Notes - Working'!$A$2:$BP$571,57,FALSE)=0,"",VLOOKUP($A194,'Data Notes - Working'!$A$2:$BP$571,57,FALSE))</f>
        <v>Y2Y explained</v>
      </c>
      <c r="AW194" s="50" t="str">
        <f>IF(VLOOKUP($A194,'Data Notes - Working'!$A$2:$BP$571,58,FALSE)=0,"",VLOOKUP($A194,'Data Notes - Working'!$A$2:$BP$571,58,FALSE))</f>
        <v/>
      </c>
      <c r="AX194" s="50" t="str">
        <f>IF(VLOOKUP(A194,'Data Notes - Working'!A193:BP762,59,FALSE)=0,"",VLOOKUP(A194,'Data Notes - Working'!A193:BP762,59,FALSE))</f>
        <v>No</v>
      </c>
      <c r="AY194" s="50" t="str">
        <f>IF(VLOOKUP($A194,'Data Notes - Working'!$A$2:$BP$571,60,FALSE)=0,"",VLOOKUP($A194,'Data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194" s="50" t="str">
        <f>IF(VLOOKUP($A194,'Data Notes - Working'!$A$2:$BP$571,61,FALSE)=0,"",VLOOKUP($A194,'Data Notes - Working'!$A$2:$BP$571,61,FALSE))</f>
        <v xml:space="preserve">Due to working with a new Migrant Data system this year Kansas found an error in the Migrant data, it has been corrected and the data will be resubmitted. </v>
      </c>
      <c r="BA194" s="50"/>
      <c r="BB194" s="50"/>
      <c r="BC194" s="50"/>
      <c r="BD194" s="50"/>
      <c r="BE194" s="50"/>
      <c r="BF194" s="50"/>
      <c r="BG194" s="50"/>
    </row>
    <row r="195" spans="1:59" s="9" customFormat="1" ht="78.75">
      <c r="A195" s="13" t="s">
        <v>839</v>
      </c>
      <c r="B195" s="14" t="s">
        <v>45</v>
      </c>
      <c r="C195" s="14" t="s">
        <v>46</v>
      </c>
      <c r="D195" s="14" t="s">
        <v>47</v>
      </c>
      <c r="E195" s="14" t="s">
        <v>835</v>
      </c>
      <c r="F195" s="14" t="s">
        <v>836</v>
      </c>
      <c r="G195" s="13" t="s">
        <v>118</v>
      </c>
      <c r="H195" s="14" t="s">
        <v>840</v>
      </c>
      <c r="I195" s="14" t="s">
        <v>841</v>
      </c>
      <c r="J195" s="14" t="s">
        <v>73</v>
      </c>
      <c r="K195" s="14" t="s">
        <v>121</v>
      </c>
      <c r="L195" s="14" t="s">
        <v>53</v>
      </c>
      <c r="M195" s="14"/>
      <c r="N195" s="14" t="s">
        <v>54</v>
      </c>
      <c r="O195" s="14" t="s">
        <v>54</v>
      </c>
      <c r="P195" s="14" t="s">
        <v>108</v>
      </c>
      <c r="Q195" s="14" t="s">
        <v>108</v>
      </c>
      <c r="R195" s="14" t="s">
        <v>108</v>
      </c>
      <c r="S195" s="14" t="s">
        <v>108</v>
      </c>
      <c r="T195" s="50" t="s">
        <v>164</v>
      </c>
      <c r="U195" s="50"/>
      <c r="V195" s="50" t="s">
        <v>164</v>
      </c>
      <c r="W195" s="26" t="s">
        <v>842</v>
      </c>
      <c r="X195" s="50"/>
      <c r="Y195" s="50"/>
      <c r="Z195" s="50"/>
      <c r="AA195" s="23"/>
      <c r="AB195" s="23" t="s">
        <v>54</v>
      </c>
      <c r="AC195" s="23" t="s">
        <v>54</v>
      </c>
      <c r="AD195" s="14" t="s">
        <v>108</v>
      </c>
      <c r="AE195" s="14" t="s">
        <v>108</v>
      </c>
      <c r="AF195" s="14" t="s">
        <v>108</v>
      </c>
      <c r="AG195" s="14" t="s">
        <v>108</v>
      </c>
      <c r="AH195" s="23" t="s">
        <v>61</v>
      </c>
      <c r="AI195" s="23" t="s">
        <v>101</v>
      </c>
      <c r="AJ195" s="50"/>
      <c r="AK195" s="50" t="s">
        <v>166</v>
      </c>
      <c r="AL195" s="50"/>
      <c r="AM195" s="50"/>
      <c r="AN195" s="50"/>
      <c r="AO195" s="50"/>
      <c r="AP195" s="50" t="str">
        <f t="shared" si="6"/>
        <v>A year to year participation rate change of more than 4% was identified for at least one subgroup, assessment type, or grade. Please review the CDQR Year to Year tab. Please resubmit SY 2017-18 data or submit a data note to explain why these data are accurate.</v>
      </c>
      <c r="AQ195" s="50" t="str">
        <f t="shared" si="7"/>
        <v>Kansas works with our LEA's each year to encourage the participation of all students in all subgroups. Data is correct as submitted.</v>
      </c>
      <c r="AR195" s="50"/>
      <c r="AS195" s="50" t="str">
        <f t="shared" si="8"/>
        <v>Include</v>
      </c>
      <c r="AT195" s="50" t="str">
        <f>IF(VLOOKUP($A195,'Data Notes - Working'!$A$2:$BP$571,55,FALSE)=0,"",VLOOKUP($A195,'Data Notes - Working'!$A$2:$BP$571,55,FALSE))</f>
        <v/>
      </c>
      <c r="AU195" s="50" t="str">
        <f>IF(VLOOKUP($A195,'Data Notes - Working'!$A$2:$BP$571,56,FALSE)=0,"",VLOOKUP($A195,'Data Notes - Working'!$A$2:$BP$571,56,FALSE))</f>
        <v/>
      </c>
      <c r="AV195" s="50" t="str">
        <f>IF(VLOOKUP($A195,'Data Notes - Working'!$A$2:$BP$571,57,FALSE)=0,"",VLOOKUP($A195,'Data Notes - Working'!$A$2:$BP$571,57,FALSE))</f>
        <v>Y2Y explained</v>
      </c>
      <c r="AW195" s="50" t="str">
        <f>IF(VLOOKUP($A195,'Data Notes - Working'!$A$2:$BP$571,58,FALSE)=0,"",VLOOKUP($A195,'Data Notes - Working'!$A$2:$BP$571,58,FALSE))</f>
        <v/>
      </c>
      <c r="AX195" s="50" t="str">
        <f>IF(VLOOKUP(A195,'Data Notes - Working'!A194:BP763,59,FALSE)=0,"",VLOOKUP(A195,'Data Notes - Working'!A194:BP763,59,FALSE))</f>
        <v>No</v>
      </c>
      <c r="AY195" s="50" t="str">
        <f>IF(VLOOKUP($A195,'Data Notes - Working'!$A$2:$BP$571,60,FALSE)=0,"",VLOOKUP($A195,'Data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v>
      </c>
      <c r="AZ195" s="50" t="str">
        <f>IF(VLOOKUP($A195,'Data Notes - Working'!$A$2:$BP$571,61,FALSE)=0,"",VLOOKUP($A195,'Data Notes - Working'!$A$2:$BP$571,61,FALSE))</f>
        <v>Kansas works with our LEA's each year to encourage the participation of all students in all subgroups. Data is correct as submitted.</v>
      </c>
      <c r="BA195" s="50"/>
      <c r="BB195" s="50"/>
      <c r="BC195" s="50"/>
      <c r="BD195" s="50"/>
      <c r="BE195" s="50"/>
      <c r="BF195" s="50"/>
      <c r="BG195" s="50"/>
    </row>
    <row r="196" spans="1:59" s="9" customFormat="1" ht="105">
      <c r="A196" s="13" t="s">
        <v>843</v>
      </c>
      <c r="B196" s="14" t="s">
        <v>45</v>
      </c>
      <c r="C196" s="14" t="s">
        <v>46</v>
      </c>
      <c r="D196" s="14" t="s">
        <v>47</v>
      </c>
      <c r="E196" s="14" t="s">
        <v>835</v>
      </c>
      <c r="F196" s="14" t="s">
        <v>836</v>
      </c>
      <c r="G196" s="13" t="s">
        <v>127</v>
      </c>
      <c r="H196" s="14" t="s">
        <v>128</v>
      </c>
      <c r="I196" s="14" t="s">
        <v>129</v>
      </c>
      <c r="J196" s="14" t="s">
        <v>51</v>
      </c>
      <c r="K196" s="14" t="s">
        <v>130</v>
      </c>
      <c r="L196" s="14" t="s">
        <v>53</v>
      </c>
      <c r="M196" s="14"/>
      <c r="N196" s="14"/>
      <c r="O196" s="14"/>
      <c r="P196" s="14"/>
      <c r="Q196" s="14"/>
      <c r="R196" s="14"/>
      <c r="S196" s="14"/>
      <c r="T196" s="49"/>
      <c r="U196" s="49"/>
      <c r="V196" s="49"/>
      <c r="W196" s="26" t="s">
        <v>64</v>
      </c>
      <c r="X196" s="49"/>
      <c r="Y196" s="49"/>
      <c r="Z196" s="49"/>
      <c r="AA196" s="14"/>
      <c r="AB196" s="14" t="s">
        <v>54</v>
      </c>
      <c r="AC196" s="14"/>
      <c r="AD196" s="14" t="s">
        <v>274</v>
      </c>
      <c r="AE196" s="14" t="s">
        <v>133</v>
      </c>
      <c r="AF196" s="14" t="s">
        <v>133</v>
      </c>
      <c r="AG196" s="14"/>
      <c r="AH196" s="14" t="s">
        <v>61</v>
      </c>
      <c r="AI196" s="14" t="s">
        <v>78</v>
      </c>
      <c r="AJ196" s="49"/>
      <c r="AK196" s="50" t="s">
        <v>844</v>
      </c>
      <c r="AL196" s="50"/>
      <c r="AM196" s="49"/>
      <c r="AN196" s="49"/>
      <c r="AO196" s="49"/>
      <c r="AP196" s="50" t="str">
        <f t="shared" ref="AP196:AP259" si="9">IF(AK196="","",AK196)</f>
        <v>Across file comparison: The SEA number of students in the MIG subgroup who took an assessment and received a valid score for GRADE ALL and ALL assessment type does not equal the number of students who participated in the assessment. The Grand Total discrepancy is 80 students, or -5.20%. Similar discrepancies exist at the LEA and School levels. Please revise data and resubmit or explain in a data note why these data are accurate.</v>
      </c>
      <c r="AQ196" s="50" t="str">
        <f t="shared" ref="AQ196:AQ259" si="10">IF(W196="","",W196)</f>
        <v/>
      </c>
      <c r="AR196" s="50"/>
      <c r="AS196" s="50" t="str">
        <f t="shared" ref="AS196:AS259" si="11">IF(AI196="Resolved","Exclude","Include")</f>
        <v>Include</v>
      </c>
      <c r="AT196" s="50" t="str">
        <f>IF(VLOOKUP($A196,'Data Notes - Working'!$A$2:$BP$571,55,FALSE)=0,"",VLOOKUP($A196,'Data Notes - Working'!$A$2:$BP$571,55,FALSE))</f>
        <v/>
      </c>
      <c r="AU196" s="50" t="str">
        <f>IF(VLOOKUP($A196,'Data Notes - Working'!$A$2:$BP$571,56,FALSE)=0,"",VLOOKUP($A196,'Data Notes - Working'!$A$2:$BP$571,56,FALSE))</f>
        <v/>
      </c>
      <c r="AV196" s="50" t="str">
        <f>IF(VLOOKUP($A196,'Data Notes - Working'!$A$2:$BP$571,57,FALSE)=0,"",VLOOKUP($A196,'Data Notes - Working'!$A$2:$BP$571,57,FALSE))</f>
        <v>No state response</v>
      </c>
      <c r="AW196" s="50" t="str">
        <f>IF(VLOOKUP($A196,'Data Notes - Working'!$A$2:$BP$571,58,FALSE)=0,"",VLOOKUP($A196,'Data Notes - Working'!$A$2:$BP$571,58,FALSE))</f>
        <v>No state response</v>
      </c>
      <c r="AX196" s="50" t="str">
        <f>IF(VLOOKUP(A196,'Data Notes - Working'!A195:BP764,59,FALSE)=0,"",VLOOKUP(A196,'Data Notes - Working'!A195:BP764,59,FALSE))</f>
        <v/>
      </c>
      <c r="AY196" s="50" t="str">
        <f>IF(VLOOKUP($A196,'Data Notes - Working'!$A$2:$BP$571,60,FALSE)=0,"",VLOOKUP($A196,'Data Notes - Working'!$A$2:$BP$571,60,FALSE))</f>
        <v>Across file comparison: The SEA number of students in the MIG subgroup who took an assessment and received a valid score for GRADE ALL and ALL assessment type does not equal the number of students who participated in the assessment. The Grand Total discrepancy is 80 students, or -5.20%. Similar discrepancies exist at the LEA and School levels. Please revise data and resubmit or explain in a data note why these data are accurate.</v>
      </c>
      <c r="AZ196" s="50" t="str">
        <f>IF(VLOOKUP($A196,'Data Notes - Working'!$A$2:$BP$571,61,FALSE)=0,"",VLOOKUP($A196,'Data Notes - Working'!$A$2:$BP$571,61,FALSE))</f>
        <v/>
      </c>
      <c r="BA196" s="50"/>
      <c r="BB196" s="50"/>
      <c r="BC196" s="50"/>
      <c r="BD196" s="50"/>
      <c r="BE196" s="50"/>
      <c r="BF196" s="50"/>
      <c r="BG196" s="50"/>
    </row>
    <row r="197" spans="1:59" s="9" customFormat="1" ht="90">
      <c r="A197" s="13" t="s">
        <v>845</v>
      </c>
      <c r="B197" s="14" t="s">
        <v>45</v>
      </c>
      <c r="C197" s="14" t="s">
        <v>46</v>
      </c>
      <c r="D197" s="14" t="s">
        <v>47</v>
      </c>
      <c r="E197" s="14" t="s">
        <v>835</v>
      </c>
      <c r="F197" s="14" t="s">
        <v>836</v>
      </c>
      <c r="G197" s="13" t="s">
        <v>179</v>
      </c>
      <c r="H197" s="14">
        <v>188</v>
      </c>
      <c r="I197" s="14">
        <v>589</v>
      </c>
      <c r="J197" s="14" t="s">
        <v>73</v>
      </c>
      <c r="K197" s="14" t="s">
        <v>180</v>
      </c>
      <c r="L197" s="14" t="s">
        <v>53</v>
      </c>
      <c r="M197" s="14"/>
      <c r="N197" s="14" t="s">
        <v>54</v>
      </c>
      <c r="O197" s="14"/>
      <c r="P197" s="14" t="s">
        <v>274</v>
      </c>
      <c r="Q197" s="14" t="s">
        <v>56</v>
      </c>
      <c r="R197" s="14" t="s">
        <v>68</v>
      </c>
      <c r="S197" s="14" t="s">
        <v>58</v>
      </c>
      <c r="T197" s="50" t="s">
        <v>846</v>
      </c>
      <c r="U197" s="50"/>
      <c r="V197" s="50" t="s">
        <v>846</v>
      </c>
      <c r="W197" s="26" t="s">
        <v>847</v>
      </c>
      <c r="X197" s="50"/>
      <c r="Y197" s="50"/>
      <c r="Z197" s="50"/>
      <c r="AA197" s="23"/>
      <c r="AB197" s="23"/>
      <c r="AC197" s="23"/>
      <c r="AD197" s="23"/>
      <c r="AE197" s="23"/>
      <c r="AF197" s="23"/>
      <c r="AG197" s="23"/>
      <c r="AH197" s="23" t="s">
        <v>61</v>
      </c>
      <c r="AI197" s="23" t="s">
        <v>62</v>
      </c>
      <c r="AJ197" s="50"/>
      <c r="AK197" s="50"/>
      <c r="AL197" s="50"/>
      <c r="AM197" s="50"/>
      <c r="AN197" s="50"/>
      <c r="AO197" s="50"/>
      <c r="AP197" s="50" t="str">
        <f t="shared" si="9"/>
        <v/>
      </c>
      <c r="AQ197" s="50" t="str">
        <f t="shared" si="10"/>
        <v>The Migrant data has been corrected for file 188 and has been resubmitted.</v>
      </c>
      <c r="AR197" s="50"/>
      <c r="AS197" s="50" t="str">
        <f t="shared" si="11"/>
        <v>Exclude</v>
      </c>
      <c r="AT197" s="50" t="str">
        <f>IF(VLOOKUP($A197,'Data Notes - Working'!$A$2:$BP$571,55,FALSE)=0,"",VLOOKUP($A197,'Data Notes - Working'!$A$2:$BP$571,55,FALSE))</f>
        <v>No</v>
      </c>
      <c r="AU197" s="50" t="str">
        <f>IF(VLOOKUP($A197,'Data Notes - Working'!$A$2:$BP$571,56,FALSE)=0,"",VLOOKUP($A197,'Data Notes - Working'!$A$2:$BP$571,56,FALSE))</f>
        <v>Resolved</v>
      </c>
      <c r="AV197" s="50" t="str">
        <f>IF(VLOOKUP($A197,'Data Notes - Working'!$A$2:$BP$571,57,FALSE)=0,"",VLOOKUP($A197,'Data Notes - Working'!$A$2:$BP$571,57,FALSE))</f>
        <v/>
      </c>
      <c r="AW197" s="50" t="str">
        <f>IF(VLOOKUP($A197,'Data Notes - Working'!$A$2:$BP$571,58,FALSE)=0,"",VLOOKUP($A197,'Data Notes - Working'!$A$2:$BP$571,58,FALSE))</f>
        <v/>
      </c>
      <c r="AX197" s="50" t="str">
        <f>IF(VLOOKUP(A197,'Data Notes - Working'!A196:BP765,59,FALSE)=0,"",VLOOKUP(A197,'Data Notes - Working'!A196:BP765,59,FALSE))</f>
        <v/>
      </c>
      <c r="AY197" s="50" t="str">
        <f>IF(VLOOKUP($A197,'Data Notes - Working'!$A$2:$BP$571,60,FALSE)=0,"",VLOOKUP($A197,'Data Notes - Working'!$A$2:$BP$571,60,FALSE))</f>
        <v/>
      </c>
      <c r="AZ197" s="50" t="str">
        <f>IF(VLOOKUP($A197,'Data Notes - Working'!$A$2:$BP$571,61,FALSE)=0,"",VLOOKUP($A197,'Data Notes - Working'!$A$2:$BP$571,61,FALSE))</f>
        <v/>
      </c>
      <c r="BA197" s="50"/>
      <c r="BB197" s="50"/>
      <c r="BC197" s="50"/>
      <c r="BD197" s="50"/>
      <c r="BE197" s="50"/>
      <c r="BF197" s="50"/>
      <c r="BG197" s="50"/>
    </row>
    <row r="198" spans="1:59" s="9" customFormat="1" ht="330">
      <c r="A198" s="13" t="s">
        <v>848</v>
      </c>
      <c r="B198" s="14" t="s">
        <v>45</v>
      </c>
      <c r="C198" s="14" t="s">
        <v>46</v>
      </c>
      <c r="D198" s="14" t="s">
        <v>47</v>
      </c>
      <c r="E198" s="14" t="s">
        <v>835</v>
      </c>
      <c r="F198" s="14" t="s">
        <v>836</v>
      </c>
      <c r="G198" s="17" t="s">
        <v>136</v>
      </c>
      <c r="H198" s="18">
        <v>185</v>
      </c>
      <c r="I198" s="14">
        <v>588</v>
      </c>
      <c r="J198" s="14" t="s">
        <v>73</v>
      </c>
      <c r="K198" s="14" t="s">
        <v>137</v>
      </c>
      <c r="L198" s="14" t="s">
        <v>53</v>
      </c>
      <c r="M198" s="14" t="s">
        <v>54</v>
      </c>
      <c r="N198" s="14"/>
      <c r="O198" s="14"/>
      <c r="P198" s="14" t="s">
        <v>55</v>
      </c>
      <c r="Q198" s="14" t="s">
        <v>56</v>
      </c>
      <c r="R198" s="14" t="s">
        <v>140</v>
      </c>
      <c r="S198" s="14" t="s">
        <v>58</v>
      </c>
      <c r="T198" s="50" t="s">
        <v>849</v>
      </c>
      <c r="U198" s="50"/>
      <c r="V198" s="50" t="s">
        <v>850</v>
      </c>
      <c r="W198" s="26" t="s">
        <v>851</v>
      </c>
      <c r="X198" s="50"/>
      <c r="Y198" s="50"/>
      <c r="Z198" s="50" t="s">
        <v>399</v>
      </c>
      <c r="AA198" s="23" t="s">
        <v>54</v>
      </c>
      <c r="AB198" s="23"/>
      <c r="AC198" s="23"/>
      <c r="AD198" s="14" t="s">
        <v>139</v>
      </c>
      <c r="AE198" s="14" t="s">
        <v>133</v>
      </c>
      <c r="AF198" s="14" t="s">
        <v>140</v>
      </c>
      <c r="AG198" s="14" t="s">
        <v>141</v>
      </c>
      <c r="AH198" s="23" t="s">
        <v>61</v>
      </c>
      <c r="AI198" s="23" t="s">
        <v>101</v>
      </c>
      <c r="AJ198" s="50"/>
      <c r="AK198" s="50" t="s">
        <v>850</v>
      </c>
      <c r="AL198" s="50"/>
      <c r="AM198" s="50"/>
      <c r="AN198" s="50"/>
      <c r="AO198" s="50"/>
      <c r="AP198" s="50" t="str">
        <f t="shared" si="9"/>
        <v xml:space="preserve">1% CWD Alternate Assessment Participation [MATHEMATICS]: Students with Disabilities (IDEA) (CWD) taking the alternate assessment based on alternate achievement standards (ALTPARTALTACH) make up 1.16%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Q198" s="50" t="str">
        <f t="shared" si="10"/>
        <v xml:space="preserve">For the school year 2017-2018, the alternate assessment participation rate exceeded one percent for the State of Kansas. The staff at the Kansas State Department of Education has been encouraging school districts to use the State’s alternate assessment participation guidelines as well as using alternate assessment results as guidance for alternate assessment participation decisions moving forward. The Kansas State Department of Education has recently updated the guidance for alternate assessment participation including a flow chart for alternate assessment participation, clarification on learning characteristics and educational considerations for this population and a definition for significant cognitive disabilities. This guidance regarding alternate assessment participation from the Kansas State Department of Education has been provided to school districts in webinars, conferences, meetings, e-mails and phone calls. </v>
      </c>
      <c r="AR198" s="50"/>
      <c r="AS198" s="50" t="str">
        <f t="shared" si="11"/>
        <v>Include</v>
      </c>
      <c r="AT198" s="50" t="str">
        <f>IF(VLOOKUP($A198,'Data Notes - Working'!$A$2:$BP$571,55,FALSE)=0,"",VLOOKUP($A198,'Data Notes - Working'!$A$2:$BP$571,55,FALSE))</f>
        <v/>
      </c>
      <c r="AU198" s="50" t="str">
        <f>IF(VLOOKUP($A198,'Data Notes - Working'!$A$2:$BP$571,56,FALSE)=0,"",VLOOKUP($A198,'Data Notes - Working'!$A$2:$BP$571,56,FALSE))</f>
        <v/>
      </c>
      <c r="AV198" s="50" t="str">
        <f>IF(VLOOKUP($A198,'Data Notes - Working'!$A$2:$BP$571,57,FALSE)=0,"",VLOOKUP($A198,'Data Notes - Working'!$A$2:$BP$571,57,FALSE))</f>
        <v/>
      </c>
      <c r="AW198" s="50" t="str">
        <f>IF(VLOOKUP($A198,'Data Notes - Working'!$A$2:$BP$571,58,FALSE)=0,"",VLOOKUP($A198,'Data Notes - Working'!$A$2:$BP$571,58,FALSE))</f>
        <v/>
      </c>
      <c r="AX198" s="50" t="str">
        <f>IF(VLOOKUP(A198,'Data Notes - Working'!A197:BP766,59,FALSE)=0,"",VLOOKUP(A198,'Data Notes - Working'!A197:BP766,59,FALSE))</f>
        <v>No</v>
      </c>
      <c r="AY198" s="50" t="str">
        <f>IF(VLOOKUP($A198,'Data Notes - Working'!$A$2:$BP$571,60,FALSE)=0,"",VLOOKUP($A198,'Data Notes - Working'!$A$2:$BP$571,60,FALSE))</f>
        <v xml:space="preserve">1% CWD Alternate Assessment Participation [MATHEMATICS]: Students with Disabilities (IDEA) (CWD) taking the alternate assessment based on alternate achievement standards (ALTPARTALTACH) make up 1.16%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198" s="50" t="str">
        <f>IF(VLOOKUP($A198,'Data Notes - Working'!$A$2:$BP$571,61,FALSE)=0,"",VLOOKUP($A198,'Data Notes - Working'!$A$2:$BP$571,61,FALSE))</f>
        <v xml:space="preserve">The staff at the Kansas State Department of Education has been encouraging school districts to use the State’s alternate assessment participation guidelines as well as using alternate assessment results as guidance for alternate assessment participation decisions moving forward. The Kansas State Department of Education has recently updated the guidance for alternate assessment participation including a flow chart for alternate assessment participation, clarification on learning characteristics and educational considerations for this population and a definition for significant cognitive disabilities. This guidance regarding alternate assessment participation from the Kansas State Department of Education has been provided to school districts in webinars, conferences, meetings, e-mails and phone calls. </v>
      </c>
      <c r="BA198" s="50"/>
      <c r="BB198" s="50"/>
      <c r="BC198" s="50"/>
      <c r="BD198" s="50"/>
      <c r="BE198" s="50"/>
      <c r="BF198" s="50"/>
      <c r="BG198" s="50"/>
    </row>
    <row r="199" spans="1:59" s="9" customFormat="1" ht="330">
      <c r="A199" s="13" t="s">
        <v>853</v>
      </c>
      <c r="B199" s="14" t="s">
        <v>45</v>
      </c>
      <c r="C199" s="14" t="s">
        <v>46</v>
      </c>
      <c r="D199" s="14" t="s">
        <v>47</v>
      </c>
      <c r="E199" s="14" t="s">
        <v>835</v>
      </c>
      <c r="F199" s="14" t="s">
        <v>836</v>
      </c>
      <c r="G199" s="17" t="s">
        <v>136</v>
      </c>
      <c r="H199" s="18">
        <v>188</v>
      </c>
      <c r="I199" s="14">
        <v>589</v>
      </c>
      <c r="J199" s="14" t="s">
        <v>73</v>
      </c>
      <c r="K199" s="14" t="s">
        <v>137</v>
      </c>
      <c r="L199" s="14" t="s">
        <v>53</v>
      </c>
      <c r="M199" s="14"/>
      <c r="N199" s="14" t="s">
        <v>54</v>
      </c>
      <c r="O199" s="14"/>
      <c r="P199" s="14" t="s">
        <v>55</v>
      </c>
      <c r="Q199" s="14" t="s">
        <v>56</v>
      </c>
      <c r="R199" s="14" t="s">
        <v>140</v>
      </c>
      <c r="S199" s="14" t="s">
        <v>58</v>
      </c>
      <c r="T199" s="50" t="s">
        <v>718</v>
      </c>
      <c r="U199" s="50"/>
      <c r="V199" s="50" t="s">
        <v>854</v>
      </c>
      <c r="W199" s="26" t="s">
        <v>851</v>
      </c>
      <c r="X199" s="50"/>
      <c r="Y199" s="50"/>
      <c r="Z199" s="50" t="s">
        <v>399</v>
      </c>
      <c r="AA199" s="23"/>
      <c r="AB199" s="23" t="s">
        <v>54</v>
      </c>
      <c r="AC199" s="23"/>
      <c r="AD199" s="14" t="s">
        <v>139</v>
      </c>
      <c r="AE199" s="14" t="s">
        <v>133</v>
      </c>
      <c r="AF199" s="14" t="s">
        <v>140</v>
      </c>
      <c r="AG199" s="14" t="s">
        <v>141</v>
      </c>
      <c r="AH199" s="23" t="s">
        <v>61</v>
      </c>
      <c r="AI199" s="23" t="s">
        <v>101</v>
      </c>
      <c r="AJ199" s="50"/>
      <c r="AK199" s="50" t="s">
        <v>854</v>
      </c>
      <c r="AL199" s="50"/>
      <c r="AM199" s="50"/>
      <c r="AN199" s="50"/>
      <c r="AO199" s="50"/>
      <c r="AP199" s="50" t="str">
        <f t="shared" si="9"/>
        <v xml:space="preserve">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Q199" s="50" t="str">
        <f t="shared" si="10"/>
        <v xml:space="preserve">For the school year 2017-2018, the alternate assessment participation rate exceeded one percent for the State of Kansas. The staff at the Kansas State Department of Education has been encouraging school districts to use the State’s alternate assessment participation guidelines as well as using alternate assessment results as guidance for alternate assessment participation decisions moving forward. The Kansas State Department of Education has recently updated the guidance for alternate assessment participation including a flow chart for alternate assessment participation, clarification on learning characteristics and educational considerations for this population and a definition for significant cognitive disabilities. This guidance regarding alternate assessment participation from the Kansas State Department of Education has been provided to school districts in webinars, conferences, meetings, e-mails and phone calls. </v>
      </c>
      <c r="AR199" s="50"/>
      <c r="AS199" s="50" t="str">
        <f t="shared" si="11"/>
        <v>Include</v>
      </c>
      <c r="AT199" s="50" t="str">
        <f>IF(VLOOKUP($A199,'Data Notes - Working'!$A$2:$BP$571,55,FALSE)=0,"",VLOOKUP($A199,'Data Notes - Working'!$A$2:$BP$571,55,FALSE))</f>
        <v/>
      </c>
      <c r="AU199" s="50" t="str">
        <f>IF(VLOOKUP($A199,'Data Notes - Working'!$A$2:$BP$571,56,FALSE)=0,"",VLOOKUP($A199,'Data Notes - Working'!$A$2:$BP$571,56,FALSE))</f>
        <v/>
      </c>
      <c r="AV199" s="50" t="str">
        <f>IF(VLOOKUP($A199,'Data Notes - Working'!$A$2:$BP$571,57,FALSE)=0,"",VLOOKUP($A199,'Data Notes - Working'!$A$2:$BP$571,57,FALSE))</f>
        <v/>
      </c>
      <c r="AW199" s="50" t="str">
        <f>IF(VLOOKUP($A199,'Data Notes - Working'!$A$2:$BP$571,58,FALSE)=0,"",VLOOKUP($A199,'Data Notes - Working'!$A$2:$BP$571,58,FALSE))</f>
        <v/>
      </c>
      <c r="AX199" s="50" t="str">
        <f>IF(VLOOKUP(A199,'Data Notes - Working'!A198:BP767,59,FALSE)=0,"",VLOOKUP(A199,'Data Notes - Working'!A198:BP767,59,FALSE))</f>
        <v>No</v>
      </c>
      <c r="AY199" s="50" t="str">
        <f>IF(VLOOKUP($A199,'Data Notes - Working'!$A$2:$BP$571,60,FALSE)=0,"",VLOOKUP($A199,'Data Notes - Working'!$A$2:$BP$571,60,FALSE))</f>
        <v xml:space="preserve">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199" s="50" t="str">
        <f>IF(VLOOKUP($A199,'Data Notes - Working'!$A$2:$BP$571,61,FALSE)=0,"",VLOOKUP($A199,'Data Notes - Working'!$A$2:$BP$571,61,FALSE))</f>
        <v xml:space="preserve">The staff at the Kansas State Department of Education has been encouraging school districts to use the State’s alternate assessment participation guidelines as well as using alternate assessment results as guidance for alternate assessment participation decisions moving forward. The Kansas State Department of Education has recently updated the guidance for alternate assessment participation including a flow chart for alternate assessment participation, clarification on learning characteristics and educational considerations for this population and a definition for significant cognitive disabilities. This guidance regarding alternate assessment participation from the Kansas State Department of Education has been provided to school districts in webinars, conferences, meetings, e-mails and phone calls. </v>
      </c>
      <c r="BA199" s="50"/>
      <c r="BB199" s="50"/>
      <c r="BC199" s="50"/>
      <c r="BD199" s="50"/>
      <c r="BE199" s="50"/>
      <c r="BF199" s="50"/>
      <c r="BG199" s="50"/>
    </row>
    <row r="200" spans="1:59" s="9" customFormat="1" ht="150">
      <c r="A200" s="13" t="s">
        <v>855</v>
      </c>
      <c r="B200" s="14" t="s">
        <v>45</v>
      </c>
      <c r="C200" s="14" t="s">
        <v>46</v>
      </c>
      <c r="D200" s="14" t="s">
        <v>47</v>
      </c>
      <c r="E200" s="14" t="s">
        <v>835</v>
      </c>
      <c r="F200" s="14" t="s">
        <v>836</v>
      </c>
      <c r="G200" s="17" t="s">
        <v>136</v>
      </c>
      <c r="H200" s="18">
        <v>189</v>
      </c>
      <c r="I200" s="14">
        <v>590</v>
      </c>
      <c r="J200" s="14" t="s">
        <v>73</v>
      </c>
      <c r="K200" s="14" t="s">
        <v>137</v>
      </c>
      <c r="L200" s="14" t="s">
        <v>53</v>
      </c>
      <c r="M200" s="14"/>
      <c r="N200" s="14"/>
      <c r="O200" s="14"/>
      <c r="P200" s="14"/>
      <c r="Q200" s="14"/>
      <c r="R200" s="14"/>
      <c r="S200" s="14"/>
      <c r="T200" s="11" t="s">
        <v>856</v>
      </c>
      <c r="U200" s="49"/>
      <c r="V200" s="20"/>
      <c r="W200" s="26" t="s">
        <v>64</v>
      </c>
      <c r="X200" s="49"/>
      <c r="Y200" s="49" t="s">
        <v>857</v>
      </c>
      <c r="Z200" s="56" t="s">
        <v>858</v>
      </c>
      <c r="AA200" s="14"/>
      <c r="AB200" s="14"/>
      <c r="AC200" s="14" t="s">
        <v>54</v>
      </c>
      <c r="AD200" s="14" t="s">
        <v>139</v>
      </c>
      <c r="AE200" s="14" t="s">
        <v>133</v>
      </c>
      <c r="AF200" s="14" t="s">
        <v>140</v>
      </c>
      <c r="AG200" s="14" t="s">
        <v>141</v>
      </c>
      <c r="AH200" s="14" t="s">
        <v>61</v>
      </c>
      <c r="AI200" s="14" t="s">
        <v>859</v>
      </c>
      <c r="AJ200" s="14"/>
      <c r="AK200" s="11" t="s">
        <v>856</v>
      </c>
      <c r="AL200" s="11"/>
      <c r="AM200" s="49" t="s">
        <v>860</v>
      </c>
      <c r="AN200" s="49"/>
      <c r="AO200" s="49"/>
      <c r="AP200" s="50" t="str">
        <f t="shared" si="9"/>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Q200" s="50" t="str">
        <f t="shared" si="10"/>
        <v/>
      </c>
      <c r="AR200" s="50"/>
      <c r="AS200" s="50" t="str">
        <f t="shared" si="11"/>
        <v>Include</v>
      </c>
      <c r="AT200" s="50" t="str">
        <f>IF(VLOOKUP($A200,'Data Notes - Working'!$A$2:$BP$571,55,FALSE)=0,"",VLOOKUP($A200,'Data Notes - Working'!$A$2:$BP$571,55,FALSE))</f>
        <v>Science-only issue</v>
      </c>
      <c r="AU200" s="50" t="str">
        <f>IF(VLOOKUP($A200,'Data Notes - Working'!$A$2:$BP$571,56,FALSE)=0,"",VLOOKUP($A200,'Data Notes - Working'!$A$2:$BP$571,56,FALSE))</f>
        <v/>
      </c>
      <c r="AV200" s="50" t="str">
        <f>IF(VLOOKUP($A200,'Data Notes - Working'!$A$2:$BP$571,57,FALSE)=0,"",VLOOKUP($A200,'Data Notes - Working'!$A$2:$BP$571,57,FALSE))</f>
        <v>No state response</v>
      </c>
      <c r="AW200" s="50" t="str">
        <f>IF(VLOOKUP($A200,'Data Notes - Working'!$A$2:$BP$571,58,FALSE)=0,"",VLOOKUP($A200,'Data Notes - Working'!$A$2:$BP$571,58,FALSE))</f>
        <v>No state response</v>
      </c>
      <c r="AX200" s="50" t="str">
        <f>IF(VLOOKUP(A200,'Data Notes - Working'!A199:BP768,59,FALSE)=0,"",VLOOKUP(A200,'Data Notes - Working'!A199:BP768,59,FALSE))</f>
        <v/>
      </c>
      <c r="AY200" s="50" t="str">
        <f>IF(VLOOKUP($A200,'Data Notes - Working'!$A$2:$BP$571,60,FALSE)=0,"",VLOOKUP($A200,'Data Notes - Working'!$A$2:$BP$571,60,FALSE))</f>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200" s="50" t="str">
        <f>IF(VLOOKUP($A200,'Data Notes - Working'!$A$2:$BP$571,61,FALSE)=0,"",VLOOKUP($A200,'Data Notes - Working'!$A$2:$BP$571,61,FALSE))</f>
        <v/>
      </c>
      <c r="BA200" s="50"/>
      <c r="BB200" s="50"/>
      <c r="BC200" s="50"/>
      <c r="BD200" s="50"/>
      <c r="BE200" s="50"/>
      <c r="BF200" s="50"/>
      <c r="BG200" s="50"/>
    </row>
    <row r="201" spans="1:59" s="9" customFormat="1" ht="135">
      <c r="A201" s="13" t="s">
        <v>861</v>
      </c>
      <c r="B201" s="14" t="s">
        <v>45</v>
      </c>
      <c r="C201" s="14" t="s">
        <v>46</v>
      </c>
      <c r="D201" s="14" t="s">
        <v>47</v>
      </c>
      <c r="E201" s="14" t="s">
        <v>862</v>
      </c>
      <c r="F201" s="14" t="s">
        <v>863</v>
      </c>
      <c r="G201" s="13" t="s">
        <v>104</v>
      </c>
      <c r="H201" s="14" t="s">
        <v>157</v>
      </c>
      <c r="I201" s="14" t="s">
        <v>158</v>
      </c>
      <c r="J201" s="14" t="s">
        <v>73</v>
      </c>
      <c r="K201" s="14" t="s">
        <v>107</v>
      </c>
      <c r="L201" s="14" t="s">
        <v>53</v>
      </c>
      <c r="M201" s="14" t="s">
        <v>54</v>
      </c>
      <c r="N201" s="14" t="s">
        <v>54</v>
      </c>
      <c r="O201" s="14" t="s">
        <v>54</v>
      </c>
      <c r="P201" s="14" t="s">
        <v>108</v>
      </c>
      <c r="Q201" s="14" t="s">
        <v>108</v>
      </c>
      <c r="R201" s="14" t="s">
        <v>108</v>
      </c>
      <c r="S201" s="14" t="s">
        <v>108</v>
      </c>
      <c r="T201" s="50" t="s">
        <v>159</v>
      </c>
      <c r="U201" s="50"/>
      <c r="V201" s="50" t="s">
        <v>159</v>
      </c>
      <c r="W201" s="26" t="s">
        <v>864</v>
      </c>
      <c r="X201" s="50"/>
      <c r="Y201" s="50"/>
      <c r="Z201" s="50"/>
      <c r="AA201" s="23" t="s">
        <v>54</v>
      </c>
      <c r="AB201" s="23" t="s">
        <v>54</v>
      </c>
      <c r="AC201" s="23" t="s">
        <v>54</v>
      </c>
      <c r="AD201" s="14" t="s">
        <v>108</v>
      </c>
      <c r="AE201" s="14" t="s">
        <v>108</v>
      </c>
      <c r="AF201" s="14" t="s">
        <v>108</v>
      </c>
      <c r="AG201" s="14" t="s">
        <v>108</v>
      </c>
      <c r="AH201" s="23" t="s">
        <v>185</v>
      </c>
      <c r="AI201" s="23" t="s">
        <v>101</v>
      </c>
      <c r="AJ201" s="44"/>
      <c r="AK201" s="50" t="s">
        <v>161</v>
      </c>
      <c r="AL201" s="50"/>
      <c r="AM201" s="50"/>
      <c r="AN201" s="50"/>
      <c r="AO201" s="50"/>
      <c r="AP201" s="50" t="str">
        <f t="shared" si="9"/>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201" s="50" t="str">
        <f t="shared" si="10"/>
        <v>Data is accurate</v>
      </c>
      <c r="AR201" s="50"/>
      <c r="AS201" s="50" t="str">
        <f t="shared" si="11"/>
        <v>Include</v>
      </c>
      <c r="AT201" s="50" t="str">
        <f>IF(VLOOKUP($A201,'Data Notes - Working'!$A$2:$BP$571,55,FALSE)=0,"",VLOOKUP($A201,'Data Notes - Working'!$A$2:$BP$571,55,FALSE))</f>
        <v/>
      </c>
      <c r="AU201" s="50" t="str">
        <f>IF(VLOOKUP($A201,'Data Notes - Working'!$A$2:$BP$571,56,FALSE)=0,"",VLOOKUP($A201,'Data Notes - Working'!$A$2:$BP$571,56,FALSE))</f>
        <v/>
      </c>
      <c r="AV201" s="50" t="str">
        <f>IF(VLOOKUP($A201,'Data Notes - Working'!$A$2:$BP$571,57,FALSE)=0,"",VLOOKUP($A201,'Data Notes - Working'!$A$2:$BP$571,57,FALSE))</f>
        <v>Y2Y explained</v>
      </c>
      <c r="AW201" s="50" t="str">
        <f>IF(VLOOKUP($A201,'Data Notes - Working'!$A$2:$BP$571,58,FALSE)=0,"",VLOOKUP($A201,'Data Notes - Working'!$A$2:$BP$571,58,FALSE))</f>
        <v/>
      </c>
      <c r="AX201" s="50" t="str">
        <f>IF(VLOOKUP(A201,'Data Notes - Working'!A200:BP769,59,FALSE)=0,"",VLOOKUP(A201,'Data Notes - Working'!A200:BP769,59,FALSE))</f>
        <v>Yes</v>
      </c>
      <c r="AY201" s="50" t="str">
        <f>IF(VLOOKUP($A201,'Data Notes - Working'!$A$2:$BP$571,60,FALSE)=0,"",VLOOKUP($A201,'Data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AZ201" s="50" t="str">
        <f>IF(VLOOKUP($A201,'Data Notes - Working'!$A$2:$BP$571,61,FALSE)=0,"",VLOOKUP($A201,'Data Notes - Working'!$A$2:$BP$571,61,FALSE))</f>
        <v>Data is accurate</v>
      </c>
      <c r="BA201" s="50"/>
      <c r="BB201" s="50"/>
      <c r="BC201" s="50"/>
      <c r="BD201" s="50"/>
      <c r="BE201" s="50"/>
      <c r="BF201" s="50"/>
      <c r="BG201" s="50"/>
    </row>
    <row r="202" spans="1:59" s="9" customFormat="1" ht="120">
      <c r="A202" s="13" t="s">
        <v>865</v>
      </c>
      <c r="B202" s="14" t="s">
        <v>45</v>
      </c>
      <c r="C202" s="14" t="s">
        <v>46</v>
      </c>
      <c r="D202" s="14" t="s">
        <v>47</v>
      </c>
      <c r="E202" s="14" t="s">
        <v>862</v>
      </c>
      <c r="F202" s="14" t="s">
        <v>863</v>
      </c>
      <c r="G202" s="13" t="s">
        <v>118</v>
      </c>
      <c r="H202" s="14" t="s">
        <v>380</v>
      </c>
      <c r="I202" s="14" t="s">
        <v>381</v>
      </c>
      <c r="J202" s="14" t="s">
        <v>73</v>
      </c>
      <c r="K202" s="14" t="s">
        <v>121</v>
      </c>
      <c r="L202" s="14" t="s">
        <v>53</v>
      </c>
      <c r="M202" s="14"/>
      <c r="N202" s="14"/>
      <c r="O202" s="14" t="s">
        <v>54</v>
      </c>
      <c r="P202" s="14" t="s">
        <v>108</v>
      </c>
      <c r="Q202" s="14" t="s">
        <v>108</v>
      </c>
      <c r="R202" s="14" t="s">
        <v>108</v>
      </c>
      <c r="S202" s="14" t="s">
        <v>108</v>
      </c>
      <c r="T202" s="50" t="s">
        <v>212</v>
      </c>
      <c r="U202" s="50"/>
      <c r="V202" s="50" t="s">
        <v>212</v>
      </c>
      <c r="W202" s="26" t="s">
        <v>866</v>
      </c>
      <c r="X202" s="50"/>
      <c r="Y202" s="50"/>
      <c r="Z202" s="50"/>
      <c r="AA202" s="23"/>
      <c r="AB202" s="23"/>
      <c r="AC202" s="23" t="s">
        <v>54</v>
      </c>
      <c r="AD202" s="14" t="s">
        <v>108</v>
      </c>
      <c r="AE202" s="14" t="s">
        <v>108</v>
      </c>
      <c r="AF202" s="14" t="s">
        <v>108</v>
      </c>
      <c r="AG202" s="14" t="s">
        <v>108</v>
      </c>
      <c r="AH202" s="23" t="s">
        <v>185</v>
      </c>
      <c r="AI202" s="23" t="s">
        <v>101</v>
      </c>
      <c r="AJ202" s="50"/>
      <c r="AK202" s="50" t="s">
        <v>214</v>
      </c>
      <c r="AL202" s="50"/>
      <c r="AM202" s="50"/>
      <c r="AN202" s="50"/>
      <c r="AO202" s="50"/>
      <c r="AP202" s="50" t="str">
        <f t="shared" si="9"/>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202" s="50" t="str">
        <f t="shared" si="10"/>
        <v>Data is accurate. In 2016-17, Science was only submitted for alternative assessment (all grades) and End of Course (HS). In 2017-18, Science was a full field test and reported.</v>
      </c>
      <c r="AR202" s="50"/>
      <c r="AS202" s="50" t="str">
        <f t="shared" si="11"/>
        <v>Include</v>
      </c>
      <c r="AT202" s="50" t="str">
        <f>IF(VLOOKUP($A202,'Data Notes - Working'!$A$2:$BP$571,55,FALSE)=0,"",VLOOKUP($A202,'Data Notes - Working'!$A$2:$BP$571,55,FALSE))</f>
        <v>Science-only issue</v>
      </c>
      <c r="AU202" s="50" t="str">
        <f>IF(VLOOKUP($A202,'Data Notes - Working'!$A$2:$BP$571,56,FALSE)=0,"",VLOOKUP($A202,'Data Notes - Working'!$A$2:$BP$571,56,FALSE))</f>
        <v/>
      </c>
      <c r="AV202" s="50" t="str">
        <f>IF(VLOOKUP($A202,'Data Notes - Working'!$A$2:$BP$571,57,FALSE)=0,"",VLOOKUP($A202,'Data Notes - Working'!$A$2:$BP$571,57,FALSE))</f>
        <v>Y2Y explained</v>
      </c>
      <c r="AW202" s="50" t="str">
        <f>IF(VLOOKUP($A202,'Data Notes - Working'!$A$2:$BP$571,58,FALSE)=0,"",VLOOKUP($A202,'Data Notes - Working'!$A$2:$BP$571,58,FALSE))</f>
        <v/>
      </c>
      <c r="AX202" s="50" t="str">
        <f>IF(VLOOKUP(A202,'Data Notes - Working'!A201:BP770,59,FALSE)=0,"",VLOOKUP(A202,'Data Notes - Working'!A201:BP770,59,FALSE))</f>
        <v>Yes</v>
      </c>
      <c r="AY202" s="50" t="str">
        <f>IF(VLOOKUP($A202,'Data Notes - Working'!$A$2:$BP$571,60,FALSE)=0,"",VLOOKUP($A202,'Data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ED Note: State indicated that data were correct as reported.</v>
      </c>
      <c r="AZ202" s="50" t="str">
        <f>IF(VLOOKUP($A202,'Data Notes - Working'!$A$2:$BP$571,61,FALSE)=0,"",VLOOKUP($A202,'Data Notes - Working'!$A$2:$BP$571,61,FALSE))</f>
        <v>In SY 2016-17, Science was only submitted for alternative assessment (all grades) and End of Course (HS). In SY 2017-18, Science was a full field test and reported.</v>
      </c>
      <c r="BA202" s="50"/>
      <c r="BB202" s="50"/>
      <c r="BC202" s="50"/>
      <c r="BD202" s="50"/>
      <c r="BE202" s="50"/>
      <c r="BF202" s="50"/>
      <c r="BG202" s="50"/>
    </row>
    <row r="203" spans="1:59" s="9" customFormat="1" ht="165">
      <c r="A203" s="13" t="s">
        <v>868</v>
      </c>
      <c r="B203" s="14" t="s">
        <v>45</v>
      </c>
      <c r="C203" s="14" t="s">
        <v>46</v>
      </c>
      <c r="D203" s="14" t="s">
        <v>47</v>
      </c>
      <c r="E203" s="14" t="s">
        <v>862</v>
      </c>
      <c r="F203" s="14" t="s">
        <v>863</v>
      </c>
      <c r="G203" s="13" t="s">
        <v>127</v>
      </c>
      <c r="H203" s="14" t="s">
        <v>128</v>
      </c>
      <c r="I203" s="14" t="s">
        <v>129</v>
      </c>
      <c r="J203" s="14" t="s">
        <v>51</v>
      </c>
      <c r="K203" s="14" t="s">
        <v>130</v>
      </c>
      <c r="L203" s="14" t="s">
        <v>53</v>
      </c>
      <c r="M203" s="14"/>
      <c r="N203" s="14" t="s">
        <v>54</v>
      </c>
      <c r="O203" s="14"/>
      <c r="P203" s="14" t="s">
        <v>131</v>
      </c>
      <c r="Q203" s="14" t="s">
        <v>869</v>
      </c>
      <c r="R203" s="14" t="s">
        <v>133</v>
      </c>
      <c r="S203" s="14" t="s">
        <v>58</v>
      </c>
      <c r="T203" s="50" t="s">
        <v>870</v>
      </c>
      <c r="U203" s="50"/>
      <c r="V203" s="50" t="s">
        <v>870</v>
      </c>
      <c r="W203" s="26" t="s">
        <v>871</v>
      </c>
      <c r="X203" s="50"/>
      <c r="Y203" s="50"/>
      <c r="Z203" s="50"/>
      <c r="AA203" s="23"/>
      <c r="AB203" s="23" t="s">
        <v>54</v>
      </c>
      <c r="AC203" s="23"/>
      <c r="AD203" s="14" t="s">
        <v>131</v>
      </c>
      <c r="AE203" s="14" t="s">
        <v>869</v>
      </c>
      <c r="AF203" s="14" t="s">
        <v>133</v>
      </c>
      <c r="AG203" s="14" t="s">
        <v>58</v>
      </c>
      <c r="AH203" s="23" t="s">
        <v>185</v>
      </c>
      <c r="AI203" s="23" t="s">
        <v>101</v>
      </c>
      <c r="AJ203" s="50"/>
      <c r="AK203" s="50" t="s">
        <v>870</v>
      </c>
      <c r="AL203" s="50"/>
      <c r="AM203" s="50"/>
      <c r="AN203" s="50"/>
      <c r="AO203" s="50"/>
      <c r="AP203" s="50" t="str">
        <f t="shared" si="9"/>
        <v>Across file comparison: The SEA number of students in the LEP subgroup who took an assessment and received a valid score for GRADES ALL, 5, 6, 7, 8 and all assessment types does not equal the number of students in the LEP subgroup who participated in the assessment. The Grand Total discrepancy is -697 students, or -6%. 
Similar discrepancies exist at the LEA and School levels. Please revise data and resubmit or explain in a data note why these data are accurate.</v>
      </c>
      <c r="AQ203" s="50" t="str">
        <f t="shared" si="10"/>
        <v>Data is accurate. Students can be directly accountable to a district or state based upon accountability rules.</v>
      </c>
      <c r="AR203" s="50"/>
      <c r="AS203" s="50" t="str">
        <f t="shared" si="11"/>
        <v>Include</v>
      </c>
      <c r="AT203" s="50" t="str">
        <f>IF(VLOOKUP($A203,'Data Notes - Working'!$A$2:$BP$571,55,FALSE)=0,"",VLOOKUP($A203,'Data Notes - Working'!$A$2:$BP$571,55,FALSE))</f>
        <v/>
      </c>
      <c r="AU203" s="50" t="str">
        <f>IF(VLOOKUP($A203,'Data Notes - Working'!$A$2:$BP$571,56,FALSE)=0,"",VLOOKUP($A203,'Data Notes - Working'!$A$2:$BP$571,56,FALSE))</f>
        <v/>
      </c>
      <c r="AV203" s="50" t="str">
        <f>IF(VLOOKUP($A203,'Data Notes - Working'!$A$2:$BP$571,57,FALSE)=0,"",VLOOKUP($A203,'Data Notes - Working'!$A$2:$BP$571,57,FALSE))</f>
        <v/>
      </c>
      <c r="AW203" s="50" t="str">
        <f>IF(VLOOKUP($A203,'Data Notes - Working'!$A$2:$BP$571,58,FALSE)=0,"",VLOOKUP($A203,'Data Notes - Working'!$A$2:$BP$571,58,FALSE))</f>
        <v/>
      </c>
      <c r="AX203" s="50" t="str">
        <f>IF(VLOOKUP(A203,'Data Notes - Working'!A202:BP771,59,FALSE)=0,"",VLOOKUP(A203,'Data Notes - Working'!A202:BP771,59,FALSE))</f>
        <v>Yes</v>
      </c>
      <c r="AY203" s="50" t="str">
        <f>IF(VLOOKUP($A203,'Data Notes - Working'!$A$2:$BP$571,60,FALSE)=0,"",VLOOKUP($A203,'Data Notes - Working'!$A$2:$BP$571,60,FALSE))</f>
        <v>Across file comparison: The SEA number of students in the LEP subgroup who took an assessment and received a valid score for GRADES ALL, 5, 6, 7, 8 and all assessment types does not equal the number of students in the LEP subgroup who participated in the assessment. The Grand Total discrepancy is -697 students, or -6%. 
Similar discrepancies exist at the LEA and School levels. Please revise data and resubmit or explain in a data note why these data are accurate.
ED Note: State indicated that data were correct as reported.</v>
      </c>
      <c r="AZ203" s="50" t="str">
        <f>IF(VLOOKUP($A203,'Data Notes - Working'!$A$2:$BP$571,61,FALSE)=0,"",VLOOKUP($A203,'Data Notes - Working'!$A$2:$BP$571,61,FALSE))</f>
        <v>Data is accurate. Students can be directly accountable to a district or state based upon accountability rules.</v>
      </c>
      <c r="BA203" s="50"/>
      <c r="BB203" s="50"/>
      <c r="BC203" s="50"/>
      <c r="BD203" s="50"/>
      <c r="BE203" s="50"/>
      <c r="BF203" s="50"/>
      <c r="BG203" s="50"/>
    </row>
    <row r="204" spans="1:59" s="9" customFormat="1" ht="90">
      <c r="A204" s="13" t="s">
        <v>873</v>
      </c>
      <c r="B204" s="14" t="s">
        <v>45</v>
      </c>
      <c r="C204" s="14" t="s">
        <v>46</v>
      </c>
      <c r="D204" s="14" t="s">
        <v>47</v>
      </c>
      <c r="E204" s="14" t="s">
        <v>862</v>
      </c>
      <c r="F204" s="14" t="s">
        <v>863</v>
      </c>
      <c r="G204" s="13" t="s">
        <v>179</v>
      </c>
      <c r="H204" s="14">
        <v>185</v>
      </c>
      <c r="I204" s="14">
        <v>588</v>
      </c>
      <c r="J204" s="14" t="s">
        <v>73</v>
      </c>
      <c r="K204" s="14" t="s">
        <v>180</v>
      </c>
      <c r="L204" s="14" t="s">
        <v>53</v>
      </c>
      <c r="M204" s="14" t="s">
        <v>54</v>
      </c>
      <c r="N204" s="14"/>
      <c r="O204" s="14"/>
      <c r="P204" s="14" t="s">
        <v>281</v>
      </c>
      <c r="Q204" s="14" t="s">
        <v>56</v>
      </c>
      <c r="R204" s="14" t="s">
        <v>68</v>
      </c>
      <c r="S204" s="14" t="s">
        <v>58</v>
      </c>
      <c r="T204" s="50" t="s">
        <v>874</v>
      </c>
      <c r="U204" s="50"/>
      <c r="V204" s="50" t="s">
        <v>874</v>
      </c>
      <c r="W204" s="26" t="s">
        <v>875</v>
      </c>
      <c r="X204" s="50"/>
      <c r="Y204" s="50"/>
      <c r="Z204" s="50"/>
      <c r="AA204" s="23"/>
      <c r="AB204" s="23"/>
      <c r="AC204" s="23"/>
      <c r="AD204" s="23"/>
      <c r="AE204" s="23"/>
      <c r="AF204" s="23"/>
      <c r="AG204" s="23"/>
      <c r="AH204" s="23" t="s">
        <v>61</v>
      </c>
      <c r="AI204" s="23" t="s">
        <v>62</v>
      </c>
      <c r="AJ204" s="50"/>
      <c r="AK204" s="50"/>
      <c r="AL204" s="50"/>
      <c r="AM204" s="50"/>
      <c r="AN204" s="50"/>
      <c r="AO204" s="50"/>
      <c r="AP204" s="50" t="str">
        <f t="shared" si="9"/>
        <v/>
      </c>
      <c r="AQ204" s="50" t="str">
        <f t="shared" si="10"/>
        <v>Data is accurate. You are counting a 115 medically exempt students against our participation rate.</v>
      </c>
      <c r="AR204" s="50"/>
      <c r="AS204" s="50" t="str">
        <f t="shared" si="11"/>
        <v>Exclude</v>
      </c>
      <c r="AT204" s="50" t="str">
        <f>IF(VLOOKUP($A204,'Data Notes - Working'!$A$2:$BP$571,55,FALSE)=0,"",VLOOKUP($A204,'Data Notes - Working'!$A$2:$BP$571,55,FALSE))</f>
        <v>No</v>
      </c>
      <c r="AU204" s="50" t="str">
        <f>IF(VLOOKUP($A204,'Data Notes - Working'!$A$2:$BP$571,56,FALSE)=0,"",VLOOKUP($A204,'Data Notes - Working'!$A$2:$BP$571,56,FALSE))</f>
        <v>Resolved</v>
      </c>
      <c r="AV204" s="50" t="str">
        <f>IF(VLOOKUP($A204,'Data Notes - Working'!$A$2:$BP$571,57,FALSE)=0,"",VLOOKUP($A204,'Data Notes - Working'!$A$2:$BP$571,57,FALSE))</f>
        <v/>
      </c>
      <c r="AW204" s="50" t="str">
        <f>IF(VLOOKUP($A204,'Data Notes - Working'!$A$2:$BP$571,58,FALSE)=0,"",VLOOKUP($A204,'Data Notes - Working'!$A$2:$BP$571,58,FALSE))</f>
        <v/>
      </c>
      <c r="AX204" s="50" t="str">
        <f>IF(VLOOKUP(A204,'Data Notes - Working'!A203:BP772,59,FALSE)=0,"",VLOOKUP(A204,'Data Notes - Working'!A203:BP772,59,FALSE))</f>
        <v>Yes</v>
      </c>
      <c r="AY204" s="50" t="str">
        <f>IF(VLOOKUP($A204,'Data Notes - Working'!$A$2:$BP$571,60,FALSE)=0,"",VLOOKUP($A204,'Data Notes - Working'!$A$2:$BP$571,60,FALSE))</f>
        <v/>
      </c>
      <c r="AZ204" s="50" t="str">
        <f>IF(VLOOKUP($A204,'Data Notes - Working'!$A$2:$BP$571,61,FALSE)=0,"",VLOOKUP($A204,'Data Notes - Working'!$A$2:$BP$571,61,FALSE))</f>
        <v/>
      </c>
      <c r="BA204" s="50"/>
      <c r="BB204" s="50"/>
      <c r="BC204" s="50"/>
      <c r="BD204" s="50"/>
      <c r="BE204" s="50"/>
      <c r="BF204" s="50"/>
      <c r="BG204" s="50"/>
    </row>
    <row r="205" spans="1:59" s="9" customFormat="1" ht="90">
      <c r="A205" s="13" t="s">
        <v>876</v>
      </c>
      <c r="B205" s="14" t="s">
        <v>45</v>
      </c>
      <c r="C205" s="14" t="s">
        <v>46</v>
      </c>
      <c r="D205" s="14" t="s">
        <v>47</v>
      </c>
      <c r="E205" s="14" t="s">
        <v>862</v>
      </c>
      <c r="F205" s="14" t="s">
        <v>863</v>
      </c>
      <c r="G205" s="13" t="s">
        <v>179</v>
      </c>
      <c r="H205" s="14">
        <v>188</v>
      </c>
      <c r="I205" s="14">
        <v>589</v>
      </c>
      <c r="J205" s="14" t="s">
        <v>73</v>
      </c>
      <c r="K205" s="14" t="s">
        <v>180</v>
      </c>
      <c r="L205" s="14" t="s">
        <v>53</v>
      </c>
      <c r="M205" s="14"/>
      <c r="N205" s="14" t="s">
        <v>54</v>
      </c>
      <c r="O205" s="14"/>
      <c r="P205" s="14" t="s">
        <v>281</v>
      </c>
      <c r="Q205" s="14" t="s">
        <v>56</v>
      </c>
      <c r="R205" s="14" t="s">
        <v>68</v>
      </c>
      <c r="S205" s="14" t="s">
        <v>58</v>
      </c>
      <c r="T205" s="50" t="s">
        <v>877</v>
      </c>
      <c r="U205" s="50"/>
      <c r="V205" s="50" t="s">
        <v>877</v>
      </c>
      <c r="W205" s="26" t="s">
        <v>878</v>
      </c>
      <c r="X205" s="50"/>
      <c r="Y205" s="50"/>
      <c r="Z205" s="50"/>
      <c r="AA205" s="23"/>
      <c r="AB205" s="23"/>
      <c r="AC205" s="23"/>
      <c r="AD205" s="23"/>
      <c r="AE205" s="23"/>
      <c r="AF205" s="23"/>
      <c r="AG205" s="23"/>
      <c r="AH205" s="23" t="s">
        <v>61</v>
      </c>
      <c r="AI205" s="23" t="s">
        <v>62</v>
      </c>
      <c r="AJ205" s="50"/>
      <c r="AK205" s="50"/>
      <c r="AL205" s="50"/>
      <c r="AM205" s="50"/>
      <c r="AN205" s="50"/>
      <c r="AO205" s="50"/>
      <c r="AP205" s="50" t="str">
        <f t="shared" si="9"/>
        <v/>
      </c>
      <c r="AQ205" s="50" t="str">
        <f t="shared" si="10"/>
        <v>Data is accurate. You are counting a 114 medically exempt students against our participation rate.</v>
      </c>
      <c r="AR205" s="50"/>
      <c r="AS205" s="50" t="str">
        <f t="shared" si="11"/>
        <v>Exclude</v>
      </c>
      <c r="AT205" s="50" t="str">
        <f>IF(VLOOKUP($A205,'Data Notes - Working'!$A$2:$BP$571,55,FALSE)=0,"",VLOOKUP($A205,'Data Notes - Working'!$A$2:$BP$571,55,FALSE))</f>
        <v>No</v>
      </c>
      <c r="AU205" s="50" t="str">
        <f>IF(VLOOKUP($A205,'Data Notes - Working'!$A$2:$BP$571,56,FALSE)=0,"",VLOOKUP($A205,'Data Notes - Working'!$A$2:$BP$571,56,FALSE))</f>
        <v>Resolved</v>
      </c>
      <c r="AV205" s="50" t="str">
        <f>IF(VLOOKUP($A205,'Data Notes - Working'!$A$2:$BP$571,57,FALSE)=0,"",VLOOKUP($A205,'Data Notes - Working'!$A$2:$BP$571,57,FALSE))</f>
        <v/>
      </c>
      <c r="AW205" s="50" t="str">
        <f>IF(VLOOKUP($A205,'Data Notes - Working'!$A$2:$BP$571,58,FALSE)=0,"",VLOOKUP($A205,'Data Notes - Working'!$A$2:$BP$571,58,FALSE))</f>
        <v/>
      </c>
      <c r="AX205" s="50" t="str">
        <f>IF(VLOOKUP(A205,'Data Notes - Working'!A204:BP773,59,FALSE)=0,"",VLOOKUP(A205,'Data Notes - Working'!A204:BP773,59,FALSE))</f>
        <v>Yes</v>
      </c>
      <c r="AY205" s="50" t="str">
        <f>IF(VLOOKUP($A205,'Data Notes - Working'!$A$2:$BP$571,60,FALSE)=0,"",VLOOKUP($A205,'Data Notes - Working'!$A$2:$BP$571,60,FALSE))</f>
        <v/>
      </c>
      <c r="AZ205" s="50" t="str">
        <f>IF(VLOOKUP($A205,'Data Notes - Working'!$A$2:$BP$571,61,FALSE)=0,"",VLOOKUP($A205,'Data Notes - Working'!$A$2:$BP$571,61,FALSE))</f>
        <v/>
      </c>
      <c r="BA205" s="50"/>
      <c r="BB205" s="50"/>
      <c r="BC205" s="50"/>
      <c r="BD205" s="50"/>
      <c r="BE205" s="50"/>
      <c r="BF205" s="50"/>
      <c r="BG205" s="50"/>
    </row>
    <row r="206" spans="1:59" s="9" customFormat="1" ht="180">
      <c r="A206" s="13" t="s">
        <v>879</v>
      </c>
      <c r="B206" s="14" t="s">
        <v>45</v>
      </c>
      <c r="C206" s="14" t="s">
        <v>46</v>
      </c>
      <c r="D206" s="14" t="s">
        <v>47</v>
      </c>
      <c r="E206" s="14" t="s">
        <v>862</v>
      </c>
      <c r="F206" s="14" t="s">
        <v>863</v>
      </c>
      <c r="G206" s="17" t="s">
        <v>136</v>
      </c>
      <c r="H206" s="18">
        <v>185</v>
      </c>
      <c r="I206" s="14">
        <v>588</v>
      </c>
      <c r="J206" s="14" t="s">
        <v>73</v>
      </c>
      <c r="K206" s="14" t="s">
        <v>137</v>
      </c>
      <c r="L206" s="14" t="s">
        <v>53</v>
      </c>
      <c r="M206" s="14" t="s">
        <v>54</v>
      </c>
      <c r="N206" s="14"/>
      <c r="O206" s="14"/>
      <c r="P206" s="14" t="s">
        <v>55</v>
      </c>
      <c r="Q206" s="14" t="s">
        <v>56</v>
      </c>
      <c r="R206" s="14" t="s">
        <v>140</v>
      </c>
      <c r="S206" s="14" t="s">
        <v>58</v>
      </c>
      <c r="T206" s="50" t="s">
        <v>802</v>
      </c>
      <c r="U206" s="50"/>
      <c r="V206" s="50" t="s">
        <v>880</v>
      </c>
      <c r="W206" s="26" t="s">
        <v>881</v>
      </c>
      <c r="X206" s="50"/>
      <c r="Y206" s="50"/>
      <c r="Z206" s="50" t="s">
        <v>437</v>
      </c>
      <c r="AA206" s="23" t="s">
        <v>54</v>
      </c>
      <c r="AB206" s="23"/>
      <c r="AC206" s="23"/>
      <c r="AD206" s="14" t="s">
        <v>139</v>
      </c>
      <c r="AE206" s="14" t="s">
        <v>133</v>
      </c>
      <c r="AF206" s="14" t="s">
        <v>140</v>
      </c>
      <c r="AG206" s="14" t="s">
        <v>141</v>
      </c>
      <c r="AH206" s="23" t="s">
        <v>185</v>
      </c>
      <c r="AI206" s="23" t="s">
        <v>101</v>
      </c>
      <c r="AJ206" s="44"/>
      <c r="AK206" s="50" t="s">
        <v>880</v>
      </c>
      <c r="AL206" s="50"/>
      <c r="AM206" s="50"/>
      <c r="AN206" s="50"/>
      <c r="AO206" s="50"/>
      <c r="AP206" s="50" t="str">
        <f t="shared" si="9"/>
        <v xml:space="preserve">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206" s="50" t="str">
        <f t="shared" si="10"/>
        <v xml:space="preserve">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v>
      </c>
      <c r="AR206" s="50"/>
      <c r="AS206" s="50" t="str">
        <f t="shared" si="11"/>
        <v>Include</v>
      </c>
      <c r="AT206" s="50" t="str">
        <f>IF(VLOOKUP($A206,'Data Notes - Working'!$A$2:$BP$571,55,FALSE)=0,"",VLOOKUP($A206,'Data Notes - Working'!$A$2:$BP$571,55,FALSE))</f>
        <v/>
      </c>
      <c r="AU206" s="50" t="str">
        <f>IF(VLOOKUP($A206,'Data Notes - Working'!$A$2:$BP$571,56,FALSE)=0,"",VLOOKUP($A206,'Data Notes - Working'!$A$2:$BP$571,56,FALSE))</f>
        <v/>
      </c>
      <c r="AV206" s="50" t="str">
        <f>IF(VLOOKUP($A206,'Data Notes - Working'!$A$2:$BP$571,57,FALSE)=0,"",VLOOKUP($A206,'Data Notes - Working'!$A$2:$BP$571,57,FALSE))</f>
        <v/>
      </c>
      <c r="AW206" s="50" t="str">
        <f>IF(VLOOKUP($A206,'Data Notes - Working'!$A$2:$BP$571,58,FALSE)=0,"",VLOOKUP($A206,'Data Notes - Working'!$A$2:$BP$571,58,FALSE))</f>
        <v/>
      </c>
      <c r="AX206" s="50" t="str">
        <f>IF(VLOOKUP(A206,'Data Notes - Working'!A205:BP774,59,FALSE)=0,"",VLOOKUP(A206,'Data Notes - Working'!A205:BP774,59,FALSE))</f>
        <v>Yes</v>
      </c>
      <c r="AY206" s="50" t="str">
        <f>IF(VLOOKUP($A206,'Data Notes - Working'!$A$2:$BP$571,60,FALSE)=0,"",VLOOKUP($A206,'Data Notes - Working'!$A$2:$BP$571,60,FALSE))</f>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AZ206" s="50" t="str">
        <f>IF(VLOOKUP($A206,'Data Notes - Working'!$A$2:$BP$571,61,FALSE)=0,"",VLOOKUP($A206,'Data Notes - Working'!$A$2:$BP$571,61,FALSE))</f>
        <v xml:space="preserve">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v>
      </c>
      <c r="BA206" s="50"/>
      <c r="BB206" s="50"/>
      <c r="BC206" s="50"/>
      <c r="BD206" s="50"/>
      <c r="BE206" s="50"/>
      <c r="BF206" s="50"/>
      <c r="BG206" s="50"/>
    </row>
    <row r="207" spans="1:59" s="9" customFormat="1" ht="195">
      <c r="A207" s="13" t="s">
        <v>882</v>
      </c>
      <c r="B207" s="14" t="s">
        <v>45</v>
      </c>
      <c r="C207" s="14" t="s">
        <v>46</v>
      </c>
      <c r="D207" s="14" t="s">
        <v>47</v>
      </c>
      <c r="E207" s="14" t="s">
        <v>862</v>
      </c>
      <c r="F207" s="14" t="s">
        <v>863</v>
      </c>
      <c r="G207" s="17" t="s">
        <v>136</v>
      </c>
      <c r="H207" s="18">
        <v>188</v>
      </c>
      <c r="I207" s="14">
        <v>589</v>
      </c>
      <c r="J207" s="14" t="s">
        <v>73</v>
      </c>
      <c r="K207" s="14" t="s">
        <v>137</v>
      </c>
      <c r="L207" s="14" t="s">
        <v>53</v>
      </c>
      <c r="M207" s="14"/>
      <c r="N207" s="14" t="s">
        <v>54</v>
      </c>
      <c r="O207" s="14"/>
      <c r="P207" s="14" t="s">
        <v>55</v>
      </c>
      <c r="Q207" s="14" t="s">
        <v>56</v>
      </c>
      <c r="R207" s="14" t="s">
        <v>140</v>
      </c>
      <c r="S207" s="14" t="s">
        <v>58</v>
      </c>
      <c r="T207" s="50" t="s">
        <v>807</v>
      </c>
      <c r="U207" s="50"/>
      <c r="V207" s="50" t="s">
        <v>883</v>
      </c>
      <c r="W207" s="26" t="s">
        <v>881</v>
      </c>
      <c r="X207" s="50"/>
      <c r="Y207" s="50"/>
      <c r="Z207" s="50" t="s">
        <v>437</v>
      </c>
      <c r="AA207" s="23"/>
      <c r="AB207" s="23" t="s">
        <v>54</v>
      </c>
      <c r="AC207" s="23"/>
      <c r="AD207" s="14" t="s">
        <v>139</v>
      </c>
      <c r="AE207" s="14" t="s">
        <v>133</v>
      </c>
      <c r="AF207" s="14" t="s">
        <v>140</v>
      </c>
      <c r="AG207" s="14" t="s">
        <v>141</v>
      </c>
      <c r="AH207" s="23" t="s">
        <v>185</v>
      </c>
      <c r="AI207" s="23" t="s">
        <v>101</v>
      </c>
      <c r="AJ207" s="44"/>
      <c r="AK207" s="50" t="s">
        <v>883</v>
      </c>
      <c r="AL207" s="50"/>
      <c r="AM207" s="50"/>
      <c r="AN207" s="50"/>
      <c r="AO207" s="50"/>
      <c r="AP207" s="50" t="str">
        <f t="shared" si="9"/>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207" s="50" t="str">
        <f t="shared" si="10"/>
        <v xml:space="preserve">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v>
      </c>
      <c r="AR207" s="50"/>
      <c r="AS207" s="50" t="str">
        <f t="shared" si="11"/>
        <v>Include</v>
      </c>
      <c r="AT207" s="50" t="str">
        <f>IF(VLOOKUP($A207,'Data Notes - Working'!$A$2:$BP$571,55,FALSE)=0,"",VLOOKUP($A207,'Data Notes - Working'!$A$2:$BP$571,55,FALSE))</f>
        <v/>
      </c>
      <c r="AU207" s="50" t="str">
        <f>IF(VLOOKUP($A207,'Data Notes - Working'!$A$2:$BP$571,56,FALSE)=0,"",VLOOKUP($A207,'Data Notes - Working'!$A$2:$BP$571,56,FALSE))</f>
        <v/>
      </c>
      <c r="AV207" s="50" t="str">
        <f>IF(VLOOKUP($A207,'Data Notes - Working'!$A$2:$BP$571,57,FALSE)=0,"",VLOOKUP($A207,'Data Notes - Working'!$A$2:$BP$571,57,FALSE))</f>
        <v/>
      </c>
      <c r="AW207" s="50" t="str">
        <f>IF(VLOOKUP($A207,'Data Notes - Working'!$A$2:$BP$571,58,FALSE)=0,"",VLOOKUP($A207,'Data Notes - Working'!$A$2:$BP$571,58,FALSE))</f>
        <v/>
      </c>
      <c r="AX207" s="50" t="str">
        <f>IF(VLOOKUP(A207,'Data Notes - Working'!A206:BP775,59,FALSE)=0,"",VLOOKUP(A207,'Data Notes - Working'!A206:BP775,59,FALSE))</f>
        <v>Yes</v>
      </c>
      <c r="AY207" s="50" t="str">
        <f>IF(VLOOKUP($A207,'Data Notes - Working'!$A$2:$BP$571,60,FALSE)=0,"",VLOOKUP($A207,'Data Notes - Working'!$A$2:$BP$571,60,FALSE))</f>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AZ207" s="50" t="str">
        <f>IF(VLOOKUP($A207,'Data Notes - Working'!$A$2:$BP$571,61,FALSE)=0,"",VLOOKUP($A207,'Data Notes - Working'!$A$2:$BP$571,61,FALSE))</f>
        <v xml:space="preserve">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v>
      </c>
      <c r="BA207" s="50"/>
      <c r="BB207" s="50"/>
      <c r="BC207" s="50"/>
      <c r="BD207" s="50"/>
      <c r="BE207" s="50"/>
      <c r="BF207" s="50"/>
      <c r="BG207" s="50"/>
    </row>
    <row r="208" spans="1:59" s="9" customFormat="1" ht="180">
      <c r="A208" s="13" t="s">
        <v>884</v>
      </c>
      <c r="B208" s="14" t="s">
        <v>45</v>
      </c>
      <c r="C208" s="14" t="s">
        <v>46</v>
      </c>
      <c r="D208" s="14" t="s">
        <v>47</v>
      </c>
      <c r="E208" s="14" t="s">
        <v>862</v>
      </c>
      <c r="F208" s="14" t="s">
        <v>863</v>
      </c>
      <c r="G208" s="17" t="s">
        <v>136</v>
      </c>
      <c r="H208" s="18">
        <v>189</v>
      </c>
      <c r="I208" s="14">
        <v>590</v>
      </c>
      <c r="J208" s="14" t="s">
        <v>73</v>
      </c>
      <c r="K208" s="14" t="s">
        <v>137</v>
      </c>
      <c r="L208" s="14" t="s">
        <v>53</v>
      </c>
      <c r="M208" s="14"/>
      <c r="N208" s="14"/>
      <c r="O208" s="14" t="s">
        <v>54</v>
      </c>
      <c r="P208" s="14" t="s">
        <v>55</v>
      </c>
      <c r="Q208" s="14" t="s">
        <v>56</v>
      </c>
      <c r="R208" s="14" t="s">
        <v>140</v>
      </c>
      <c r="S208" s="14" t="s">
        <v>58</v>
      </c>
      <c r="T208" s="50" t="s">
        <v>885</v>
      </c>
      <c r="U208" s="50"/>
      <c r="V208" s="50" t="s">
        <v>886</v>
      </c>
      <c r="W208" s="26" t="s">
        <v>881</v>
      </c>
      <c r="X208" s="50"/>
      <c r="Y208" s="50"/>
      <c r="Z208" s="50" t="s">
        <v>437</v>
      </c>
      <c r="AA208" s="23"/>
      <c r="AB208" s="23"/>
      <c r="AC208" s="23" t="s">
        <v>54</v>
      </c>
      <c r="AD208" s="14" t="s">
        <v>139</v>
      </c>
      <c r="AE208" s="14" t="s">
        <v>133</v>
      </c>
      <c r="AF208" s="14" t="s">
        <v>140</v>
      </c>
      <c r="AG208" s="14" t="s">
        <v>141</v>
      </c>
      <c r="AH208" s="23" t="s">
        <v>185</v>
      </c>
      <c r="AI208" s="23" t="s">
        <v>101</v>
      </c>
      <c r="AJ208" s="50"/>
      <c r="AK208" s="50" t="s">
        <v>887</v>
      </c>
      <c r="AL208" s="50"/>
      <c r="AM208" s="50"/>
      <c r="AN208" s="50"/>
      <c r="AO208" s="50"/>
      <c r="AP208" s="50" t="str">
        <f t="shared" si="9"/>
        <v>1% CWD Alternate Assessment Participation [SCIENCE]: Students with Disabilities (IDEA) (CWD) taking the alternate assessment based on alternate achievement standards (ALTPARTALTACH) make up 1.12%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208" s="50" t="str">
        <f t="shared" si="10"/>
        <v xml:space="preserve">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v>
      </c>
      <c r="AR208" s="50"/>
      <c r="AS208" s="50" t="str">
        <f t="shared" si="11"/>
        <v>Include</v>
      </c>
      <c r="AT208" s="50" t="str">
        <f>IF(VLOOKUP($A208,'Data Notes - Working'!$A$2:$BP$571,55,FALSE)=0,"",VLOOKUP($A208,'Data Notes - Working'!$A$2:$BP$571,55,FALSE))</f>
        <v>Science-only issue</v>
      </c>
      <c r="AU208" s="50" t="str">
        <f>IF(VLOOKUP($A208,'Data Notes - Working'!$A$2:$BP$571,56,FALSE)=0,"",VLOOKUP($A208,'Data Notes - Working'!$A$2:$BP$571,56,FALSE))</f>
        <v/>
      </c>
      <c r="AV208" s="50" t="str">
        <f>IF(VLOOKUP($A208,'Data Notes - Working'!$A$2:$BP$571,57,FALSE)=0,"",VLOOKUP($A208,'Data Notes - Working'!$A$2:$BP$571,57,FALSE))</f>
        <v/>
      </c>
      <c r="AW208" s="50" t="str">
        <f>IF(VLOOKUP($A208,'Data Notes - Working'!$A$2:$BP$571,58,FALSE)=0,"",VLOOKUP($A208,'Data Notes - Working'!$A$2:$BP$571,58,FALSE))</f>
        <v/>
      </c>
      <c r="AX208" s="50" t="str">
        <f>IF(VLOOKUP(A208,'Data Notes - Working'!A207:BP776,59,FALSE)=0,"",VLOOKUP(A208,'Data Notes - Working'!A207:BP776,59,FALSE))</f>
        <v>Yes</v>
      </c>
      <c r="AY208" s="50" t="str">
        <f>IF(VLOOKUP($A208,'Data Notes - Working'!$A$2:$BP$571,60,FALSE)=0,"",VLOOKUP($A208,'Data Notes - Working'!$A$2:$BP$571,60,FALSE))</f>
        <v>1% CWD Alternate Assessment Participation [SCIENCE]: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AZ208" s="50" t="str">
        <f>IF(VLOOKUP($A208,'Data Notes - Working'!$A$2:$BP$571,61,FALSE)=0,"",VLOOKUP($A208,'Data Notes - Working'!$A$2:$BP$571,61,FALSE))</f>
        <v xml:space="preserve">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v>
      </c>
      <c r="BA208" s="50"/>
      <c r="BB208" s="50"/>
      <c r="BC208" s="50"/>
      <c r="BD208" s="50"/>
      <c r="BE208" s="50"/>
      <c r="BF208" s="50"/>
      <c r="BG208" s="50"/>
    </row>
    <row r="209" spans="1:59" s="9" customFormat="1" ht="90">
      <c r="A209" s="13" t="s">
        <v>888</v>
      </c>
      <c r="B209" s="14" t="s">
        <v>45</v>
      </c>
      <c r="C209" s="14" t="s">
        <v>46</v>
      </c>
      <c r="D209" s="14" t="s">
        <v>47</v>
      </c>
      <c r="E209" s="14" t="s">
        <v>889</v>
      </c>
      <c r="F209" s="14" t="s">
        <v>890</v>
      </c>
      <c r="G209" s="13" t="s">
        <v>72</v>
      </c>
      <c r="H209" s="14">
        <v>178</v>
      </c>
      <c r="I209" s="14">
        <v>584</v>
      </c>
      <c r="J209" s="14" t="s">
        <v>73</v>
      </c>
      <c r="K209" s="14" t="s">
        <v>74</v>
      </c>
      <c r="L209" s="14" t="s">
        <v>891</v>
      </c>
      <c r="M209" s="14"/>
      <c r="N209" s="14" t="s">
        <v>54</v>
      </c>
      <c r="O209" s="14"/>
      <c r="P209" s="14" t="s">
        <v>53</v>
      </c>
      <c r="Q209" s="14" t="s">
        <v>733</v>
      </c>
      <c r="R209" s="14" t="s">
        <v>140</v>
      </c>
      <c r="S209" s="14" t="s">
        <v>58</v>
      </c>
      <c r="T209" s="50" t="s">
        <v>892</v>
      </c>
      <c r="U209" s="50"/>
      <c r="V209" s="50" t="s">
        <v>892</v>
      </c>
      <c r="W209" s="26" t="s">
        <v>893</v>
      </c>
      <c r="X209" s="50"/>
      <c r="Y209" s="50"/>
      <c r="Z209" s="50"/>
      <c r="AA209" s="14"/>
      <c r="AB209" s="14"/>
      <c r="AC209" s="23"/>
      <c r="AD209" s="14"/>
      <c r="AE209" s="23"/>
      <c r="AF209" s="23"/>
      <c r="AG209" s="23"/>
      <c r="AH209" s="23" t="s">
        <v>61</v>
      </c>
      <c r="AI209" s="23" t="s">
        <v>62</v>
      </c>
      <c r="AJ209" s="50"/>
      <c r="AK209" s="50"/>
      <c r="AL209" s="50"/>
      <c r="AM209" s="50"/>
      <c r="AN209" s="50"/>
      <c r="AO209" s="50"/>
      <c r="AP209" s="50" t="str">
        <f t="shared" si="9"/>
        <v/>
      </c>
      <c r="AQ209" s="50" t="str">
        <f t="shared" si="10"/>
        <v>LEAP Connect ELA/math Grades 3-8 is a 4-level test.</v>
      </c>
      <c r="AR209" s="50"/>
      <c r="AS209" s="50" t="str">
        <f t="shared" si="11"/>
        <v>Exclude</v>
      </c>
      <c r="AT209" s="50" t="str">
        <f>IF(VLOOKUP($A209,'Data Notes - Working'!$A$2:$BP$571,55,FALSE)=0,"",VLOOKUP($A209,'Data Notes - Working'!$A$2:$BP$571,55,FALSE))</f>
        <v>No</v>
      </c>
      <c r="AU209" s="50" t="str">
        <f>IF(VLOOKUP($A209,'Data Notes - Working'!$A$2:$BP$571,56,FALSE)=0,"",VLOOKUP($A209,'Data Notes - Working'!$A$2:$BP$571,56,FALSE))</f>
        <v>Resolved</v>
      </c>
      <c r="AV209" s="50" t="str">
        <f>IF(VLOOKUP($A209,'Data Notes - Working'!$A$2:$BP$571,57,FALSE)=0,"",VLOOKUP($A209,'Data Notes - Working'!$A$2:$BP$571,57,FALSE))</f>
        <v/>
      </c>
      <c r="AW209" s="50" t="str">
        <f>IF(VLOOKUP($A209,'Data Notes - Working'!$A$2:$BP$571,58,FALSE)=0,"",VLOOKUP($A209,'Data Notes - Working'!$A$2:$BP$571,58,FALSE))</f>
        <v/>
      </c>
      <c r="AX209" s="50" t="str">
        <f>IF(VLOOKUP(A209,'Data Notes - Working'!A208:BP777,59,FALSE)=0,"",VLOOKUP(A209,'Data Notes - Working'!A208:BP777,59,FALSE))</f>
        <v/>
      </c>
      <c r="AY209" s="50" t="str">
        <f>IF(VLOOKUP($A209,'Data Notes - Working'!$A$2:$BP$571,60,FALSE)=0,"",VLOOKUP($A209,'Data Notes - Working'!$A$2:$BP$571,60,FALSE))</f>
        <v/>
      </c>
      <c r="AZ209" s="50" t="str">
        <f>IF(VLOOKUP($A209,'Data Notes - Working'!$A$2:$BP$571,61,FALSE)=0,"",VLOOKUP($A209,'Data Notes - Working'!$A$2:$BP$571,61,FALSE))</f>
        <v/>
      </c>
      <c r="BA209" s="50"/>
      <c r="BB209" s="50"/>
      <c r="BC209" s="50"/>
      <c r="BD209" s="50"/>
      <c r="BE209" s="50"/>
      <c r="BF209" s="50"/>
      <c r="BG209" s="50"/>
    </row>
    <row r="210" spans="1:59" s="9" customFormat="1" ht="90">
      <c r="A210" s="13" t="s">
        <v>894</v>
      </c>
      <c r="B210" s="14" t="s">
        <v>45</v>
      </c>
      <c r="C210" s="14" t="s">
        <v>46</v>
      </c>
      <c r="D210" s="14" t="s">
        <v>47</v>
      </c>
      <c r="E210" s="14" t="s">
        <v>889</v>
      </c>
      <c r="F210" s="14" t="s">
        <v>890</v>
      </c>
      <c r="G210" s="13" t="s">
        <v>72</v>
      </c>
      <c r="H210" s="14">
        <v>179</v>
      </c>
      <c r="I210" s="14">
        <v>585</v>
      </c>
      <c r="J210" s="14" t="s">
        <v>73</v>
      </c>
      <c r="K210" s="14" t="s">
        <v>74</v>
      </c>
      <c r="L210" s="14" t="s">
        <v>269</v>
      </c>
      <c r="M210" s="14"/>
      <c r="N210" s="14"/>
      <c r="O210" s="14" t="s">
        <v>54</v>
      </c>
      <c r="P210" s="14" t="s">
        <v>53</v>
      </c>
      <c r="Q210" s="14" t="s">
        <v>733</v>
      </c>
      <c r="R210" s="14" t="s">
        <v>478</v>
      </c>
      <c r="S210" s="14" t="s">
        <v>58</v>
      </c>
      <c r="T210" s="50" t="s">
        <v>895</v>
      </c>
      <c r="U210" s="50"/>
      <c r="V210" s="50" t="s">
        <v>895</v>
      </c>
      <c r="W210" s="26" t="s">
        <v>896</v>
      </c>
      <c r="X210" s="50"/>
      <c r="Y210" s="50"/>
      <c r="Z210" s="50"/>
      <c r="AA210" s="23"/>
      <c r="AB210" s="23"/>
      <c r="AC210" s="14" t="s">
        <v>54</v>
      </c>
      <c r="AD210" s="14" t="s">
        <v>53</v>
      </c>
      <c r="AE210" s="23" t="s">
        <v>733</v>
      </c>
      <c r="AF210" s="23" t="s">
        <v>478</v>
      </c>
      <c r="AG210" s="23"/>
      <c r="AH210" s="23" t="s">
        <v>61</v>
      </c>
      <c r="AI210" s="23" t="s">
        <v>101</v>
      </c>
      <c r="AJ210" s="50"/>
      <c r="AK210" s="50" t="s">
        <v>895</v>
      </c>
      <c r="AL210" s="50"/>
      <c r="AM210" s="50"/>
      <c r="AN210" s="50"/>
      <c r="AO210" s="50"/>
      <c r="AP210" s="50" t="str">
        <f t="shared" si="9"/>
        <v>Achievement metadata - [SCIENCE]: Achievement data (FS 179) submitted for REGASSWACC, REGASSWOACC [PERF LEVEL 1-5] for GRADES 3, 4, 5, 6, 7, 8; however, EMAPS assessment metadata does not include these GRADES 3-8/REGASSWACC/PERF LEVEL 1-5 and GRADES 3-8/REGASSWOACC/PERF LEVEL 1-5 combinations. Please resubmit metadata and/or data to ensure consistency.</v>
      </c>
      <c r="AQ210" s="50" t="str">
        <f t="shared" si="10"/>
        <v>LA original data show that it does not have REGASSWACC or REGASSWOACC for Grades 3-8.</v>
      </c>
      <c r="AR210" s="50"/>
      <c r="AS210" s="50" t="str">
        <f t="shared" si="11"/>
        <v>Include</v>
      </c>
      <c r="AT210" s="50" t="str">
        <f>IF(VLOOKUP($A210,'Data Notes - Working'!$A$2:$BP$571,55,FALSE)=0,"",VLOOKUP($A210,'Data Notes - Working'!$A$2:$BP$571,55,FALSE))</f>
        <v>Science-only issue</v>
      </c>
      <c r="AU210" s="50" t="str">
        <f>IF(VLOOKUP($A210,'Data Notes - Working'!$A$2:$BP$571,56,FALSE)=0,"",VLOOKUP($A210,'Data Notes - Working'!$A$2:$BP$571,56,FALSE))</f>
        <v>Metadata issue</v>
      </c>
      <c r="AV210" s="50" t="str">
        <f>IF(VLOOKUP($A210,'Data Notes - Working'!$A$2:$BP$571,57,FALSE)=0,"",VLOOKUP($A210,'Data Notes - Working'!$A$2:$BP$571,57,FALSE))</f>
        <v/>
      </c>
      <c r="AW210" s="50" t="str">
        <f>IF(VLOOKUP($A210,'Data Notes - Working'!$A$2:$BP$571,58,FALSE)=0,"",VLOOKUP($A210,'Data Notes - Working'!$A$2:$BP$571,58,FALSE))</f>
        <v/>
      </c>
      <c r="AX210" s="50" t="str">
        <f>IF(VLOOKUP(A210,'Data Notes - Working'!A209:BP778,59,FALSE)=0,"",VLOOKUP(A210,'Data Notes - Working'!A209:BP778,59,FALSE))</f>
        <v>No</v>
      </c>
      <c r="AY210" s="50" t="str">
        <f>IF(VLOOKUP($A210,'Data Notes - Working'!$A$2:$BP$571,60,FALSE)=0,"",VLOOKUP($A210,'Data Notes - Working'!$A$2:$BP$571,60,FALSE))</f>
        <v>Achievement metadata - [SCIENCE]: Achievement data (FS 179) submitted for REGASSWACC, REGASSWOACC [PERF LEVEL 1-5] for GRADES 3, 4, 5, 6, 7, 8; however, EMAPS assessment metadata does not include these GRADES 3-8/REGASSWACC/PERF LEVEL 1-5 and GRADES 3-8/REGASSWOACC/PERF LEVEL 1-5 combinations. Please resubmit metadata and/or data to ensure consistency.</v>
      </c>
      <c r="AZ210" s="50" t="str">
        <f>IF(VLOOKUP($A210,'Data Notes - Working'!$A$2:$BP$571,61,FALSE)=0,"",VLOOKUP($A210,'Data Notes - Working'!$A$2:$BP$571,61,FALSE))</f>
        <v>LA original data show that it does not have REGASSWACC or REGASSWOACC for Grades 3-8.</v>
      </c>
      <c r="BA210" s="50"/>
      <c r="BB210" s="50"/>
      <c r="BC210" s="50"/>
      <c r="BD210" s="50"/>
      <c r="BE210" s="50"/>
      <c r="BF210" s="50"/>
      <c r="BG210" s="50"/>
    </row>
    <row r="211" spans="1:59" s="9" customFormat="1" ht="90">
      <c r="A211" s="13" t="s">
        <v>897</v>
      </c>
      <c r="B211" s="14" t="s">
        <v>45</v>
      </c>
      <c r="C211" s="14" t="s">
        <v>46</v>
      </c>
      <c r="D211" s="14" t="s">
        <v>47</v>
      </c>
      <c r="E211" s="14" t="s">
        <v>889</v>
      </c>
      <c r="F211" s="14" t="s">
        <v>890</v>
      </c>
      <c r="G211" s="13" t="s">
        <v>88</v>
      </c>
      <c r="H211" s="16">
        <v>189</v>
      </c>
      <c r="I211" s="14">
        <v>590</v>
      </c>
      <c r="J211" s="14" t="s">
        <v>73</v>
      </c>
      <c r="K211" s="14" t="s">
        <v>74</v>
      </c>
      <c r="L211" s="14" t="s">
        <v>269</v>
      </c>
      <c r="M211" s="14"/>
      <c r="N211" s="14"/>
      <c r="O211" s="14" t="s">
        <v>54</v>
      </c>
      <c r="P211" s="14" t="s">
        <v>53</v>
      </c>
      <c r="Q211" s="14" t="s">
        <v>733</v>
      </c>
      <c r="R211" s="14" t="s">
        <v>478</v>
      </c>
      <c r="S211" s="14" t="s">
        <v>58</v>
      </c>
      <c r="T211" s="50" t="s">
        <v>898</v>
      </c>
      <c r="U211" s="50"/>
      <c r="V211" s="50" t="s">
        <v>898</v>
      </c>
      <c r="W211" s="26" t="s">
        <v>899</v>
      </c>
      <c r="X211" s="50"/>
      <c r="Y211" s="50"/>
      <c r="Z211" s="50"/>
      <c r="AA211" s="23"/>
      <c r="AB211" s="23"/>
      <c r="AC211" s="14" t="s">
        <v>54</v>
      </c>
      <c r="AD211" s="14" t="s">
        <v>53</v>
      </c>
      <c r="AE211" s="23" t="s">
        <v>900</v>
      </c>
      <c r="AF211" s="23" t="s">
        <v>478</v>
      </c>
      <c r="AG211" s="23"/>
      <c r="AH211" s="23" t="s">
        <v>61</v>
      </c>
      <c r="AI211" s="23" t="s">
        <v>101</v>
      </c>
      <c r="AJ211" s="50"/>
      <c r="AK211" s="50" t="s">
        <v>898</v>
      </c>
      <c r="AL211" s="50"/>
      <c r="AM211" s="50"/>
      <c r="AN211" s="50"/>
      <c r="AO211" s="50"/>
      <c r="AP211" s="50" t="str">
        <f t="shared" si="9"/>
        <v>Participation metadata - [SCIENCE]: No Participation data (FS 189) submitted for REGPARTWACC, REGPARTWOACC for GRADES 3, 4, 5, 6, 7, 8; however, EMAPS assessment metadata indicated GRADES 3-8/REGPARTWACC, REGPARTWOACC would be submitted. Please resubmit metadata and/or data to ensure consistency.</v>
      </c>
      <c r="AQ211" s="50" t="str">
        <f t="shared" si="10"/>
        <v>LA original data show that it does not have REGPARTWACC or REGPARTWOACC for Grades 3-8.</v>
      </c>
      <c r="AR211" s="50"/>
      <c r="AS211" s="50" t="str">
        <f t="shared" si="11"/>
        <v>Include</v>
      </c>
      <c r="AT211" s="50" t="str">
        <f>IF(VLOOKUP($A211,'Data Notes - Working'!$A$2:$BP$571,55,FALSE)=0,"",VLOOKUP($A211,'Data Notes - Working'!$A$2:$BP$571,55,FALSE))</f>
        <v>Science-only issue</v>
      </c>
      <c r="AU211" s="50" t="str">
        <f>IF(VLOOKUP($A211,'Data Notes - Working'!$A$2:$BP$571,56,FALSE)=0,"",VLOOKUP($A211,'Data Notes - Working'!$A$2:$BP$571,56,FALSE))</f>
        <v>Metadata issue</v>
      </c>
      <c r="AV211" s="50" t="str">
        <f>IF(VLOOKUP($A211,'Data Notes - Working'!$A$2:$BP$571,57,FALSE)=0,"",VLOOKUP($A211,'Data Notes - Working'!$A$2:$BP$571,57,FALSE))</f>
        <v/>
      </c>
      <c r="AW211" s="50" t="str">
        <f>IF(VLOOKUP($A211,'Data Notes - Working'!$A$2:$BP$571,58,FALSE)=0,"",VLOOKUP($A211,'Data Notes - Working'!$A$2:$BP$571,58,FALSE))</f>
        <v/>
      </c>
      <c r="AX211" s="50" t="str">
        <f>IF(VLOOKUP(A211,'Data Notes - Working'!A210:BP779,59,FALSE)=0,"",VLOOKUP(A211,'Data Notes - Working'!A210:BP779,59,FALSE))</f>
        <v>No</v>
      </c>
      <c r="AY211" s="50" t="str">
        <f>IF(VLOOKUP($A211,'Data Notes - Working'!$A$2:$BP$571,60,FALSE)=0,"",VLOOKUP($A211,'Data Notes - Working'!$A$2:$BP$571,60,FALSE))</f>
        <v>Participation metadata - [SCIENCE]: No Participation data (FS 189) submitted for REGPARTWACC, REGPARTWOACC for GRADES 3, 4, 5, 6, 7, 8; however, EMAPS assessment metadata indicated GRADES 3-8/REGPARTWACC, REGPARTWOACC would be submitted. Please resubmit metadata and/or data to ensure consistency.</v>
      </c>
      <c r="AZ211" s="50" t="str">
        <f>IF(VLOOKUP($A211,'Data Notes - Working'!$A$2:$BP$571,61,FALSE)=0,"",VLOOKUP($A211,'Data Notes - Working'!$A$2:$BP$571,61,FALSE))</f>
        <v>LA original data show that it does not have REGPARTWACC or REGPARTWOACC for Grades 3-8.</v>
      </c>
      <c r="BA211" s="50"/>
      <c r="BB211" s="50"/>
      <c r="BC211" s="50"/>
      <c r="BD211" s="50"/>
      <c r="BE211" s="50"/>
      <c r="BF211" s="50"/>
      <c r="BG211" s="50"/>
    </row>
    <row r="212" spans="1:59" s="9" customFormat="1" ht="105">
      <c r="A212" s="13" t="s">
        <v>901</v>
      </c>
      <c r="B212" s="14" t="s">
        <v>45</v>
      </c>
      <c r="C212" s="14" t="s">
        <v>46</v>
      </c>
      <c r="D212" s="14" t="s">
        <v>47</v>
      </c>
      <c r="E212" s="14" t="s">
        <v>889</v>
      </c>
      <c r="F212" s="14" t="s">
        <v>890</v>
      </c>
      <c r="G212" s="13" t="s">
        <v>104</v>
      </c>
      <c r="H212" s="14" t="s">
        <v>157</v>
      </c>
      <c r="I212" s="14" t="s">
        <v>158</v>
      </c>
      <c r="J212" s="14" t="s">
        <v>73</v>
      </c>
      <c r="K212" s="14" t="s">
        <v>107</v>
      </c>
      <c r="L212" s="14" t="s">
        <v>53</v>
      </c>
      <c r="M212" s="14" t="s">
        <v>54</v>
      </c>
      <c r="N212" s="14" t="s">
        <v>54</v>
      </c>
      <c r="O212" s="14" t="s">
        <v>54</v>
      </c>
      <c r="P212" s="14" t="s">
        <v>108</v>
      </c>
      <c r="Q212" s="14" t="s">
        <v>108</v>
      </c>
      <c r="R212" s="14" t="s">
        <v>108</v>
      </c>
      <c r="S212" s="14" t="s">
        <v>108</v>
      </c>
      <c r="T212" s="50" t="s">
        <v>159</v>
      </c>
      <c r="U212" s="50"/>
      <c r="V212" s="50" t="s">
        <v>159</v>
      </c>
      <c r="W212" s="26" t="s">
        <v>902</v>
      </c>
      <c r="X212" s="50"/>
      <c r="Y212" s="50"/>
      <c r="Z212" s="50"/>
      <c r="AA212" s="23" t="s">
        <v>54</v>
      </c>
      <c r="AB212" s="23" t="s">
        <v>54</v>
      </c>
      <c r="AC212" s="23" t="s">
        <v>54</v>
      </c>
      <c r="AD212" s="14" t="s">
        <v>108</v>
      </c>
      <c r="AE212" s="14" t="s">
        <v>108</v>
      </c>
      <c r="AF212" s="14" t="s">
        <v>108</v>
      </c>
      <c r="AG212" s="14" t="s">
        <v>108</v>
      </c>
      <c r="AH212" s="23" t="s">
        <v>61</v>
      </c>
      <c r="AI212" s="23" t="s">
        <v>101</v>
      </c>
      <c r="AJ212" s="50"/>
      <c r="AK212" s="50" t="s">
        <v>161</v>
      </c>
      <c r="AL212" s="50"/>
      <c r="AM212" s="50"/>
      <c r="AN212" s="50"/>
      <c r="AO212" s="50"/>
      <c r="AP212" s="50" t="str">
        <f t="shared" si="9"/>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212" s="50" t="str">
        <f t="shared" si="10"/>
        <v>1. Grades 3-8 Science regular assessment is field test for 2017-18. 2. Grades 3-8 ELA/math alternate assessment was changed from LAA1 3-level test to LEAP Connect 4-level test.</v>
      </c>
      <c r="AR212" s="50"/>
      <c r="AS212" s="50" t="str">
        <f t="shared" si="11"/>
        <v>Include</v>
      </c>
      <c r="AT212" s="50" t="str">
        <f>IF(VLOOKUP($A212,'Data Notes - Working'!$A$2:$BP$571,55,FALSE)=0,"",VLOOKUP($A212,'Data Notes - Working'!$A$2:$BP$571,55,FALSE))</f>
        <v/>
      </c>
      <c r="AU212" s="50" t="str">
        <f>IF(VLOOKUP($A212,'Data Notes - Working'!$A$2:$BP$571,56,FALSE)=0,"",VLOOKUP($A212,'Data Notes - Working'!$A$2:$BP$571,56,FALSE))</f>
        <v/>
      </c>
      <c r="AV212" s="50" t="str">
        <f>IF(VLOOKUP($A212,'Data Notes - Working'!$A$2:$BP$571,57,FALSE)=0,"",VLOOKUP($A212,'Data Notes - Working'!$A$2:$BP$571,57,FALSE))</f>
        <v>Y2Y explained</v>
      </c>
      <c r="AW212" s="50" t="str">
        <f>IF(VLOOKUP($A212,'Data Notes - Working'!$A$2:$BP$571,58,FALSE)=0,"",VLOOKUP($A212,'Data Notes - Working'!$A$2:$BP$571,58,FALSE))</f>
        <v/>
      </c>
      <c r="AX212" s="50" t="str">
        <f>IF(VLOOKUP(A212,'Data Notes - Working'!A211:BP780,59,FALSE)=0,"",VLOOKUP(A212,'Data Notes - Working'!A211:BP780,59,FALSE))</f>
        <v>No</v>
      </c>
      <c r="AY212" s="50" t="str">
        <f>IF(VLOOKUP($A212,'Data Notes - Working'!$A$2:$BP$571,60,FALSE)=0,"",VLOOKUP($A212,'Data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212" s="50" t="str">
        <f>IF(VLOOKUP($A212,'Data Notes - Working'!$A$2:$BP$571,61,FALSE)=0,"",VLOOKUP($A212,'Data Notes - Working'!$A$2:$BP$571,61,FALSE))</f>
        <v>1. Grades 3-8 Science regular assessment is field test for 2017-18. 
2. Grades 3-8 ELA/math alternate assessment was changed from LAA1 3-level test to LEAP Connect 4-level test.</v>
      </c>
      <c r="BA212" s="50"/>
      <c r="BB212" s="50"/>
      <c r="BC212" s="50"/>
      <c r="BD212" s="50"/>
      <c r="BE212" s="50"/>
      <c r="BF212" s="50"/>
      <c r="BG212" s="50"/>
    </row>
    <row r="213" spans="1:59" s="9" customFormat="1" ht="78.75">
      <c r="A213" s="13" t="s">
        <v>904</v>
      </c>
      <c r="B213" s="14" t="s">
        <v>45</v>
      </c>
      <c r="C213" s="14" t="s">
        <v>46</v>
      </c>
      <c r="D213" s="14" t="s">
        <v>47</v>
      </c>
      <c r="E213" s="14" t="s">
        <v>889</v>
      </c>
      <c r="F213" s="14" t="s">
        <v>890</v>
      </c>
      <c r="G213" s="13" t="s">
        <v>118</v>
      </c>
      <c r="H213" s="14">
        <v>175</v>
      </c>
      <c r="I213" s="14">
        <v>583</v>
      </c>
      <c r="J213" s="14" t="s">
        <v>73</v>
      </c>
      <c r="K213" s="14" t="s">
        <v>121</v>
      </c>
      <c r="L213" s="14" t="s">
        <v>53</v>
      </c>
      <c r="M213" s="14"/>
      <c r="N213" s="14"/>
      <c r="O213" s="14"/>
      <c r="P213" s="14"/>
      <c r="Q213" s="14"/>
      <c r="R213" s="14"/>
      <c r="S213" s="14"/>
      <c r="T213" s="50"/>
      <c r="U213" s="50"/>
      <c r="V213" s="50"/>
      <c r="W213" s="26" t="s">
        <v>64</v>
      </c>
      <c r="X213" s="50"/>
      <c r="Y213" s="50"/>
      <c r="Z213" s="50"/>
      <c r="AA213" s="23" t="s">
        <v>54</v>
      </c>
      <c r="AB213" s="23"/>
      <c r="AC213" s="23"/>
      <c r="AD213" s="14" t="s">
        <v>108</v>
      </c>
      <c r="AE213" s="14" t="s">
        <v>108</v>
      </c>
      <c r="AF213" s="14" t="s">
        <v>108</v>
      </c>
      <c r="AG213" s="14" t="s">
        <v>108</v>
      </c>
      <c r="AH213" s="23" t="s">
        <v>61</v>
      </c>
      <c r="AI213" s="23" t="s">
        <v>78</v>
      </c>
      <c r="AJ213" s="50"/>
      <c r="AK213" s="50" t="s">
        <v>124</v>
      </c>
      <c r="AL213" s="50"/>
      <c r="AM213" s="50"/>
      <c r="AN213" s="50"/>
      <c r="AO213" s="50"/>
      <c r="AP213" s="50" t="str">
        <f t="shared" si="9"/>
        <v>A year to year proficiency rate change of more than 15% was identified for at least one subgroup, assessment type, or grade. Please review the CDQR Year to Year tab. Please resubmit SY 2017-18 data or submit a data note to explain why these data are accurate.</v>
      </c>
      <c r="AQ213" s="50" t="str">
        <f t="shared" si="10"/>
        <v/>
      </c>
      <c r="AR213" s="50"/>
      <c r="AS213" s="50" t="str">
        <f t="shared" si="11"/>
        <v>Include</v>
      </c>
      <c r="AT213" s="50" t="str">
        <f>IF(VLOOKUP($A213,'Data Notes - Working'!$A$2:$BP$571,55,FALSE)=0,"",VLOOKUP($A213,'Data Notes - Working'!$A$2:$BP$571,55,FALSE))</f>
        <v/>
      </c>
      <c r="AU213" s="50" t="str">
        <f>IF(VLOOKUP($A213,'Data Notes - Working'!$A$2:$BP$571,56,FALSE)=0,"",VLOOKUP($A213,'Data Notes - Working'!$A$2:$BP$571,56,FALSE))</f>
        <v/>
      </c>
      <c r="AV213" s="50" t="str">
        <f>IF(VLOOKUP($A213,'Data Notes - Working'!$A$2:$BP$571,57,FALSE)=0,"",VLOOKUP($A213,'Data Notes - Working'!$A$2:$BP$571,57,FALSE))</f>
        <v>No state response</v>
      </c>
      <c r="AW213" s="50" t="str">
        <f>IF(VLOOKUP($A213,'Data Notes - Working'!$A$2:$BP$571,58,FALSE)=0,"",VLOOKUP($A213,'Data Notes - Working'!$A$2:$BP$571,58,FALSE))</f>
        <v>No state response</v>
      </c>
      <c r="AX213" s="50" t="str">
        <f>IF(VLOOKUP(A213,'Data Notes - Working'!A212:BP781,59,FALSE)=0,"",VLOOKUP(A213,'Data Notes - Working'!A212:BP781,59,FALSE))</f>
        <v/>
      </c>
      <c r="AY213" s="50" t="str">
        <f>IF(VLOOKUP($A213,'Data Notes - Working'!$A$2:$BP$571,60,FALSE)=0,"",VLOOKUP($A213,'Data Notes - Working'!$A$2:$BP$571,60,FALSE))</f>
        <v>A year to year proficiency rate change of more than 15% was identified for at least one subgroup, assessment type, or grade. Please review the CDQR Year to Year tab. Please resubmit SY 2017-18 data or submit a data note to explain why these data are accurate.</v>
      </c>
      <c r="AZ213" s="50" t="str">
        <f>IF(VLOOKUP($A213,'Data Notes - Working'!$A$2:$BP$571,61,FALSE)=0,"",VLOOKUP($A213,'Data Notes - Working'!$A$2:$BP$571,61,FALSE))</f>
        <v/>
      </c>
      <c r="BA213" s="50"/>
      <c r="BB213" s="50"/>
      <c r="BC213" s="50"/>
      <c r="BD213" s="50"/>
      <c r="BE213" s="50"/>
      <c r="BF213" s="50"/>
      <c r="BG213" s="50"/>
    </row>
    <row r="214" spans="1:59" s="9" customFormat="1" ht="90">
      <c r="A214" s="13" t="s">
        <v>905</v>
      </c>
      <c r="B214" s="14" t="s">
        <v>45</v>
      </c>
      <c r="C214" s="14" t="s">
        <v>46</v>
      </c>
      <c r="D214" s="14" t="s">
        <v>47</v>
      </c>
      <c r="E214" s="14" t="s">
        <v>889</v>
      </c>
      <c r="F214" s="14" t="s">
        <v>890</v>
      </c>
      <c r="G214" s="13" t="s">
        <v>118</v>
      </c>
      <c r="H214" s="14" t="s">
        <v>906</v>
      </c>
      <c r="I214" s="14" t="s">
        <v>907</v>
      </c>
      <c r="J214" s="14" t="s">
        <v>73</v>
      </c>
      <c r="K214" s="14" t="s">
        <v>121</v>
      </c>
      <c r="L214" s="14" t="s">
        <v>53</v>
      </c>
      <c r="M214" s="14" t="s">
        <v>54</v>
      </c>
      <c r="N214" s="14" t="s">
        <v>54</v>
      </c>
      <c r="O214" s="14" t="s">
        <v>54</v>
      </c>
      <c r="P214" s="14" t="s">
        <v>108</v>
      </c>
      <c r="Q214" s="14" t="s">
        <v>108</v>
      </c>
      <c r="R214" s="14" t="s">
        <v>108</v>
      </c>
      <c r="S214" s="14" t="s">
        <v>108</v>
      </c>
      <c r="T214" s="50" t="s">
        <v>212</v>
      </c>
      <c r="U214" s="50"/>
      <c r="V214" s="50" t="s">
        <v>212</v>
      </c>
      <c r="W214" s="26" t="s">
        <v>902</v>
      </c>
      <c r="X214" s="50"/>
      <c r="Y214" s="50"/>
      <c r="Z214" s="50"/>
      <c r="AA214" s="23" t="s">
        <v>54</v>
      </c>
      <c r="AB214" s="23" t="s">
        <v>54</v>
      </c>
      <c r="AC214" s="23" t="s">
        <v>54</v>
      </c>
      <c r="AD214" s="14" t="s">
        <v>108</v>
      </c>
      <c r="AE214" s="14" t="s">
        <v>108</v>
      </c>
      <c r="AF214" s="14" t="s">
        <v>108</v>
      </c>
      <c r="AG214" s="14" t="s">
        <v>108</v>
      </c>
      <c r="AH214" s="23" t="s">
        <v>61</v>
      </c>
      <c r="AI214" s="23" t="s">
        <v>101</v>
      </c>
      <c r="AJ214" s="50"/>
      <c r="AK214" s="50" t="s">
        <v>214</v>
      </c>
      <c r="AL214" s="50"/>
      <c r="AM214" s="50"/>
      <c r="AN214" s="50"/>
      <c r="AO214" s="50"/>
      <c r="AP214" s="50" t="str">
        <f t="shared" si="9"/>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214" s="50" t="str">
        <f t="shared" si="10"/>
        <v>1. Grades 3-8 Science regular assessment is field test for 2017-18. 2. Grades 3-8 ELA/math alternate assessment was changed from LAA1 3-level test to LEAP Connect 4-level test.</v>
      </c>
      <c r="AR214" s="50"/>
      <c r="AS214" s="50" t="str">
        <f t="shared" si="11"/>
        <v>Include</v>
      </c>
      <c r="AT214" s="50" t="str">
        <f>IF(VLOOKUP($A214,'Data Notes - Working'!$A$2:$BP$571,55,FALSE)=0,"",VLOOKUP($A214,'Data Notes - Working'!$A$2:$BP$571,55,FALSE))</f>
        <v/>
      </c>
      <c r="AU214" s="50" t="str">
        <f>IF(VLOOKUP($A214,'Data Notes - Working'!$A$2:$BP$571,56,FALSE)=0,"",VLOOKUP($A214,'Data Notes - Working'!$A$2:$BP$571,56,FALSE))</f>
        <v/>
      </c>
      <c r="AV214" s="50" t="str">
        <f>IF(VLOOKUP($A214,'Data Notes - Working'!$A$2:$BP$571,57,FALSE)=0,"",VLOOKUP($A214,'Data Notes - Working'!$A$2:$BP$571,57,FALSE))</f>
        <v>Y2Y explained</v>
      </c>
      <c r="AW214" s="50" t="str">
        <f>IF(VLOOKUP($A214,'Data Notes - Working'!$A$2:$BP$571,58,FALSE)=0,"",VLOOKUP($A214,'Data Notes - Working'!$A$2:$BP$571,58,FALSE))</f>
        <v/>
      </c>
      <c r="AX214" s="50" t="str">
        <f>IF(VLOOKUP(A214,'Data Notes - Working'!A213:BP782,59,FALSE)=0,"",VLOOKUP(A214,'Data Notes - Working'!A213:BP782,59,FALSE))</f>
        <v>No</v>
      </c>
      <c r="AY214" s="50" t="str">
        <f>IF(VLOOKUP($A214,'Data Notes - Working'!$A$2:$BP$571,60,FALSE)=0,"",VLOOKUP($A214,'Data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214" s="50" t="str">
        <f>IF(VLOOKUP($A214,'Data Notes - Working'!$A$2:$BP$571,61,FALSE)=0,"",VLOOKUP($A214,'Data Notes - Working'!$A$2:$BP$571,61,FALSE))</f>
        <v>1. Grades 3-8 Science regular assessment is field test for 2017-18. 2. Grades 3-8 ELA/math alternate assessment was changed from LAA1 3-level test to LEAP Connect 4-level test.</v>
      </c>
      <c r="BA214" s="50"/>
      <c r="BB214" s="50"/>
      <c r="BC214" s="50"/>
      <c r="BD214" s="50"/>
      <c r="BE214" s="50"/>
      <c r="BF214" s="50"/>
      <c r="BG214" s="50"/>
    </row>
    <row r="215" spans="1:59" s="9" customFormat="1" ht="240">
      <c r="A215" s="13" t="s">
        <v>908</v>
      </c>
      <c r="B215" s="14" t="s">
        <v>45</v>
      </c>
      <c r="C215" s="14" t="s">
        <v>46</v>
      </c>
      <c r="D215" s="14" t="s">
        <v>47</v>
      </c>
      <c r="E215" s="14" t="s">
        <v>889</v>
      </c>
      <c r="F215" s="14" t="s">
        <v>890</v>
      </c>
      <c r="G215" s="13" t="s">
        <v>127</v>
      </c>
      <c r="H215" s="14" t="s">
        <v>128</v>
      </c>
      <c r="I215" s="14" t="s">
        <v>129</v>
      </c>
      <c r="J215" s="14" t="s">
        <v>51</v>
      </c>
      <c r="K215" s="14" t="s">
        <v>130</v>
      </c>
      <c r="L215" s="14" t="s">
        <v>53</v>
      </c>
      <c r="M215" s="14"/>
      <c r="N215" s="14" t="s">
        <v>54</v>
      </c>
      <c r="O215" s="14"/>
      <c r="P215" s="14" t="s">
        <v>909</v>
      </c>
      <c r="Q215" s="14" t="s">
        <v>910</v>
      </c>
      <c r="R215" s="14" t="s">
        <v>133</v>
      </c>
      <c r="S215" s="14" t="s">
        <v>58</v>
      </c>
      <c r="T215" s="50" t="s">
        <v>911</v>
      </c>
      <c r="U215" s="50"/>
      <c r="V215" s="50" t="s">
        <v>911</v>
      </c>
      <c r="W215" s="26" t="s">
        <v>912</v>
      </c>
      <c r="X215" s="50"/>
      <c r="Y215" s="50"/>
      <c r="Z215" s="50"/>
      <c r="AA215" s="23"/>
      <c r="AB215" s="23"/>
      <c r="AC215" s="23"/>
      <c r="AD215" s="23" t="s">
        <v>909</v>
      </c>
      <c r="AE215" s="23" t="s">
        <v>913</v>
      </c>
      <c r="AF215" s="23" t="s">
        <v>133</v>
      </c>
      <c r="AG215" s="23"/>
      <c r="AH215" s="23" t="s">
        <v>61</v>
      </c>
      <c r="AI215" s="23" t="s">
        <v>101</v>
      </c>
      <c r="AJ215" s="50"/>
      <c r="AK215" s="50" t="s">
        <v>914</v>
      </c>
      <c r="AL215" s="50"/>
      <c r="AM215" s="50"/>
      <c r="AN215" s="50"/>
      <c r="AO215" s="50"/>
      <c r="AP215" s="50" t="str">
        <f t="shared" si="9"/>
        <v>Across file comparison: The SEA number of students in the LEP, MA, MHL subgroups who took an assessment and received a valid score for GRADE ALL (except for the MA subgroup) and GRADE 10 and ALL assessment types does not equal the number of students who participated in the assessment. 
SEA total discrepancies by subgroup:
LEP: 3136 students (-20.37%)
MHL: 2566 students (-9.16%)
The SEA discrepancy for subgroup MA and GRADE 10 is 255 students, or -22.21%.
Similar discrepancies exist at the LEA and School levels. Please revise data and resubmit or explain in a data note why these data are accurate.</v>
      </c>
      <c r="AQ215" s="50" t="str">
        <f t="shared" si="10"/>
        <v xml:space="preserve">MEDEXEMPT was not excluded in 178. PARTELP needs to be updated in 188. Resubmit 178 and 188. </v>
      </c>
      <c r="AR215" s="50"/>
      <c r="AS215" s="50" t="str">
        <f t="shared" si="11"/>
        <v>Include</v>
      </c>
      <c r="AT215" s="50" t="str">
        <f>IF(VLOOKUP($A215,'Data Notes - Working'!$A$2:$BP$571,55,FALSE)=0,"",VLOOKUP($A215,'Data Notes - Working'!$A$2:$BP$571,55,FALSE))</f>
        <v/>
      </c>
      <c r="AU215" s="50" t="str">
        <f>IF(VLOOKUP($A215,'Data Notes - Working'!$A$2:$BP$571,56,FALSE)=0,"",VLOOKUP($A215,'Data Notes - Working'!$A$2:$BP$571,56,FALSE))</f>
        <v/>
      </c>
      <c r="AV215" s="50" t="str">
        <f>IF(VLOOKUP($A215,'Data Notes - Working'!$A$2:$BP$571,57,FALSE)=0,"",VLOOKUP($A215,'Data Notes - Working'!$A$2:$BP$571,57,FALSE))</f>
        <v/>
      </c>
      <c r="AW215" s="50" t="str">
        <f>IF(VLOOKUP($A215,'Data Notes - Working'!$A$2:$BP$571,58,FALSE)=0,"",VLOOKUP($A215,'Data Notes - Working'!$A$2:$BP$571,58,FALSE))</f>
        <v/>
      </c>
      <c r="AX215" s="50" t="str">
        <f>IF(VLOOKUP(A215,'Data Notes - Working'!A214:BP783,59,FALSE)=0,"",VLOOKUP(A215,'Data Notes - Working'!A214:BP783,59,FALSE))</f>
        <v>No</v>
      </c>
      <c r="AY215" s="50" t="str">
        <f>IF(VLOOKUP($A215,'Data Notes - Working'!$A$2:$BP$571,60,FALSE)=0,"",VLOOKUP($A215,'Data Notes - Working'!$A$2:$BP$571,60,FALSE))</f>
        <v>Across file comparison: The SEA number of students in the LEP, MA, MHL subgroups who took an assessment and received a valid score for GRADE ALL (except for the MA subgroup) and GRADE 10 and ALL assessment types does not equal the number of students who participated in the assessment. 
SEA total discrepancies by subgroup:
LEP: 3136 students (-20.37%)
MHL: 2566 students (-9.16%)
The SEA discrepancy for subgroup MA and GRADE 10 is 255 students, or -22.21%.
Similar discrepancies exist at the LEA and School levels. Please revise data and resubmit or explain in a data note why these data are accurate.</v>
      </c>
      <c r="AZ215" s="50" t="str">
        <f>IF(VLOOKUP($A215,'Data Notes - Working'!$A$2:$BP$571,61,FALSE)=0,"",VLOOKUP($A215,'Data Notes - Working'!$A$2:$BP$571,61,FALSE))</f>
        <v xml:space="preserve">MEDEXEMPT was not excluded in 178. PARTELP needs to be updated in 188. Resubmit 178 and 188. </v>
      </c>
      <c r="BA215" s="50"/>
      <c r="BB215" s="50"/>
      <c r="BC215" s="50"/>
      <c r="BD215" s="50"/>
      <c r="BE215" s="50"/>
      <c r="BF215" s="50"/>
      <c r="BG215" s="50"/>
    </row>
    <row r="216" spans="1:59" s="9" customFormat="1" ht="165">
      <c r="A216" s="13" t="s">
        <v>915</v>
      </c>
      <c r="B216" s="14" t="s">
        <v>45</v>
      </c>
      <c r="C216" s="14" t="s">
        <v>46</v>
      </c>
      <c r="D216" s="14" t="s">
        <v>47</v>
      </c>
      <c r="E216" s="14" t="s">
        <v>889</v>
      </c>
      <c r="F216" s="14" t="s">
        <v>890</v>
      </c>
      <c r="G216" s="13" t="s">
        <v>127</v>
      </c>
      <c r="H216" s="14" t="s">
        <v>128</v>
      </c>
      <c r="I216" s="14" t="s">
        <v>129</v>
      </c>
      <c r="J216" s="14" t="s">
        <v>51</v>
      </c>
      <c r="K216" s="14" t="s">
        <v>130</v>
      </c>
      <c r="L216" s="14" t="s">
        <v>53</v>
      </c>
      <c r="M216" s="14"/>
      <c r="N216" s="14"/>
      <c r="O216" s="14"/>
      <c r="P216" s="14"/>
      <c r="Q216" s="14"/>
      <c r="R216" s="14"/>
      <c r="S216" s="14"/>
      <c r="T216" s="50"/>
      <c r="U216" s="50"/>
      <c r="V216" s="50"/>
      <c r="W216" s="26" t="s">
        <v>64</v>
      </c>
      <c r="X216" s="50"/>
      <c r="Y216" s="50"/>
      <c r="Z216" s="50"/>
      <c r="AA216" s="23"/>
      <c r="AB216" s="23" t="s">
        <v>54</v>
      </c>
      <c r="AC216" s="23"/>
      <c r="AD216" s="23" t="s">
        <v>274</v>
      </c>
      <c r="AE216" s="23" t="s">
        <v>913</v>
      </c>
      <c r="AF216" s="23" t="s">
        <v>133</v>
      </c>
      <c r="AG216" s="23"/>
      <c r="AH216" s="23" t="s">
        <v>61</v>
      </c>
      <c r="AI216" s="23" t="s">
        <v>78</v>
      </c>
      <c r="AJ216" s="50"/>
      <c r="AK216" s="50" t="s">
        <v>916</v>
      </c>
      <c r="AL216" s="50"/>
      <c r="AM216" s="50"/>
      <c r="AN216" s="50"/>
      <c r="AO216" s="50"/>
      <c r="AP216" s="50" t="str">
        <f t="shared" si="9"/>
        <v>Across file comparison: The SEA number of students in the MIG subgroup who took an assessment and received a valid score for GRADES ALL, 10 and ALL assessment types does not equal the number of students who participated in the assessment. The Grand Total discrepancy for the MIG subgroup is 91 students, or -14.61%, and the discrepancy for GRADE 10 in the MIG subgroup is 91 students, or -63.19%. 
Similar discrepancies exist at the LEA and School levels. Please revise data and resubmit or explain in a data note why these data are accurate.</v>
      </c>
      <c r="AQ216" s="50" t="str">
        <f t="shared" si="10"/>
        <v/>
      </c>
      <c r="AR216" s="50"/>
      <c r="AS216" s="50" t="str">
        <f t="shared" si="11"/>
        <v>Include</v>
      </c>
      <c r="AT216" s="50" t="str">
        <f>IF(VLOOKUP($A216,'Data Notes - Working'!$A$2:$BP$571,55,FALSE)=0,"",VLOOKUP($A216,'Data Notes - Working'!$A$2:$BP$571,55,FALSE))</f>
        <v/>
      </c>
      <c r="AU216" s="50" t="str">
        <f>IF(VLOOKUP($A216,'Data Notes - Working'!$A$2:$BP$571,56,FALSE)=0,"",VLOOKUP($A216,'Data Notes - Working'!$A$2:$BP$571,56,FALSE))</f>
        <v/>
      </c>
      <c r="AV216" s="50" t="str">
        <f>IF(VLOOKUP($A216,'Data Notes - Working'!$A$2:$BP$571,57,FALSE)=0,"",VLOOKUP($A216,'Data Notes - Working'!$A$2:$BP$571,57,FALSE))</f>
        <v>No state response</v>
      </c>
      <c r="AW216" s="50" t="str">
        <f>IF(VLOOKUP($A216,'Data Notes - Working'!$A$2:$BP$571,58,FALSE)=0,"",VLOOKUP($A216,'Data Notes - Working'!$A$2:$BP$571,58,FALSE))</f>
        <v>No state response</v>
      </c>
      <c r="AX216" s="50" t="str">
        <f>IF(VLOOKUP(A216,'Data Notes - Working'!A215:BP784,59,FALSE)=0,"",VLOOKUP(A216,'Data Notes - Working'!A215:BP784,59,FALSE))</f>
        <v/>
      </c>
      <c r="AY216" s="50" t="str">
        <f>IF(VLOOKUP($A216,'Data Notes - Working'!$A$2:$BP$571,60,FALSE)=0,"",VLOOKUP($A216,'Data Notes - Working'!$A$2:$BP$571,60,FALSE))</f>
        <v>Across file comparison: The SEA number of students in the MIG subgroup who took an assessment and received a valid score for GRADES ALL, 10 and ALL assessment types does not equal the number of students who participated in the assessment. The Grand Total discrepancy for the MIG subgroup is 91 students, or -14.61%, and the discrepancy for GRADE 10 in the MIG subgroup is 91 students, or -63.19%. 
Similar discrepancies exist at the LEA and School levels. Please revise data and resubmit or explain in a data note why these data are accurate.</v>
      </c>
      <c r="AZ216" s="50" t="str">
        <f>IF(VLOOKUP($A216,'Data Notes - Working'!$A$2:$BP$571,61,FALSE)=0,"",VLOOKUP($A216,'Data Notes - Working'!$A$2:$BP$571,61,FALSE))</f>
        <v/>
      </c>
      <c r="BA216" s="50"/>
      <c r="BB216" s="50"/>
      <c r="BC216" s="50"/>
      <c r="BD216" s="50"/>
      <c r="BE216" s="50"/>
      <c r="BF216" s="50"/>
      <c r="BG216" s="50"/>
    </row>
    <row r="217" spans="1:59" s="9" customFormat="1" ht="165">
      <c r="A217" s="13" t="s">
        <v>917</v>
      </c>
      <c r="B217" s="14" t="s">
        <v>45</v>
      </c>
      <c r="C217" s="14" t="s">
        <v>46</v>
      </c>
      <c r="D217" s="14" t="s">
        <v>47</v>
      </c>
      <c r="E217" s="14" t="s">
        <v>889</v>
      </c>
      <c r="F217" s="14" t="s">
        <v>890</v>
      </c>
      <c r="G217" s="13" t="s">
        <v>127</v>
      </c>
      <c r="H217" s="14" t="s">
        <v>128</v>
      </c>
      <c r="I217" s="14" t="s">
        <v>129</v>
      </c>
      <c r="J217" s="14" t="s">
        <v>51</v>
      </c>
      <c r="K217" s="14" t="s">
        <v>130</v>
      </c>
      <c r="L217" s="14" t="s">
        <v>53</v>
      </c>
      <c r="M217" s="14"/>
      <c r="N217" s="14"/>
      <c r="O217" s="14"/>
      <c r="P217" s="14"/>
      <c r="Q217" s="14"/>
      <c r="R217" s="14"/>
      <c r="S217" s="14"/>
      <c r="T217" s="50"/>
      <c r="U217" s="50"/>
      <c r="V217" s="50"/>
      <c r="W217" s="26" t="s">
        <v>64</v>
      </c>
      <c r="X217" s="50"/>
      <c r="Y217" s="50"/>
      <c r="Z217" s="50"/>
      <c r="AA217" s="23"/>
      <c r="AB217" s="23" t="s">
        <v>54</v>
      </c>
      <c r="AC217" s="23"/>
      <c r="AD217" s="23" t="s">
        <v>918</v>
      </c>
      <c r="AE217" s="23">
        <v>10</v>
      </c>
      <c r="AF217" s="23" t="s">
        <v>133</v>
      </c>
      <c r="AG217" s="23"/>
      <c r="AH217" s="23" t="s">
        <v>61</v>
      </c>
      <c r="AI217" s="23" t="s">
        <v>78</v>
      </c>
      <c r="AJ217" s="50"/>
      <c r="AK217" s="50" t="s">
        <v>919</v>
      </c>
      <c r="AL217" s="50"/>
      <c r="AM217" s="50"/>
      <c r="AN217" s="50"/>
      <c r="AO217" s="50"/>
      <c r="AP217" s="50" t="str">
        <f t="shared" si="9"/>
        <v>Across file comparison: The SEA number of students in the ALL, ECODIS, F, HOM, M subgroups who took an assessment and received a valid score for GRADE 10 and ALL assessment types does not equal the number of students who participated in the assessment. The Grand Total discrepancy for GRADE 10 is 3108 students, or -6.43%. Discrepancies by subgroup range from 78 to 2925 students.
Similar discrepancies exist at the LEA and School levels. Please revise data and resubmit or explain in a data note why these data are accurate.</v>
      </c>
      <c r="AQ217" s="50" t="str">
        <f t="shared" si="10"/>
        <v/>
      </c>
      <c r="AR217" s="50"/>
      <c r="AS217" s="50" t="str">
        <f t="shared" si="11"/>
        <v>Include</v>
      </c>
      <c r="AT217" s="50" t="str">
        <f>IF(VLOOKUP($A217,'Data Notes - Working'!$A$2:$BP$571,55,FALSE)=0,"",VLOOKUP($A217,'Data Notes - Working'!$A$2:$BP$571,55,FALSE))</f>
        <v/>
      </c>
      <c r="AU217" s="50" t="str">
        <f>IF(VLOOKUP($A217,'Data Notes - Working'!$A$2:$BP$571,56,FALSE)=0,"",VLOOKUP($A217,'Data Notes - Working'!$A$2:$BP$571,56,FALSE))</f>
        <v/>
      </c>
      <c r="AV217" s="50" t="str">
        <f>IF(VLOOKUP($A217,'Data Notes - Working'!$A$2:$BP$571,57,FALSE)=0,"",VLOOKUP($A217,'Data Notes - Working'!$A$2:$BP$571,57,FALSE))</f>
        <v>No state response</v>
      </c>
      <c r="AW217" s="50" t="str">
        <f>IF(VLOOKUP($A217,'Data Notes - Working'!$A$2:$BP$571,58,FALSE)=0,"",VLOOKUP($A217,'Data Notes - Working'!$A$2:$BP$571,58,FALSE))</f>
        <v>No state response</v>
      </c>
      <c r="AX217" s="50" t="str">
        <f>IF(VLOOKUP(A217,'Data Notes - Working'!A216:BP785,59,FALSE)=0,"",VLOOKUP(A217,'Data Notes - Working'!A216:BP785,59,FALSE))</f>
        <v/>
      </c>
      <c r="AY217" s="50" t="str">
        <f>IF(VLOOKUP($A217,'Data Notes - Working'!$A$2:$BP$571,60,FALSE)=0,"",VLOOKUP($A217,'Data Notes - Working'!$A$2:$BP$571,60,FALSE))</f>
        <v>Across file comparison: The SEA number of students in the ALL, ECODIS, F, HOM, M subgroups who took an assessment and received a valid score for GRADE 10 and ALL assessment types does not equal the number of students who participated in the assessment. The Grand Total discrepancy for GRADE 10 is 3108 students, or -6.43%. Discrepancies by subgroup range from 78 to 2925 students.
Similar discrepancies exist at the LEA and School levels. Please revise data and resubmit or explain in a data note why these data are accurate.</v>
      </c>
      <c r="AZ217" s="50" t="str">
        <f>IF(VLOOKUP($A217,'Data Notes - Working'!$A$2:$BP$571,61,FALSE)=0,"",VLOOKUP($A217,'Data Notes - Working'!$A$2:$BP$571,61,FALSE))</f>
        <v/>
      </c>
      <c r="BA217" s="50"/>
      <c r="BB217" s="50"/>
      <c r="BC217" s="50"/>
      <c r="BD217" s="50"/>
      <c r="BE217" s="50"/>
      <c r="BF217" s="50"/>
      <c r="BG217" s="50"/>
    </row>
    <row r="218" spans="1:59" s="9" customFormat="1" ht="150">
      <c r="A218" s="13" t="s">
        <v>920</v>
      </c>
      <c r="B218" s="14" t="s">
        <v>45</v>
      </c>
      <c r="C218" s="14" t="s">
        <v>46</v>
      </c>
      <c r="D218" s="14" t="s">
        <v>47</v>
      </c>
      <c r="E218" s="14" t="s">
        <v>889</v>
      </c>
      <c r="F218" s="14" t="s">
        <v>890</v>
      </c>
      <c r="G218" s="13" t="s">
        <v>127</v>
      </c>
      <c r="H218" s="14" t="s">
        <v>380</v>
      </c>
      <c r="I218" s="14" t="s">
        <v>381</v>
      </c>
      <c r="J218" s="14" t="s">
        <v>51</v>
      </c>
      <c r="K218" s="14" t="s">
        <v>130</v>
      </c>
      <c r="L218" s="14" t="s">
        <v>53</v>
      </c>
      <c r="M218" s="14"/>
      <c r="N218" s="14"/>
      <c r="O218" s="14" t="s">
        <v>54</v>
      </c>
      <c r="P218" s="14" t="s">
        <v>139</v>
      </c>
      <c r="Q218" s="14">
        <v>10</v>
      </c>
      <c r="R218" s="14" t="s">
        <v>201</v>
      </c>
      <c r="S218" s="14" t="s">
        <v>58</v>
      </c>
      <c r="T218" s="50" t="s">
        <v>921</v>
      </c>
      <c r="U218" s="50"/>
      <c r="V218" s="50" t="s">
        <v>921</v>
      </c>
      <c r="W218" s="26" t="s">
        <v>922</v>
      </c>
      <c r="X218" s="50"/>
      <c r="Y218" s="50"/>
      <c r="Z218" s="50"/>
      <c r="AA218" s="23"/>
      <c r="AB218" s="23"/>
      <c r="AC218" s="23"/>
      <c r="AD218" s="23"/>
      <c r="AE218" s="23"/>
      <c r="AF218" s="23"/>
      <c r="AG218" s="23"/>
      <c r="AH218" s="23" t="s">
        <v>61</v>
      </c>
      <c r="AI218" s="23" t="s">
        <v>62</v>
      </c>
      <c r="AJ218" s="50"/>
      <c r="AK218" s="50"/>
      <c r="AL218" s="50"/>
      <c r="AM218" s="50"/>
      <c r="AN218" s="50"/>
      <c r="AO218" s="50"/>
      <c r="AP218" s="50" t="str">
        <f t="shared" si="9"/>
        <v/>
      </c>
      <c r="AQ218" s="50" t="str">
        <f t="shared" si="10"/>
        <v xml:space="preserve">MEDEXEMPT was not excluded in 179. Resubmit 179 to match with 189. </v>
      </c>
      <c r="AR218" s="50"/>
      <c r="AS218" s="50" t="str">
        <f t="shared" si="11"/>
        <v>Exclude</v>
      </c>
      <c r="AT218" s="50" t="str">
        <f>IF(VLOOKUP($A218,'Data Notes - Working'!$A$2:$BP$571,55,FALSE)=0,"",VLOOKUP($A218,'Data Notes - Working'!$A$2:$BP$571,55,FALSE))</f>
        <v>No</v>
      </c>
      <c r="AU218" s="50" t="str">
        <f>IF(VLOOKUP($A218,'Data Notes - Working'!$A$2:$BP$571,56,FALSE)=0,"",VLOOKUP($A218,'Data Notes - Working'!$A$2:$BP$571,56,FALSE))</f>
        <v>Resolved</v>
      </c>
      <c r="AV218" s="50" t="str">
        <f>IF(VLOOKUP($A218,'Data Notes - Working'!$A$2:$BP$571,57,FALSE)=0,"",VLOOKUP($A218,'Data Notes - Working'!$A$2:$BP$571,57,FALSE))</f>
        <v/>
      </c>
      <c r="AW218" s="50" t="str">
        <f>IF(VLOOKUP($A218,'Data Notes - Working'!$A$2:$BP$571,58,FALSE)=0,"",VLOOKUP($A218,'Data Notes - Working'!$A$2:$BP$571,58,FALSE))</f>
        <v/>
      </c>
      <c r="AX218" s="50" t="str">
        <f>IF(VLOOKUP(A218,'Data Notes - Working'!A217:BP786,59,FALSE)=0,"",VLOOKUP(A218,'Data Notes - Working'!A217:BP786,59,FALSE))</f>
        <v/>
      </c>
      <c r="AY218" s="50" t="str">
        <f>IF(VLOOKUP($A218,'Data Notes - Working'!$A$2:$BP$571,60,FALSE)=0,"",VLOOKUP($A218,'Data Notes - Working'!$A$2:$BP$571,60,FALSE))</f>
        <v/>
      </c>
      <c r="AZ218" s="50" t="str">
        <f>IF(VLOOKUP($A218,'Data Notes - Working'!$A$2:$BP$571,61,FALSE)=0,"",VLOOKUP($A218,'Data Notes - Working'!$A$2:$BP$571,61,FALSE))</f>
        <v/>
      </c>
      <c r="BA218" s="50"/>
      <c r="BB218" s="50"/>
      <c r="BC218" s="50"/>
      <c r="BD218" s="50"/>
      <c r="BE218" s="50"/>
      <c r="BF218" s="50"/>
      <c r="BG218" s="50"/>
    </row>
    <row r="219" spans="1:59" s="9" customFormat="1" ht="285">
      <c r="A219" s="13" t="s">
        <v>923</v>
      </c>
      <c r="B219" s="14" t="s">
        <v>45</v>
      </c>
      <c r="C219" s="14" t="s">
        <v>46</v>
      </c>
      <c r="D219" s="14" t="s">
        <v>47</v>
      </c>
      <c r="E219" s="14" t="s">
        <v>889</v>
      </c>
      <c r="F219" s="14" t="s">
        <v>890</v>
      </c>
      <c r="G219" s="13" t="s">
        <v>127</v>
      </c>
      <c r="H219" s="14" t="s">
        <v>380</v>
      </c>
      <c r="I219" s="14" t="s">
        <v>381</v>
      </c>
      <c r="J219" s="14" t="s">
        <v>51</v>
      </c>
      <c r="K219" s="14" t="s">
        <v>130</v>
      </c>
      <c r="L219" s="14" t="s">
        <v>53</v>
      </c>
      <c r="M219" s="14"/>
      <c r="N219" s="14"/>
      <c r="O219" s="14" t="s">
        <v>54</v>
      </c>
      <c r="P219" s="14" t="s">
        <v>924</v>
      </c>
      <c r="Q219" s="14" t="s">
        <v>925</v>
      </c>
      <c r="R219" s="14" t="s">
        <v>133</v>
      </c>
      <c r="S219" s="14" t="s">
        <v>58</v>
      </c>
      <c r="T219" s="50" t="s">
        <v>926</v>
      </c>
      <c r="U219" s="50"/>
      <c r="V219" s="50" t="s">
        <v>926</v>
      </c>
      <c r="W219" s="26" t="s">
        <v>922</v>
      </c>
      <c r="X219" s="50"/>
      <c r="Y219" s="50"/>
      <c r="Z219" s="50"/>
      <c r="AA219" s="23"/>
      <c r="AB219" s="23"/>
      <c r="AC219" s="23"/>
      <c r="AD219" s="23"/>
      <c r="AE219" s="23"/>
      <c r="AF219" s="23"/>
      <c r="AG219" s="23"/>
      <c r="AH219" s="23" t="s">
        <v>61</v>
      </c>
      <c r="AI219" s="23" t="s">
        <v>62</v>
      </c>
      <c r="AJ219" s="50"/>
      <c r="AK219" s="50"/>
      <c r="AL219" s="50"/>
      <c r="AM219" s="50"/>
      <c r="AN219" s="50"/>
      <c r="AO219" s="50"/>
      <c r="AP219" s="50" t="str">
        <f t="shared" si="9"/>
        <v/>
      </c>
      <c r="AQ219" s="50" t="str">
        <f t="shared" si="10"/>
        <v xml:space="preserve">MEDEXEMPT was not excluded in 179. Resubmit 179 to match with 189. </v>
      </c>
      <c r="AR219" s="50"/>
      <c r="AS219" s="50" t="str">
        <f t="shared" si="11"/>
        <v>Exclude</v>
      </c>
      <c r="AT219" s="50" t="str">
        <f>IF(VLOOKUP($A219,'Data Notes - Working'!$A$2:$BP$571,55,FALSE)=0,"",VLOOKUP($A219,'Data Notes - Working'!$A$2:$BP$571,55,FALSE))</f>
        <v>No</v>
      </c>
      <c r="AU219" s="50" t="str">
        <f>IF(VLOOKUP($A219,'Data Notes - Working'!$A$2:$BP$571,56,FALSE)=0,"",VLOOKUP($A219,'Data Notes - Working'!$A$2:$BP$571,56,FALSE))</f>
        <v>Resolved</v>
      </c>
      <c r="AV219" s="50" t="str">
        <f>IF(VLOOKUP($A219,'Data Notes - Working'!$A$2:$BP$571,57,FALSE)=0,"",VLOOKUP($A219,'Data Notes - Working'!$A$2:$BP$571,57,FALSE))</f>
        <v/>
      </c>
      <c r="AW219" s="50" t="str">
        <f>IF(VLOOKUP($A219,'Data Notes - Working'!$A$2:$BP$571,58,FALSE)=0,"",VLOOKUP($A219,'Data Notes - Working'!$A$2:$BP$571,58,FALSE))</f>
        <v/>
      </c>
      <c r="AX219" s="50" t="str">
        <f>IF(VLOOKUP(A219,'Data Notes - Working'!A218:BP787,59,FALSE)=0,"",VLOOKUP(A219,'Data Notes - Working'!A218:BP787,59,FALSE))</f>
        <v/>
      </c>
      <c r="AY219" s="50" t="str">
        <f>IF(VLOOKUP($A219,'Data Notes - Working'!$A$2:$BP$571,60,FALSE)=0,"",VLOOKUP($A219,'Data Notes - Working'!$A$2:$BP$571,60,FALSE))</f>
        <v/>
      </c>
      <c r="AZ219" s="50" t="str">
        <f>IF(VLOOKUP($A219,'Data Notes - Working'!$A$2:$BP$571,61,FALSE)=0,"",VLOOKUP($A219,'Data Notes - Working'!$A$2:$BP$571,61,FALSE))</f>
        <v/>
      </c>
      <c r="BA219" s="50"/>
      <c r="BB219" s="50"/>
      <c r="BC219" s="50"/>
      <c r="BD219" s="50"/>
      <c r="BE219" s="50"/>
      <c r="BF219" s="50"/>
      <c r="BG219" s="50"/>
    </row>
    <row r="220" spans="1:59" s="9" customFormat="1" ht="150">
      <c r="A220" s="13" t="s">
        <v>927</v>
      </c>
      <c r="B220" s="14" t="s">
        <v>45</v>
      </c>
      <c r="C220" s="14" t="s">
        <v>46</v>
      </c>
      <c r="D220" s="14" t="s">
        <v>47</v>
      </c>
      <c r="E220" s="14" t="s">
        <v>889</v>
      </c>
      <c r="F220" s="14" t="s">
        <v>890</v>
      </c>
      <c r="G220" s="13" t="s">
        <v>127</v>
      </c>
      <c r="H220" s="14" t="s">
        <v>380</v>
      </c>
      <c r="I220" s="14" t="s">
        <v>381</v>
      </c>
      <c r="J220" s="14" t="s">
        <v>51</v>
      </c>
      <c r="K220" s="14" t="s">
        <v>130</v>
      </c>
      <c r="L220" s="14" t="s">
        <v>53</v>
      </c>
      <c r="M220" s="14"/>
      <c r="N220" s="14"/>
      <c r="O220" s="14" t="s">
        <v>54</v>
      </c>
      <c r="P220" s="14" t="s">
        <v>315</v>
      </c>
      <c r="Q220" s="14" t="s">
        <v>913</v>
      </c>
      <c r="R220" s="14" t="s">
        <v>133</v>
      </c>
      <c r="S220" s="14" t="s">
        <v>58</v>
      </c>
      <c r="T220" s="50" t="s">
        <v>928</v>
      </c>
      <c r="U220" s="50"/>
      <c r="V220" s="50" t="s">
        <v>928</v>
      </c>
      <c r="W220" s="26" t="s">
        <v>922</v>
      </c>
      <c r="X220" s="50"/>
      <c r="Y220" s="50"/>
      <c r="Z220" s="50"/>
      <c r="AA220" s="23"/>
      <c r="AB220" s="23"/>
      <c r="AC220" s="23"/>
      <c r="AD220" s="23"/>
      <c r="AE220" s="23"/>
      <c r="AF220" s="23"/>
      <c r="AG220" s="23"/>
      <c r="AH220" s="23" t="s">
        <v>61</v>
      </c>
      <c r="AI220" s="23" t="s">
        <v>62</v>
      </c>
      <c r="AJ220" s="50"/>
      <c r="AK220" s="50"/>
      <c r="AL220" s="50"/>
      <c r="AM220" s="50"/>
      <c r="AN220" s="50"/>
      <c r="AO220" s="50"/>
      <c r="AP220" s="50" t="str">
        <f t="shared" si="9"/>
        <v/>
      </c>
      <c r="AQ220" s="50" t="str">
        <f t="shared" si="10"/>
        <v xml:space="preserve">MEDEXEMPT was not excluded in 179. Resubmit 179 to match with 189. </v>
      </c>
      <c r="AR220" s="50"/>
      <c r="AS220" s="50" t="str">
        <f t="shared" si="11"/>
        <v>Exclude</v>
      </c>
      <c r="AT220" s="50" t="str">
        <f>IF(VLOOKUP($A220,'Data Notes - Working'!$A$2:$BP$571,55,FALSE)=0,"",VLOOKUP($A220,'Data Notes - Working'!$A$2:$BP$571,55,FALSE))</f>
        <v>No</v>
      </c>
      <c r="AU220" s="50" t="str">
        <f>IF(VLOOKUP($A220,'Data Notes - Working'!$A$2:$BP$571,56,FALSE)=0,"",VLOOKUP($A220,'Data Notes - Working'!$A$2:$BP$571,56,FALSE))</f>
        <v>Resolved</v>
      </c>
      <c r="AV220" s="50" t="str">
        <f>IF(VLOOKUP($A220,'Data Notes - Working'!$A$2:$BP$571,57,FALSE)=0,"",VLOOKUP($A220,'Data Notes - Working'!$A$2:$BP$571,57,FALSE))</f>
        <v/>
      </c>
      <c r="AW220" s="50" t="str">
        <f>IF(VLOOKUP($A220,'Data Notes - Working'!$A$2:$BP$571,58,FALSE)=0,"",VLOOKUP($A220,'Data Notes - Working'!$A$2:$BP$571,58,FALSE))</f>
        <v/>
      </c>
      <c r="AX220" s="50" t="str">
        <f>IF(VLOOKUP(A220,'Data Notes - Working'!A219:BP788,59,FALSE)=0,"",VLOOKUP(A220,'Data Notes - Working'!A219:BP788,59,FALSE))</f>
        <v/>
      </c>
      <c r="AY220" s="50" t="str">
        <f>IF(VLOOKUP($A220,'Data Notes - Working'!$A$2:$BP$571,60,FALSE)=0,"",VLOOKUP($A220,'Data Notes - Working'!$A$2:$BP$571,60,FALSE))</f>
        <v/>
      </c>
      <c r="AZ220" s="50" t="str">
        <f>IF(VLOOKUP($A220,'Data Notes - Working'!$A$2:$BP$571,61,FALSE)=0,"",VLOOKUP($A220,'Data Notes - Working'!$A$2:$BP$571,61,FALSE))</f>
        <v/>
      </c>
      <c r="BA220" s="50"/>
      <c r="BB220" s="50"/>
      <c r="BC220" s="50"/>
      <c r="BD220" s="50"/>
      <c r="BE220" s="50"/>
      <c r="BF220" s="50"/>
      <c r="BG220" s="50"/>
    </row>
    <row r="221" spans="1:59" s="9" customFormat="1" ht="165">
      <c r="A221" s="13" t="s">
        <v>929</v>
      </c>
      <c r="B221" s="14" t="s">
        <v>45</v>
      </c>
      <c r="C221" s="14" t="s">
        <v>46</v>
      </c>
      <c r="D221" s="14" t="s">
        <v>47</v>
      </c>
      <c r="E221" s="14" t="s">
        <v>889</v>
      </c>
      <c r="F221" s="14" t="s">
        <v>890</v>
      </c>
      <c r="G221" s="14" t="s">
        <v>172</v>
      </c>
      <c r="H221" s="14" t="s">
        <v>91</v>
      </c>
      <c r="I221" s="14" t="s">
        <v>92</v>
      </c>
      <c r="J221" s="14" t="s">
        <v>73</v>
      </c>
      <c r="K221" s="14" t="s">
        <v>173</v>
      </c>
      <c r="L221" s="14" t="s">
        <v>53</v>
      </c>
      <c r="M221" s="14" t="s">
        <v>54</v>
      </c>
      <c r="N221" s="14" t="s">
        <v>54</v>
      </c>
      <c r="O221" s="14"/>
      <c r="P221" s="14" t="s">
        <v>930</v>
      </c>
      <c r="Q221" s="14" t="s">
        <v>76</v>
      </c>
      <c r="R221" s="14" t="s">
        <v>133</v>
      </c>
      <c r="S221" s="14" t="s">
        <v>58</v>
      </c>
      <c r="T221" s="50" t="s">
        <v>931</v>
      </c>
      <c r="U221" s="50"/>
      <c r="V221" s="50" t="s">
        <v>931</v>
      </c>
      <c r="W221" s="26" t="s">
        <v>932</v>
      </c>
      <c r="X221" s="50"/>
      <c r="Y221" s="50"/>
      <c r="Z221" s="50"/>
      <c r="AA221" s="23" t="s">
        <v>54</v>
      </c>
      <c r="AB221" s="23" t="s">
        <v>54</v>
      </c>
      <c r="AC221" s="23"/>
      <c r="AD221" s="23" t="s">
        <v>933</v>
      </c>
      <c r="AE221" s="23" t="s">
        <v>76</v>
      </c>
      <c r="AF221" s="23" t="s">
        <v>133</v>
      </c>
      <c r="AG221" s="23" t="s">
        <v>141</v>
      </c>
      <c r="AH221" s="23" t="s">
        <v>61</v>
      </c>
      <c r="AI221" s="23" t="s">
        <v>101</v>
      </c>
      <c r="AJ221" s="50"/>
      <c r="AK221" s="50" t="s">
        <v>934</v>
      </c>
      <c r="AL221" s="50"/>
      <c r="AM221" s="50"/>
      <c r="AN221" s="50"/>
      <c r="AO221" s="50"/>
      <c r="AP221" s="50" t="str">
        <f t="shared" si="9"/>
        <v>Subject Count Comparison - MTH to RLA (FS185, 188): The count of CWD, FCS, HOM, LEP, MA, MAN, MHL, MIG, MILCNCTD,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2878 students, or 219.36%, is in the LEP subgroup. Please revise data and resubmit or explain in a data note why these data are accurate.</v>
      </c>
      <c r="AQ221" s="50" t="str">
        <f t="shared" si="10"/>
        <v>HS RLA is taking English 2, while MTH is taking Algebra I. Students can take the English 2/Algebra I at different grades. Also, LA allows grade 8 students to take Algebra I instead of math.</v>
      </c>
      <c r="AR221" s="50"/>
      <c r="AS221" s="50" t="str">
        <f t="shared" si="11"/>
        <v>Include</v>
      </c>
      <c r="AT221" s="50" t="str">
        <f>IF(VLOOKUP($A221,'Data Notes - Working'!$A$2:$BP$571,55,FALSE)=0,"",VLOOKUP($A221,'Data Notes - Working'!$A$2:$BP$571,55,FALSE))</f>
        <v/>
      </c>
      <c r="AU221" s="50" t="str">
        <f>IF(VLOOKUP($A221,'Data Notes - Working'!$A$2:$BP$571,56,FALSE)=0,"",VLOOKUP($A221,'Data Notes - Working'!$A$2:$BP$571,56,FALSE))</f>
        <v/>
      </c>
      <c r="AV221" s="50" t="str">
        <f>IF(VLOOKUP($A221,'Data Notes - Working'!$A$2:$BP$571,57,FALSE)=0,"",VLOOKUP($A221,'Data Notes - Working'!$A$2:$BP$571,57,FALSE))</f>
        <v/>
      </c>
      <c r="AW221" s="50" t="str">
        <f>IF(VLOOKUP($A221,'Data Notes - Working'!$A$2:$BP$571,58,FALSE)=0,"",VLOOKUP($A221,'Data Notes - Working'!$A$2:$BP$571,58,FALSE))</f>
        <v/>
      </c>
      <c r="AX221" s="50" t="str">
        <f>IF(VLOOKUP(A221,'Data Notes - Working'!A220:BP789,59,FALSE)=0,"",VLOOKUP(A221,'Data Notes - Working'!A220:BP789,59,FALSE))</f>
        <v>No</v>
      </c>
      <c r="AY221" s="50" t="str">
        <f>IF(VLOOKUP($A221,'Data Notes - Working'!$A$2:$BP$571,60,FALSE)=0,"",VLOOKUP($A221,'Data Notes - Working'!$A$2:$BP$571,60,FALSE))</f>
        <v>Subject Count Comparison - MTH to RLA (FS185, 188): The count of CWD, FCS, HOM, LEP, MA, MAN, MHL, MIG, MILCNCTD,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2878 students, or 219.36%, is in the LEP subgroup. Please revise data and resubmit or explain in a data note why these data are accurate.</v>
      </c>
      <c r="AZ221" s="50" t="str">
        <f>IF(VLOOKUP($A221,'Data Notes - Working'!$A$2:$BP$571,61,FALSE)=0,"",VLOOKUP($A221,'Data Notes - Working'!$A$2:$BP$571,61,FALSE))</f>
        <v>HS RLA is taking English 2, while MTH is taking Algebra I. Students can take the English 2/Algebra I at different grades. Also, Louisiana allows grade 8 students to take Algebra I instead of math.</v>
      </c>
      <c r="BA221" s="50"/>
      <c r="BB221" s="50"/>
      <c r="BC221" s="50"/>
      <c r="BD221" s="50"/>
      <c r="BE221" s="50"/>
      <c r="BF221" s="50"/>
      <c r="BG221" s="50"/>
    </row>
    <row r="222" spans="1:59" s="9" customFormat="1" ht="180">
      <c r="A222" s="13" t="s">
        <v>936</v>
      </c>
      <c r="B222" s="14" t="s">
        <v>45</v>
      </c>
      <c r="C222" s="14" t="s">
        <v>46</v>
      </c>
      <c r="D222" s="14" t="s">
        <v>47</v>
      </c>
      <c r="E222" s="14" t="s">
        <v>889</v>
      </c>
      <c r="F222" s="14" t="s">
        <v>890</v>
      </c>
      <c r="G222" s="14" t="s">
        <v>172</v>
      </c>
      <c r="H222" s="14" t="s">
        <v>91</v>
      </c>
      <c r="I222" s="14" t="s">
        <v>92</v>
      </c>
      <c r="J222" s="14" t="s">
        <v>73</v>
      </c>
      <c r="K222" s="14" t="s">
        <v>173</v>
      </c>
      <c r="L222" s="14" t="s">
        <v>53</v>
      </c>
      <c r="M222" s="14" t="s">
        <v>54</v>
      </c>
      <c r="N222" s="14" t="s">
        <v>54</v>
      </c>
      <c r="O222" s="14"/>
      <c r="P222" s="14" t="s">
        <v>937</v>
      </c>
      <c r="Q222" s="14" t="s">
        <v>174</v>
      </c>
      <c r="R222" s="14" t="s">
        <v>133</v>
      </c>
      <c r="S222" s="14" t="s">
        <v>58</v>
      </c>
      <c r="T222" s="50" t="s">
        <v>938</v>
      </c>
      <c r="U222" s="50"/>
      <c r="V222" s="50" t="s">
        <v>938</v>
      </c>
      <c r="W222" s="26" t="s">
        <v>939</v>
      </c>
      <c r="X222" s="50"/>
      <c r="Y222" s="50"/>
      <c r="Z222" s="50"/>
      <c r="AA222" s="23"/>
      <c r="AB222" s="23"/>
      <c r="AC222" s="23"/>
      <c r="AD222" s="23"/>
      <c r="AE222" s="23"/>
      <c r="AF222" s="23"/>
      <c r="AG222" s="23"/>
      <c r="AH222" s="23" t="s">
        <v>61</v>
      </c>
      <c r="AI222" s="23" t="s">
        <v>62</v>
      </c>
      <c r="AJ222" s="50"/>
      <c r="AK222" s="50"/>
      <c r="AL222" s="50"/>
      <c r="AM222" s="50"/>
      <c r="AN222" s="50"/>
      <c r="AO222" s="50"/>
      <c r="AP222" s="50" t="str">
        <f t="shared" si="9"/>
        <v/>
      </c>
      <c r="AQ222" s="50" t="str">
        <f t="shared" si="10"/>
        <v xml:space="preserve">Resubmitted 188 to update PARTELP </v>
      </c>
      <c r="AR222" s="50"/>
      <c r="AS222" s="50" t="str">
        <f t="shared" si="11"/>
        <v>Exclude</v>
      </c>
      <c r="AT222" s="50" t="str">
        <f>IF(VLOOKUP($A222,'Data Notes - Working'!$A$2:$BP$571,55,FALSE)=0,"",VLOOKUP($A222,'Data Notes - Working'!$A$2:$BP$571,55,FALSE))</f>
        <v>No</v>
      </c>
      <c r="AU222" s="50" t="str">
        <f>IF(VLOOKUP($A222,'Data Notes - Working'!$A$2:$BP$571,56,FALSE)=0,"",VLOOKUP($A222,'Data Notes - Working'!$A$2:$BP$571,56,FALSE))</f>
        <v>Resolved</v>
      </c>
      <c r="AV222" s="50" t="str">
        <f>IF(VLOOKUP($A222,'Data Notes - Working'!$A$2:$BP$571,57,FALSE)=0,"",VLOOKUP($A222,'Data Notes - Working'!$A$2:$BP$571,57,FALSE))</f>
        <v/>
      </c>
      <c r="AW222" s="50" t="str">
        <f>IF(VLOOKUP($A222,'Data Notes - Working'!$A$2:$BP$571,58,FALSE)=0,"",VLOOKUP($A222,'Data Notes - Working'!$A$2:$BP$571,58,FALSE))</f>
        <v/>
      </c>
      <c r="AX222" s="50" t="str">
        <f>IF(VLOOKUP(A222,'Data Notes - Working'!A221:BP790,59,FALSE)=0,"",VLOOKUP(A222,'Data Notes - Working'!A221:BP790,59,FALSE))</f>
        <v/>
      </c>
      <c r="AY222" s="50" t="str">
        <f>IF(VLOOKUP($A222,'Data Notes - Working'!$A$2:$BP$571,60,FALSE)=0,"",VLOOKUP($A222,'Data Notes - Working'!$A$2:$BP$571,60,FALSE))</f>
        <v/>
      </c>
      <c r="AZ222" s="50" t="str">
        <f>IF(VLOOKUP($A222,'Data Notes - Working'!$A$2:$BP$571,61,FALSE)=0,"",VLOOKUP($A222,'Data Notes - Working'!$A$2:$BP$571,61,FALSE))</f>
        <v/>
      </c>
      <c r="BA222" s="50"/>
      <c r="BB222" s="50"/>
      <c r="BC222" s="50"/>
      <c r="BD222" s="50"/>
      <c r="BE222" s="50"/>
      <c r="BF222" s="50"/>
      <c r="BG222" s="50"/>
    </row>
    <row r="223" spans="1:59" s="9" customFormat="1" ht="105">
      <c r="A223" s="13" t="s">
        <v>940</v>
      </c>
      <c r="B223" s="14" t="s">
        <v>45</v>
      </c>
      <c r="C223" s="14" t="s">
        <v>46</v>
      </c>
      <c r="D223" s="14" t="s">
        <v>47</v>
      </c>
      <c r="E223" s="14" t="s">
        <v>889</v>
      </c>
      <c r="F223" s="14" t="s">
        <v>890</v>
      </c>
      <c r="G223" s="13" t="s">
        <v>179</v>
      </c>
      <c r="H223" s="14">
        <v>185</v>
      </c>
      <c r="I223" s="14">
        <v>588</v>
      </c>
      <c r="J223" s="14" t="s">
        <v>73</v>
      </c>
      <c r="K223" s="14" t="s">
        <v>180</v>
      </c>
      <c r="L223" s="14" t="s">
        <v>53</v>
      </c>
      <c r="M223" s="14" t="s">
        <v>54</v>
      </c>
      <c r="N223" s="14"/>
      <c r="O223" s="14"/>
      <c r="P223" s="14" t="s">
        <v>392</v>
      </c>
      <c r="Q223" s="14" t="s">
        <v>56</v>
      </c>
      <c r="R223" s="14" t="s">
        <v>68</v>
      </c>
      <c r="S223" s="14" t="s">
        <v>58</v>
      </c>
      <c r="T223" s="50" t="s">
        <v>941</v>
      </c>
      <c r="U223" s="50"/>
      <c r="V223" s="50" t="s">
        <v>941</v>
      </c>
      <c r="W223" s="26" t="s">
        <v>942</v>
      </c>
      <c r="X223" s="50"/>
      <c r="Y223" s="50"/>
      <c r="Z223" s="50"/>
      <c r="AA223" s="23" t="s">
        <v>54</v>
      </c>
      <c r="AB223" s="23"/>
      <c r="AC223" s="23"/>
      <c r="AD223" s="23" t="s">
        <v>943</v>
      </c>
      <c r="AE223" s="23" t="s">
        <v>133</v>
      </c>
      <c r="AF223" s="23" t="s">
        <v>133</v>
      </c>
      <c r="AG223" s="23" t="s">
        <v>141</v>
      </c>
      <c r="AH223" s="23" t="s">
        <v>61</v>
      </c>
      <c r="AI223" s="23" t="s">
        <v>101</v>
      </c>
      <c r="AJ223" s="50"/>
      <c r="AK223" s="50" t="s">
        <v>944</v>
      </c>
      <c r="AL223" s="50"/>
      <c r="AM223" s="50"/>
      <c r="AN223" s="50"/>
      <c r="AO223" s="50"/>
      <c r="AP223" s="50" t="str">
        <f t="shared" si="9"/>
        <v>Low Participation Rate (FS185): The participation rate for MNP, MILCNCTD, LEP, HOM, FCS students range from 85.61 to 94.82%. The ESEA, as amended, requires that States annually measure the achievement of not less than 95 percent of all students, and 95 percent of all students in each subgroup of students. Please revise data and resubmit and/or provide an explanatory data note.</v>
      </c>
      <c r="AQ223" s="50" t="str">
        <f t="shared" si="10"/>
        <v>Resubmitted 185/188</v>
      </c>
      <c r="AR223" s="50"/>
      <c r="AS223" s="50" t="str">
        <f t="shared" si="11"/>
        <v>Include</v>
      </c>
      <c r="AT223" s="50" t="str">
        <f>IF(VLOOKUP($A223,'Data Notes - Working'!$A$2:$BP$571,55,FALSE)=0,"",VLOOKUP($A223,'Data Notes - Working'!$A$2:$BP$571,55,FALSE))</f>
        <v>SEA only issue</v>
      </c>
      <c r="AU223" s="50" t="str">
        <f>IF(VLOOKUP($A223,'Data Notes - Working'!$A$2:$BP$571,56,FALSE)=0,"",VLOOKUP($A223,'Data Notes - Working'!$A$2:$BP$571,56,FALSE))</f>
        <v/>
      </c>
      <c r="AV223" s="50" t="str">
        <f>IF(VLOOKUP($A223,'Data Notes - Working'!$A$2:$BP$571,57,FALSE)=0,"",VLOOKUP($A223,'Data Notes - Working'!$A$2:$BP$571,57,FALSE))</f>
        <v>No</v>
      </c>
      <c r="AW223" s="50" t="str">
        <f>IF(VLOOKUP($A223,'Data Notes - Working'!$A$2:$BP$571,58,FALSE)=0,"",VLOOKUP($A223,'Data Notes - Working'!$A$2:$BP$571,58,FALSE))</f>
        <v>Not relevant</v>
      </c>
      <c r="AX223" s="50" t="str">
        <f>IF(VLOOKUP(A223,'Data Notes - Working'!A222:BP791,59,FALSE)=0,"",VLOOKUP(A223,'Data Notes - Working'!A222:BP791,59,FALSE))</f>
        <v>No</v>
      </c>
      <c r="AY223" s="50" t="str">
        <f>IF(VLOOKUP($A223,'Data Notes - Working'!$A$2:$BP$571,60,FALSE)=0,"",VLOOKUP($A223,'Data Notes - Working'!$A$2:$BP$571,60,FALSE))</f>
        <v>Low Participation Rate (FS185): The participation rate for MNP, MILCNCTD, LEP, HOM, FCS students range from 85.61 to 94.82%. The ESEA, as amended, requires that States annually measure the achievement of not less than 95 percent of all students, and 95 percent of all students in each subgroup of students. Please revise data and resubmit and/or provide an explanatory data note.</v>
      </c>
      <c r="AZ223" s="50" t="str">
        <f>IF(VLOOKUP($A223,'Data Notes - Working'!$A$2:$BP$571,61,FALSE)=0,"",VLOOKUP($A223,'Data Notes - Working'!$A$2:$BP$571,61,FALSE))</f>
        <v/>
      </c>
      <c r="BA223" s="50"/>
      <c r="BB223" s="50"/>
      <c r="BC223" s="50"/>
      <c r="BD223" s="50"/>
      <c r="BE223" s="50"/>
      <c r="BF223" s="50"/>
      <c r="BG223" s="50"/>
    </row>
    <row r="224" spans="1:59" s="9" customFormat="1" ht="105">
      <c r="A224" s="13" t="s">
        <v>945</v>
      </c>
      <c r="B224" s="14" t="s">
        <v>45</v>
      </c>
      <c r="C224" s="14" t="s">
        <v>46</v>
      </c>
      <c r="D224" s="14" t="s">
        <v>47</v>
      </c>
      <c r="E224" s="14" t="s">
        <v>889</v>
      </c>
      <c r="F224" s="14" t="s">
        <v>890</v>
      </c>
      <c r="G224" s="13" t="s">
        <v>179</v>
      </c>
      <c r="H224" s="14">
        <v>188</v>
      </c>
      <c r="I224" s="14">
        <v>589</v>
      </c>
      <c r="J224" s="14" t="s">
        <v>73</v>
      </c>
      <c r="K224" s="14" t="s">
        <v>180</v>
      </c>
      <c r="L224" s="14" t="s">
        <v>53</v>
      </c>
      <c r="M224" s="14"/>
      <c r="N224" s="14" t="s">
        <v>54</v>
      </c>
      <c r="O224" s="14"/>
      <c r="P224" s="14" t="s">
        <v>946</v>
      </c>
      <c r="Q224" s="14" t="s">
        <v>56</v>
      </c>
      <c r="R224" s="14" t="s">
        <v>68</v>
      </c>
      <c r="S224" s="14" t="s">
        <v>58</v>
      </c>
      <c r="T224" s="50" t="s">
        <v>947</v>
      </c>
      <c r="U224" s="50"/>
      <c r="V224" s="50" t="s">
        <v>947</v>
      </c>
      <c r="W224" s="26" t="s">
        <v>948</v>
      </c>
      <c r="X224" s="50"/>
      <c r="Y224" s="50"/>
      <c r="Z224" s="50"/>
      <c r="AA224" s="23"/>
      <c r="AB224" s="23" t="s">
        <v>54</v>
      </c>
      <c r="AC224" s="23"/>
      <c r="AD224" s="23" t="s">
        <v>949</v>
      </c>
      <c r="AE224" s="23" t="s">
        <v>133</v>
      </c>
      <c r="AF224" s="23" t="s">
        <v>133</v>
      </c>
      <c r="AG224" s="23" t="s">
        <v>141</v>
      </c>
      <c r="AH224" s="23" t="s">
        <v>61</v>
      </c>
      <c r="AI224" s="23" t="s">
        <v>101</v>
      </c>
      <c r="AJ224" s="50"/>
      <c r="AK224" s="50" t="s">
        <v>950</v>
      </c>
      <c r="AL224" s="50"/>
      <c r="AM224" s="50"/>
      <c r="AN224" s="50"/>
      <c r="AO224" s="50"/>
      <c r="AP224" s="50" t="str">
        <f t="shared" si="9"/>
        <v>Low Participation Rate (FS188): The participation rate for MNP, MM, MILCNCTD, HOM, FCS students range from 85.45 to 94.94%. The ESEA, as amended, requires that States annually measure the achievement of not less than 95 percent of all students, and 95 percent of all students in each subgroup of students. Please revise data and resubmit and/or provide an explanatory data note.</v>
      </c>
      <c r="AQ224" s="50" t="str">
        <f t="shared" si="10"/>
        <v>Resubmitted 188</v>
      </c>
      <c r="AR224" s="50"/>
      <c r="AS224" s="50" t="str">
        <f t="shared" si="11"/>
        <v>Include</v>
      </c>
      <c r="AT224" s="50" t="str">
        <f>IF(VLOOKUP($A224,'Data Notes - Working'!$A$2:$BP$571,55,FALSE)=0,"",VLOOKUP($A224,'Data Notes - Working'!$A$2:$BP$571,55,FALSE))</f>
        <v>SEA only issue</v>
      </c>
      <c r="AU224" s="50" t="str">
        <f>IF(VLOOKUP($A224,'Data Notes - Working'!$A$2:$BP$571,56,FALSE)=0,"",VLOOKUP($A224,'Data Notes - Working'!$A$2:$BP$571,56,FALSE))</f>
        <v/>
      </c>
      <c r="AV224" s="50" t="str">
        <f>IF(VLOOKUP($A224,'Data Notes - Working'!$A$2:$BP$571,57,FALSE)=0,"",VLOOKUP($A224,'Data Notes - Working'!$A$2:$BP$571,57,FALSE))</f>
        <v>No</v>
      </c>
      <c r="AW224" s="50" t="str">
        <f>IF(VLOOKUP($A224,'Data Notes - Working'!$A$2:$BP$571,58,FALSE)=0,"",VLOOKUP($A224,'Data Notes - Working'!$A$2:$BP$571,58,FALSE))</f>
        <v>Not relevant</v>
      </c>
      <c r="AX224" s="50" t="str">
        <f>IF(VLOOKUP(A224,'Data Notes - Working'!A223:BP792,59,FALSE)=0,"",VLOOKUP(A224,'Data Notes - Working'!A223:BP792,59,FALSE))</f>
        <v>No</v>
      </c>
      <c r="AY224" s="50" t="str">
        <f>IF(VLOOKUP($A224,'Data Notes - Working'!$A$2:$BP$571,60,FALSE)=0,"",VLOOKUP($A224,'Data Notes - Working'!$A$2:$BP$571,60,FALSE))</f>
        <v>Low Participation Rate (FS188): The participation rate for MNP, MM, MILCNCTD, HOM, FCS students range from 85.45 to 94.94%. The ESEA, as amended, requires that States annually measure the achievement of not less than 95 percent of all students, and 95 percent of all students in each subgroup of students. Please revise data and resubmit and/or provide an explanatory data note.</v>
      </c>
      <c r="AZ224" s="50" t="str">
        <f>IF(VLOOKUP($A224,'Data Notes - Working'!$A$2:$BP$571,61,FALSE)=0,"",VLOOKUP($A224,'Data Notes - Working'!$A$2:$BP$571,61,FALSE))</f>
        <v/>
      </c>
      <c r="BA224" s="50"/>
      <c r="BB224" s="50"/>
      <c r="BC224" s="50"/>
      <c r="BD224" s="50"/>
      <c r="BE224" s="50"/>
      <c r="BF224" s="50"/>
      <c r="BG224" s="50"/>
    </row>
    <row r="225" spans="1:59" s="9" customFormat="1" ht="150">
      <c r="A225" s="13" t="s">
        <v>951</v>
      </c>
      <c r="B225" s="14" t="s">
        <v>45</v>
      </c>
      <c r="C225" s="14" t="s">
        <v>46</v>
      </c>
      <c r="D225" s="14" t="s">
        <v>47</v>
      </c>
      <c r="E225" s="14" t="s">
        <v>889</v>
      </c>
      <c r="F225" s="14" t="s">
        <v>890</v>
      </c>
      <c r="G225" s="17" t="s">
        <v>136</v>
      </c>
      <c r="H225" s="18">
        <v>185</v>
      </c>
      <c r="I225" s="14">
        <v>588</v>
      </c>
      <c r="J225" s="14" t="s">
        <v>73</v>
      </c>
      <c r="K225" s="14" t="s">
        <v>137</v>
      </c>
      <c r="L225" s="14" t="s">
        <v>53</v>
      </c>
      <c r="M225" s="14" t="s">
        <v>54</v>
      </c>
      <c r="N225" s="14"/>
      <c r="O225" s="14"/>
      <c r="P225" s="14" t="s">
        <v>55</v>
      </c>
      <c r="Q225" s="14" t="s">
        <v>56</v>
      </c>
      <c r="R225" s="14" t="s">
        <v>140</v>
      </c>
      <c r="S225" s="14" t="s">
        <v>58</v>
      </c>
      <c r="T225" s="50" t="s">
        <v>952</v>
      </c>
      <c r="U225" s="50"/>
      <c r="V225" s="50" t="s">
        <v>953</v>
      </c>
      <c r="W225" s="26" t="s">
        <v>954</v>
      </c>
      <c r="X225" s="50"/>
      <c r="Y225" s="50"/>
      <c r="Z225" s="50" t="s">
        <v>437</v>
      </c>
      <c r="AA225" s="23" t="s">
        <v>54</v>
      </c>
      <c r="AB225" s="23"/>
      <c r="AC225" s="23"/>
      <c r="AD225" s="14" t="s">
        <v>139</v>
      </c>
      <c r="AE225" s="14" t="s">
        <v>133</v>
      </c>
      <c r="AF225" s="14" t="s">
        <v>140</v>
      </c>
      <c r="AG225" s="14" t="s">
        <v>141</v>
      </c>
      <c r="AH225" s="23" t="s">
        <v>61</v>
      </c>
      <c r="AI225" s="23" t="s">
        <v>101</v>
      </c>
      <c r="AJ225" s="50"/>
      <c r="AK225" s="50" t="s">
        <v>953</v>
      </c>
      <c r="AL225" s="50"/>
      <c r="AM225" s="50"/>
      <c r="AN225" s="50"/>
      <c r="AO225" s="50"/>
      <c r="AP225" s="50" t="str">
        <f t="shared" si="9"/>
        <v>1% CWD Alternate Assessment Participation [MATHEMATICS]: Students with Disabilities (IDEA) (CWD) taking the alternate assessment based on alternate achievement standards (ALTPARTALTACH) make up 1.30%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Q225" s="50" t="str">
        <f t="shared" si="10"/>
        <v>Resubmitted 185</v>
      </c>
      <c r="AR225" s="50"/>
      <c r="AS225" s="50" t="str">
        <f t="shared" si="11"/>
        <v>Include</v>
      </c>
      <c r="AT225" s="50" t="str">
        <f>IF(VLOOKUP($A225,'Data Notes - Working'!$A$2:$BP$571,55,FALSE)=0,"",VLOOKUP($A225,'Data Notes - Working'!$A$2:$BP$571,55,FALSE))</f>
        <v/>
      </c>
      <c r="AU225" s="50" t="str">
        <f>IF(VLOOKUP($A225,'Data Notes - Working'!$A$2:$BP$571,56,FALSE)=0,"",VLOOKUP($A225,'Data Notes - Working'!$A$2:$BP$571,56,FALSE))</f>
        <v/>
      </c>
      <c r="AV225" s="50" t="str">
        <f>IF(VLOOKUP($A225,'Data Notes - Working'!$A$2:$BP$571,57,FALSE)=0,"",VLOOKUP($A225,'Data Notes - Working'!$A$2:$BP$571,57,FALSE))</f>
        <v>No</v>
      </c>
      <c r="AW225" s="50" t="str">
        <f>IF(VLOOKUP($A225,'Data Notes - Working'!$A$2:$BP$571,58,FALSE)=0,"",VLOOKUP($A225,'Data Notes - Working'!$A$2:$BP$571,58,FALSE))</f>
        <v>Not relevant</v>
      </c>
      <c r="AX225" s="50" t="str">
        <f>IF(VLOOKUP(A225,'Data Notes - Working'!A224:BP793,59,FALSE)=0,"",VLOOKUP(A225,'Data Notes - Working'!A224:BP793,59,FALSE))</f>
        <v>No</v>
      </c>
      <c r="AY225" s="50" t="str">
        <f>IF(VLOOKUP($A225,'Data Notes - Working'!$A$2:$BP$571,60,FALSE)=0,"",VLOOKUP($A225,'Data Notes - Working'!$A$2:$BP$571,60,FALSE))</f>
        <v>1% CWD Alternate Assessment Participation [MATHEMATICS]: Students with Disabilities (IDEA) (CWD) taking the alternate assessment based on alternate achievement standards (ALTPARTALTACH) make up 1.30%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225" s="50" t="str">
        <f>IF(VLOOKUP($A225,'Data Notes - Working'!$A$2:$BP$571,61,FALSE)=0,"",VLOOKUP($A225,'Data Notes - Working'!$A$2:$BP$571,61,FALSE))</f>
        <v/>
      </c>
      <c r="BA225" s="50"/>
      <c r="BB225" s="50"/>
      <c r="BC225" s="50"/>
      <c r="BD225" s="50"/>
      <c r="BE225" s="50"/>
      <c r="BF225" s="50"/>
      <c r="BG225" s="50"/>
    </row>
    <row r="226" spans="1:59" s="9" customFormat="1" ht="165">
      <c r="A226" s="13" t="s">
        <v>955</v>
      </c>
      <c r="B226" s="14" t="s">
        <v>45</v>
      </c>
      <c r="C226" s="14" t="s">
        <v>46</v>
      </c>
      <c r="D226" s="14" t="s">
        <v>47</v>
      </c>
      <c r="E226" s="14" t="s">
        <v>889</v>
      </c>
      <c r="F226" s="14" t="s">
        <v>890</v>
      </c>
      <c r="G226" s="17" t="s">
        <v>136</v>
      </c>
      <c r="H226" s="18">
        <v>188</v>
      </c>
      <c r="I226" s="14">
        <v>589</v>
      </c>
      <c r="J226" s="14" t="s">
        <v>73</v>
      </c>
      <c r="K226" s="14" t="s">
        <v>137</v>
      </c>
      <c r="L226" s="14" t="s">
        <v>53</v>
      </c>
      <c r="M226" s="14"/>
      <c r="N226" s="14" t="s">
        <v>54</v>
      </c>
      <c r="O226" s="14"/>
      <c r="P226" s="14" t="s">
        <v>55</v>
      </c>
      <c r="Q226" s="14" t="s">
        <v>56</v>
      </c>
      <c r="R226" s="14" t="s">
        <v>140</v>
      </c>
      <c r="S226" s="14" t="s">
        <v>58</v>
      </c>
      <c r="T226" s="50" t="s">
        <v>956</v>
      </c>
      <c r="U226" s="50"/>
      <c r="V226" s="50" t="s">
        <v>957</v>
      </c>
      <c r="W226" s="26" t="s">
        <v>948</v>
      </c>
      <c r="X226" s="50"/>
      <c r="Y226" s="50"/>
      <c r="Z226" s="50" t="s">
        <v>437</v>
      </c>
      <c r="AA226" s="23"/>
      <c r="AB226" s="23" t="s">
        <v>54</v>
      </c>
      <c r="AC226" s="23"/>
      <c r="AD226" s="14" t="s">
        <v>139</v>
      </c>
      <c r="AE226" s="14" t="s">
        <v>133</v>
      </c>
      <c r="AF226" s="14" t="s">
        <v>140</v>
      </c>
      <c r="AG226" s="14" t="s">
        <v>141</v>
      </c>
      <c r="AH226" s="23" t="s">
        <v>61</v>
      </c>
      <c r="AI226" s="23" t="s">
        <v>101</v>
      </c>
      <c r="AJ226" s="50"/>
      <c r="AK226" s="50" t="s">
        <v>957</v>
      </c>
      <c r="AL226" s="50"/>
      <c r="AM226" s="50"/>
      <c r="AN226" s="50"/>
      <c r="AO226" s="50"/>
      <c r="AP226" s="50" t="str">
        <f t="shared" si="9"/>
        <v xml:space="preserve">1% CWD Alternate Assessment Participation [READING/LANGUAGE ARTS]: Students with Disabilities (IDEA) (CWD) taking the alternate assessment based on alternate achievement standards (ALTPARTALTACH) make up 1.25%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226" s="50" t="str">
        <f t="shared" si="10"/>
        <v>Resubmitted 188</v>
      </c>
      <c r="AR226" s="50"/>
      <c r="AS226" s="50" t="str">
        <f t="shared" si="11"/>
        <v>Include</v>
      </c>
      <c r="AT226" s="50" t="str">
        <f>IF(VLOOKUP($A226,'Data Notes - Working'!$A$2:$BP$571,55,FALSE)=0,"",VLOOKUP($A226,'Data Notes - Working'!$A$2:$BP$571,55,FALSE))</f>
        <v/>
      </c>
      <c r="AU226" s="50" t="str">
        <f>IF(VLOOKUP($A226,'Data Notes - Working'!$A$2:$BP$571,56,FALSE)=0,"",VLOOKUP($A226,'Data Notes - Working'!$A$2:$BP$571,56,FALSE))</f>
        <v/>
      </c>
      <c r="AV226" s="50" t="str">
        <f>IF(VLOOKUP($A226,'Data Notes - Working'!$A$2:$BP$571,57,FALSE)=0,"",VLOOKUP($A226,'Data Notes - Working'!$A$2:$BP$571,57,FALSE))</f>
        <v>No</v>
      </c>
      <c r="AW226" s="50" t="str">
        <f>IF(VLOOKUP($A226,'Data Notes - Working'!$A$2:$BP$571,58,FALSE)=0,"",VLOOKUP($A226,'Data Notes - Working'!$A$2:$BP$571,58,FALSE))</f>
        <v>Not relevant</v>
      </c>
      <c r="AX226" s="50" t="str">
        <f>IF(VLOOKUP(A226,'Data Notes - Working'!A225:BP794,59,FALSE)=0,"",VLOOKUP(A226,'Data Notes - Working'!A225:BP794,59,FALSE))</f>
        <v>No</v>
      </c>
      <c r="AY226" s="50" t="str">
        <f>IF(VLOOKUP($A226,'Data Notes - Working'!$A$2:$BP$571,60,FALSE)=0,"",VLOOKUP($A226,'Data Notes - Working'!$A$2:$BP$571,60,FALSE))</f>
        <v xml:space="preserve">1% CWD Alternate Assessment Participation [READING/LANGUAGE ARTS]: Students with Disabilities (IDEA) (CWD) taking the alternate assessment based on alternate achievement standards (ALTPARTALTACH) make up 1.25%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226" s="50" t="str">
        <f>IF(VLOOKUP($A226,'Data Notes - Working'!$A$2:$BP$571,61,FALSE)=0,"",VLOOKUP($A226,'Data Notes - Working'!$A$2:$BP$571,61,FALSE))</f>
        <v/>
      </c>
      <c r="BA226" s="50"/>
      <c r="BB226" s="50"/>
      <c r="BC226" s="50"/>
      <c r="BD226" s="50"/>
      <c r="BE226" s="50"/>
      <c r="BF226" s="50"/>
      <c r="BG226" s="50"/>
    </row>
    <row r="227" spans="1:59" s="9" customFormat="1" ht="150">
      <c r="A227" s="13" t="s">
        <v>958</v>
      </c>
      <c r="B227" s="14" t="s">
        <v>45</v>
      </c>
      <c r="C227" s="14" t="s">
        <v>46</v>
      </c>
      <c r="D227" s="14" t="s">
        <v>47</v>
      </c>
      <c r="E227" s="14" t="s">
        <v>889</v>
      </c>
      <c r="F227" s="14" t="s">
        <v>890</v>
      </c>
      <c r="G227" s="17" t="s">
        <v>136</v>
      </c>
      <c r="H227" s="18">
        <v>189</v>
      </c>
      <c r="I227" s="14">
        <v>590</v>
      </c>
      <c r="J227" s="14" t="s">
        <v>73</v>
      </c>
      <c r="K227" s="14" t="s">
        <v>137</v>
      </c>
      <c r="L227" s="14" t="s">
        <v>53</v>
      </c>
      <c r="M227" s="14"/>
      <c r="N227" s="14"/>
      <c r="O227" s="14" t="s">
        <v>54</v>
      </c>
      <c r="P227" s="14" t="s">
        <v>55</v>
      </c>
      <c r="Q227" s="14" t="s">
        <v>56</v>
      </c>
      <c r="R227" s="14" t="s">
        <v>140</v>
      </c>
      <c r="S227" s="14" t="s">
        <v>58</v>
      </c>
      <c r="T227" s="50" t="s">
        <v>959</v>
      </c>
      <c r="U227" s="50"/>
      <c r="V227" s="50" t="s">
        <v>960</v>
      </c>
      <c r="W227" s="26" t="s">
        <v>961</v>
      </c>
      <c r="X227" s="50"/>
      <c r="Y227" s="50"/>
      <c r="Z227" s="50" t="s">
        <v>399</v>
      </c>
      <c r="AA227" s="23"/>
      <c r="AB227" s="23"/>
      <c r="AC227" s="23" t="s">
        <v>54</v>
      </c>
      <c r="AD227" s="14" t="s">
        <v>139</v>
      </c>
      <c r="AE227" s="14" t="s">
        <v>133</v>
      </c>
      <c r="AF227" s="14" t="s">
        <v>140</v>
      </c>
      <c r="AG227" s="14" t="s">
        <v>141</v>
      </c>
      <c r="AH227" s="23" t="s">
        <v>61</v>
      </c>
      <c r="AI227" s="23" t="s">
        <v>101</v>
      </c>
      <c r="AJ227" s="50"/>
      <c r="AK227" s="50" t="s">
        <v>962</v>
      </c>
      <c r="AL227" s="50"/>
      <c r="AM227" s="50"/>
      <c r="AN227" s="50"/>
      <c r="AO227" s="50"/>
      <c r="AP227" s="50" t="str">
        <f t="shared" si="9"/>
        <v xml:space="preserve">1% CWD Alternate Assessment Participation [SCIENCE]: Students with Disabilities (IDEA) (CWD) taking the alternate assessment based on alternate achievement standards (ALTPARTALTACH) make up 4.90%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v>
      </c>
      <c r="AQ227" s="50" t="str">
        <f t="shared" si="10"/>
        <v>Resbumitted 189</v>
      </c>
      <c r="AR227" s="50"/>
      <c r="AS227" s="50" t="str">
        <f t="shared" si="11"/>
        <v>Include</v>
      </c>
      <c r="AT227" s="50" t="str">
        <f>IF(VLOOKUP($A227,'Data Notes - Working'!$A$2:$BP$571,55,FALSE)=0,"",VLOOKUP($A227,'Data Notes - Working'!$A$2:$BP$571,55,FALSE))</f>
        <v>Science-only issue</v>
      </c>
      <c r="AU227" s="50" t="str">
        <f>IF(VLOOKUP($A227,'Data Notes - Working'!$A$2:$BP$571,56,FALSE)=0,"",VLOOKUP($A227,'Data Notes - Working'!$A$2:$BP$571,56,FALSE))</f>
        <v/>
      </c>
      <c r="AV227" s="50" t="str">
        <f>IF(VLOOKUP($A227,'Data Notes - Working'!$A$2:$BP$571,57,FALSE)=0,"",VLOOKUP($A227,'Data Notes - Working'!$A$2:$BP$571,57,FALSE))</f>
        <v/>
      </c>
      <c r="AW227" s="50" t="str">
        <f>IF(VLOOKUP($A227,'Data Notes - Working'!$A$2:$BP$571,58,FALSE)=0,"",VLOOKUP($A227,'Data Notes - Working'!$A$2:$BP$571,58,FALSE))</f>
        <v/>
      </c>
      <c r="AX227" s="50" t="str">
        <f>IF(VLOOKUP(A227,'Data Notes - Working'!A226:BP795,59,FALSE)=0,"",VLOOKUP(A227,'Data Notes - Working'!A226:BP795,59,FALSE))</f>
        <v>No</v>
      </c>
      <c r="AY227" s="50" t="str">
        <f>IF(VLOOKUP($A227,'Data Notes - Working'!$A$2:$BP$571,60,FALSE)=0,"",VLOOKUP($A227,'Data Notes - Working'!$A$2:$BP$571,60,FALSE))</f>
        <v xml:space="preserve">1% CWD Alternate Assessment Participation [SCIENCE]: Students with Disabilities (IDEA) (CWD) taking the alternate assessment based on alternate achievement standards (ALTPARTALTACH) make up 4.90%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227" s="50" t="str">
        <f>IF(VLOOKUP($A227,'Data Notes - Working'!$A$2:$BP$571,61,FALSE)=0,"",VLOOKUP($A227,'Data Notes - Working'!$A$2:$BP$571,61,FALSE))</f>
        <v>Resbumitted 189</v>
      </c>
      <c r="BA227" s="50"/>
      <c r="BB227" s="50"/>
      <c r="BC227" s="50"/>
      <c r="BD227" s="50"/>
      <c r="BE227" s="50"/>
      <c r="BF227" s="50"/>
      <c r="BG227" s="50"/>
    </row>
    <row r="228" spans="1:59" s="9" customFormat="1" ht="120">
      <c r="A228" s="13" t="s">
        <v>963</v>
      </c>
      <c r="B228" s="14" t="s">
        <v>45</v>
      </c>
      <c r="C228" s="14" t="s">
        <v>46</v>
      </c>
      <c r="D228" s="14" t="s">
        <v>47</v>
      </c>
      <c r="E228" s="14" t="s">
        <v>964</v>
      </c>
      <c r="F228" s="14" t="s">
        <v>965</v>
      </c>
      <c r="G228" s="13" t="s">
        <v>104</v>
      </c>
      <c r="H228" s="14" t="s">
        <v>198</v>
      </c>
      <c r="I228" s="14" t="s">
        <v>199</v>
      </c>
      <c r="J228" s="14" t="s">
        <v>73</v>
      </c>
      <c r="K228" s="14" t="s">
        <v>107</v>
      </c>
      <c r="L228" s="14" t="s">
        <v>53</v>
      </c>
      <c r="M228" s="14" t="s">
        <v>54</v>
      </c>
      <c r="N228" s="14" t="s">
        <v>54</v>
      </c>
      <c r="O228" s="14"/>
      <c r="P228" s="14" t="s">
        <v>108</v>
      </c>
      <c r="Q228" s="14" t="s">
        <v>108</v>
      </c>
      <c r="R228" s="14" t="s">
        <v>108</v>
      </c>
      <c r="S228" s="14" t="s">
        <v>108</v>
      </c>
      <c r="T228" s="50" t="s">
        <v>109</v>
      </c>
      <c r="U228" s="50"/>
      <c r="V228" s="50" t="s">
        <v>109</v>
      </c>
      <c r="W228" s="26" t="s">
        <v>966</v>
      </c>
      <c r="X228" s="50"/>
      <c r="Y228" s="50"/>
      <c r="Z228" s="50"/>
      <c r="AA228" s="23" t="s">
        <v>54</v>
      </c>
      <c r="AB228" s="23" t="s">
        <v>54</v>
      </c>
      <c r="AC228" s="23"/>
      <c r="AD228" s="14" t="s">
        <v>108</v>
      </c>
      <c r="AE228" s="14" t="s">
        <v>108</v>
      </c>
      <c r="AF228" s="14" t="s">
        <v>108</v>
      </c>
      <c r="AG228" s="14" t="s">
        <v>108</v>
      </c>
      <c r="AH228" s="23" t="s">
        <v>185</v>
      </c>
      <c r="AI228" s="23" t="s">
        <v>101</v>
      </c>
      <c r="AJ228" s="50"/>
      <c r="AK228" s="50" t="s">
        <v>111</v>
      </c>
      <c r="AL228" s="50"/>
      <c r="AM228" s="50"/>
      <c r="AN228" s="50"/>
      <c r="AO228" s="50"/>
      <c r="AP228" s="50" t="str">
        <f t="shared" si="9"/>
        <v>A year to year change of more than 200 (count difference) and 10% was identified for at least one subgroup, assessment type, or grade. Please review the CDQR Year to Year tab. Please resubmit SY 2017-18 data or submit a data note to explain why these data are accurate.</v>
      </c>
      <c r="AQ228" s="50" t="str">
        <f t="shared" si="10"/>
        <v>Maine DOE discovered that we were using the accountability date snapshot to determine the IDEA students and not the list of students during the time of the assessment period.
Files 175,178,179,185,188,189 have all been regenerated and resubmitted through the EDEN system</v>
      </c>
      <c r="AR228" s="50"/>
      <c r="AS228" s="50" t="str">
        <f t="shared" si="11"/>
        <v>Include</v>
      </c>
      <c r="AT228" s="50" t="str">
        <f>IF(VLOOKUP($A228,'Data Notes - Working'!$A$2:$BP$571,55,FALSE)=0,"",VLOOKUP($A228,'Data Notes - Working'!$A$2:$BP$571,55,FALSE))</f>
        <v/>
      </c>
      <c r="AU228" s="50" t="str">
        <f>IF(VLOOKUP($A228,'Data Notes - Working'!$A$2:$BP$571,56,FALSE)=0,"",VLOOKUP($A228,'Data Notes - Working'!$A$2:$BP$571,56,FALSE))</f>
        <v/>
      </c>
      <c r="AV228" s="50" t="str">
        <f>IF(VLOOKUP($A228,'Data Notes - Working'!$A$2:$BP$571,57,FALSE)=0,"",VLOOKUP($A228,'Data Notes - Working'!$A$2:$BP$571,57,FALSE))</f>
        <v>Y2Y explained</v>
      </c>
      <c r="AW228" s="50" t="str">
        <f>IF(VLOOKUP($A228,'Data Notes - Working'!$A$2:$BP$571,58,FALSE)=0,"",VLOOKUP($A228,'Data Notes - Working'!$A$2:$BP$571,58,FALSE))</f>
        <v/>
      </c>
      <c r="AX228" s="50" t="str">
        <f>IF(VLOOKUP(A228,'Data Notes - Working'!A227:BP796,59,FALSE)=0,"",VLOOKUP(A228,'Data Notes - Working'!A227:BP796,59,FALSE))</f>
        <v>No</v>
      </c>
      <c r="AY228" s="50" t="str">
        <f>IF(VLOOKUP($A228,'Data Notes - Working'!$A$2:$BP$571,60,FALSE)=0,"",VLOOKUP($A228,'Data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228" s="50" t="str">
        <f>IF(VLOOKUP($A228,'Data Notes - Working'!$A$2:$BP$571,61,FALSE)=0,"",VLOOKUP($A228,'Data Notes - Working'!$A$2:$BP$571,61,FALSE))</f>
        <v>Maine DOE discovered that we were using the accountability date snapshot to determine the IDEA students and not the list of students during the time of the assessment period.
Files 175,178,179,185,188,189 have all been regenerated and resubmitted through the EDEN system</v>
      </c>
      <c r="BA228" s="50"/>
      <c r="BB228" s="50"/>
      <c r="BC228" s="50"/>
      <c r="BD228" s="50"/>
      <c r="BE228" s="50"/>
      <c r="BF228" s="50"/>
      <c r="BG228" s="50"/>
    </row>
    <row r="229" spans="1:59" s="9" customFormat="1" ht="120">
      <c r="A229" s="13" t="s">
        <v>967</v>
      </c>
      <c r="B229" s="14" t="s">
        <v>45</v>
      </c>
      <c r="C229" s="14" t="s">
        <v>46</v>
      </c>
      <c r="D229" s="14" t="s">
        <v>47</v>
      </c>
      <c r="E229" s="14" t="s">
        <v>964</v>
      </c>
      <c r="F229" s="14" t="s">
        <v>965</v>
      </c>
      <c r="G229" s="13" t="s">
        <v>118</v>
      </c>
      <c r="H229" s="14" t="s">
        <v>66</v>
      </c>
      <c r="I229" s="14" t="s">
        <v>67</v>
      </c>
      <c r="J229" s="14" t="s">
        <v>73</v>
      </c>
      <c r="K229" s="14" t="s">
        <v>121</v>
      </c>
      <c r="L229" s="14" t="s">
        <v>53</v>
      </c>
      <c r="M229" s="14" t="s">
        <v>54</v>
      </c>
      <c r="N229" s="14" t="s">
        <v>54</v>
      </c>
      <c r="O229" s="14" t="s">
        <v>54</v>
      </c>
      <c r="P229" s="14" t="s">
        <v>108</v>
      </c>
      <c r="Q229" s="14" t="s">
        <v>108</v>
      </c>
      <c r="R229" s="14" t="s">
        <v>108</v>
      </c>
      <c r="S229" s="14" t="s">
        <v>108</v>
      </c>
      <c r="T229" s="50" t="s">
        <v>164</v>
      </c>
      <c r="U229" s="50"/>
      <c r="V229" s="50" t="s">
        <v>164</v>
      </c>
      <c r="W229" s="26" t="s">
        <v>966</v>
      </c>
      <c r="X229" s="50"/>
      <c r="Y229" s="50"/>
      <c r="Z229" s="50"/>
      <c r="AA229" s="23" t="s">
        <v>54</v>
      </c>
      <c r="AB229" s="23" t="s">
        <v>54</v>
      </c>
      <c r="AC229" s="23" t="s">
        <v>54</v>
      </c>
      <c r="AD229" s="14" t="s">
        <v>108</v>
      </c>
      <c r="AE229" s="14" t="s">
        <v>108</v>
      </c>
      <c r="AF229" s="14" t="s">
        <v>108</v>
      </c>
      <c r="AG229" s="14" t="s">
        <v>108</v>
      </c>
      <c r="AH229" s="23" t="s">
        <v>185</v>
      </c>
      <c r="AI229" s="23" t="s">
        <v>101</v>
      </c>
      <c r="AJ229" s="50"/>
      <c r="AK229" s="50" t="s">
        <v>166</v>
      </c>
      <c r="AL229" s="50"/>
      <c r="AM229" s="50"/>
      <c r="AN229" s="50"/>
      <c r="AO229" s="50"/>
      <c r="AP229" s="50" t="str">
        <f t="shared" si="9"/>
        <v>A year to year participation rate change of more than 4% was identified for at least one subgroup, assessment type, or grade. Please review the CDQR Year to Year tab. Please resubmit SY 2017-18 data or submit a data note to explain why these data are accurate.</v>
      </c>
      <c r="AQ229" s="50" t="str">
        <f t="shared" si="10"/>
        <v>Maine DOE discovered that we were using the accountability date snapshot to determine the IDEA students and not the list of students during the time of the assessment period.
Files 175,178,179,185,188,189 have all been regenerated and resubmitted through the EDEN system</v>
      </c>
      <c r="AR229" s="50"/>
      <c r="AS229" s="50" t="str">
        <f t="shared" si="11"/>
        <v>Include</v>
      </c>
      <c r="AT229" s="50" t="str">
        <f>IF(VLOOKUP($A229,'Data Notes - Working'!$A$2:$BP$571,55,FALSE)=0,"",VLOOKUP($A229,'Data Notes - Working'!$A$2:$BP$571,55,FALSE))</f>
        <v/>
      </c>
      <c r="AU229" s="50" t="str">
        <f>IF(VLOOKUP($A229,'Data Notes - Working'!$A$2:$BP$571,56,FALSE)=0,"",VLOOKUP($A229,'Data Notes - Working'!$A$2:$BP$571,56,FALSE))</f>
        <v/>
      </c>
      <c r="AV229" s="50" t="str">
        <f>IF(VLOOKUP($A229,'Data Notes - Working'!$A$2:$BP$571,57,FALSE)=0,"",VLOOKUP($A229,'Data Notes - Working'!$A$2:$BP$571,57,FALSE))</f>
        <v>Y2Y explained</v>
      </c>
      <c r="AW229" s="50" t="str">
        <f>IF(VLOOKUP($A229,'Data Notes - Working'!$A$2:$BP$571,58,FALSE)=0,"",VLOOKUP($A229,'Data Notes - Working'!$A$2:$BP$571,58,FALSE))</f>
        <v/>
      </c>
      <c r="AX229" s="50" t="str">
        <f>IF(VLOOKUP(A229,'Data Notes - Working'!A228:BP797,59,FALSE)=0,"",VLOOKUP(A229,'Data Notes - Working'!A228:BP797,59,FALSE))</f>
        <v>No</v>
      </c>
      <c r="AY229" s="50" t="str">
        <f>IF(VLOOKUP($A229,'Data Notes - Working'!$A$2:$BP$571,60,FALSE)=0,"",VLOOKUP($A229,'Data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v>
      </c>
      <c r="AZ229" s="50" t="str">
        <f>IF(VLOOKUP($A229,'Data Notes - Working'!$A$2:$BP$571,61,FALSE)=0,"",VLOOKUP($A229,'Data Notes - Working'!$A$2:$BP$571,61,FALSE))</f>
        <v>Maine DOE discovered that we were using the accountability date snapshot to determine the IDEA students and not the list of students during the time of the assessment period.
Files 175,178,179,185,188,189 have all been regenerated and resubmitted through the EDEN system</v>
      </c>
      <c r="BA229" s="50"/>
      <c r="BB229" s="50"/>
      <c r="BC229" s="50"/>
      <c r="BD229" s="50"/>
      <c r="BE229" s="50"/>
      <c r="BF229" s="50"/>
      <c r="BG229" s="50"/>
    </row>
    <row r="230" spans="1:59" s="9" customFormat="1" ht="270">
      <c r="A230" s="13" t="s">
        <v>968</v>
      </c>
      <c r="B230" s="14" t="s">
        <v>45</v>
      </c>
      <c r="C230" s="14" t="s">
        <v>46</v>
      </c>
      <c r="D230" s="14" t="s">
        <v>47</v>
      </c>
      <c r="E230" s="14" t="s">
        <v>964</v>
      </c>
      <c r="F230" s="14" t="s">
        <v>965</v>
      </c>
      <c r="G230" s="14" t="s">
        <v>286</v>
      </c>
      <c r="H230" s="14" t="s">
        <v>380</v>
      </c>
      <c r="I230" s="14" t="s">
        <v>381</v>
      </c>
      <c r="J230" s="14" t="s">
        <v>73</v>
      </c>
      <c r="K230" s="14" t="s">
        <v>287</v>
      </c>
      <c r="L230" s="14" t="s">
        <v>53</v>
      </c>
      <c r="M230" s="14"/>
      <c r="N230" s="14"/>
      <c r="O230" s="14" t="s">
        <v>54</v>
      </c>
      <c r="P230" s="14" t="s">
        <v>139</v>
      </c>
      <c r="Q230" s="14" t="s">
        <v>375</v>
      </c>
      <c r="R230" s="14" t="s">
        <v>376</v>
      </c>
      <c r="S230" s="14" t="s">
        <v>58</v>
      </c>
      <c r="T230" s="50" t="s">
        <v>969</v>
      </c>
      <c r="U230" s="50"/>
      <c r="V230" s="50" t="s">
        <v>969</v>
      </c>
      <c r="W230" s="26" t="s">
        <v>970</v>
      </c>
      <c r="X230" s="50"/>
      <c r="Y230" s="50"/>
      <c r="Z230" s="50"/>
      <c r="AA230" s="23"/>
      <c r="AB230" s="23"/>
      <c r="AC230" s="23"/>
      <c r="AD230" s="23"/>
      <c r="AE230" s="23"/>
      <c r="AF230" s="23"/>
      <c r="AG230" s="23"/>
      <c r="AH230" s="23" t="s">
        <v>61</v>
      </c>
      <c r="AI230" s="23" t="s">
        <v>62</v>
      </c>
      <c r="AJ230" s="50"/>
      <c r="AK230" s="50"/>
      <c r="AL230" s="50"/>
      <c r="AM230" s="50"/>
      <c r="AN230" s="50"/>
      <c r="AO230" s="50"/>
      <c r="AP230" s="50" t="str">
        <f t="shared" si="9"/>
        <v/>
      </c>
      <c r="AQ230" s="50" t="str">
        <f t="shared" si="10"/>
        <v xml:space="preserve">Maine has provided additional technical assistance and guidance regarding the identification and testing of children with disbailities. As a result of this focused professional development and technical assistance, Maine has observed a steady decline in the number of students participating in the alternate assessment. Maine implemented the participation guidelines as a component of IEP guidance to inform alternate assesment determinations.  Maine has observed a drop related to students taking the alternate assesment from 1.40%  across all asessments in 2014/15 to 1.11%, 1.10% and 1.04% respectivley in ELA/Literacy, Math and science in 2017/18. On average, this equates to around 100 students no longer taking the alternate assesmsent each year. </v>
      </c>
      <c r="AR230" s="50"/>
      <c r="AS230" s="50" t="str">
        <f t="shared" si="11"/>
        <v>Exclude</v>
      </c>
      <c r="AT230" s="50" t="str">
        <f>IF(VLOOKUP($A230,'Data Notes - Working'!$A$2:$BP$571,55,FALSE)=0,"",VLOOKUP($A230,'Data Notes - Working'!$A$2:$BP$571,55,FALSE))</f>
        <v>No</v>
      </c>
      <c r="AU230" s="50" t="str">
        <f>IF(VLOOKUP($A230,'Data Notes - Working'!$A$2:$BP$571,56,FALSE)=0,"",VLOOKUP($A230,'Data Notes - Working'!$A$2:$BP$571,56,FALSE))</f>
        <v>Resolved</v>
      </c>
      <c r="AV230" s="50" t="str">
        <f>IF(VLOOKUP($A230,'Data Notes - Working'!$A$2:$BP$571,57,FALSE)=0,"",VLOOKUP($A230,'Data Notes - Working'!$A$2:$BP$571,57,FALSE))</f>
        <v/>
      </c>
      <c r="AW230" s="50" t="str">
        <f>IF(VLOOKUP($A230,'Data Notes - Working'!$A$2:$BP$571,58,FALSE)=0,"",VLOOKUP($A230,'Data Notes - Working'!$A$2:$BP$571,58,FALSE))</f>
        <v/>
      </c>
      <c r="AX230" s="50" t="str">
        <f>IF(VLOOKUP(A230,'Data Notes - Working'!A229:BP798,59,FALSE)=0,"",VLOOKUP(A230,'Data Notes - Working'!A229:BP798,59,FALSE))</f>
        <v/>
      </c>
      <c r="AY230" s="50" t="str">
        <f>IF(VLOOKUP($A230,'Data Notes - Working'!$A$2:$BP$571,60,FALSE)=0,"",VLOOKUP($A230,'Data Notes - Working'!$A$2:$BP$571,60,FALSE))</f>
        <v/>
      </c>
      <c r="AZ230" s="50" t="str">
        <f>IF(VLOOKUP($A230,'Data Notes - Working'!$A$2:$BP$571,61,FALSE)=0,"",VLOOKUP($A230,'Data Notes - Working'!$A$2:$BP$571,61,FALSE))</f>
        <v/>
      </c>
      <c r="BA230" s="50"/>
      <c r="BB230" s="50"/>
      <c r="BC230" s="50"/>
      <c r="BD230" s="50"/>
      <c r="BE230" s="50"/>
      <c r="BF230" s="50"/>
      <c r="BG230" s="50"/>
    </row>
    <row r="231" spans="1:59" s="9" customFormat="1" ht="180">
      <c r="A231" s="13" t="s">
        <v>971</v>
      </c>
      <c r="B231" s="14" t="s">
        <v>45</v>
      </c>
      <c r="C231" s="14" t="s">
        <v>46</v>
      </c>
      <c r="D231" s="14" t="s">
        <v>47</v>
      </c>
      <c r="E231" s="14" t="s">
        <v>964</v>
      </c>
      <c r="F231" s="14" t="s">
        <v>965</v>
      </c>
      <c r="G231" s="14" t="s">
        <v>172</v>
      </c>
      <c r="H231" s="14" t="s">
        <v>91</v>
      </c>
      <c r="I231" s="14" t="s">
        <v>92</v>
      </c>
      <c r="J231" s="14" t="s">
        <v>73</v>
      </c>
      <c r="K231" s="14" t="s">
        <v>173</v>
      </c>
      <c r="L231" s="14" t="s">
        <v>53</v>
      </c>
      <c r="M231" s="14" t="s">
        <v>54</v>
      </c>
      <c r="N231" s="14" t="s">
        <v>54</v>
      </c>
      <c r="O231" s="14"/>
      <c r="P231" s="14" t="s">
        <v>972</v>
      </c>
      <c r="Q231" s="14" t="s">
        <v>174</v>
      </c>
      <c r="R231" s="14" t="s">
        <v>133</v>
      </c>
      <c r="S231" s="14" t="s">
        <v>58</v>
      </c>
      <c r="T231" s="50" t="s">
        <v>973</v>
      </c>
      <c r="U231" s="50"/>
      <c r="V231" s="50" t="s">
        <v>973</v>
      </c>
      <c r="W231" s="26" t="s">
        <v>974</v>
      </c>
      <c r="X231" s="50"/>
      <c r="Y231" s="50"/>
      <c r="Z231" s="50"/>
      <c r="AA231" s="23"/>
      <c r="AB231" s="23"/>
      <c r="AC231" s="23"/>
      <c r="AD231" s="23"/>
      <c r="AE231" s="23"/>
      <c r="AF231" s="23"/>
      <c r="AG231" s="23"/>
      <c r="AH231" s="23" t="s">
        <v>61</v>
      </c>
      <c r="AI231" s="23" t="s">
        <v>62</v>
      </c>
      <c r="AJ231" s="50"/>
      <c r="AK231" s="50"/>
      <c r="AL231" s="50"/>
      <c r="AM231" s="50"/>
      <c r="AN231" s="50"/>
      <c r="AO231" s="50"/>
      <c r="AP231" s="50" t="str">
        <f t="shared" si="9"/>
        <v/>
      </c>
      <c r="AQ231" s="50" t="str">
        <f t="shared" si="10"/>
        <v xml:space="preserve">Enrollment numbers are captured in Maine on October 1 each year. Eligibilty and accountability related information and data are captured on May 4 (depending on year) annuallty. There may be discrepancies between enrollment counts and assessments based based upon full academic year parameters, student mobility and acess to the assessment e.g. EL stdudent requiring a non-English assessment. Maine dues not currenlty provide assessments in a language other than Engish. </v>
      </c>
      <c r="AR231" s="50"/>
      <c r="AS231" s="50" t="str">
        <f t="shared" si="11"/>
        <v>Exclude</v>
      </c>
      <c r="AT231" s="50" t="str">
        <f>IF(VLOOKUP($A231,'Data Notes - Working'!$A$2:$BP$571,55,FALSE)=0,"",VLOOKUP($A231,'Data Notes - Working'!$A$2:$BP$571,55,FALSE))</f>
        <v>No</v>
      </c>
      <c r="AU231" s="50" t="str">
        <f>IF(VLOOKUP($A231,'Data Notes - Working'!$A$2:$BP$571,56,FALSE)=0,"",VLOOKUP($A231,'Data Notes - Working'!$A$2:$BP$571,56,FALSE))</f>
        <v>Resolved</v>
      </c>
      <c r="AV231" s="50" t="str">
        <f>IF(VLOOKUP($A231,'Data Notes - Working'!$A$2:$BP$571,57,FALSE)=0,"",VLOOKUP($A231,'Data Notes - Working'!$A$2:$BP$571,57,FALSE))</f>
        <v/>
      </c>
      <c r="AW231" s="50" t="str">
        <f>IF(VLOOKUP($A231,'Data Notes - Working'!$A$2:$BP$571,58,FALSE)=0,"",VLOOKUP($A231,'Data Notes - Working'!$A$2:$BP$571,58,FALSE))</f>
        <v/>
      </c>
      <c r="AX231" s="50" t="str">
        <f>IF(VLOOKUP(A231,'Data Notes - Working'!A230:BP799,59,FALSE)=0,"",VLOOKUP(A231,'Data Notes - Working'!A230:BP799,59,FALSE))</f>
        <v/>
      </c>
      <c r="AY231" s="50" t="str">
        <f>IF(VLOOKUP($A231,'Data Notes - Working'!$A$2:$BP$571,60,FALSE)=0,"",VLOOKUP($A231,'Data Notes - Working'!$A$2:$BP$571,60,FALSE))</f>
        <v/>
      </c>
      <c r="AZ231" s="50" t="str">
        <f>IF(VLOOKUP($A231,'Data Notes - Working'!$A$2:$BP$571,61,FALSE)=0,"",VLOOKUP($A231,'Data Notes - Working'!$A$2:$BP$571,61,FALSE))</f>
        <v/>
      </c>
      <c r="BA231" s="50"/>
      <c r="BB231" s="50"/>
      <c r="BC231" s="50"/>
      <c r="BD231" s="50"/>
      <c r="BE231" s="50"/>
      <c r="BF231" s="50"/>
      <c r="BG231" s="50"/>
    </row>
    <row r="232" spans="1:59" s="9" customFormat="1" ht="240">
      <c r="A232" s="13" t="s">
        <v>975</v>
      </c>
      <c r="B232" s="14" t="s">
        <v>45</v>
      </c>
      <c r="C232" s="14" t="s">
        <v>46</v>
      </c>
      <c r="D232" s="14" t="s">
        <v>47</v>
      </c>
      <c r="E232" s="14" t="s">
        <v>964</v>
      </c>
      <c r="F232" s="14" t="s">
        <v>965</v>
      </c>
      <c r="G232" s="13" t="s">
        <v>179</v>
      </c>
      <c r="H232" s="14">
        <v>185</v>
      </c>
      <c r="I232" s="14">
        <v>588</v>
      </c>
      <c r="J232" s="14" t="s">
        <v>73</v>
      </c>
      <c r="K232" s="14" t="s">
        <v>180</v>
      </c>
      <c r="L232" s="14" t="s">
        <v>53</v>
      </c>
      <c r="M232" s="14" t="s">
        <v>54</v>
      </c>
      <c r="N232" s="14"/>
      <c r="O232" s="14"/>
      <c r="P232" s="14" t="s">
        <v>976</v>
      </c>
      <c r="Q232" s="14" t="s">
        <v>56</v>
      </c>
      <c r="R232" s="14" t="s">
        <v>68</v>
      </c>
      <c r="S232" s="14" t="s">
        <v>58</v>
      </c>
      <c r="T232" s="50" t="s">
        <v>977</v>
      </c>
      <c r="U232" s="50"/>
      <c r="V232" s="50" t="s">
        <v>977</v>
      </c>
      <c r="W232" s="26" t="s">
        <v>978</v>
      </c>
      <c r="X232" s="50"/>
      <c r="Y232" s="50"/>
      <c r="Z232" s="50"/>
      <c r="AA232" s="23"/>
      <c r="AB232" s="23"/>
      <c r="AC232" s="23"/>
      <c r="AD232" s="23"/>
      <c r="AE232" s="23"/>
      <c r="AF232" s="23"/>
      <c r="AG232" s="23"/>
      <c r="AH232" s="23" t="s">
        <v>61</v>
      </c>
      <c r="AI232" s="23" t="s">
        <v>62</v>
      </c>
      <c r="AJ232" s="50"/>
      <c r="AK232" s="50"/>
      <c r="AL232" s="50"/>
      <c r="AM232" s="50"/>
      <c r="AN232" s="50"/>
      <c r="AO232" s="50"/>
      <c r="AP232" s="50" t="str">
        <f t="shared" si="9"/>
        <v/>
      </c>
      <c r="AQ232" s="50" t="str">
        <f t="shared" si="10"/>
        <v xml:space="preserve">The ESEA team requires that all districts receiving Title I funds assures 95% participation in state assessments. For those districts achieving 75-94.9% participation, the district must share how they are educating parents regarding the importance of state assessments. For districts with participation rates below 75%, districts are required to share documentation provided to parents educating them of the importance of state assessments.  In addition, infographics have been developed to provide to Maine school districts to assist with parent understanding of state assessments. The Department continues to monitor school districts and provide technical assistance. </v>
      </c>
      <c r="AR232" s="50"/>
      <c r="AS232" s="50" t="str">
        <f t="shared" si="11"/>
        <v>Exclude</v>
      </c>
      <c r="AT232" s="50" t="str">
        <f>IF(VLOOKUP($A232,'Data Notes - Working'!$A$2:$BP$571,55,FALSE)=0,"",VLOOKUP($A232,'Data Notes - Working'!$A$2:$BP$571,55,FALSE))</f>
        <v>No</v>
      </c>
      <c r="AU232" s="50" t="str">
        <f>IF(VLOOKUP($A232,'Data Notes - Working'!$A$2:$BP$571,56,FALSE)=0,"",VLOOKUP($A232,'Data Notes - Working'!$A$2:$BP$571,56,FALSE))</f>
        <v>Resolved</v>
      </c>
      <c r="AV232" s="50" t="str">
        <f>IF(VLOOKUP($A232,'Data Notes - Working'!$A$2:$BP$571,57,FALSE)=0,"",VLOOKUP($A232,'Data Notes - Working'!$A$2:$BP$571,57,FALSE))</f>
        <v/>
      </c>
      <c r="AW232" s="50" t="str">
        <f>IF(VLOOKUP($A232,'Data Notes - Working'!$A$2:$BP$571,58,FALSE)=0,"",VLOOKUP($A232,'Data Notes - Working'!$A$2:$BP$571,58,FALSE))</f>
        <v/>
      </c>
      <c r="AX232" s="50" t="str">
        <f>IF(VLOOKUP(A232,'Data Notes - Working'!A231:BP800,59,FALSE)=0,"",VLOOKUP(A232,'Data Notes - Working'!A231:BP800,59,FALSE))</f>
        <v/>
      </c>
      <c r="AY232" s="50" t="str">
        <f>IF(VLOOKUP($A232,'Data Notes - Working'!$A$2:$BP$571,60,FALSE)=0,"",VLOOKUP($A232,'Data Notes - Working'!$A$2:$BP$571,60,FALSE))</f>
        <v/>
      </c>
      <c r="AZ232" s="50" t="str">
        <f>IF(VLOOKUP($A232,'Data Notes - Working'!$A$2:$BP$571,61,FALSE)=0,"",VLOOKUP($A232,'Data Notes - Working'!$A$2:$BP$571,61,FALSE))</f>
        <v/>
      </c>
      <c r="BA232" s="50"/>
      <c r="BB232" s="50"/>
      <c r="BC232" s="50"/>
      <c r="BD232" s="50"/>
      <c r="BE232" s="50"/>
      <c r="BF232" s="50"/>
      <c r="BG232" s="50"/>
    </row>
    <row r="233" spans="1:59" s="9" customFormat="1" ht="240">
      <c r="A233" s="13" t="s">
        <v>979</v>
      </c>
      <c r="B233" s="14" t="s">
        <v>45</v>
      </c>
      <c r="C233" s="14" t="s">
        <v>46</v>
      </c>
      <c r="D233" s="14" t="s">
        <v>47</v>
      </c>
      <c r="E233" s="14" t="s">
        <v>964</v>
      </c>
      <c r="F233" s="14" t="s">
        <v>965</v>
      </c>
      <c r="G233" s="13" t="s">
        <v>179</v>
      </c>
      <c r="H233" s="14">
        <v>188</v>
      </c>
      <c r="I233" s="14">
        <v>589</v>
      </c>
      <c r="J233" s="14" t="s">
        <v>73</v>
      </c>
      <c r="K233" s="14" t="s">
        <v>180</v>
      </c>
      <c r="L233" s="14" t="s">
        <v>53</v>
      </c>
      <c r="M233" s="14"/>
      <c r="N233" s="14" t="s">
        <v>54</v>
      </c>
      <c r="O233" s="14"/>
      <c r="P233" s="14" t="s">
        <v>976</v>
      </c>
      <c r="Q233" s="14" t="s">
        <v>56</v>
      </c>
      <c r="R233" s="14" t="s">
        <v>68</v>
      </c>
      <c r="S233" s="14" t="s">
        <v>58</v>
      </c>
      <c r="T233" s="50" t="s">
        <v>980</v>
      </c>
      <c r="U233" s="50"/>
      <c r="V233" s="50" t="s">
        <v>980</v>
      </c>
      <c r="W233" s="26" t="s">
        <v>978</v>
      </c>
      <c r="X233" s="50"/>
      <c r="Y233" s="50"/>
      <c r="Z233" s="50"/>
      <c r="AA233" s="23"/>
      <c r="AB233" s="23"/>
      <c r="AC233" s="23"/>
      <c r="AD233" s="23"/>
      <c r="AE233" s="23"/>
      <c r="AF233" s="23"/>
      <c r="AG233" s="23"/>
      <c r="AH233" s="23" t="s">
        <v>61</v>
      </c>
      <c r="AI233" s="23" t="s">
        <v>62</v>
      </c>
      <c r="AJ233" s="50"/>
      <c r="AK233" s="50"/>
      <c r="AL233" s="50"/>
      <c r="AM233" s="50"/>
      <c r="AN233" s="50"/>
      <c r="AO233" s="50"/>
      <c r="AP233" s="50" t="str">
        <f t="shared" si="9"/>
        <v/>
      </c>
      <c r="AQ233" s="50" t="str">
        <f t="shared" si="10"/>
        <v xml:space="preserve">The ESEA team requires that all districts receiving Title I funds assures 95% participation in state assessments. For those districts achieving 75-94.9% participation, the district must share how they are educating parents regarding the importance of state assessments. For districts with participation rates below 75%, districts are required to share documentation provided to parents educating them of the importance of state assessments.  In addition, infographics have been developed to provide to Maine school districts to assist with parent understanding of state assessments. The Department continues to monitor school districts and provide technical assistance. </v>
      </c>
      <c r="AR233" s="50"/>
      <c r="AS233" s="50" t="str">
        <f t="shared" si="11"/>
        <v>Exclude</v>
      </c>
      <c r="AT233" s="50" t="str">
        <f>IF(VLOOKUP($A233,'Data Notes - Working'!$A$2:$BP$571,55,FALSE)=0,"",VLOOKUP($A233,'Data Notes - Working'!$A$2:$BP$571,55,FALSE))</f>
        <v>No</v>
      </c>
      <c r="AU233" s="50" t="str">
        <f>IF(VLOOKUP($A233,'Data Notes - Working'!$A$2:$BP$571,56,FALSE)=0,"",VLOOKUP($A233,'Data Notes - Working'!$A$2:$BP$571,56,FALSE))</f>
        <v>Resolved</v>
      </c>
      <c r="AV233" s="50" t="str">
        <f>IF(VLOOKUP($A233,'Data Notes - Working'!$A$2:$BP$571,57,FALSE)=0,"",VLOOKUP($A233,'Data Notes - Working'!$A$2:$BP$571,57,FALSE))</f>
        <v/>
      </c>
      <c r="AW233" s="50" t="str">
        <f>IF(VLOOKUP($A233,'Data Notes - Working'!$A$2:$BP$571,58,FALSE)=0,"",VLOOKUP($A233,'Data Notes - Working'!$A$2:$BP$571,58,FALSE))</f>
        <v/>
      </c>
      <c r="AX233" s="50" t="str">
        <f>IF(VLOOKUP(A233,'Data Notes - Working'!A232:BP801,59,FALSE)=0,"",VLOOKUP(A233,'Data Notes - Working'!A232:BP801,59,FALSE))</f>
        <v/>
      </c>
      <c r="AY233" s="50" t="str">
        <f>IF(VLOOKUP($A233,'Data Notes - Working'!$A$2:$BP$571,60,FALSE)=0,"",VLOOKUP($A233,'Data Notes - Working'!$A$2:$BP$571,60,FALSE))</f>
        <v/>
      </c>
      <c r="AZ233" s="50" t="str">
        <f>IF(VLOOKUP($A233,'Data Notes - Working'!$A$2:$BP$571,61,FALSE)=0,"",VLOOKUP($A233,'Data Notes - Working'!$A$2:$BP$571,61,FALSE))</f>
        <v/>
      </c>
      <c r="BA233" s="50"/>
      <c r="BB233" s="50"/>
      <c r="BC233" s="50"/>
      <c r="BD233" s="50"/>
      <c r="BE233" s="50"/>
      <c r="BF233" s="50"/>
      <c r="BG233" s="50"/>
    </row>
    <row r="234" spans="1:59" s="9" customFormat="1" ht="94.5">
      <c r="A234" s="13" t="s">
        <v>981</v>
      </c>
      <c r="B234" s="14" t="s">
        <v>45</v>
      </c>
      <c r="C234" s="14" t="s">
        <v>46</v>
      </c>
      <c r="D234" s="14" t="s">
        <v>47</v>
      </c>
      <c r="E234" s="14" t="s">
        <v>982</v>
      </c>
      <c r="F234" s="14" t="s">
        <v>983</v>
      </c>
      <c r="G234" s="13" t="s">
        <v>50</v>
      </c>
      <c r="H234" s="16" t="s">
        <v>157</v>
      </c>
      <c r="I234" s="14" t="s">
        <v>158</v>
      </c>
      <c r="J234" s="14" t="s">
        <v>51</v>
      </c>
      <c r="K234" s="14" t="s">
        <v>52</v>
      </c>
      <c r="L234" s="14" t="s">
        <v>53</v>
      </c>
      <c r="M234" s="14" t="s">
        <v>54</v>
      </c>
      <c r="N234" s="14" t="s">
        <v>54</v>
      </c>
      <c r="O234" s="14" t="s">
        <v>54</v>
      </c>
      <c r="P234" s="14" t="s">
        <v>55</v>
      </c>
      <c r="Q234" s="14" t="s">
        <v>56</v>
      </c>
      <c r="R234" s="14" t="s">
        <v>68</v>
      </c>
      <c r="S234" s="14" t="s">
        <v>69</v>
      </c>
      <c r="T234" s="50" t="s">
        <v>265</v>
      </c>
      <c r="U234" s="50"/>
      <c r="V234" s="50" t="s">
        <v>984</v>
      </c>
      <c r="W234" s="26" t="s">
        <v>985</v>
      </c>
      <c r="X234" s="50"/>
      <c r="Y234" s="50"/>
      <c r="Z234" s="50" t="s">
        <v>437</v>
      </c>
      <c r="AA234" s="23"/>
      <c r="AB234" s="23"/>
      <c r="AC234" s="23"/>
      <c r="AD234" s="23"/>
      <c r="AE234" s="23"/>
      <c r="AF234" s="23"/>
      <c r="AG234" s="23"/>
      <c r="AH234" s="23" t="s">
        <v>61</v>
      </c>
      <c r="AI234" s="23" t="s">
        <v>62</v>
      </c>
      <c r="AJ234" s="50"/>
      <c r="AK234" s="50"/>
      <c r="AL234" s="50"/>
      <c r="AM234" s="50"/>
      <c r="AN234" s="50"/>
      <c r="AO234" s="50"/>
      <c r="AP234" s="50" t="str">
        <f t="shared" si="9"/>
        <v/>
      </c>
      <c r="AQ234" s="50" t="str">
        <f t="shared" si="10"/>
        <v xml:space="preserve">Files FS175/178/179/185/188/ and 189 are still pending. </v>
      </c>
      <c r="AR234" s="50"/>
      <c r="AS234" s="50" t="str">
        <f t="shared" si="11"/>
        <v>Exclude</v>
      </c>
      <c r="AT234" s="50" t="str">
        <f>IF(VLOOKUP($A234,'Data Notes - Working'!$A$2:$BP$571,55,FALSE)=0,"",VLOOKUP($A234,'Data Notes - Working'!$A$2:$BP$571,55,FALSE))</f>
        <v>No</v>
      </c>
      <c r="AU234" s="50" t="str">
        <f>IF(VLOOKUP($A234,'Data Notes - Working'!$A$2:$BP$571,56,FALSE)=0,"",VLOOKUP($A234,'Data Notes - Working'!$A$2:$BP$571,56,FALSE))</f>
        <v>Resolved</v>
      </c>
      <c r="AV234" s="50" t="str">
        <f>IF(VLOOKUP($A234,'Data Notes - Working'!$A$2:$BP$571,57,FALSE)=0,"",VLOOKUP($A234,'Data Notes - Working'!$A$2:$BP$571,57,FALSE))</f>
        <v/>
      </c>
      <c r="AW234" s="50" t="str">
        <f>IF(VLOOKUP($A234,'Data Notes - Working'!$A$2:$BP$571,58,FALSE)=0,"",VLOOKUP($A234,'Data Notes - Working'!$A$2:$BP$571,58,FALSE))</f>
        <v/>
      </c>
      <c r="AX234" s="50" t="str">
        <f>IF(VLOOKUP(A234,'Data Notes - Working'!A233:BP802,59,FALSE)=0,"",VLOOKUP(A234,'Data Notes - Working'!A233:BP802,59,FALSE))</f>
        <v/>
      </c>
      <c r="AY234" s="50" t="str">
        <f>IF(VLOOKUP($A234,'Data Notes - Working'!$A$2:$BP$571,60,FALSE)=0,"",VLOOKUP($A234,'Data Notes - Working'!$A$2:$BP$571,60,FALSE))</f>
        <v/>
      </c>
      <c r="AZ234" s="50" t="str">
        <f>IF(VLOOKUP($A234,'Data Notes - Working'!$A$2:$BP$571,61,FALSE)=0,"",VLOOKUP($A234,'Data Notes - Working'!$A$2:$BP$571,61,FALSE))</f>
        <v/>
      </c>
      <c r="BA234" s="50"/>
      <c r="BB234" s="50"/>
      <c r="BC234" s="50"/>
      <c r="BD234" s="50"/>
      <c r="BE234" s="50"/>
      <c r="BF234" s="50"/>
      <c r="BG234" s="50"/>
    </row>
    <row r="235" spans="1:59" s="9" customFormat="1" ht="105">
      <c r="A235" s="13" t="s">
        <v>986</v>
      </c>
      <c r="B235" s="14" t="s">
        <v>45</v>
      </c>
      <c r="C235" s="14" t="s">
        <v>46</v>
      </c>
      <c r="D235" s="14" t="s">
        <v>47</v>
      </c>
      <c r="E235" s="14" t="s">
        <v>982</v>
      </c>
      <c r="F235" s="14" t="s">
        <v>983</v>
      </c>
      <c r="G235" s="13" t="s">
        <v>50</v>
      </c>
      <c r="H235" s="14" t="s">
        <v>987</v>
      </c>
      <c r="I235" s="14" t="s">
        <v>988</v>
      </c>
      <c r="J235" s="14" t="s">
        <v>51</v>
      </c>
      <c r="K235" s="14" t="s">
        <v>52</v>
      </c>
      <c r="L235" s="14" t="s">
        <v>53</v>
      </c>
      <c r="M235" s="14"/>
      <c r="N235" s="14"/>
      <c r="O235" s="14"/>
      <c r="P235" s="14"/>
      <c r="Q235" s="14"/>
      <c r="R235" s="14"/>
      <c r="S235" s="14"/>
      <c r="T235" s="49"/>
      <c r="U235" s="49"/>
      <c r="V235" s="49"/>
      <c r="W235" s="26" t="s">
        <v>64</v>
      </c>
      <c r="X235" s="49"/>
      <c r="Y235" s="49"/>
      <c r="Z235" s="49"/>
      <c r="AA235" s="14" t="s">
        <v>54</v>
      </c>
      <c r="AB235" s="14" t="s">
        <v>54</v>
      </c>
      <c r="AC235" s="14" t="s">
        <v>54</v>
      </c>
      <c r="AD235" s="14" t="s">
        <v>55</v>
      </c>
      <c r="AE235" s="14" t="s">
        <v>56</v>
      </c>
      <c r="AF235" s="23" t="s">
        <v>68</v>
      </c>
      <c r="AG235" s="23"/>
      <c r="AH235" s="23" t="s">
        <v>61</v>
      </c>
      <c r="AI235" s="14" t="s">
        <v>78</v>
      </c>
      <c r="AJ235" s="14"/>
      <c r="AK235" s="50" t="s">
        <v>989</v>
      </c>
      <c r="AL235" s="50"/>
      <c r="AM235" s="49"/>
      <c r="AN235" s="49"/>
      <c r="AO235" s="49"/>
      <c r="AP235" s="50" t="str">
        <f t="shared" si="9"/>
        <v>Missing Data (FS 179/185/188/189): Achievement and Participation data were not reported at the SEA, LEA, and School levels. 
Under the terms of the Science assessment waiver, the State is required to provide participation data but not achievement data.  Please submit Participation data or provide an explanation.</v>
      </c>
      <c r="AQ235" s="50" t="str">
        <f t="shared" si="10"/>
        <v/>
      </c>
      <c r="AR235" s="50"/>
      <c r="AS235" s="50" t="str">
        <f t="shared" si="11"/>
        <v>Include</v>
      </c>
      <c r="AT235" s="50" t="str">
        <f>IF(VLOOKUP($A235,'Data Notes - Working'!$A$2:$BP$571,55,FALSE)=0,"",VLOOKUP($A235,'Data Notes - Working'!$A$2:$BP$571,55,FALSE))</f>
        <v/>
      </c>
      <c r="AU235" s="50" t="str">
        <f>IF(VLOOKUP($A235,'Data Notes - Working'!$A$2:$BP$571,56,FALSE)=0,"",VLOOKUP($A235,'Data Notes - Working'!$A$2:$BP$571,56,FALSE))</f>
        <v/>
      </c>
      <c r="AV235" s="50" t="str">
        <f>IF(VLOOKUP($A235,'Data Notes - Working'!$A$2:$BP$571,57,FALSE)=0,"",VLOOKUP($A235,'Data Notes - Working'!$A$2:$BP$571,57,FALSE))</f>
        <v>No state response</v>
      </c>
      <c r="AW235" s="50" t="str">
        <f>IF(VLOOKUP($A235,'Data Notes - Working'!$A$2:$BP$571,58,FALSE)=0,"",VLOOKUP($A235,'Data Notes - Working'!$A$2:$BP$571,58,FALSE))</f>
        <v>No state response</v>
      </c>
      <c r="AX235" s="50" t="str">
        <f>IF(VLOOKUP(A235,'Data Notes - Working'!A234:BP803,59,FALSE)=0,"",VLOOKUP(A235,'Data Notes - Working'!A234:BP803,59,FALSE))</f>
        <v/>
      </c>
      <c r="AY235" s="50" t="str">
        <f>IF(VLOOKUP($A235,'Data Notes - Working'!$A$2:$BP$571,60,FALSE)=0,"",VLOOKUP($A235,'Data Notes - Working'!$A$2:$BP$571,60,FALSE))</f>
        <v>Missing Data (FS 179/185/188/189): Achievement and Participation data were not reported at the SEA, LEA, and School levels. 
Under the terms of the Science assessment waiver, the State is required to provide participation data but not achievement data.  Please submit Participation data or provide an explanation.</v>
      </c>
      <c r="AZ235" s="50" t="str">
        <f>IF(VLOOKUP($A235,'Data Notes - Working'!$A$2:$BP$571,61,FALSE)=0,"",VLOOKUP($A235,'Data Notes - Working'!$A$2:$BP$571,61,FALSE))</f>
        <v/>
      </c>
      <c r="BA235" s="50"/>
      <c r="BB235" s="50"/>
      <c r="BC235" s="50"/>
      <c r="BD235" s="50"/>
      <c r="BE235" s="50"/>
      <c r="BF235" s="50"/>
      <c r="BG235" s="50"/>
    </row>
    <row r="236" spans="1:59" s="9" customFormat="1" ht="195">
      <c r="A236" s="13" t="s">
        <v>990</v>
      </c>
      <c r="B236" s="14" t="s">
        <v>45</v>
      </c>
      <c r="C236" s="14" t="s">
        <v>46</v>
      </c>
      <c r="D236" s="14" t="s">
        <v>47</v>
      </c>
      <c r="E236" s="14" t="s">
        <v>982</v>
      </c>
      <c r="F236" s="14" t="s">
        <v>983</v>
      </c>
      <c r="G236" s="13" t="s">
        <v>439</v>
      </c>
      <c r="H236" s="14" t="s">
        <v>84</v>
      </c>
      <c r="I236" s="14" t="s">
        <v>85</v>
      </c>
      <c r="J236" s="14" t="s">
        <v>440</v>
      </c>
      <c r="K236" s="14" t="s">
        <v>153</v>
      </c>
      <c r="L236" s="14" t="s">
        <v>53</v>
      </c>
      <c r="M236" s="14"/>
      <c r="N236" s="14"/>
      <c r="O236" s="14"/>
      <c r="P236" s="14"/>
      <c r="Q236" s="14"/>
      <c r="R236" s="14"/>
      <c r="S236" s="14"/>
      <c r="T236" s="49"/>
      <c r="U236" s="49"/>
      <c r="V236" s="49"/>
      <c r="W236" s="26" t="s">
        <v>64</v>
      </c>
      <c r="X236" s="49"/>
      <c r="Y236" s="49"/>
      <c r="Z236" s="49"/>
      <c r="AA236" s="14" t="s">
        <v>54</v>
      </c>
      <c r="AB236" s="14" t="s">
        <v>54</v>
      </c>
      <c r="AC236" s="14"/>
      <c r="AD236" s="14" t="s">
        <v>139</v>
      </c>
      <c r="AE236" s="14" t="s">
        <v>76</v>
      </c>
      <c r="AF236" s="14" t="s">
        <v>991</v>
      </c>
      <c r="AG236" s="14"/>
      <c r="AH236" s="14" t="s">
        <v>61</v>
      </c>
      <c r="AI236" s="14" t="s">
        <v>78</v>
      </c>
      <c r="AJ236" s="49"/>
      <c r="AK236" s="50" t="s">
        <v>992</v>
      </c>
      <c r="AL236" s="50"/>
      <c r="AM236" s="49"/>
      <c r="AN236" s="49"/>
      <c r="AO236" s="49"/>
      <c r="AP236" s="50" t="str">
        <f t="shared" si="9"/>
        <v>Achievement SEA to SCH comparison: The SEA FS 175 number of students in the CWD subgroup who took an ALL, REGASSWACC assessment and received a valid score in GRADE HS is different from the sum of the SCH level counts of students who took an assessment and received a valid score. The total SEA number of students in the subgroup who took an ALL assessment for MATHEMATICS and received a valid score is 965 students (18.05%) different from the SCH number.
Similar SEA to SCH discrepancies exist for the FS 178 number of students who took an assessment and received a valid score. Please revise data and resubmit or explain in a data note why these data are accurate.</v>
      </c>
      <c r="AQ236" s="50" t="str">
        <f t="shared" si="10"/>
        <v/>
      </c>
      <c r="AR236" s="50"/>
      <c r="AS236" s="50" t="str">
        <f t="shared" si="11"/>
        <v>Include</v>
      </c>
      <c r="AT236" s="50" t="str">
        <f>IF(VLOOKUP($A236,'Data Notes - Working'!$A$2:$BP$571,55,FALSE)=0,"",VLOOKUP($A236,'Data Notes - Working'!$A$2:$BP$571,55,FALSE))</f>
        <v/>
      </c>
      <c r="AU236" s="50" t="str">
        <f>IF(VLOOKUP($A236,'Data Notes - Working'!$A$2:$BP$571,56,FALSE)=0,"",VLOOKUP($A236,'Data Notes - Working'!$A$2:$BP$571,56,FALSE))</f>
        <v/>
      </c>
      <c r="AV236" s="50" t="str">
        <f>IF(VLOOKUP($A236,'Data Notes - Working'!$A$2:$BP$571,57,FALSE)=0,"",VLOOKUP($A236,'Data Notes - Working'!$A$2:$BP$571,57,FALSE))</f>
        <v>No state response</v>
      </c>
      <c r="AW236" s="50" t="str">
        <f>IF(VLOOKUP($A236,'Data Notes - Working'!$A$2:$BP$571,58,FALSE)=0,"",VLOOKUP($A236,'Data Notes - Working'!$A$2:$BP$571,58,FALSE))</f>
        <v>No state response</v>
      </c>
      <c r="AX236" s="50" t="str">
        <f>IF(VLOOKUP(A236,'Data Notes - Working'!A235:BP804,59,FALSE)=0,"",VLOOKUP(A236,'Data Notes - Working'!A235:BP804,59,FALSE))</f>
        <v/>
      </c>
      <c r="AY236" s="50" t="str">
        <f>IF(VLOOKUP($A236,'Data Notes - Working'!$A$2:$BP$571,60,FALSE)=0,"",VLOOKUP($A236,'Data Notes - Working'!$A$2:$BP$571,60,FALSE))</f>
        <v>Achievement SEA to SCH comparison: The SEA FS 175 number of students in the CWD subgroup who took an ALL, REGASSWACC assessment and received a valid score in GRADE HS is different from the sum of the SCH level counts of students who took an assessment and received a valid score. The total SEA number of students in the subgroup who took an ALL assessment for MATHEMATICS and received a valid score is 965 students (18.05%) different from the SCH number.
Similar SEA to SCH discrepancies exist for the FS 178 number of students who took an assessment and received a valid score. Please revise data and resubmit or explain in a data note why these data are accurate.</v>
      </c>
      <c r="AZ236" s="50" t="str">
        <f>IF(VLOOKUP($A236,'Data Notes - Working'!$A$2:$BP$571,61,FALSE)=0,"",VLOOKUP($A236,'Data Notes - Working'!$A$2:$BP$571,61,FALSE))</f>
        <v/>
      </c>
      <c r="BA236" s="50"/>
      <c r="BB236" s="50"/>
      <c r="BC236" s="50"/>
      <c r="BD236" s="50"/>
      <c r="BE236" s="50"/>
      <c r="BF236" s="50"/>
      <c r="BG236" s="50"/>
    </row>
    <row r="237" spans="1:59" s="9" customFormat="1" ht="255">
      <c r="A237" s="13" t="s">
        <v>993</v>
      </c>
      <c r="B237" s="14" t="s">
        <v>45</v>
      </c>
      <c r="C237" s="14" t="s">
        <v>46</v>
      </c>
      <c r="D237" s="14" t="s">
        <v>47</v>
      </c>
      <c r="E237" s="14" t="s">
        <v>982</v>
      </c>
      <c r="F237" s="14" t="s">
        <v>983</v>
      </c>
      <c r="G237" s="13" t="s">
        <v>439</v>
      </c>
      <c r="H237" s="14" t="s">
        <v>84</v>
      </c>
      <c r="I237" s="14" t="s">
        <v>85</v>
      </c>
      <c r="J237" s="14" t="s">
        <v>440</v>
      </c>
      <c r="K237" s="14" t="s">
        <v>153</v>
      </c>
      <c r="L237" s="14" t="s">
        <v>53</v>
      </c>
      <c r="M237" s="14"/>
      <c r="N237" s="14"/>
      <c r="O237" s="14"/>
      <c r="P237" s="14"/>
      <c r="Q237" s="14"/>
      <c r="R237" s="14"/>
      <c r="S237" s="14"/>
      <c r="T237" s="49"/>
      <c r="U237" s="49"/>
      <c r="V237" s="49"/>
      <c r="W237" s="26" t="s">
        <v>64</v>
      </c>
      <c r="X237" s="49"/>
      <c r="Y237" s="49"/>
      <c r="Z237" s="49"/>
      <c r="AA237" s="14" t="s">
        <v>54</v>
      </c>
      <c r="AB237" s="14" t="s">
        <v>54</v>
      </c>
      <c r="AC237" s="14"/>
      <c r="AD237" s="14" t="s">
        <v>994</v>
      </c>
      <c r="AE237" s="14" t="s">
        <v>671</v>
      </c>
      <c r="AF237" s="14" t="s">
        <v>995</v>
      </c>
      <c r="AG237" s="14"/>
      <c r="AH237" s="14" t="s">
        <v>61</v>
      </c>
      <c r="AI237" s="14" t="s">
        <v>78</v>
      </c>
      <c r="AJ237" s="49"/>
      <c r="AK237" s="50" t="s">
        <v>996</v>
      </c>
      <c r="AL237" s="50"/>
      <c r="AM237" s="50"/>
      <c r="AN237" s="50"/>
      <c r="AO237" s="50"/>
      <c r="AP237" s="50" t="str">
        <f t="shared" si="9"/>
        <v>Achievement SEA to SCH comparison: The SEA FS 175 number of students in the M, MB subgroup who took an ALTASSALTACH, REGASSWACC assessment and received a valid score in GRADES ALL, HS is different from the sum of the SCH level counts of students who took an assessment and received a valid score. The total SEA number of students in the M subgroup who took an ALTASSALTACH assessment for MATHEMATICS and received a valid score is 352 students (10.53%) different from the SCH number and the total SEA number of students in the MB subgroup who took an REGASSWACC assessment for MATHEMATICS and received a valid score is 440 students (11.62%) different from the SCH number.
Similar SEA to SCH discrepancies exist for the FS 178 number of students who took an assessment and received a valid score. Please revise data and resubmit or explain in a data note why these data are accurate.</v>
      </c>
      <c r="AQ237" s="50" t="str">
        <f t="shared" si="10"/>
        <v/>
      </c>
      <c r="AR237" s="50"/>
      <c r="AS237" s="50" t="str">
        <f t="shared" si="11"/>
        <v>Include</v>
      </c>
      <c r="AT237" s="50" t="str">
        <f>IF(VLOOKUP($A237,'Data Notes - Working'!$A$2:$BP$571,55,FALSE)=0,"",VLOOKUP($A237,'Data Notes - Working'!$A$2:$BP$571,55,FALSE))</f>
        <v/>
      </c>
      <c r="AU237" s="50" t="str">
        <f>IF(VLOOKUP($A237,'Data Notes - Working'!$A$2:$BP$571,56,FALSE)=0,"",VLOOKUP($A237,'Data Notes - Working'!$A$2:$BP$571,56,FALSE))</f>
        <v/>
      </c>
      <c r="AV237" s="50" t="str">
        <f>IF(VLOOKUP($A237,'Data Notes - Working'!$A$2:$BP$571,57,FALSE)=0,"",VLOOKUP($A237,'Data Notes - Working'!$A$2:$BP$571,57,FALSE))</f>
        <v>No state response</v>
      </c>
      <c r="AW237" s="50" t="str">
        <f>IF(VLOOKUP($A237,'Data Notes - Working'!$A$2:$BP$571,58,FALSE)=0,"",VLOOKUP($A237,'Data Notes - Working'!$A$2:$BP$571,58,FALSE))</f>
        <v>No state response</v>
      </c>
      <c r="AX237" s="50" t="str">
        <f>IF(VLOOKUP(A237,'Data Notes - Working'!A236:BP805,59,FALSE)=0,"",VLOOKUP(A237,'Data Notes - Working'!A236:BP805,59,FALSE))</f>
        <v/>
      </c>
      <c r="AY237" s="50" t="str">
        <f>IF(VLOOKUP($A237,'Data Notes - Working'!$A$2:$BP$571,60,FALSE)=0,"",VLOOKUP($A237,'Data Notes - Working'!$A$2:$BP$571,60,FALSE))</f>
        <v>Achievement SEA to SCH comparison: The SEA FS 175 number of students in the M, MB subgroup who took an ALTASSALTACH, REGASSWACC assessment and received a valid score in GRADES ALL, HS is different from the sum of the SCH level counts of students who took an assessment and received a valid score. The total SEA number of students in the M subgroup who took an ALTASSALTACH assessment for MATHEMATICS and received a valid score is 352 students (10.53%) different from the SCH number and the total SEA number of students in the MB subgroup who took an REGASSWACC assessment for MATHEMATICS and received a valid score is 440 students (11.62%) different from the SCH number.
Similar SEA to SCH discrepancies exist for the FS 178 number of students who took an assessment and received a valid score. Please revise data and resubmit or explain in a data note why these data are accurate.</v>
      </c>
      <c r="AZ237" s="50" t="str">
        <f>IF(VLOOKUP($A237,'Data Notes - Working'!$A$2:$BP$571,61,FALSE)=0,"",VLOOKUP($A237,'Data Notes - Working'!$A$2:$BP$571,61,FALSE))</f>
        <v/>
      </c>
      <c r="BA237" s="50"/>
      <c r="BB237" s="50"/>
      <c r="BC237" s="50"/>
      <c r="BD237" s="50"/>
      <c r="BE237" s="50"/>
      <c r="BF237" s="50"/>
      <c r="BG237" s="50"/>
    </row>
    <row r="238" spans="1:59" s="9" customFormat="1" ht="78.75">
      <c r="A238" s="13" t="s">
        <v>997</v>
      </c>
      <c r="B238" s="14" t="s">
        <v>45</v>
      </c>
      <c r="C238" s="14" t="s">
        <v>46</v>
      </c>
      <c r="D238" s="14" t="s">
        <v>47</v>
      </c>
      <c r="E238" s="14" t="s">
        <v>982</v>
      </c>
      <c r="F238" s="14" t="s">
        <v>983</v>
      </c>
      <c r="G238" s="13" t="s">
        <v>104</v>
      </c>
      <c r="H238" s="14" t="s">
        <v>84</v>
      </c>
      <c r="I238" s="14" t="s">
        <v>85</v>
      </c>
      <c r="J238" s="14" t="s">
        <v>73</v>
      </c>
      <c r="K238" s="14" t="s">
        <v>107</v>
      </c>
      <c r="L238" s="14" t="s">
        <v>53</v>
      </c>
      <c r="M238" s="14"/>
      <c r="N238" s="14"/>
      <c r="O238" s="14"/>
      <c r="P238" s="14"/>
      <c r="Q238" s="14"/>
      <c r="R238" s="14"/>
      <c r="S238" s="14"/>
      <c r="T238" s="50"/>
      <c r="U238" s="50"/>
      <c r="V238" s="50"/>
      <c r="W238" s="26" t="s">
        <v>64</v>
      </c>
      <c r="X238" s="50"/>
      <c r="Y238" s="50"/>
      <c r="Z238" s="50"/>
      <c r="AA238" s="23" t="s">
        <v>54</v>
      </c>
      <c r="AB238" s="23" t="s">
        <v>54</v>
      </c>
      <c r="AC238" s="23"/>
      <c r="AD238" s="14" t="s">
        <v>108</v>
      </c>
      <c r="AE238" s="14" t="s">
        <v>108</v>
      </c>
      <c r="AF238" s="14" t="s">
        <v>108</v>
      </c>
      <c r="AG238" s="14" t="s">
        <v>108</v>
      </c>
      <c r="AH238" s="23" t="s">
        <v>61</v>
      </c>
      <c r="AI238" s="23" t="s">
        <v>78</v>
      </c>
      <c r="AJ238" s="50"/>
      <c r="AK238" s="50" t="s">
        <v>111</v>
      </c>
      <c r="AL238" s="50"/>
      <c r="AM238" s="50"/>
      <c r="AN238" s="50"/>
      <c r="AO238" s="50"/>
      <c r="AP238" s="50" t="str">
        <f t="shared" si="9"/>
        <v>A year to year change of more than 200 (count difference) and 10% was identified for at least one subgroup, assessment type, or grade. Please review the CDQR Year to Year tab. Please resubmit SY 2017-18 data or submit a data note to explain why these data are accurate.</v>
      </c>
      <c r="AQ238" s="50" t="str">
        <f t="shared" si="10"/>
        <v/>
      </c>
      <c r="AR238" s="50"/>
      <c r="AS238" s="50" t="str">
        <f t="shared" si="11"/>
        <v>Include</v>
      </c>
      <c r="AT238" s="50" t="str">
        <f>IF(VLOOKUP($A238,'Data Notes - Working'!$A$2:$BP$571,55,FALSE)=0,"",VLOOKUP($A238,'Data Notes - Working'!$A$2:$BP$571,55,FALSE))</f>
        <v/>
      </c>
      <c r="AU238" s="50" t="str">
        <f>IF(VLOOKUP($A238,'Data Notes - Working'!$A$2:$BP$571,56,FALSE)=0,"",VLOOKUP($A238,'Data Notes - Working'!$A$2:$BP$571,56,FALSE))</f>
        <v/>
      </c>
      <c r="AV238" s="50" t="str">
        <f>IF(VLOOKUP($A238,'Data Notes - Working'!$A$2:$BP$571,57,FALSE)=0,"",VLOOKUP($A238,'Data Notes - Working'!$A$2:$BP$571,57,FALSE))</f>
        <v>No state response</v>
      </c>
      <c r="AW238" s="50" t="str">
        <f>IF(VLOOKUP($A238,'Data Notes - Working'!$A$2:$BP$571,58,FALSE)=0,"",VLOOKUP($A238,'Data Notes - Working'!$A$2:$BP$571,58,FALSE))</f>
        <v>No state response</v>
      </c>
      <c r="AX238" s="50" t="str">
        <f>IF(VLOOKUP(A238,'Data Notes - Working'!A237:BP806,59,FALSE)=0,"",VLOOKUP(A238,'Data Notes - Working'!A237:BP806,59,FALSE))</f>
        <v/>
      </c>
      <c r="AY238" s="50" t="str">
        <f>IF(VLOOKUP($A238,'Data Notes - Working'!$A$2:$BP$571,60,FALSE)=0,"",VLOOKUP($A238,'Data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238" s="50" t="str">
        <f>IF(VLOOKUP($A238,'Data Notes - Working'!$A$2:$BP$571,61,FALSE)=0,"",VLOOKUP($A238,'Data Notes - Working'!$A$2:$BP$571,61,FALSE))</f>
        <v/>
      </c>
      <c r="BA238" s="50"/>
      <c r="BB238" s="50"/>
      <c r="BC238" s="50"/>
      <c r="BD238" s="50"/>
      <c r="BE238" s="50"/>
      <c r="BF238" s="50"/>
      <c r="BG238" s="50"/>
    </row>
    <row r="239" spans="1:59" s="9" customFormat="1" ht="78.75">
      <c r="A239" s="13" t="s">
        <v>998</v>
      </c>
      <c r="B239" s="14" t="s">
        <v>45</v>
      </c>
      <c r="C239" s="14" t="s">
        <v>46</v>
      </c>
      <c r="D239" s="14" t="s">
        <v>47</v>
      </c>
      <c r="E239" s="14" t="s">
        <v>982</v>
      </c>
      <c r="F239" s="14" t="s">
        <v>983</v>
      </c>
      <c r="G239" s="13" t="s">
        <v>118</v>
      </c>
      <c r="H239" s="14">
        <v>175</v>
      </c>
      <c r="I239" s="14">
        <v>583</v>
      </c>
      <c r="J239" s="14" t="s">
        <v>73</v>
      </c>
      <c r="K239" s="14" t="s">
        <v>121</v>
      </c>
      <c r="L239" s="14" t="s">
        <v>53</v>
      </c>
      <c r="M239" s="14"/>
      <c r="N239" s="14"/>
      <c r="O239" s="14"/>
      <c r="P239" s="14"/>
      <c r="Q239" s="14"/>
      <c r="R239" s="14"/>
      <c r="S239" s="14"/>
      <c r="T239" s="50"/>
      <c r="U239" s="50"/>
      <c r="V239" s="50"/>
      <c r="W239" s="26" t="s">
        <v>64</v>
      </c>
      <c r="X239" s="50"/>
      <c r="Y239" s="50"/>
      <c r="Z239" s="50"/>
      <c r="AA239" s="23" t="s">
        <v>54</v>
      </c>
      <c r="AB239" s="23"/>
      <c r="AC239" s="23"/>
      <c r="AD239" s="14" t="s">
        <v>108</v>
      </c>
      <c r="AE239" s="14" t="s">
        <v>108</v>
      </c>
      <c r="AF239" s="14" t="s">
        <v>108</v>
      </c>
      <c r="AG239" s="14" t="s">
        <v>108</v>
      </c>
      <c r="AH239" s="23" t="s">
        <v>61</v>
      </c>
      <c r="AI239" s="23" t="s">
        <v>78</v>
      </c>
      <c r="AJ239" s="50"/>
      <c r="AK239" s="50" t="s">
        <v>124</v>
      </c>
      <c r="AL239" s="50"/>
      <c r="AM239" s="50"/>
      <c r="AN239" s="50"/>
      <c r="AO239" s="50"/>
      <c r="AP239" s="50" t="str">
        <f t="shared" si="9"/>
        <v>A year to year proficiency rate change of more than 15% was identified for at least one subgroup, assessment type, or grade. Please review the CDQR Year to Year tab. Please resubmit SY 2017-18 data or submit a data note to explain why these data are accurate.</v>
      </c>
      <c r="AQ239" s="50" t="str">
        <f t="shared" si="10"/>
        <v/>
      </c>
      <c r="AR239" s="50"/>
      <c r="AS239" s="50" t="str">
        <f t="shared" si="11"/>
        <v>Include</v>
      </c>
      <c r="AT239" s="50" t="str">
        <f>IF(VLOOKUP($A239,'Data Notes - Working'!$A$2:$BP$571,55,FALSE)=0,"",VLOOKUP($A239,'Data Notes - Working'!$A$2:$BP$571,55,FALSE))</f>
        <v/>
      </c>
      <c r="AU239" s="50" t="str">
        <f>IF(VLOOKUP($A239,'Data Notes - Working'!$A$2:$BP$571,56,FALSE)=0,"",VLOOKUP($A239,'Data Notes - Working'!$A$2:$BP$571,56,FALSE))</f>
        <v/>
      </c>
      <c r="AV239" s="50" t="str">
        <f>IF(VLOOKUP($A239,'Data Notes - Working'!$A$2:$BP$571,57,FALSE)=0,"",VLOOKUP($A239,'Data Notes - Working'!$A$2:$BP$571,57,FALSE))</f>
        <v>No state response</v>
      </c>
      <c r="AW239" s="50" t="str">
        <f>IF(VLOOKUP($A239,'Data Notes - Working'!$A$2:$BP$571,58,FALSE)=0,"",VLOOKUP($A239,'Data Notes - Working'!$A$2:$BP$571,58,FALSE))</f>
        <v>No state response</v>
      </c>
      <c r="AX239" s="50" t="str">
        <f>IF(VLOOKUP(A239,'Data Notes - Working'!A238:BP807,59,FALSE)=0,"",VLOOKUP(A239,'Data Notes - Working'!A238:BP807,59,FALSE))</f>
        <v/>
      </c>
      <c r="AY239" s="50" t="str">
        <f>IF(VLOOKUP($A239,'Data Notes - Working'!$A$2:$BP$571,60,FALSE)=0,"",VLOOKUP($A239,'Data Notes - Working'!$A$2:$BP$571,60,FALSE))</f>
        <v>A year to year proficiency rate change of more than 15% was identified for at least one subgroup, assessment type, or grade. Please review the CDQR Year to Year tab. Please resubmit SY 2017-18 data or submit a data note to explain why these data are accurate.</v>
      </c>
      <c r="AZ239" s="50" t="str">
        <f>IF(VLOOKUP($A239,'Data Notes - Working'!$A$2:$BP$571,61,FALSE)=0,"",VLOOKUP($A239,'Data Notes - Working'!$A$2:$BP$571,61,FALSE))</f>
        <v/>
      </c>
      <c r="BA239" s="50"/>
      <c r="BB239" s="50"/>
      <c r="BC239" s="50"/>
      <c r="BD239" s="50"/>
      <c r="BE239" s="50"/>
      <c r="BF239" s="50"/>
      <c r="BG239" s="50"/>
    </row>
    <row r="240" spans="1:59" s="9" customFormat="1" ht="409.5">
      <c r="A240" s="13" t="s">
        <v>999</v>
      </c>
      <c r="B240" s="14" t="s">
        <v>45</v>
      </c>
      <c r="C240" s="14" t="s">
        <v>46</v>
      </c>
      <c r="D240" s="14" t="s">
        <v>47</v>
      </c>
      <c r="E240" s="14" t="s">
        <v>1000</v>
      </c>
      <c r="F240" s="14" t="s">
        <v>1001</v>
      </c>
      <c r="G240" s="13" t="s">
        <v>439</v>
      </c>
      <c r="H240" s="14" t="s">
        <v>96</v>
      </c>
      <c r="I240" s="14" t="s">
        <v>97</v>
      </c>
      <c r="J240" s="14" t="s">
        <v>440</v>
      </c>
      <c r="K240" s="14" t="s">
        <v>153</v>
      </c>
      <c r="L240" s="14" t="s">
        <v>53</v>
      </c>
      <c r="M240" s="14" t="s">
        <v>54</v>
      </c>
      <c r="N240" s="14" t="s">
        <v>54</v>
      </c>
      <c r="O240" s="14" t="s">
        <v>54</v>
      </c>
      <c r="P240" s="14" t="s">
        <v>742</v>
      </c>
      <c r="Q240" s="14" t="s">
        <v>1002</v>
      </c>
      <c r="R240" s="14" t="s">
        <v>376</v>
      </c>
      <c r="S240" s="14" t="s">
        <v>58</v>
      </c>
      <c r="T240" s="50" t="s">
        <v>1003</v>
      </c>
      <c r="U240" s="50"/>
      <c r="V240" s="50" t="s">
        <v>1003</v>
      </c>
      <c r="W240" s="26" t="s">
        <v>1004</v>
      </c>
      <c r="X240" s="50"/>
      <c r="Y240" s="50"/>
      <c r="Z240" s="50"/>
      <c r="AA240" s="14" t="s">
        <v>54</v>
      </c>
      <c r="AB240" s="14" t="s">
        <v>54</v>
      </c>
      <c r="AC240" s="14" t="s">
        <v>54</v>
      </c>
      <c r="AD240" s="14" t="s">
        <v>742</v>
      </c>
      <c r="AE240" s="14" t="s">
        <v>1002</v>
      </c>
      <c r="AF240" s="14" t="s">
        <v>140</v>
      </c>
      <c r="AG240" s="23"/>
      <c r="AH240" s="23" t="s">
        <v>185</v>
      </c>
      <c r="AI240" s="23" t="s">
        <v>101</v>
      </c>
      <c r="AJ240" s="50"/>
      <c r="AK240" s="50" t="s">
        <v>1003</v>
      </c>
      <c r="AL240" s="50"/>
      <c r="AM240" s="50"/>
      <c r="AN240" s="50"/>
      <c r="AO240" s="50"/>
      <c r="AP240" s="50" t="str">
        <f t="shared" si="9"/>
        <v>Achievement SEA to SCH comparison: The GRAND TOTAL SEA FS 175/178/179 number of students in the who took an ALTASSALTACH assessment and received a valid score is different from the sum of the SCH level counts of students who took an assessment and received a valid score.
SEA to LEA discrepancies by subject: 
-MATHEMATICS: 1458 students, 20%
-READING/LANGUAGE ARTS: 1468 students, 20%
-SCIENCE: 607 students, 23%
Similar SEA to SCH discrepancies exist for the FS 178, 179 number of students who took an assessment and received a valid score in the CWD subgroup. Please revise data and resubmit or explain in a data note why these data are accurate.</v>
      </c>
      <c r="AQ240" s="50" t="str">
        <f t="shared" si="10"/>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AR240" s="50"/>
      <c r="AS240" s="50" t="str">
        <f t="shared" si="11"/>
        <v>Include</v>
      </c>
      <c r="AT240" s="50" t="str">
        <f>IF(VLOOKUP($A240,'Data Notes - Working'!$A$2:$BP$571,55,FALSE)=0,"",VLOOKUP($A240,'Data Notes - Working'!$A$2:$BP$571,55,FALSE))</f>
        <v/>
      </c>
      <c r="AU240" s="50" t="str">
        <f>IF(VLOOKUP($A240,'Data Notes - Working'!$A$2:$BP$571,56,FALSE)=0,"",VLOOKUP($A240,'Data Notes - Working'!$A$2:$BP$571,56,FALSE))</f>
        <v/>
      </c>
      <c r="AV240" s="50" t="str">
        <f>IF(VLOOKUP($A240,'Data Notes - Working'!$A$2:$BP$571,57,FALSE)=0,"",VLOOKUP($A240,'Data Notes - Working'!$A$2:$BP$571,57,FALSE))</f>
        <v/>
      </c>
      <c r="AW240" s="50" t="str">
        <f>IF(VLOOKUP($A240,'Data Notes - Working'!$A$2:$BP$571,58,FALSE)=0,"",VLOOKUP($A240,'Data Notes - Working'!$A$2:$BP$571,58,FALSE))</f>
        <v/>
      </c>
      <c r="AX240" s="50" t="str">
        <f>IF(VLOOKUP(A240,'Data Notes - Working'!A239:BP808,59,FALSE)=0,"",VLOOKUP(A240,'Data Notes - Working'!A239:BP808,59,FALSE))</f>
        <v>No</v>
      </c>
      <c r="AY240" s="50" t="str">
        <f>IF(VLOOKUP($A240,'Data Notes - Working'!$A$2:$BP$571,60,FALSE)=0,"",VLOOKUP($A240,'Data Notes - Working'!$A$2:$BP$571,60,FALSE))</f>
        <v>Achievement SEA to SCH comparison: The GRAND TOTAL SEA FS 175/178/179 number of students in the who took an ALTASSALTACH assessment and received a valid score is different from the sum of the SCH level counts of students who took an assessment and received a valid score.
SEA to LEA discrepancies by subject: 
-MATHEMATICS: 1458 students, 20%
-READING/LANGUAGE ARTS: 1468 students, 20%
-SCIENCE: 607 students, 23%
Similar SEA to SCH discrepancies exist for the FS 178, 179 number of students who took an assessment and received a valid score in the CWD subgroup. Please revise data and resubmit or explain in a data note why these data are accurate.</v>
      </c>
      <c r="AZ240" s="50" t="str">
        <f>IF(VLOOKUP($A240,'Data Notes - Working'!$A$2:$BP$571,61,FALSE)=0,"",VLOOKUP($A240,'Data Notes - Working'!$A$2:$BP$571,61,FALSE))</f>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BA240" s="50"/>
      <c r="BB240" s="50"/>
      <c r="BC240" s="50"/>
      <c r="BD240" s="50"/>
      <c r="BE240" s="50"/>
      <c r="BF240" s="50"/>
      <c r="BG240" s="50"/>
    </row>
    <row r="241" spans="1:59" s="9" customFormat="1" ht="409.5">
      <c r="A241" s="13" t="s">
        <v>1005</v>
      </c>
      <c r="B241" s="14" t="s">
        <v>45</v>
      </c>
      <c r="C241" s="14" t="s">
        <v>46</v>
      </c>
      <c r="D241" s="14" t="s">
        <v>47</v>
      </c>
      <c r="E241" s="14" t="s">
        <v>1000</v>
      </c>
      <c r="F241" s="14" t="s">
        <v>1001</v>
      </c>
      <c r="G241" s="13" t="s">
        <v>439</v>
      </c>
      <c r="H241" s="14" t="s">
        <v>96</v>
      </c>
      <c r="I241" s="14" t="s">
        <v>97</v>
      </c>
      <c r="J241" s="14" t="s">
        <v>440</v>
      </c>
      <c r="K241" s="14" t="s">
        <v>153</v>
      </c>
      <c r="L241" s="14" t="s">
        <v>53</v>
      </c>
      <c r="M241" s="14" t="s">
        <v>54</v>
      </c>
      <c r="N241" s="14" t="s">
        <v>54</v>
      </c>
      <c r="O241" s="14" t="s">
        <v>54</v>
      </c>
      <c r="P241" s="14" t="s">
        <v>1006</v>
      </c>
      <c r="Q241" s="14" t="s">
        <v>375</v>
      </c>
      <c r="R241" s="14" t="s">
        <v>376</v>
      </c>
      <c r="S241" s="14" t="s">
        <v>58</v>
      </c>
      <c r="T241" s="50" t="s">
        <v>1007</v>
      </c>
      <c r="U241" s="50"/>
      <c r="V241" s="50" t="s">
        <v>1007</v>
      </c>
      <c r="W241" s="26" t="s">
        <v>1004</v>
      </c>
      <c r="X241" s="50"/>
      <c r="Y241" s="50"/>
      <c r="Z241" s="50"/>
      <c r="AA241" s="14" t="s">
        <v>54</v>
      </c>
      <c r="AB241" s="14" t="s">
        <v>54</v>
      </c>
      <c r="AC241" s="14" t="s">
        <v>54</v>
      </c>
      <c r="AD241" s="14" t="s">
        <v>1006</v>
      </c>
      <c r="AE241" s="14" t="s">
        <v>375</v>
      </c>
      <c r="AF241" s="14" t="s">
        <v>140</v>
      </c>
      <c r="AG241" s="23"/>
      <c r="AH241" s="23" t="s">
        <v>185</v>
      </c>
      <c r="AI241" s="23" t="s">
        <v>101</v>
      </c>
      <c r="AJ241" s="50"/>
      <c r="AK241" s="50" t="s">
        <v>1007</v>
      </c>
      <c r="AL241" s="50"/>
      <c r="AM241" s="50"/>
      <c r="AN241" s="50"/>
      <c r="AO241" s="50"/>
      <c r="AP241" s="50" t="str">
        <f t="shared" si="9"/>
        <v>Achievement SEA to SCH comparison: The SEA FS 175 number of students in the ECODIS, F, M, MHL, MW subgroups who took an ALTASSALTACH assessment and received a valid score in GRADES ALL is different from the sum of the SCH level counts of students who took an assessment and received a valid score. The largest discrepancy of 1031 students, or 21%, is in the M subgroup. Discrepancies in the other subgroups range from 239-927 students. 
Similar SEA to SCH discrepancies exist for the FS 178, 179 number of students who took an assessment and received a valid score in the ECODIS, F, M, MHL, MW subgroups. Please revise data and resubmit or explain in a data note why these data are accurate.</v>
      </c>
      <c r="AQ241" s="50" t="str">
        <f t="shared" si="10"/>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AR241" s="50"/>
      <c r="AS241" s="50" t="str">
        <f t="shared" si="11"/>
        <v>Include</v>
      </c>
      <c r="AT241" s="50" t="str">
        <f>IF(VLOOKUP($A241,'Data Notes - Working'!$A$2:$BP$571,55,FALSE)=0,"",VLOOKUP($A241,'Data Notes - Working'!$A$2:$BP$571,55,FALSE))</f>
        <v/>
      </c>
      <c r="AU241" s="50" t="str">
        <f>IF(VLOOKUP($A241,'Data Notes - Working'!$A$2:$BP$571,56,FALSE)=0,"",VLOOKUP($A241,'Data Notes - Working'!$A$2:$BP$571,56,FALSE))</f>
        <v/>
      </c>
      <c r="AV241" s="50" t="str">
        <f>IF(VLOOKUP($A241,'Data Notes - Working'!$A$2:$BP$571,57,FALSE)=0,"",VLOOKUP($A241,'Data Notes - Working'!$A$2:$BP$571,57,FALSE))</f>
        <v/>
      </c>
      <c r="AW241" s="50" t="str">
        <f>IF(VLOOKUP($A241,'Data Notes - Working'!$A$2:$BP$571,58,FALSE)=0,"",VLOOKUP($A241,'Data Notes - Working'!$A$2:$BP$571,58,FALSE))</f>
        <v/>
      </c>
      <c r="AX241" s="50" t="str">
        <f>IF(VLOOKUP(A241,'Data Notes - Working'!A240:BP809,59,FALSE)=0,"",VLOOKUP(A241,'Data Notes - Working'!A240:BP809,59,FALSE))</f>
        <v>No</v>
      </c>
      <c r="AY241" s="50" t="str">
        <f>IF(VLOOKUP($A241,'Data Notes - Working'!$A$2:$BP$571,60,FALSE)=0,"",VLOOKUP($A241,'Data Notes - Working'!$A$2:$BP$571,60,FALSE))</f>
        <v>Achievement SEA to SCH comparison: The SEA FS 175 number of students in the ECODIS, F, M, MHL, MW subgroups who took an ALTASSALTACH assessment and received a valid score in GRADES ALL is different from the sum of the SCH level counts of students who took an assessment and received a valid score. The largest discrepancy of 1031 students, or 21%, is in the M subgroup. Discrepancies in the other subgroups range from 239-927 students. 
Similar SEA to SCH discrepancies exist for the FS 178, 179 number of students who took an assessment and received a valid score in the ECODIS, F, M, MHL, MW subgroups. Please revise data and resubmit or explain in a data note why these data are accurate.</v>
      </c>
      <c r="AZ241" s="50" t="str">
        <f>IF(VLOOKUP($A241,'Data Notes - Working'!$A$2:$BP$571,61,FALSE)=0,"",VLOOKUP($A241,'Data Notes - Working'!$A$2:$BP$571,61,FALSE))</f>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BA241" s="50"/>
      <c r="BB241" s="50"/>
      <c r="BC241" s="50"/>
      <c r="BD241" s="50"/>
      <c r="BE241" s="50"/>
      <c r="BF241" s="50"/>
      <c r="BG241" s="50"/>
    </row>
    <row r="242" spans="1:59" s="9" customFormat="1" ht="409.5">
      <c r="A242" s="13" t="s">
        <v>1008</v>
      </c>
      <c r="B242" s="14" t="s">
        <v>45</v>
      </c>
      <c r="C242" s="14" t="s">
        <v>46</v>
      </c>
      <c r="D242" s="14" t="s">
        <v>47</v>
      </c>
      <c r="E242" s="14" t="s">
        <v>1000</v>
      </c>
      <c r="F242" s="14" t="s">
        <v>1001</v>
      </c>
      <c r="G242" s="13" t="s">
        <v>104</v>
      </c>
      <c r="H242" s="14" t="s">
        <v>157</v>
      </c>
      <c r="I242" s="14" t="s">
        <v>158</v>
      </c>
      <c r="J242" s="14" t="s">
        <v>73</v>
      </c>
      <c r="K242" s="14" t="s">
        <v>107</v>
      </c>
      <c r="L242" s="14" t="s">
        <v>53</v>
      </c>
      <c r="M242" s="14" t="s">
        <v>54</v>
      </c>
      <c r="N242" s="14" t="s">
        <v>54</v>
      </c>
      <c r="O242" s="14" t="s">
        <v>54</v>
      </c>
      <c r="P242" s="14" t="s">
        <v>108</v>
      </c>
      <c r="Q242" s="14" t="s">
        <v>108</v>
      </c>
      <c r="R242" s="14" t="s">
        <v>108</v>
      </c>
      <c r="S242" s="14" t="s">
        <v>108</v>
      </c>
      <c r="T242" s="50" t="s">
        <v>109</v>
      </c>
      <c r="U242" s="50"/>
      <c r="V242" s="50" t="s">
        <v>109</v>
      </c>
      <c r="W242" s="26" t="s">
        <v>1004</v>
      </c>
      <c r="X242" s="50"/>
      <c r="Y242" s="50"/>
      <c r="Z242" s="50"/>
      <c r="AA242" s="23" t="s">
        <v>54</v>
      </c>
      <c r="AB242" s="23" t="s">
        <v>54</v>
      </c>
      <c r="AC242" s="23" t="s">
        <v>54</v>
      </c>
      <c r="AD242" s="14" t="s">
        <v>108</v>
      </c>
      <c r="AE242" s="14" t="s">
        <v>108</v>
      </c>
      <c r="AF242" s="14" t="s">
        <v>108</v>
      </c>
      <c r="AG242" s="14" t="s">
        <v>108</v>
      </c>
      <c r="AH242" s="23" t="s">
        <v>185</v>
      </c>
      <c r="AI242" s="23" t="s">
        <v>101</v>
      </c>
      <c r="AJ242" s="50"/>
      <c r="AK242" s="50" t="s">
        <v>111</v>
      </c>
      <c r="AL242" s="50"/>
      <c r="AM242" s="50"/>
      <c r="AN242" s="50"/>
      <c r="AO242" s="50"/>
      <c r="AP242" s="50" t="str">
        <f t="shared" si="9"/>
        <v>A year to year change of more than 200 (count difference) and 10% was identified for at least one subgroup, assessment type, or grade. Please review the CDQR Year to Year tab. Please resubmit SY 2017-18 data or submit a data note to explain why these data are accurate.</v>
      </c>
      <c r="AQ242" s="50" t="str">
        <f t="shared" si="10"/>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AR242" s="50"/>
      <c r="AS242" s="50" t="str">
        <f t="shared" si="11"/>
        <v>Include</v>
      </c>
      <c r="AT242" s="50" t="str">
        <f>IF(VLOOKUP($A242,'Data Notes - Working'!$A$2:$BP$571,55,FALSE)=0,"",VLOOKUP($A242,'Data Notes - Working'!$A$2:$BP$571,55,FALSE))</f>
        <v/>
      </c>
      <c r="AU242" s="50" t="str">
        <f>IF(VLOOKUP($A242,'Data Notes - Working'!$A$2:$BP$571,56,FALSE)=0,"",VLOOKUP($A242,'Data Notes - Working'!$A$2:$BP$571,56,FALSE))</f>
        <v/>
      </c>
      <c r="AV242" s="50" t="str">
        <f>IF(VLOOKUP($A242,'Data Notes - Working'!$A$2:$BP$571,57,FALSE)=0,"",VLOOKUP($A242,'Data Notes - Working'!$A$2:$BP$571,57,FALSE))</f>
        <v>Y2Y explained</v>
      </c>
      <c r="AW242" s="50" t="str">
        <f>IF(VLOOKUP($A242,'Data Notes - Working'!$A$2:$BP$571,58,FALSE)=0,"",VLOOKUP($A242,'Data Notes - Working'!$A$2:$BP$571,58,FALSE))</f>
        <v/>
      </c>
      <c r="AX242" s="50" t="str">
        <f>IF(VLOOKUP(A242,'Data Notes - Working'!A241:BP810,59,FALSE)=0,"",VLOOKUP(A242,'Data Notes - Working'!A241:BP810,59,FALSE))</f>
        <v>No</v>
      </c>
      <c r="AY242" s="50" t="str">
        <f>IF(VLOOKUP($A242,'Data Notes - Working'!$A$2:$BP$571,60,FALSE)=0,"",VLOOKUP($A242,'Data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242" s="50" t="str">
        <f>IF(VLOOKUP($A242,'Data Notes - Working'!$A$2:$BP$571,61,FALSE)=0,"",VLOOKUP($A242,'Data Notes - Working'!$A$2:$BP$571,61,FALSE))</f>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BA242" s="50"/>
      <c r="BB242" s="50"/>
      <c r="BC242" s="50"/>
      <c r="BD242" s="50"/>
      <c r="BE242" s="50"/>
      <c r="BF242" s="50"/>
      <c r="BG242" s="50"/>
    </row>
    <row r="243" spans="1:59" s="9" customFormat="1" ht="409.5">
      <c r="A243" s="13" t="s">
        <v>1010</v>
      </c>
      <c r="B243" s="14" t="s">
        <v>45</v>
      </c>
      <c r="C243" s="14" t="s">
        <v>46</v>
      </c>
      <c r="D243" s="14" t="s">
        <v>47</v>
      </c>
      <c r="E243" s="14" t="s">
        <v>1000</v>
      </c>
      <c r="F243" s="14" t="s">
        <v>1001</v>
      </c>
      <c r="G243" s="13" t="s">
        <v>127</v>
      </c>
      <c r="H243" s="14" t="s">
        <v>157</v>
      </c>
      <c r="I243" s="14" t="s">
        <v>158</v>
      </c>
      <c r="J243" s="14" t="s">
        <v>51</v>
      </c>
      <c r="K243" s="14" t="s">
        <v>130</v>
      </c>
      <c r="L243" s="14" t="s">
        <v>53</v>
      </c>
      <c r="M243" s="14" t="s">
        <v>54</v>
      </c>
      <c r="N243" s="14" t="s">
        <v>54</v>
      </c>
      <c r="O243" s="14" t="s">
        <v>54</v>
      </c>
      <c r="P243" s="14" t="s">
        <v>315</v>
      </c>
      <c r="Q243" s="14" t="s">
        <v>910</v>
      </c>
      <c r="R243" s="14" t="s">
        <v>333</v>
      </c>
      <c r="S243" s="14" t="s">
        <v>58</v>
      </c>
      <c r="T243" s="50" t="s">
        <v>1011</v>
      </c>
      <c r="U243" s="50"/>
      <c r="V243" s="50" t="s">
        <v>1011</v>
      </c>
      <c r="W243" s="26" t="s">
        <v>1004</v>
      </c>
      <c r="X243" s="50"/>
      <c r="Y243" s="50"/>
      <c r="Z243" s="50"/>
      <c r="AA243" s="23" t="s">
        <v>54</v>
      </c>
      <c r="AB243" s="23" t="s">
        <v>54</v>
      </c>
      <c r="AC243" s="23" t="s">
        <v>54</v>
      </c>
      <c r="AD243" s="14" t="s">
        <v>315</v>
      </c>
      <c r="AE243" s="14" t="s">
        <v>910</v>
      </c>
      <c r="AF243" s="14" t="s">
        <v>335</v>
      </c>
      <c r="AG243" s="14" t="s">
        <v>58</v>
      </c>
      <c r="AH243" s="23" t="s">
        <v>185</v>
      </c>
      <c r="AI243" s="23" t="s">
        <v>101</v>
      </c>
      <c r="AJ243" s="50"/>
      <c r="AK243" s="50" t="s">
        <v>1011</v>
      </c>
      <c r="AL243" s="50"/>
      <c r="AM243" s="50"/>
      <c r="AN243" s="50"/>
      <c r="AO243" s="50"/>
      <c r="AP243" s="50" t="str">
        <f t="shared" si="9"/>
        <v>Across file comparison: The SEA number of students in the HOM subgroup who took an assessment and received a valid score for GRADES ALL, 3, 4, 5, 6, 7, 8, 10 and ALL, REGASSWACC, REGASSWOACC assessment type does not equal the number of students who participated in the assessment. 
Achievement to Participation Grand Total discrepancies by subject:
MATHEMATICS: -1415 students (-14%)
READING/LANGUAGE ARTS: -1449 students (-14%)
SCIENCE: -566 students (-14%)
Similar discrepancies exist at the LEA and School levels. Please revise data and resubmit or explain in a data note why these data are accurate.</v>
      </c>
      <c r="AQ243" s="50" t="str">
        <f t="shared" si="10"/>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AR243" s="50"/>
      <c r="AS243" s="50" t="str">
        <f t="shared" si="11"/>
        <v>Include</v>
      </c>
      <c r="AT243" s="50" t="str">
        <f>IF(VLOOKUP($A243,'Data Notes - Working'!$A$2:$BP$571,55,FALSE)=0,"",VLOOKUP($A243,'Data Notes - Working'!$A$2:$BP$571,55,FALSE))</f>
        <v/>
      </c>
      <c r="AU243" s="50" t="str">
        <f>IF(VLOOKUP($A243,'Data Notes - Working'!$A$2:$BP$571,56,FALSE)=0,"",VLOOKUP($A243,'Data Notes - Working'!$A$2:$BP$571,56,FALSE))</f>
        <v/>
      </c>
      <c r="AV243" s="50" t="str">
        <f>IF(VLOOKUP($A243,'Data Notes - Working'!$A$2:$BP$571,57,FALSE)=0,"",VLOOKUP($A243,'Data Notes - Working'!$A$2:$BP$571,57,FALSE))</f>
        <v/>
      </c>
      <c r="AW243" s="50" t="str">
        <f>IF(VLOOKUP($A243,'Data Notes - Working'!$A$2:$BP$571,58,FALSE)=0,"",VLOOKUP($A243,'Data Notes - Working'!$A$2:$BP$571,58,FALSE))</f>
        <v/>
      </c>
      <c r="AX243" s="50" t="str">
        <f>IF(VLOOKUP(A243,'Data Notes - Working'!A242:BP811,59,FALSE)=0,"",VLOOKUP(A243,'Data Notes - Working'!A242:BP811,59,FALSE))</f>
        <v>No</v>
      </c>
      <c r="AY243" s="50" t="str">
        <f>IF(VLOOKUP($A243,'Data Notes - Working'!$A$2:$BP$571,60,FALSE)=0,"",VLOOKUP($A243,'Data Notes - Working'!$A$2:$BP$571,60,FALSE))</f>
        <v>Across file comparison: The SEA number of students in the HOM subgroup who took an assessment and received a valid score for GRADES ALL, 3, 4, 5, 6, 7, 8, 10 and ALL, REGASSWACC, REGASSWOACC assessment type does not equal the number of students who participated in the assessment. 
Achievement to Participation Grand Total discrepancies by subject:
MATHEMATICS: -1415 students (-14%)
READING/LANGUAGE ARTS: -1449 students (-14%)
SCIENCE: -566 students (-14%)
Similar discrepancies exist at the LEA and School levels. Please revise data and resubmit or explain in a data note why these data are accurate.</v>
      </c>
      <c r="AZ243" s="50" t="str">
        <f>IF(VLOOKUP($A243,'Data Notes - Working'!$A$2:$BP$571,61,FALSE)=0,"",VLOOKUP($A243,'Data Notes - Working'!$A$2:$BP$571,61,FALSE))</f>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BA243" s="50"/>
      <c r="BB243" s="50"/>
      <c r="BC243" s="50"/>
      <c r="BD243" s="50"/>
      <c r="BE243" s="50"/>
      <c r="BF243" s="50"/>
      <c r="BG243" s="50"/>
    </row>
    <row r="244" spans="1:59" s="9" customFormat="1" ht="409.5">
      <c r="A244" s="13" t="s">
        <v>1013</v>
      </c>
      <c r="B244" s="14" t="s">
        <v>45</v>
      </c>
      <c r="C244" s="14" t="s">
        <v>46</v>
      </c>
      <c r="D244" s="14" t="s">
        <v>47</v>
      </c>
      <c r="E244" s="14" t="s">
        <v>1000</v>
      </c>
      <c r="F244" s="14" t="s">
        <v>1001</v>
      </c>
      <c r="G244" s="13" t="s">
        <v>127</v>
      </c>
      <c r="H244" s="14" t="s">
        <v>157</v>
      </c>
      <c r="I244" s="14" t="s">
        <v>158</v>
      </c>
      <c r="J244" s="14" t="s">
        <v>51</v>
      </c>
      <c r="K244" s="14" t="s">
        <v>130</v>
      </c>
      <c r="L244" s="14" t="s">
        <v>53</v>
      </c>
      <c r="M244" s="14" t="s">
        <v>54</v>
      </c>
      <c r="N244" s="14" t="s">
        <v>54</v>
      </c>
      <c r="O244" s="14" t="s">
        <v>54</v>
      </c>
      <c r="P244" s="14" t="s">
        <v>131</v>
      </c>
      <c r="Q244" s="14" t="s">
        <v>910</v>
      </c>
      <c r="R244" s="14" t="s">
        <v>306</v>
      </c>
      <c r="S244" s="14" t="s">
        <v>58</v>
      </c>
      <c r="T244" s="50" t="s">
        <v>1014</v>
      </c>
      <c r="U244" s="50"/>
      <c r="V244" s="50" t="s">
        <v>1014</v>
      </c>
      <c r="W244" s="26" t="s">
        <v>1004</v>
      </c>
      <c r="X244" s="50"/>
      <c r="Y244" s="50"/>
      <c r="Z244" s="50"/>
      <c r="AA244" s="23" t="s">
        <v>54</v>
      </c>
      <c r="AB244" s="23" t="s">
        <v>54</v>
      </c>
      <c r="AC244" s="23" t="s">
        <v>54</v>
      </c>
      <c r="AD244" s="14" t="s">
        <v>131</v>
      </c>
      <c r="AE244" s="14" t="s">
        <v>910</v>
      </c>
      <c r="AF244" s="14" t="s">
        <v>672</v>
      </c>
      <c r="AG244" s="14" t="s">
        <v>58</v>
      </c>
      <c r="AH244" s="23" t="s">
        <v>185</v>
      </c>
      <c r="AI244" s="23" t="s">
        <v>101</v>
      </c>
      <c r="AJ244" s="50"/>
      <c r="AK244" s="50" t="s">
        <v>1014</v>
      </c>
      <c r="AL244" s="50"/>
      <c r="AM244" s="50"/>
      <c r="AN244" s="50"/>
      <c r="AO244" s="50"/>
      <c r="AP244" s="50" t="str">
        <f t="shared" si="9"/>
        <v>Across file comparison: The SEA number of students in the LEP subgroup who took an assessment and received a valid score for GRADES ALL, 3, 4, 5, 6, 7, 8, 10 and ALL, REGASASWOACC assessment type does not equal the number of students who participated in the assessment. 
Achievement to Participation Grand Total discrepancies by subject:
MATHEMATICS: -6883 students (-14%)
READING/LANGUAGE ARTS: -7029 students (-15%)
SCIENCE: -3053 students (-18%)
Similar discrepancies exist at the LEA and School levels. Please revise data and resubmit or explain in a data note why these data are accurate.</v>
      </c>
      <c r="AQ244" s="50" t="str">
        <f t="shared" si="10"/>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AR244" s="50"/>
      <c r="AS244" s="50" t="str">
        <f t="shared" si="11"/>
        <v>Include</v>
      </c>
      <c r="AT244" s="50" t="str">
        <f>IF(VLOOKUP($A244,'Data Notes - Working'!$A$2:$BP$571,55,FALSE)=0,"",VLOOKUP($A244,'Data Notes - Working'!$A$2:$BP$571,55,FALSE))</f>
        <v/>
      </c>
      <c r="AU244" s="50" t="str">
        <f>IF(VLOOKUP($A244,'Data Notes - Working'!$A$2:$BP$571,56,FALSE)=0,"",VLOOKUP($A244,'Data Notes - Working'!$A$2:$BP$571,56,FALSE))</f>
        <v/>
      </c>
      <c r="AV244" s="50" t="str">
        <f>IF(VLOOKUP($A244,'Data Notes - Working'!$A$2:$BP$571,57,FALSE)=0,"",VLOOKUP($A244,'Data Notes - Working'!$A$2:$BP$571,57,FALSE))</f>
        <v/>
      </c>
      <c r="AW244" s="50" t="str">
        <f>IF(VLOOKUP($A244,'Data Notes - Working'!$A$2:$BP$571,58,FALSE)=0,"",VLOOKUP($A244,'Data Notes - Working'!$A$2:$BP$571,58,FALSE))</f>
        <v/>
      </c>
      <c r="AX244" s="50" t="str">
        <f>IF(VLOOKUP(A244,'Data Notes - Working'!A243:BP812,59,FALSE)=0,"",VLOOKUP(A244,'Data Notes - Working'!A243:BP812,59,FALSE))</f>
        <v>No</v>
      </c>
      <c r="AY244" s="50" t="str">
        <f>IF(VLOOKUP($A244,'Data Notes - Working'!$A$2:$BP$571,60,FALSE)=0,"",VLOOKUP($A244,'Data Notes - Working'!$A$2:$BP$571,60,FALSE))</f>
        <v>Across file comparison: The SEA number of students in the LEP subgroup who took an assessment and received a valid score for GRADES ALL, 3, 4, 5, 6, 7, 8, 10 and ALL, REGASASWOACC assessment type does not equal the number of students who participated in the assessment. 
Achievement to Participation Grand Total discrepancies by subject:
MATHEMATICS: -6883 students (-14%)
READING/LANGUAGE ARTS: -7029 students (-15%)
SCIENCE: -3053 students (-18%)
Similar discrepancies exist at the LEA and School levels. Please revise data and resubmit or explain in a data note why these data are accurate.</v>
      </c>
      <c r="AZ244" s="50" t="str">
        <f>IF(VLOOKUP($A244,'Data Notes - Working'!$A$2:$BP$571,61,FALSE)=0,"",VLOOKUP($A244,'Data Notes - Working'!$A$2:$BP$571,61,FALSE))</f>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BA244" s="50"/>
      <c r="BB244" s="50"/>
      <c r="BC244" s="50"/>
      <c r="BD244" s="50"/>
      <c r="BE244" s="50"/>
      <c r="BF244" s="50"/>
      <c r="BG244" s="50"/>
    </row>
    <row r="245" spans="1:59" s="9" customFormat="1" ht="409.5">
      <c r="A245" s="13" t="s">
        <v>1015</v>
      </c>
      <c r="B245" s="14" t="s">
        <v>45</v>
      </c>
      <c r="C245" s="14" t="s">
        <v>46</v>
      </c>
      <c r="D245" s="14" t="s">
        <v>47</v>
      </c>
      <c r="E245" s="14" t="s">
        <v>1000</v>
      </c>
      <c r="F245" s="14" t="s">
        <v>1001</v>
      </c>
      <c r="G245" s="13" t="s">
        <v>127</v>
      </c>
      <c r="H245" s="14" t="s">
        <v>779</v>
      </c>
      <c r="I245" s="14" t="s">
        <v>590</v>
      </c>
      <c r="J245" s="14" t="s">
        <v>51</v>
      </c>
      <c r="K245" s="14" t="s">
        <v>130</v>
      </c>
      <c r="L245" s="14" t="s">
        <v>53</v>
      </c>
      <c r="M245" s="14" t="s">
        <v>54</v>
      </c>
      <c r="N245" s="14"/>
      <c r="O245" s="14"/>
      <c r="P245" s="14" t="s">
        <v>341</v>
      </c>
      <c r="Q245" s="14" t="s">
        <v>1016</v>
      </c>
      <c r="R245" s="14" t="s">
        <v>1017</v>
      </c>
      <c r="S245" s="14" t="s">
        <v>58</v>
      </c>
      <c r="T245" s="50" t="s">
        <v>1018</v>
      </c>
      <c r="U245" s="50"/>
      <c r="V245" s="50" t="s">
        <v>1018</v>
      </c>
      <c r="W245" s="26" t="s">
        <v>1004</v>
      </c>
      <c r="X245" s="50"/>
      <c r="Y245" s="50"/>
      <c r="Z245" s="50"/>
      <c r="AA245" s="23" t="s">
        <v>54</v>
      </c>
      <c r="AB245" s="23"/>
      <c r="AC245" s="23"/>
      <c r="AD245" s="14" t="s">
        <v>341</v>
      </c>
      <c r="AE245" s="14" t="s">
        <v>1016</v>
      </c>
      <c r="AF245" s="14" t="s">
        <v>201</v>
      </c>
      <c r="AG245" s="14" t="s">
        <v>58</v>
      </c>
      <c r="AH245" s="23" t="s">
        <v>185</v>
      </c>
      <c r="AI245" s="23" t="s">
        <v>101</v>
      </c>
      <c r="AJ245" s="50"/>
      <c r="AK245" s="50" t="s">
        <v>1018</v>
      </c>
      <c r="AL245" s="50"/>
      <c r="AM245" s="50"/>
      <c r="AN245" s="50"/>
      <c r="AO245" s="50"/>
      <c r="AP245" s="50" t="str">
        <f t="shared" si="9"/>
        <v>Across file comparison: The SEA number of students in the MHL subgroup who took an assessment and received a valid score for GRADES 7 and 8 and REGASSWOACC assessment type does not equal the number of students in the MHL subgroup who participated in the assessment. The discrepancy for GRADE 7 is -532 students, or -5%, and the discrepancy for GRADE 8 is -512 students, or -5%. Similar discrepancies exist at the LEA and School levels. Please revise data and resubmit or explain in a data note why these data are accurate.</v>
      </c>
      <c r="AQ245" s="50" t="str">
        <f t="shared" si="10"/>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AR245" s="50"/>
      <c r="AS245" s="50" t="str">
        <f t="shared" si="11"/>
        <v>Include</v>
      </c>
      <c r="AT245" s="50" t="str">
        <f>IF(VLOOKUP($A245,'Data Notes - Working'!$A$2:$BP$571,55,FALSE)=0,"",VLOOKUP($A245,'Data Notes - Working'!$A$2:$BP$571,55,FALSE))</f>
        <v/>
      </c>
      <c r="AU245" s="50" t="str">
        <f>IF(VLOOKUP($A245,'Data Notes - Working'!$A$2:$BP$571,56,FALSE)=0,"",VLOOKUP($A245,'Data Notes - Working'!$A$2:$BP$571,56,FALSE))</f>
        <v/>
      </c>
      <c r="AV245" s="50" t="str">
        <f>IF(VLOOKUP($A245,'Data Notes - Working'!$A$2:$BP$571,57,FALSE)=0,"",VLOOKUP($A245,'Data Notes - Working'!$A$2:$BP$571,57,FALSE))</f>
        <v/>
      </c>
      <c r="AW245" s="50" t="str">
        <f>IF(VLOOKUP($A245,'Data Notes - Working'!$A$2:$BP$571,58,FALSE)=0,"",VLOOKUP($A245,'Data Notes - Working'!$A$2:$BP$571,58,FALSE))</f>
        <v/>
      </c>
      <c r="AX245" s="50" t="str">
        <f>IF(VLOOKUP(A245,'Data Notes - Working'!A244:BP813,59,FALSE)=0,"",VLOOKUP(A245,'Data Notes - Working'!A244:BP813,59,FALSE))</f>
        <v>No</v>
      </c>
      <c r="AY245" s="50" t="str">
        <f>IF(VLOOKUP($A245,'Data Notes - Working'!$A$2:$BP$571,60,FALSE)=0,"",VLOOKUP($A245,'Data Notes - Working'!$A$2:$BP$571,60,FALSE))</f>
        <v>Across file comparison: The SEA number of students in the MHL subgroup who took an assessment and received a valid score for GRADES 7 and 8 and REGASSWOACC assessment type does not equal the number of students in the MHL subgroup who participated in the assessment. The discrepancy for GRADE 7 is -532 students, or -5%, and the discrepancy for GRADE 8 is -512 students, or -5%. Similar discrepancies exist at the LEA and School levels. Please revise data and resubmit or explain in a data note why these data are accurate.</v>
      </c>
      <c r="AZ245" s="50" t="str">
        <f>IF(VLOOKUP($A245,'Data Notes - Working'!$A$2:$BP$571,61,FALSE)=0,"",VLOOKUP($A245,'Data Notes - Working'!$A$2:$BP$571,61,FALSE))</f>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BA245" s="50"/>
      <c r="BB245" s="50"/>
      <c r="BC245" s="50"/>
      <c r="BD245" s="50"/>
      <c r="BE245" s="50"/>
      <c r="BF245" s="50"/>
      <c r="BG245" s="50"/>
    </row>
    <row r="246" spans="1:59" s="9" customFormat="1" ht="409.5">
      <c r="A246" s="13" t="s">
        <v>1019</v>
      </c>
      <c r="B246" s="14" t="s">
        <v>45</v>
      </c>
      <c r="C246" s="14" t="s">
        <v>46</v>
      </c>
      <c r="D246" s="14" t="s">
        <v>47</v>
      </c>
      <c r="E246" s="14" t="s">
        <v>1000</v>
      </c>
      <c r="F246" s="14" t="s">
        <v>1001</v>
      </c>
      <c r="G246" s="13" t="s">
        <v>127</v>
      </c>
      <c r="H246" s="14" t="s">
        <v>380</v>
      </c>
      <c r="I246" s="14" t="s">
        <v>381</v>
      </c>
      <c r="J246" s="14" t="s">
        <v>51</v>
      </c>
      <c r="K246" s="14" t="s">
        <v>130</v>
      </c>
      <c r="L246" s="14" t="s">
        <v>53</v>
      </c>
      <c r="M246" s="14"/>
      <c r="N246" s="14"/>
      <c r="O246" s="14" t="s">
        <v>54</v>
      </c>
      <c r="P246" s="14" t="s">
        <v>341</v>
      </c>
      <c r="Q246" s="14" t="s">
        <v>1020</v>
      </c>
      <c r="R246" s="14" t="s">
        <v>306</v>
      </c>
      <c r="S246" s="14" t="s">
        <v>58</v>
      </c>
      <c r="T246" s="50" t="s">
        <v>1021</v>
      </c>
      <c r="U246" s="50"/>
      <c r="V246" s="50" t="s">
        <v>1021</v>
      </c>
      <c r="W246" s="26" t="s">
        <v>1004</v>
      </c>
      <c r="X246" s="50"/>
      <c r="Y246" s="50"/>
      <c r="Z246" s="50"/>
      <c r="AA246" s="23"/>
      <c r="AB246" s="23"/>
      <c r="AC246" s="23" t="s">
        <v>54</v>
      </c>
      <c r="AD246" s="14" t="s">
        <v>341</v>
      </c>
      <c r="AE246" s="14" t="s">
        <v>1020</v>
      </c>
      <c r="AF246" s="14" t="s">
        <v>672</v>
      </c>
      <c r="AG246" s="14" t="s">
        <v>58</v>
      </c>
      <c r="AH246" s="23" t="s">
        <v>185</v>
      </c>
      <c r="AI246" s="23" t="s">
        <v>101</v>
      </c>
      <c r="AJ246" s="50"/>
      <c r="AK246" s="50" t="s">
        <v>1021</v>
      </c>
      <c r="AL246" s="50"/>
      <c r="AM246" s="50"/>
      <c r="AN246" s="50"/>
      <c r="AO246" s="50"/>
      <c r="AP246" s="50" t="str">
        <f t="shared" si="9"/>
        <v>Across file comparison: The SEA number of students in the MHL subgroup who took an assessment and received a valid score for GRADES ALL, 8 and 10 and ALL, REGASSWOACC assessment type does not equal the number of students in the MHL subgroup who participated in the assessment. 
Discrepancies by assessment type/grade:
ALL/GRADE 10: -673 students (-5%)
REGASSWOACC/ALL: -1640 students (-5%)
REGASSWOACC/GRADE 8: -507 students (-5%)
REGASSWOACC/GRADE 10: -665 students (-5%)
Similar discrepancies exist at the LEA and School levels. Please revise data and resubmit or explain in a data note why these data are accurate.</v>
      </c>
      <c r="AQ246" s="50" t="str">
        <f t="shared" si="10"/>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AR246" s="50"/>
      <c r="AS246" s="50" t="str">
        <f t="shared" si="11"/>
        <v>Include</v>
      </c>
      <c r="AT246" s="50" t="str">
        <f>IF(VLOOKUP($A246,'Data Notes - Working'!$A$2:$BP$571,55,FALSE)=0,"",VLOOKUP($A246,'Data Notes - Working'!$A$2:$BP$571,55,FALSE))</f>
        <v>Science-only issue</v>
      </c>
      <c r="AU246" s="50" t="str">
        <f>IF(VLOOKUP($A246,'Data Notes - Working'!$A$2:$BP$571,56,FALSE)=0,"",VLOOKUP($A246,'Data Notes - Working'!$A$2:$BP$571,56,FALSE))</f>
        <v/>
      </c>
      <c r="AV246" s="50" t="str">
        <f>IF(VLOOKUP($A246,'Data Notes - Working'!$A$2:$BP$571,57,FALSE)=0,"",VLOOKUP($A246,'Data Notes - Working'!$A$2:$BP$571,57,FALSE))</f>
        <v/>
      </c>
      <c r="AW246" s="50" t="str">
        <f>IF(VLOOKUP($A246,'Data Notes - Working'!$A$2:$BP$571,58,FALSE)=0,"",VLOOKUP($A246,'Data Notes - Working'!$A$2:$BP$571,58,FALSE))</f>
        <v/>
      </c>
      <c r="AX246" s="50" t="str">
        <f>IF(VLOOKUP(A246,'Data Notes - Working'!A245:BP814,59,FALSE)=0,"",VLOOKUP(A246,'Data Notes - Working'!A245:BP814,59,FALSE))</f>
        <v>No</v>
      </c>
      <c r="AY246" s="50" t="str">
        <f>IF(VLOOKUP($A246,'Data Notes - Working'!$A$2:$BP$571,60,FALSE)=0,"",VLOOKUP($A246,'Data Notes - Working'!$A$2:$BP$571,60,FALSE))</f>
        <v>Across file comparison: The SEA number of students in the MHL subgroup who took an assessment and received a valid score for GRADES ALL, 8 and 10 and ALL, REGASSWOACC assessment type does not equal the number of students in the MHL subgroup who participated in the assessment. 
Discrepancies by assessment type/grade:
ALL/GRADE 10: -673 students (-5%)
REGASSWOACC/ALL: -1640 students (-5%)
REGASSWOACC/GRADE 8: -507 students (-5%)
REGASSWOACC/GRADE 10: -665 students (-5%)
Similar discrepancies exist at the LEA and School levels. Please revise data and resubmit or explain in a data note why these data are accurate.</v>
      </c>
      <c r="AZ246" s="50" t="str">
        <f>IF(VLOOKUP($A246,'Data Notes - Working'!$A$2:$BP$571,61,FALSE)=0,"",VLOOKUP($A246,'Data Notes - Working'!$A$2:$BP$571,61,FALSE))</f>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BA246" s="50"/>
      <c r="BB246" s="50"/>
      <c r="BC246" s="50"/>
      <c r="BD246" s="50"/>
      <c r="BE246" s="50"/>
      <c r="BF246" s="50"/>
      <c r="BG246" s="50"/>
    </row>
    <row r="247" spans="1:59" s="9" customFormat="1" ht="240">
      <c r="A247" s="13" t="s">
        <v>1022</v>
      </c>
      <c r="B247" s="14" t="s">
        <v>45</v>
      </c>
      <c r="C247" s="14" t="s">
        <v>46</v>
      </c>
      <c r="D247" s="14" t="s">
        <v>47</v>
      </c>
      <c r="E247" s="14" t="s">
        <v>1000</v>
      </c>
      <c r="F247" s="14" t="s">
        <v>1001</v>
      </c>
      <c r="G247" s="17" t="s">
        <v>136</v>
      </c>
      <c r="H247" s="18">
        <v>185</v>
      </c>
      <c r="I247" s="14">
        <v>588</v>
      </c>
      <c r="J247" s="14" t="s">
        <v>73</v>
      </c>
      <c r="K247" s="14" t="s">
        <v>137</v>
      </c>
      <c r="L247" s="14" t="s">
        <v>53</v>
      </c>
      <c r="M247" s="14" t="s">
        <v>54</v>
      </c>
      <c r="N247" s="14"/>
      <c r="O247" s="14"/>
      <c r="P247" s="14" t="s">
        <v>55</v>
      </c>
      <c r="Q247" s="14" t="s">
        <v>56</v>
      </c>
      <c r="R247" s="14" t="s">
        <v>140</v>
      </c>
      <c r="S247" s="14" t="s">
        <v>58</v>
      </c>
      <c r="T247" s="50" t="s">
        <v>1023</v>
      </c>
      <c r="U247" s="50"/>
      <c r="V247" s="50" t="s">
        <v>1024</v>
      </c>
      <c r="W247" s="26" t="s">
        <v>1025</v>
      </c>
      <c r="X247" s="50"/>
      <c r="Y247" s="50"/>
      <c r="Z247" s="50" t="s">
        <v>437</v>
      </c>
      <c r="AA247" s="23" t="s">
        <v>54</v>
      </c>
      <c r="AB247" s="23"/>
      <c r="AC247" s="23"/>
      <c r="AD247" s="14" t="s">
        <v>139</v>
      </c>
      <c r="AE247" s="14" t="s">
        <v>133</v>
      </c>
      <c r="AF247" s="14" t="s">
        <v>140</v>
      </c>
      <c r="AG247" s="14" t="s">
        <v>141</v>
      </c>
      <c r="AH247" s="23" t="s">
        <v>185</v>
      </c>
      <c r="AI247" s="23" t="s">
        <v>101</v>
      </c>
      <c r="AJ247" s="50"/>
      <c r="AK247" s="50" t="s">
        <v>1024</v>
      </c>
      <c r="AL247" s="50"/>
      <c r="AM247" s="50"/>
      <c r="AN247" s="50"/>
      <c r="AO247" s="50"/>
      <c r="AP247" s="50" t="str">
        <f t="shared" si="9"/>
        <v xml:space="preserve">1% CWD Alternate Assessment Participation [MATHEMATICS]: Students with Disabilities (IDEA) (CWD) taking the alternate assessment based on alternate achievement standards (ALTPARTALTACH) make up 1.47%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247" s="50" t="str">
        <f t="shared" si="10"/>
        <v xml:space="preserve">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v>
      </c>
      <c r="AR247" s="50"/>
      <c r="AS247" s="50" t="str">
        <f t="shared" si="11"/>
        <v>Include</v>
      </c>
      <c r="AT247" s="50" t="str">
        <f>IF(VLOOKUP($A247,'Data Notes - Working'!$A$2:$BP$571,55,FALSE)=0,"",VLOOKUP($A247,'Data Notes - Working'!$A$2:$BP$571,55,FALSE))</f>
        <v/>
      </c>
      <c r="AU247" s="50" t="str">
        <f>IF(VLOOKUP($A247,'Data Notes - Working'!$A$2:$BP$571,56,FALSE)=0,"",VLOOKUP($A247,'Data Notes - Working'!$A$2:$BP$571,56,FALSE))</f>
        <v/>
      </c>
      <c r="AV247" s="50" t="str">
        <f>IF(VLOOKUP($A247,'Data Notes - Working'!$A$2:$BP$571,57,FALSE)=0,"",VLOOKUP($A247,'Data Notes - Working'!$A$2:$BP$571,57,FALSE))</f>
        <v/>
      </c>
      <c r="AW247" s="50" t="str">
        <f>IF(VLOOKUP($A247,'Data Notes - Working'!$A$2:$BP$571,58,FALSE)=0,"",VLOOKUP($A247,'Data Notes - Working'!$A$2:$BP$571,58,FALSE))</f>
        <v/>
      </c>
      <c r="AX247" s="50" t="str">
        <f>IF(VLOOKUP(A247,'Data Notes - Working'!A246:BP815,59,FALSE)=0,"",VLOOKUP(A247,'Data Notes - Working'!A246:BP815,59,FALSE))</f>
        <v>No</v>
      </c>
      <c r="AY247" s="50" t="str">
        <f>IF(VLOOKUP($A247,'Data Notes - Working'!$A$2:$BP$571,60,FALSE)=0,"",VLOOKUP($A247,'Data Notes - Working'!$A$2:$BP$571,60,FALSE))</f>
        <v xml:space="preserve">1% CWD Alternate Assessment Participation [MATHEMATICS]: Students with Disabilities (IDEA) (CWD) taking the alternate assessment based on alternate achievement standards (ALTPARTALTACH) make up 1.47%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247" s="50" t="str">
        <f>IF(VLOOKUP($A247,'Data Notes - Working'!$A$2:$BP$571,61,FALSE)=0,"",VLOOKUP($A247,'Data Notes - Working'!$A$2:$BP$571,61,FALSE))</f>
        <v xml:space="preserve">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v>
      </c>
      <c r="BA247" s="50"/>
      <c r="BB247" s="50"/>
      <c r="BC247" s="50"/>
      <c r="BD247" s="50"/>
      <c r="BE247" s="50"/>
      <c r="BF247" s="50"/>
      <c r="BG247" s="50"/>
    </row>
    <row r="248" spans="1:59" s="9" customFormat="1" ht="240">
      <c r="A248" s="13" t="s">
        <v>1026</v>
      </c>
      <c r="B248" s="14" t="s">
        <v>45</v>
      </c>
      <c r="C248" s="14" t="s">
        <v>46</v>
      </c>
      <c r="D248" s="14" t="s">
        <v>47</v>
      </c>
      <c r="E248" s="14" t="s">
        <v>1000</v>
      </c>
      <c r="F248" s="14" t="s">
        <v>1001</v>
      </c>
      <c r="G248" s="17" t="s">
        <v>136</v>
      </c>
      <c r="H248" s="18">
        <v>188</v>
      </c>
      <c r="I248" s="14">
        <v>589</v>
      </c>
      <c r="J248" s="14" t="s">
        <v>73</v>
      </c>
      <c r="K248" s="14" t="s">
        <v>137</v>
      </c>
      <c r="L248" s="14" t="s">
        <v>53</v>
      </c>
      <c r="M248" s="14"/>
      <c r="N248" s="14" t="s">
        <v>54</v>
      </c>
      <c r="O248" s="14"/>
      <c r="P248" s="14" t="s">
        <v>55</v>
      </c>
      <c r="Q248" s="14" t="s">
        <v>56</v>
      </c>
      <c r="R248" s="14" t="s">
        <v>140</v>
      </c>
      <c r="S248" s="14" t="s">
        <v>58</v>
      </c>
      <c r="T248" s="50" t="s">
        <v>1027</v>
      </c>
      <c r="U248" s="50"/>
      <c r="V248" s="50" t="s">
        <v>1028</v>
      </c>
      <c r="W248" s="26" t="s">
        <v>1025</v>
      </c>
      <c r="X248" s="50"/>
      <c r="Y248" s="50"/>
      <c r="Z248" s="50" t="s">
        <v>437</v>
      </c>
      <c r="AA248" s="23"/>
      <c r="AB248" s="23" t="s">
        <v>54</v>
      </c>
      <c r="AC248" s="23"/>
      <c r="AD248" s="14" t="s">
        <v>139</v>
      </c>
      <c r="AE248" s="14" t="s">
        <v>133</v>
      </c>
      <c r="AF248" s="14" t="s">
        <v>140</v>
      </c>
      <c r="AG248" s="14" t="s">
        <v>141</v>
      </c>
      <c r="AH248" s="23" t="s">
        <v>185</v>
      </c>
      <c r="AI248" s="23" t="s">
        <v>101</v>
      </c>
      <c r="AJ248" s="50"/>
      <c r="AK248" s="50" t="s">
        <v>1028</v>
      </c>
      <c r="AL248" s="50"/>
      <c r="AM248" s="50"/>
      <c r="AN248" s="50"/>
      <c r="AO248" s="50"/>
      <c r="AP248" s="50" t="str">
        <f t="shared" si="9"/>
        <v xml:space="preserve">1% CWD Alternate Assessment Participation [READING/LANGUAGE ARTS]: Students with Disabilities (IDEA) (CWD) taking the alternate assessment based on alternate achievement standards (ALTPARTALTACH) make up 1.45%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248" s="50" t="str">
        <f t="shared" si="10"/>
        <v xml:space="preserve">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v>
      </c>
      <c r="AR248" s="50"/>
      <c r="AS248" s="50" t="str">
        <f t="shared" si="11"/>
        <v>Include</v>
      </c>
      <c r="AT248" s="50" t="str">
        <f>IF(VLOOKUP($A248,'Data Notes - Working'!$A$2:$BP$571,55,FALSE)=0,"",VLOOKUP($A248,'Data Notes - Working'!$A$2:$BP$571,55,FALSE))</f>
        <v/>
      </c>
      <c r="AU248" s="50" t="str">
        <f>IF(VLOOKUP($A248,'Data Notes - Working'!$A$2:$BP$571,56,FALSE)=0,"",VLOOKUP($A248,'Data Notes - Working'!$A$2:$BP$571,56,FALSE))</f>
        <v/>
      </c>
      <c r="AV248" s="50" t="str">
        <f>IF(VLOOKUP($A248,'Data Notes - Working'!$A$2:$BP$571,57,FALSE)=0,"",VLOOKUP($A248,'Data Notes - Working'!$A$2:$BP$571,57,FALSE))</f>
        <v/>
      </c>
      <c r="AW248" s="50" t="str">
        <f>IF(VLOOKUP($A248,'Data Notes - Working'!$A$2:$BP$571,58,FALSE)=0,"",VLOOKUP($A248,'Data Notes - Working'!$A$2:$BP$571,58,FALSE))</f>
        <v/>
      </c>
      <c r="AX248" s="50" t="str">
        <f>IF(VLOOKUP(A248,'Data Notes - Working'!A247:BP816,59,FALSE)=0,"",VLOOKUP(A248,'Data Notes - Working'!A247:BP816,59,FALSE))</f>
        <v>No</v>
      </c>
      <c r="AY248" s="50" t="str">
        <f>IF(VLOOKUP($A248,'Data Notes - Working'!$A$2:$BP$571,60,FALSE)=0,"",VLOOKUP($A248,'Data Notes - Working'!$A$2:$BP$571,60,FALSE))</f>
        <v xml:space="preserve">1% CWD Alternate Assessment Participation [READING/LANGUAGE ARTS]: Students with Disabilities (IDEA) (CWD) taking the alternate assessment based on alternate achievement standards (ALTPARTALTACH) make up 1.45%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248" s="50" t="str">
        <f>IF(VLOOKUP($A248,'Data Notes - Working'!$A$2:$BP$571,61,FALSE)=0,"",VLOOKUP($A248,'Data Notes - Working'!$A$2:$BP$571,61,FALSE))</f>
        <v xml:space="preserve">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v>
      </c>
      <c r="BA248" s="50"/>
      <c r="BB248" s="50"/>
      <c r="BC248" s="50"/>
      <c r="BD248" s="50"/>
      <c r="BE248" s="50"/>
      <c r="BF248" s="50"/>
      <c r="BG248" s="50"/>
    </row>
    <row r="249" spans="1:59" s="9" customFormat="1" ht="240">
      <c r="A249" s="13" t="s">
        <v>1029</v>
      </c>
      <c r="B249" s="14" t="s">
        <v>45</v>
      </c>
      <c r="C249" s="14" t="s">
        <v>46</v>
      </c>
      <c r="D249" s="14" t="s">
        <v>47</v>
      </c>
      <c r="E249" s="14" t="s">
        <v>1000</v>
      </c>
      <c r="F249" s="14" t="s">
        <v>1001</v>
      </c>
      <c r="G249" s="17" t="s">
        <v>136</v>
      </c>
      <c r="H249" s="18">
        <v>189</v>
      </c>
      <c r="I249" s="14">
        <v>590</v>
      </c>
      <c r="J249" s="14" t="s">
        <v>73</v>
      </c>
      <c r="K249" s="14" t="s">
        <v>137</v>
      </c>
      <c r="L249" s="14" t="s">
        <v>53</v>
      </c>
      <c r="M249" s="14"/>
      <c r="N249" s="14"/>
      <c r="O249" s="14" t="s">
        <v>54</v>
      </c>
      <c r="P249" s="14" t="s">
        <v>55</v>
      </c>
      <c r="Q249" s="14" t="s">
        <v>56</v>
      </c>
      <c r="R249" s="14" t="s">
        <v>140</v>
      </c>
      <c r="S249" s="14" t="s">
        <v>58</v>
      </c>
      <c r="T249" s="50" t="s">
        <v>824</v>
      </c>
      <c r="U249" s="50"/>
      <c r="V249" s="50" t="s">
        <v>825</v>
      </c>
      <c r="W249" s="26" t="s">
        <v>1025</v>
      </c>
      <c r="X249" s="50"/>
      <c r="Y249" s="50"/>
      <c r="Z249" s="50" t="s">
        <v>399</v>
      </c>
      <c r="AA249" s="23"/>
      <c r="AB249" s="23"/>
      <c r="AC249" s="23" t="s">
        <v>54</v>
      </c>
      <c r="AD249" s="14" t="s">
        <v>139</v>
      </c>
      <c r="AE249" s="14" t="s">
        <v>133</v>
      </c>
      <c r="AF249" s="14" t="s">
        <v>140</v>
      </c>
      <c r="AG249" s="14" t="s">
        <v>141</v>
      </c>
      <c r="AH249" s="23" t="s">
        <v>185</v>
      </c>
      <c r="AI249" s="23" t="s">
        <v>101</v>
      </c>
      <c r="AJ249" s="50"/>
      <c r="AK249" s="50" t="s">
        <v>826</v>
      </c>
      <c r="AL249" s="50"/>
      <c r="AM249" s="50"/>
      <c r="AN249" s="50"/>
      <c r="AO249" s="50"/>
      <c r="AP249" s="50" t="str">
        <f t="shared" si="9"/>
        <v xml:space="preserve">1% CWD Alternate Assessment Participation [SCIENCE]: Students with Disabilities (IDEA) (CWD) taking the alternate assessment based on alternate achievement standards (ALTPARTALTACH) make up 1.23%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v>
      </c>
      <c r="AQ249" s="50" t="str">
        <f t="shared" si="10"/>
        <v xml:space="preserve">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v>
      </c>
      <c r="AR249" s="50"/>
      <c r="AS249" s="50" t="str">
        <f t="shared" si="11"/>
        <v>Include</v>
      </c>
      <c r="AT249" s="50" t="str">
        <f>IF(VLOOKUP($A249,'Data Notes - Working'!$A$2:$BP$571,55,FALSE)=0,"",VLOOKUP($A249,'Data Notes - Working'!$A$2:$BP$571,55,FALSE))</f>
        <v>Science-only issue</v>
      </c>
      <c r="AU249" s="50" t="str">
        <f>IF(VLOOKUP($A249,'Data Notes - Working'!$A$2:$BP$571,56,FALSE)=0,"",VLOOKUP($A249,'Data Notes - Working'!$A$2:$BP$571,56,FALSE))</f>
        <v/>
      </c>
      <c r="AV249" s="50" t="str">
        <f>IF(VLOOKUP($A249,'Data Notes - Working'!$A$2:$BP$571,57,FALSE)=0,"",VLOOKUP($A249,'Data Notes - Working'!$A$2:$BP$571,57,FALSE))</f>
        <v/>
      </c>
      <c r="AW249" s="50" t="str">
        <f>IF(VLOOKUP($A249,'Data Notes - Working'!$A$2:$BP$571,58,FALSE)=0,"",VLOOKUP($A249,'Data Notes - Working'!$A$2:$BP$571,58,FALSE))</f>
        <v/>
      </c>
      <c r="AX249" s="50" t="str">
        <f>IF(VLOOKUP(A249,'Data Notes - Working'!A248:BP817,59,FALSE)=0,"",VLOOKUP(A249,'Data Notes - Working'!A248:BP817,59,FALSE))</f>
        <v>No</v>
      </c>
      <c r="AY249" s="50" t="str">
        <f>IF(VLOOKUP($A249,'Data Notes - Working'!$A$2:$BP$571,60,FALSE)=0,"",VLOOKUP($A249,'Data Notes - Working'!$A$2:$BP$571,60,FALSE))</f>
        <v xml:space="preserve">1% CWD Alternate Assessment Participation [SCIENCE]: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249" s="50" t="str">
        <f>IF(VLOOKUP($A249,'Data Notes - Working'!$A$2:$BP$571,61,FALSE)=0,"",VLOOKUP($A249,'Data Notes - Working'!$A$2:$BP$571,61,FALSE))</f>
        <v xml:space="preserve">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v>
      </c>
      <c r="BA249" s="50"/>
      <c r="BB249" s="50"/>
      <c r="BC249" s="50"/>
      <c r="BD249" s="50"/>
      <c r="BE249" s="50"/>
      <c r="BF249" s="50"/>
      <c r="BG249" s="50"/>
    </row>
    <row r="250" spans="1:59" s="9" customFormat="1" ht="90">
      <c r="A250" s="13" t="s">
        <v>1030</v>
      </c>
      <c r="B250" s="14" t="s">
        <v>45</v>
      </c>
      <c r="C250" s="14" t="s">
        <v>46</v>
      </c>
      <c r="D250" s="14" t="s">
        <v>47</v>
      </c>
      <c r="E250" s="14" t="s">
        <v>1031</v>
      </c>
      <c r="F250" s="14" t="s">
        <v>1032</v>
      </c>
      <c r="G250" s="13" t="s">
        <v>72</v>
      </c>
      <c r="H250" s="16">
        <v>179</v>
      </c>
      <c r="I250" s="14">
        <v>585</v>
      </c>
      <c r="J250" s="14" t="s">
        <v>73</v>
      </c>
      <c r="K250" s="14" t="s">
        <v>74</v>
      </c>
      <c r="L250" s="14" t="s">
        <v>269</v>
      </c>
      <c r="M250" s="14"/>
      <c r="N250" s="14"/>
      <c r="O250" s="14" t="s">
        <v>54</v>
      </c>
      <c r="P250" s="14" t="s">
        <v>53</v>
      </c>
      <c r="Q250" s="14" t="s">
        <v>496</v>
      </c>
      <c r="R250" s="14" t="s">
        <v>478</v>
      </c>
      <c r="S250" s="14" t="s">
        <v>58</v>
      </c>
      <c r="T250" s="50" t="s">
        <v>1033</v>
      </c>
      <c r="U250" s="50"/>
      <c r="V250" s="50" t="s">
        <v>1033</v>
      </c>
      <c r="W250" s="26" t="s">
        <v>1034</v>
      </c>
      <c r="X250" s="50"/>
      <c r="Y250" s="50"/>
      <c r="Z250" s="50"/>
      <c r="AA250" s="23"/>
      <c r="AB250" s="23"/>
      <c r="AC250" s="14" t="s">
        <v>54</v>
      </c>
      <c r="AD250" s="14" t="s">
        <v>53</v>
      </c>
      <c r="AE250" s="23" t="s">
        <v>486</v>
      </c>
      <c r="AF250" s="23" t="s">
        <v>478</v>
      </c>
      <c r="AG250" s="23"/>
      <c r="AH250" s="23" t="s">
        <v>185</v>
      </c>
      <c r="AI250" s="23" t="s">
        <v>101</v>
      </c>
      <c r="AJ250" s="50"/>
      <c r="AK250" s="50" t="s">
        <v>1033</v>
      </c>
      <c r="AL250" s="50"/>
      <c r="AM250" s="50"/>
      <c r="AN250" s="50"/>
      <c r="AO250" s="50"/>
      <c r="AP250" s="50" t="str">
        <f t="shared" si="9"/>
        <v>Achievement metadata - [SCIENCE]: No achievement data (FS 179) submitted for REGASSWACC, REGASSWOACC [PERF LEVELS 1-4] for GRADES 5, 8, HS; however, EMAPS assessment metadata indicated GRADES 5, 8, HS/REGASSWACC/LEVELS 1-4 and GRADES 5, 8, HS/REGASSWOACC/LEVELS 1-4 would be submitted. Please resubmit metadata and/or data to ensure consistency.</v>
      </c>
      <c r="AQ250" s="50" t="str">
        <f t="shared" si="10"/>
        <v>Emailed PSC - how should survey change to prevent the issue?   Michigan is unable to change the survey to reflect no data for the regular assessments in science as at least one perforance level is required by the system. </v>
      </c>
      <c r="AR250" s="50"/>
      <c r="AS250" s="50" t="str">
        <f t="shared" si="11"/>
        <v>Include</v>
      </c>
      <c r="AT250" s="50" t="str">
        <f>IF(VLOOKUP($A250,'Data Notes - Working'!$A$2:$BP$571,55,FALSE)=0,"",VLOOKUP($A250,'Data Notes - Working'!$A$2:$BP$571,55,FALSE))</f>
        <v>Science-only issue</v>
      </c>
      <c r="AU250" s="50" t="str">
        <f>IF(VLOOKUP($A250,'Data Notes - Working'!$A$2:$BP$571,56,FALSE)=0,"",VLOOKUP($A250,'Data Notes - Working'!$A$2:$BP$571,56,FALSE))</f>
        <v>Metadata issue</v>
      </c>
      <c r="AV250" s="50" t="str">
        <f>IF(VLOOKUP($A250,'Data Notes - Working'!$A$2:$BP$571,57,FALSE)=0,"",VLOOKUP($A250,'Data Notes - Working'!$A$2:$BP$571,57,FALSE))</f>
        <v/>
      </c>
      <c r="AW250" s="50" t="str">
        <f>IF(VLOOKUP($A250,'Data Notes - Working'!$A$2:$BP$571,58,FALSE)=0,"",VLOOKUP($A250,'Data Notes - Working'!$A$2:$BP$571,58,FALSE))</f>
        <v/>
      </c>
      <c r="AX250" s="50" t="str">
        <f>IF(VLOOKUP(A250,'Data Notes - Working'!A249:BP818,59,FALSE)=0,"",VLOOKUP(A250,'Data Notes - Working'!A249:BP818,59,FALSE))</f>
        <v>No</v>
      </c>
      <c r="AY250" s="50" t="str">
        <f>IF(VLOOKUP($A250,'Data Notes - Working'!$A$2:$BP$571,60,FALSE)=0,"",VLOOKUP($A250,'Data Notes - Working'!$A$2:$BP$571,60,FALSE))</f>
        <v>Achievement metadata - [SCIENCE]: No achievement data (FS 179) submitted for REGASSWACC, REGASSWOACC [PERF LEVELS 1-4] for GRADES 5, 8, HS; however, EMAPS assessment metadata indicated GRADES 5, 8, HS/REGASSWACC/LEVELS 1-4 and GRADES 5, 8, HS/REGASSWOACC/LEVELS 1-4 would be submitted. Please resubmit metadata and/or data to ensure consistency.</v>
      </c>
      <c r="AZ250" s="50" t="str">
        <f>IF(VLOOKUP($A250,'Data Notes - Working'!$A$2:$BP$571,61,FALSE)=0,"",VLOOKUP($A250,'Data Notes - Working'!$A$2:$BP$571,61,FALSE))</f>
        <v>Emailed PSC - how should survey change to prevent the issue?   Michigan is unable to change the survey to reflect no data for the regular assessments in science as at least one perforance level is required by the system. </v>
      </c>
      <c r="BA250" s="50"/>
      <c r="BB250" s="50"/>
      <c r="BC250" s="50"/>
      <c r="BD250" s="50"/>
      <c r="BE250" s="50"/>
      <c r="BF250" s="50"/>
      <c r="BG250" s="50"/>
    </row>
    <row r="251" spans="1:59" s="9" customFormat="1" ht="105">
      <c r="A251" s="13" t="s">
        <v>1035</v>
      </c>
      <c r="B251" s="14" t="s">
        <v>45</v>
      </c>
      <c r="C251" s="14" t="s">
        <v>46</v>
      </c>
      <c r="D251" s="14" t="s">
        <v>47</v>
      </c>
      <c r="E251" s="14" t="s">
        <v>1031</v>
      </c>
      <c r="F251" s="14" t="s">
        <v>1032</v>
      </c>
      <c r="G251" s="13" t="s">
        <v>72</v>
      </c>
      <c r="H251" s="16" t="s">
        <v>84</v>
      </c>
      <c r="I251" s="14" t="s">
        <v>85</v>
      </c>
      <c r="J251" s="14" t="s">
        <v>73</v>
      </c>
      <c r="K251" s="14" t="s">
        <v>74</v>
      </c>
      <c r="L251" s="14" t="s">
        <v>75</v>
      </c>
      <c r="M251" s="14" t="s">
        <v>54</v>
      </c>
      <c r="N251" s="14" t="s">
        <v>54</v>
      </c>
      <c r="O251" s="14"/>
      <c r="P251" s="14" t="s">
        <v>53</v>
      </c>
      <c r="Q251" s="14" t="s">
        <v>76</v>
      </c>
      <c r="R251" s="14" t="s">
        <v>478</v>
      </c>
      <c r="S251" s="14" t="s">
        <v>58</v>
      </c>
      <c r="T251" s="50" t="s">
        <v>1036</v>
      </c>
      <c r="U251" s="50"/>
      <c r="V251" s="50" t="s">
        <v>1036</v>
      </c>
      <c r="W251" s="26" t="s">
        <v>1037</v>
      </c>
      <c r="X251" s="50"/>
      <c r="Y251" s="50"/>
      <c r="Z251" s="50"/>
      <c r="AA251" s="14" t="s">
        <v>54</v>
      </c>
      <c r="AB251" s="14" t="s">
        <v>54</v>
      </c>
      <c r="AC251" s="23"/>
      <c r="AD251" s="14" t="s">
        <v>53</v>
      </c>
      <c r="AE251" s="23" t="s">
        <v>76</v>
      </c>
      <c r="AF251" s="23" t="s">
        <v>478</v>
      </c>
      <c r="AG251" s="23"/>
      <c r="AH251" s="23" t="s">
        <v>185</v>
      </c>
      <c r="AI251" s="23" t="s">
        <v>101</v>
      </c>
      <c r="AJ251" s="50"/>
      <c r="AK251" s="50" t="s">
        <v>1038</v>
      </c>
      <c r="AL251" s="50"/>
      <c r="AM251" s="49"/>
      <c r="AN251" s="49"/>
      <c r="AO251" s="49"/>
      <c r="AP251" s="50" t="str">
        <f t="shared" si="9"/>
        <v>Achievement metadata - [MATHEMATICS and READING/LANGUAGE ARTS]: Achievement data (FS 175/178) submitted for GRADE HS [PERF LEVEL 1 and 4]; however, EMAPS assessment metadata indicated that data for four performance levels would be submitted. Please confirm that no students should be reported for the GRADE HS/REGASSWACC/LEVELS 2, 3 and GRADE HS/REGASSWOACC/LEVELS 2, 3 combinations.</v>
      </c>
      <c r="AQ251" s="50" t="str">
        <f t="shared" si="10"/>
        <v>The Assessment Metadata Survey has been updated to reflect only 2 performance levels for high school as Michigan uses the SAT for these grades.  </v>
      </c>
      <c r="AR251" s="50"/>
      <c r="AS251" s="50" t="str">
        <f t="shared" si="11"/>
        <v>Include</v>
      </c>
      <c r="AT251" s="50" t="str">
        <f>IF(VLOOKUP($A251,'Data Notes - Working'!$A$2:$BP$571,55,FALSE)=0,"",VLOOKUP($A251,'Data Notes - Working'!$A$2:$BP$571,55,FALSE))</f>
        <v>No</v>
      </c>
      <c r="AU251" s="50" t="str">
        <f>IF(VLOOKUP($A251,'Data Notes - Working'!$A$2:$BP$571,56,FALSE)=0,"",VLOOKUP($A251,'Data Notes - Working'!$A$2:$BP$571,56,FALSE))</f>
        <v>PO decided not to send to state</v>
      </c>
      <c r="AV251" s="50" t="str">
        <f>IF(VLOOKUP($A251,'Data Notes - Working'!$A$2:$BP$571,57,FALSE)=0,"",VLOOKUP($A251,'Data Notes - Working'!$A$2:$BP$571,57,FALSE))</f>
        <v/>
      </c>
      <c r="AW251" s="50" t="str">
        <f>IF(VLOOKUP($A251,'Data Notes - Working'!$A$2:$BP$571,58,FALSE)=0,"",VLOOKUP($A251,'Data Notes - Working'!$A$2:$BP$571,58,FALSE))</f>
        <v/>
      </c>
      <c r="AX251" s="50" t="str">
        <f>IF(VLOOKUP(A251,'Data Notes - Working'!A250:BP819,59,FALSE)=0,"",VLOOKUP(A251,'Data Notes - Working'!A250:BP819,59,FALSE))</f>
        <v>No</v>
      </c>
      <c r="AY251" s="50" t="str">
        <f>IF(VLOOKUP($A251,'Data Notes - Working'!$A$2:$BP$571,60,FALSE)=0,"",VLOOKUP($A251,'Data Notes - Working'!$A$2:$BP$571,60,FALSE))</f>
        <v>Achievement metadata - [MATHEMATICS and READING/LANGUAGE ARTS]: Achievement data (FS 175/178) submitted for GRADE HS [PERF LEVEL 1 and 4]; however, EMAPS assessment metadata indicated that data for four performance levels would be submitted. Please confirm that no students should be reported for the GRADE HS/REGASSWACC/LEVELS 2, 3 and GRADE HS/REGASSWOACC/LEVELS 2, 3 combinations.</v>
      </c>
      <c r="AZ251" s="50" t="str">
        <f>IF(VLOOKUP($A251,'Data Notes - Working'!$A$2:$BP$571,61,FALSE)=0,"",VLOOKUP($A251,'Data Notes - Working'!$A$2:$BP$571,61,FALSE))</f>
        <v>The Assessment Metadata Survey has been updated to reflect only 2 performance levels for high school as Michigan uses the SAT for these grades.  </v>
      </c>
      <c r="BA251" s="50"/>
      <c r="BB251" s="50"/>
      <c r="BC251" s="50"/>
      <c r="BD251" s="50"/>
      <c r="BE251" s="50"/>
      <c r="BF251" s="50"/>
      <c r="BG251" s="50"/>
    </row>
    <row r="252" spans="1:59" s="9" customFormat="1" ht="47.25">
      <c r="A252" s="13" t="s">
        <v>1039</v>
      </c>
      <c r="B252" s="14" t="s">
        <v>45</v>
      </c>
      <c r="C252" s="14" t="s">
        <v>46</v>
      </c>
      <c r="D252" s="14" t="s">
        <v>47</v>
      </c>
      <c r="E252" s="14" t="s">
        <v>1031</v>
      </c>
      <c r="F252" s="14" t="s">
        <v>1032</v>
      </c>
      <c r="G252" s="13" t="s">
        <v>72</v>
      </c>
      <c r="H252" s="16" t="s">
        <v>84</v>
      </c>
      <c r="I252" s="14" t="s">
        <v>85</v>
      </c>
      <c r="J252" s="14" t="s">
        <v>73</v>
      </c>
      <c r="K252" s="14" t="s">
        <v>74</v>
      </c>
      <c r="L252" s="14" t="s">
        <v>75</v>
      </c>
      <c r="M252" s="14"/>
      <c r="N252" s="14"/>
      <c r="O252" s="14"/>
      <c r="P252" s="14"/>
      <c r="Q252" s="14"/>
      <c r="R252" s="14"/>
      <c r="S252" s="14"/>
      <c r="T252" s="49"/>
      <c r="U252" s="49"/>
      <c r="V252" s="49"/>
      <c r="W252" s="26" t="s">
        <v>64</v>
      </c>
      <c r="X252" s="49"/>
      <c r="Y252" s="49"/>
      <c r="Z252" s="49"/>
      <c r="AA252" s="14" t="s">
        <v>54</v>
      </c>
      <c r="AB252" s="14" t="s">
        <v>54</v>
      </c>
      <c r="AC252" s="14"/>
      <c r="AD252" s="14" t="s">
        <v>53</v>
      </c>
      <c r="AE252" s="14" t="s">
        <v>76</v>
      </c>
      <c r="AF252" s="14" t="s">
        <v>478</v>
      </c>
      <c r="AG252" s="14"/>
      <c r="AH252" s="14" t="s">
        <v>61</v>
      </c>
      <c r="AI252" s="14" t="s">
        <v>78</v>
      </c>
      <c r="AJ252" s="49"/>
      <c r="AK252" s="50" t="s">
        <v>1040</v>
      </c>
      <c r="AL252" s="50"/>
      <c r="AM252" s="50"/>
      <c r="AN252" s="50"/>
      <c r="AO252" s="50"/>
      <c r="AP252" s="50" t="str">
        <f t="shared" si="9"/>
        <v>Missing Data (FS 175/178): Achievement data were not reported for REGASSWACC/LEVELS 2, 3 and REGASSWOACC/LEVELS 2, 3 for GRADE HS. Zeroes were reported for these combinations.</v>
      </c>
      <c r="AQ252" s="50" t="str">
        <f t="shared" si="10"/>
        <v/>
      </c>
      <c r="AR252" s="50"/>
      <c r="AS252" s="50" t="str">
        <f t="shared" si="11"/>
        <v>Include</v>
      </c>
      <c r="AT252" s="50" t="str">
        <f>IF(VLOOKUP($A252,'Data Notes - Working'!$A$2:$BP$571,55,FALSE)=0,"",VLOOKUP($A252,'Data Notes - Working'!$A$2:$BP$571,55,FALSE))</f>
        <v>No</v>
      </c>
      <c r="AU252" s="50" t="str">
        <f>IF(VLOOKUP($A252,'Data Notes - Working'!$A$2:$BP$571,56,FALSE)=0,"",VLOOKUP($A252,'Data Notes - Working'!$A$2:$BP$571,56,FALSE))</f>
        <v>PO decided not to send to state</v>
      </c>
      <c r="AV252" s="50" t="str">
        <f>IF(VLOOKUP($A252,'Data Notes - Working'!$A$2:$BP$571,57,FALSE)=0,"",VLOOKUP($A252,'Data Notes - Working'!$A$2:$BP$571,57,FALSE))</f>
        <v>No state response</v>
      </c>
      <c r="AW252" s="50" t="str">
        <f>IF(VLOOKUP($A252,'Data Notes - Working'!$A$2:$BP$571,58,FALSE)=0,"",VLOOKUP($A252,'Data Notes - Working'!$A$2:$BP$571,58,FALSE))</f>
        <v>No state response</v>
      </c>
      <c r="AX252" s="50" t="str">
        <f>IF(VLOOKUP(A252,'Data Notes - Working'!A251:BP820,59,FALSE)=0,"",VLOOKUP(A252,'Data Notes - Working'!A251:BP820,59,FALSE))</f>
        <v/>
      </c>
      <c r="AY252" s="50" t="str">
        <f>IF(VLOOKUP($A252,'Data Notes - Working'!$A$2:$BP$571,60,FALSE)=0,"",VLOOKUP($A252,'Data Notes - Working'!$A$2:$BP$571,60,FALSE))</f>
        <v>Missing Data (FS 175/178): Achievement data were not reported for REGASSWACC/LEVELS 2, 3 and REGASSWOACC/LEVELS 2, 3 for GRADE HS. Zeroes were reported for these combinations.</v>
      </c>
      <c r="AZ252" s="50" t="str">
        <f>IF(VLOOKUP($A252,'Data Notes - Working'!$A$2:$BP$571,61,FALSE)=0,"",VLOOKUP($A252,'Data Notes - Working'!$A$2:$BP$571,61,FALSE))</f>
        <v/>
      </c>
      <c r="BA252" s="50"/>
      <c r="BB252" s="50"/>
      <c r="BC252" s="50"/>
      <c r="BD252" s="50"/>
      <c r="BE252" s="50"/>
      <c r="BF252" s="50"/>
      <c r="BG252" s="50"/>
    </row>
    <row r="253" spans="1:59" s="9" customFormat="1" ht="105">
      <c r="A253" s="13" t="s">
        <v>1041</v>
      </c>
      <c r="B253" s="14" t="s">
        <v>45</v>
      </c>
      <c r="C253" s="14" t="s">
        <v>46</v>
      </c>
      <c r="D253" s="14" t="s">
        <v>47</v>
      </c>
      <c r="E253" s="14" t="s">
        <v>1031</v>
      </c>
      <c r="F253" s="14" t="s">
        <v>1032</v>
      </c>
      <c r="G253" s="13" t="s">
        <v>104</v>
      </c>
      <c r="H253" s="14" t="s">
        <v>157</v>
      </c>
      <c r="I253" s="14" t="s">
        <v>158</v>
      </c>
      <c r="J253" s="14" t="s">
        <v>73</v>
      </c>
      <c r="K253" s="14" t="s">
        <v>107</v>
      </c>
      <c r="L253" s="14" t="s">
        <v>53</v>
      </c>
      <c r="M253" s="14" t="s">
        <v>54</v>
      </c>
      <c r="N253" s="14" t="s">
        <v>54</v>
      </c>
      <c r="O253" s="14" t="s">
        <v>54</v>
      </c>
      <c r="P253" s="14" t="s">
        <v>108</v>
      </c>
      <c r="Q253" s="14" t="s">
        <v>108</v>
      </c>
      <c r="R253" s="14" t="s">
        <v>108</v>
      </c>
      <c r="S253" s="14" t="s">
        <v>108</v>
      </c>
      <c r="T253" s="50" t="s">
        <v>159</v>
      </c>
      <c r="U253" s="50"/>
      <c r="V253" s="50" t="s">
        <v>159</v>
      </c>
      <c r="W253" s="26" t="s">
        <v>1042</v>
      </c>
      <c r="X253" s="50"/>
      <c r="Y253" s="50"/>
      <c r="Z253" s="50"/>
      <c r="AA253" s="23" t="s">
        <v>54</v>
      </c>
      <c r="AB253" s="23" t="s">
        <v>54</v>
      </c>
      <c r="AC253" s="23" t="s">
        <v>54</v>
      </c>
      <c r="AD253" s="14" t="s">
        <v>108</v>
      </c>
      <c r="AE253" s="14" t="s">
        <v>108</v>
      </c>
      <c r="AF253" s="14" t="s">
        <v>108</v>
      </c>
      <c r="AG253" s="14" t="s">
        <v>108</v>
      </c>
      <c r="AH253" s="23" t="s">
        <v>185</v>
      </c>
      <c r="AI253" s="23" t="s">
        <v>101</v>
      </c>
      <c r="AJ253" s="50"/>
      <c r="AK253" s="50" t="s">
        <v>161</v>
      </c>
      <c r="AL253" s="50"/>
      <c r="AM253" s="50"/>
      <c r="AN253" s="50"/>
      <c r="AO253" s="50"/>
      <c r="AP253" s="50" t="str">
        <f t="shared" si="9"/>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253" s="50" t="str">
        <f t="shared" si="10"/>
        <v xml:space="preserve">Send Y2Y doc which has notes </v>
      </c>
      <c r="AR253" s="50"/>
      <c r="AS253" s="50" t="str">
        <f t="shared" si="11"/>
        <v>Include</v>
      </c>
      <c r="AT253" s="50" t="str">
        <f>IF(VLOOKUP($A253,'Data Notes - Working'!$A$2:$BP$571,55,FALSE)=0,"",VLOOKUP($A253,'Data Notes - Working'!$A$2:$BP$571,55,FALSE))</f>
        <v/>
      </c>
      <c r="AU253" s="50" t="str">
        <f>IF(VLOOKUP($A253,'Data Notes - Working'!$A$2:$BP$571,56,FALSE)=0,"",VLOOKUP($A253,'Data Notes - Working'!$A$2:$BP$571,56,FALSE))</f>
        <v/>
      </c>
      <c r="AV253" s="50" t="str">
        <f>IF(VLOOKUP($A253,'Data Notes - Working'!$A$2:$BP$571,57,FALSE)=0,"",VLOOKUP($A253,'Data Notes - Working'!$A$2:$BP$571,57,FALSE))</f>
        <v>Y2Y explained</v>
      </c>
      <c r="AW253" s="50" t="str">
        <f>IF(VLOOKUP($A253,'Data Notes - Working'!$A$2:$BP$571,58,FALSE)=0,"",VLOOKUP($A253,'Data Notes - Working'!$A$2:$BP$571,58,FALSE))</f>
        <v/>
      </c>
      <c r="AX253" s="50" t="str">
        <f>IF(VLOOKUP(A253,'Data Notes - Working'!A252:BP821,59,FALSE)=0,"",VLOOKUP(A253,'Data Notes - Working'!A252:BP821,59,FALSE))</f>
        <v>No</v>
      </c>
      <c r="AY253" s="50" t="str">
        <f>IF(VLOOKUP($A253,'Data Notes - Working'!$A$2:$BP$571,60,FALSE)=0,"",VLOOKUP($A253,'Data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253" s="50" t="str">
        <f>IF(VLOOKUP($A253,'Data Notes - Working'!$A$2:$BP$571,61,FALSE)=0,"",VLOOKUP($A253,'Data Notes - Working'!$A$2:$BP$571,61,FALSE))</f>
        <v xml:space="preserve">Send Y2Y doc which has notes </v>
      </c>
      <c r="BA253" s="50"/>
      <c r="BB253" s="50"/>
      <c r="BC253" s="50"/>
      <c r="BD253" s="50"/>
      <c r="BE253" s="50"/>
      <c r="BF253" s="50"/>
      <c r="BG253" s="50"/>
    </row>
    <row r="254" spans="1:59" s="9" customFormat="1" ht="90">
      <c r="A254" s="13" t="s">
        <v>1043</v>
      </c>
      <c r="B254" s="14" t="s">
        <v>45</v>
      </c>
      <c r="C254" s="14" t="s">
        <v>46</v>
      </c>
      <c r="D254" s="14" t="s">
        <v>47</v>
      </c>
      <c r="E254" s="14" t="s">
        <v>1031</v>
      </c>
      <c r="F254" s="14" t="s">
        <v>1032</v>
      </c>
      <c r="G254" s="13" t="s">
        <v>118</v>
      </c>
      <c r="H254" s="14" t="s">
        <v>380</v>
      </c>
      <c r="I254" s="14" t="s">
        <v>381</v>
      </c>
      <c r="J254" s="14" t="s">
        <v>73</v>
      </c>
      <c r="K254" s="14" t="s">
        <v>121</v>
      </c>
      <c r="L254" s="14" t="s">
        <v>53</v>
      </c>
      <c r="M254" s="14"/>
      <c r="N254" s="14"/>
      <c r="O254" s="14" t="s">
        <v>54</v>
      </c>
      <c r="P254" s="14" t="s">
        <v>108</v>
      </c>
      <c r="Q254" s="14" t="s">
        <v>108</v>
      </c>
      <c r="R254" s="14" t="s">
        <v>108</v>
      </c>
      <c r="S254" s="14" t="s">
        <v>108</v>
      </c>
      <c r="T254" s="50" t="s">
        <v>212</v>
      </c>
      <c r="U254" s="50"/>
      <c r="V254" s="50" t="s">
        <v>212</v>
      </c>
      <c r="W254" s="26" t="s">
        <v>1042</v>
      </c>
      <c r="X254" s="50"/>
      <c r="Y254" s="50"/>
      <c r="Z254" s="50"/>
      <c r="AA254" s="23"/>
      <c r="AB254" s="23"/>
      <c r="AC254" s="23" t="s">
        <v>54</v>
      </c>
      <c r="AD254" s="14" t="s">
        <v>108</v>
      </c>
      <c r="AE254" s="14" t="s">
        <v>108</v>
      </c>
      <c r="AF254" s="14" t="s">
        <v>108</v>
      </c>
      <c r="AG254" s="14" t="s">
        <v>108</v>
      </c>
      <c r="AH254" s="23" t="s">
        <v>185</v>
      </c>
      <c r="AI254" s="23" t="s">
        <v>101</v>
      </c>
      <c r="AJ254" s="50"/>
      <c r="AK254" s="50" t="s">
        <v>214</v>
      </c>
      <c r="AL254" s="50"/>
      <c r="AM254" s="50"/>
      <c r="AN254" s="50"/>
      <c r="AO254" s="50"/>
      <c r="AP254" s="50" t="str">
        <f t="shared" si="9"/>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254" s="50" t="str">
        <f t="shared" si="10"/>
        <v xml:space="preserve">Send Y2Y doc which has notes </v>
      </c>
      <c r="AR254" s="50"/>
      <c r="AS254" s="50" t="str">
        <f t="shared" si="11"/>
        <v>Include</v>
      </c>
      <c r="AT254" s="50" t="str">
        <f>IF(VLOOKUP($A254,'Data Notes - Working'!$A$2:$BP$571,55,FALSE)=0,"",VLOOKUP($A254,'Data Notes - Working'!$A$2:$BP$571,55,FALSE))</f>
        <v>Science-only issue</v>
      </c>
      <c r="AU254" s="50" t="str">
        <f>IF(VLOOKUP($A254,'Data Notes - Working'!$A$2:$BP$571,56,FALSE)=0,"",VLOOKUP($A254,'Data Notes - Working'!$A$2:$BP$571,56,FALSE))</f>
        <v/>
      </c>
      <c r="AV254" s="50" t="str">
        <f>IF(VLOOKUP($A254,'Data Notes - Working'!$A$2:$BP$571,57,FALSE)=0,"",VLOOKUP($A254,'Data Notes - Working'!$A$2:$BP$571,57,FALSE))</f>
        <v>Y2Y explained</v>
      </c>
      <c r="AW254" s="50" t="str">
        <f>IF(VLOOKUP($A254,'Data Notes - Working'!$A$2:$BP$571,58,FALSE)=0,"",VLOOKUP($A254,'Data Notes - Working'!$A$2:$BP$571,58,FALSE))</f>
        <v/>
      </c>
      <c r="AX254" s="50" t="str">
        <f>IF(VLOOKUP(A254,'Data Notes - Working'!A253:BP822,59,FALSE)=0,"",VLOOKUP(A254,'Data Notes - Working'!A253:BP822,59,FALSE))</f>
        <v>No</v>
      </c>
      <c r="AY254" s="50" t="str">
        <f>IF(VLOOKUP($A254,'Data Notes - Working'!$A$2:$BP$571,60,FALSE)=0,"",VLOOKUP($A254,'Data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254" s="50" t="str">
        <f>IF(VLOOKUP($A254,'Data Notes - Working'!$A$2:$BP$571,61,FALSE)=0,"",VLOOKUP($A254,'Data Notes - Working'!$A$2:$BP$571,61,FALSE))</f>
        <v xml:space="preserve">Send Y2Y doc which has notes </v>
      </c>
      <c r="BA254" s="50"/>
      <c r="BB254" s="50"/>
      <c r="BC254" s="50"/>
      <c r="BD254" s="50"/>
      <c r="BE254" s="50"/>
      <c r="BF254" s="50"/>
      <c r="BG254" s="50"/>
    </row>
    <row r="255" spans="1:59" s="9" customFormat="1" ht="236.25">
      <c r="A255" s="13" t="s">
        <v>1044</v>
      </c>
      <c r="B255" s="14" t="s">
        <v>45</v>
      </c>
      <c r="C255" s="14" t="s">
        <v>46</v>
      </c>
      <c r="D255" s="14" t="s">
        <v>47</v>
      </c>
      <c r="E255" s="14" t="s">
        <v>1031</v>
      </c>
      <c r="F255" s="14" t="s">
        <v>1032</v>
      </c>
      <c r="G255" s="13" t="s">
        <v>127</v>
      </c>
      <c r="H255" s="14" t="s">
        <v>380</v>
      </c>
      <c r="I255" s="14" t="s">
        <v>381</v>
      </c>
      <c r="J255" s="14" t="s">
        <v>51</v>
      </c>
      <c r="K255" s="14" t="s">
        <v>130</v>
      </c>
      <c r="L255" s="14" t="s">
        <v>53</v>
      </c>
      <c r="M255" s="14"/>
      <c r="N255" s="14"/>
      <c r="O255" s="14" t="s">
        <v>54</v>
      </c>
      <c r="P255" s="14" t="s">
        <v>1045</v>
      </c>
      <c r="Q255" s="14" t="s">
        <v>671</v>
      </c>
      <c r="R255" s="14" t="s">
        <v>133</v>
      </c>
      <c r="S255" s="14" t="s">
        <v>58</v>
      </c>
      <c r="T255" s="50" t="s">
        <v>1046</v>
      </c>
      <c r="U255" s="50"/>
      <c r="V255" s="50" t="s">
        <v>1046</v>
      </c>
      <c r="W255" s="26" t="s">
        <v>1047</v>
      </c>
      <c r="X255" s="50"/>
      <c r="Y255" s="50"/>
      <c r="Z255" s="50"/>
      <c r="AA255" s="23"/>
      <c r="AB255" s="23"/>
      <c r="AC255" s="23" t="s">
        <v>54</v>
      </c>
      <c r="AD255" s="14" t="s">
        <v>1045</v>
      </c>
      <c r="AE255" s="14" t="s">
        <v>671</v>
      </c>
      <c r="AF255" s="14" t="s">
        <v>133</v>
      </c>
      <c r="AG255" s="14" t="s">
        <v>58</v>
      </c>
      <c r="AH255" s="23" t="s">
        <v>185</v>
      </c>
      <c r="AI255" s="23" t="s">
        <v>101</v>
      </c>
      <c r="AJ255" s="50"/>
      <c r="AK255" s="50" t="s">
        <v>1046</v>
      </c>
      <c r="AL255" s="50"/>
      <c r="AM255" s="50"/>
      <c r="AN255" s="50"/>
      <c r="AO255" s="50"/>
      <c r="AP255" s="50" t="str">
        <f t="shared" si="9"/>
        <v>Across file comparison: The SEA number of students in the ALL, CWD, ECODIS, F, FCS, HOM, LEP, M, MA, MAN, MB, MHL, MIG, MILCNCTD, MM, MNP, MW subgroups who took an assessment and received a valid score for GRADES ALL, HS and ALL assessment type does not equal the number of students who participated in the assessment. The Grand Total discrepancy is -324924 students, or -98% and  the GRADE HS total discrepancy is -106708 students, or -98%.
Similar discrepancies exist at the LEA and School levels. Please revise data and resubmit or explain in a data note why these data are accurate.</v>
      </c>
      <c r="AQ255" s="50" t="str">
        <f t="shared" si="10"/>
        <v xml:space="preserve">There were emails with the Department prior to submitting the data explaining the Science assessment was a field test for SY2017-18 and so acheivement data would not be submitted for the regular assessment buckets.  A comment was also entered into the state submission plan.  The reason for the difference is that no data was reported for the reason stated above. </v>
      </c>
      <c r="AR255" s="50"/>
      <c r="AS255" s="50" t="str">
        <f t="shared" si="11"/>
        <v>Include</v>
      </c>
      <c r="AT255" s="50" t="str">
        <f>IF(VLOOKUP($A255,'Data Notes - Working'!$A$2:$BP$571,55,FALSE)=0,"",VLOOKUP($A255,'Data Notes - Working'!$A$2:$BP$571,55,FALSE))</f>
        <v>Science-only issue</v>
      </c>
      <c r="AU255" s="50" t="str">
        <f>IF(VLOOKUP($A255,'Data Notes - Working'!$A$2:$BP$571,56,FALSE)=0,"",VLOOKUP($A255,'Data Notes - Working'!$A$2:$BP$571,56,FALSE))</f>
        <v/>
      </c>
      <c r="AV255" s="50" t="str">
        <f>IF(VLOOKUP($A255,'Data Notes - Working'!$A$2:$BP$571,57,FALSE)=0,"",VLOOKUP($A255,'Data Notes - Working'!$A$2:$BP$571,57,FALSE))</f>
        <v/>
      </c>
      <c r="AW255" s="50" t="str">
        <f>IF(VLOOKUP($A255,'Data Notes - Working'!$A$2:$BP$571,58,FALSE)=0,"",VLOOKUP($A255,'Data Notes - Working'!$A$2:$BP$571,58,FALSE))</f>
        <v/>
      </c>
      <c r="AX255" s="50" t="str">
        <f>IF(VLOOKUP(A255,'Data Notes - Working'!A254:BP823,59,FALSE)=0,"",VLOOKUP(A255,'Data Notes - Working'!A254:BP823,59,FALSE))</f>
        <v>No</v>
      </c>
      <c r="AY255" s="50" t="str">
        <f>IF(VLOOKUP($A255,'Data Notes - Working'!$A$2:$BP$571,60,FALSE)=0,"",VLOOKUP($A255,'Data Notes - Working'!$A$2:$BP$571,60,FALSE))</f>
        <v>Across file comparison: The SEA number of students in the ALL, CWD, ECODIS, F, FCS, HOM, LEP, M, MA, MAN, MB, MHL, MIG, MILCNCTD, MM, MNP, MW subgroups who took an assessment and received a valid score for GRADES ALL, HS and ALL assessment type does not equal the number of students who participated in the assessment. The Grand Total discrepancy is -324924 students, or -98% and  the GRADE HS total discrepancy is -106708 students, or -98%.
Similar discrepancies exist at the LEA and School levels. Please revise data and resubmit or explain in a data note why these data are accurate.</v>
      </c>
      <c r="AZ255" s="50" t="str">
        <f>IF(VLOOKUP($A255,'Data Notes - Working'!$A$2:$BP$571,61,FALSE)=0,"",VLOOKUP($A255,'Data Notes - Working'!$A$2:$BP$571,61,FALSE))</f>
        <v xml:space="preserve">There were emails with the Department prior to submitting the data explaining the Science assessment was a field test for SY2017-18 and so acheivement data would not be submitted for the regular assessment buckets.  A comment was also entered into the state submission plan.  The reason for the difference is that no data was reported for the reason stated above. </v>
      </c>
      <c r="BA255" s="50"/>
      <c r="BB255" s="50"/>
      <c r="BC255" s="50"/>
      <c r="BD255" s="50"/>
      <c r="BE255" s="50"/>
      <c r="BF255" s="50"/>
      <c r="BG255" s="50"/>
    </row>
    <row r="256" spans="1:59" s="9" customFormat="1" ht="405">
      <c r="A256" s="13" t="s">
        <v>1048</v>
      </c>
      <c r="B256" s="14" t="s">
        <v>45</v>
      </c>
      <c r="C256" s="14" t="s">
        <v>46</v>
      </c>
      <c r="D256" s="14" t="s">
        <v>47</v>
      </c>
      <c r="E256" s="14" t="s">
        <v>1031</v>
      </c>
      <c r="F256" s="14" t="s">
        <v>1032</v>
      </c>
      <c r="G256" s="13" t="s">
        <v>179</v>
      </c>
      <c r="H256" s="14">
        <v>185</v>
      </c>
      <c r="I256" s="14">
        <v>588</v>
      </c>
      <c r="J256" s="14" t="s">
        <v>73</v>
      </c>
      <c r="K256" s="14" t="s">
        <v>180</v>
      </c>
      <c r="L256" s="14" t="s">
        <v>53</v>
      </c>
      <c r="M256" s="14" t="s">
        <v>54</v>
      </c>
      <c r="N256" s="14"/>
      <c r="O256" s="14"/>
      <c r="P256" s="14" t="s">
        <v>281</v>
      </c>
      <c r="Q256" s="14" t="s">
        <v>56</v>
      </c>
      <c r="R256" s="14" t="s">
        <v>68</v>
      </c>
      <c r="S256" s="14" t="s">
        <v>58</v>
      </c>
      <c r="T256" s="50" t="s">
        <v>1049</v>
      </c>
      <c r="U256" s="50"/>
      <c r="V256" s="50" t="s">
        <v>1049</v>
      </c>
      <c r="W256" s="26" t="s">
        <v>1050</v>
      </c>
      <c r="X256" s="50"/>
      <c r="Y256" s="50"/>
      <c r="Z256" s="50"/>
      <c r="AA256" s="23"/>
      <c r="AB256" s="23"/>
      <c r="AC256" s="23"/>
      <c r="AD256" s="23"/>
      <c r="AE256" s="23"/>
      <c r="AF256" s="23"/>
      <c r="AG256" s="23"/>
      <c r="AH256" s="23" t="s">
        <v>61</v>
      </c>
      <c r="AI256" s="23" t="s">
        <v>62</v>
      </c>
      <c r="AJ256" s="50"/>
      <c r="AK256" s="50"/>
      <c r="AL256" s="50"/>
      <c r="AM256" s="50"/>
      <c r="AN256" s="50"/>
      <c r="AO256" s="50"/>
      <c r="AP256" s="50" t="str">
        <f t="shared" si="9"/>
        <v/>
      </c>
      <c r="AQ256" s="50" t="str">
        <f t="shared" si="10"/>
        <v xml:space="preserve">The subgroup for students experiencing foster care has an average of two or more school moves per school year in Michigan. Therefore, foster students showing as “Not Participating” on the M-Step are likely a result of incorrect Test-Identification due to mid-school year or post-count school moves. Local Education Agency assessment coordinators may not have been made aware of foster enrollment status and/or of accurate grade assignment for those students who moved to ensure accurate testing rosters. Additionally, there may be a disconnect between the LEA assessment coordinator(s) and the LEA authorized Michigan Student Data System (MSDS) user(s) to ensure student information exactly match the information submitted to the MSDS for each student as they transition from one school to another.
The Michigan Department of Education will be providing guidance and technical assistance to ensure that local education agencies understand the requirements for updating student testing rosters. This will increase the accuracy of the data collected for the 2018-2019 SY test cycle. 
</v>
      </c>
      <c r="AR256" s="50"/>
      <c r="AS256" s="50" t="str">
        <f t="shared" si="11"/>
        <v>Exclude</v>
      </c>
      <c r="AT256" s="50" t="str">
        <f>IF(VLOOKUP($A256,'Data Notes - Working'!$A$2:$BP$571,55,FALSE)=0,"",VLOOKUP($A256,'Data Notes - Working'!$A$2:$BP$571,55,FALSE))</f>
        <v>No</v>
      </c>
      <c r="AU256" s="50" t="str">
        <f>IF(VLOOKUP($A256,'Data Notes - Working'!$A$2:$BP$571,56,FALSE)=0,"",VLOOKUP($A256,'Data Notes - Working'!$A$2:$BP$571,56,FALSE))</f>
        <v>Resolved</v>
      </c>
      <c r="AV256" s="50" t="str">
        <f>IF(VLOOKUP($A256,'Data Notes - Working'!$A$2:$BP$571,57,FALSE)=0,"",VLOOKUP($A256,'Data Notes - Working'!$A$2:$BP$571,57,FALSE))</f>
        <v/>
      </c>
      <c r="AW256" s="50" t="str">
        <f>IF(VLOOKUP($A256,'Data Notes - Working'!$A$2:$BP$571,58,FALSE)=0,"",VLOOKUP($A256,'Data Notes - Working'!$A$2:$BP$571,58,FALSE))</f>
        <v/>
      </c>
      <c r="AX256" s="50" t="str">
        <f>IF(VLOOKUP(A256,'Data Notes - Working'!A255:BP824,59,FALSE)=0,"",VLOOKUP(A256,'Data Notes - Working'!A255:BP824,59,FALSE))</f>
        <v/>
      </c>
      <c r="AY256" s="50" t="str">
        <f>IF(VLOOKUP($A256,'Data Notes - Working'!$A$2:$BP$571,60,FALSE)=0,"",VLOOKUP($A256,'Data Notes - Working'!$A$2:$BP$571,60,FALSE))</f>
        <v/>
      </c>
      <c r="AZ256" s="50" t="str">
        <f>IF(VLOOKUP($A256,'Data Notes - Working'!$A$2:$BP$571,61,FALSE)=0,"",VLOOKUP($A256,'Data Notes - Working'!$A$2:$BP$571,61,FALSE))</f>
        <v/>
      </c>
      <c r="BA256" s="50"/>
      <c r="BB256" s="50"/>
      <c r="BC256" s="50"/>
      <c r="BD256" s="50"/>
      <c r="BE256" s="50"/>
      <c r="BF256" s="50"/>
      <c r="BG256" s="50"/>
    </row>
    <row r="257" spans="1:59" s="9" customFormat="1" ht="405">
      <c r="A257" s="13" t="s">
        <v>1051</v>
      </c>
      <c r="B257" s="14" t="s">
        <v>45</v>
      </c>
      <c r="C257" s="14" t="s">
        <v>46</v>
      </c>
      <c r="D257" s="14" t="s">
        <v>47</v>
      </c>
      <c r="E257" s="14" t="s">
        <v>1031</v>
      </c>
      <c r="F257" s="14" t="s">
        <v>1032</v>
      </c>
      <c r="G257" s="13" t="s">
        <v>179</v>
      </c>
      <c r="H257" s="14">
        <v>188</v>
      </c>
      <c r="I257" s="14">
        <v>589</v>
      </c>
      <c r="J257" s="14" t="s">
        <v>73</v>
      </c>
      <c r="K257" s="14" t="s">
        <v>180</v>
      </c>
      <c r="L257" s="14" t="s">
        <v>53</v>
      </c>
      <c r="M257" s="14"/>
      <c r="N257" s="14" t="s">
        <v>54</v>
      </c>
      <c r="O257" s="14"/>
      <c r="P257" s="14" t="s">
        <v>281</v>
      </c>
      <c r="Q257" s="14" t="s">
        <v>56</v>
      </c>
      <c r="R257" s="14" t="s">
        <v>68</v>
      </c>
      <c r="S257" s="14" t="s">
        <v>58</v>
      </c>
      <c r="T257" s="50" t="s">
        <v>877</v>
      </c>
      <c r="U257" s="50"/>
      <c r="V257" s="50" t="s">
        <v>877</v>
      </c>
      <c r="W257" s="26" t="s">
        <v>1050</v>
      </c>
      <c r="X257" s="50"/>
      <c r="Y257" s="50"/>
      <c r="Z257" s="50"/>
      <c r="AA257" s="23"/>
      <c r="AB257" s="23"/>
      <c r="AC257" s="23"/>
      <c r="AD257" s="23"/>
      <c r="AE257" s="23"/>
      <c r="AF257" s="23"/>
      <c r="AG257" s="23"/>
      <c r="AH257" s="23" t="s">
        <v>61</v>
      </c>
      <c r="AI257" s="23" t="s">
        <v>62</v>
      </c>
      <c r="AJ257" s="50"/>
      <c r="AK257" s="50"/>
      <c r="AL257" s="50"/>
      <c r="AM257" s="50"/>
      <c r="AN257" s="50"/>
      <c r="AO257" s="50"/>
      <c r="AP257" s="50" t="str">
        <f t="shared" si="9"/>
        <v/>
      </c>
      <c r="AQ257" s="50" t="str">
        <f t="shared" si="10"/>
        <v xml:space="preserve">The subgroup for students experiencing foster care has an average of two or more school moves per school year in Michigan. Therefore, foster students showing as “Not Participating” on the M-Step are likely a result of incorrect Test-Identification due to mid-school year or post-count school moves. Local Education Agency assessment coordinators may not have been made aware of foster enrollment status and/or of accurate grade assignment for those students who moved to ensure accurate testing rosters. Additionally, there may be a disconnect between the LEA assessment coordinator(s) and the LEA authorized Michigan Student Data System (MSDS) user(s) to ensure student information exactly match the information submitted to the MSDS for each student as they transition from one school to another.
The Michigan Department of Education will be providing guidance and technical assistance to ensure that local education agencies understand the requirements for updating student testing rosters. This will increase the accuracy of the data collected for the 2018-2019 SY test cycle. 
</v>
      </c>
      <c r="AR257" s="50"/>
      <c r="AS257" s="50" t="str">
        <f t="shared" si="11"/>
        <v>Exclude</v>
      </c>
      <c r="AT257" s="50" t="str">
        <f>IF(VLOOKUP($A257,'Data Notes - Working'!$A$2:$BP$571,55,FALSE)=0,"",VLOOKUP($A257,'Data Notes - Working'!$A$2:$BP$571,55,FALSE))</f>
        <v>No</v>
      </c>
      <c r="AU257" s="50" t="str">
        <f>IF(VLOOKUP($A257,'Data Notes - Working'!$A$2:$BP$571,56,FALSE)=0,"",VLOOKUP($A257,'Data Notes - Working'!$A$2:$BP$571,56,FALSE))</f>
        <v>Resolved</v>
      </c>
      <c r="AV257" s="50" t="str">
        <f>IF(VLOOKUP($A257,'Data Notes - Working'!$A$2:$BP$571,57,FALSE)=0,"",VLOOKUP($A257,'Data Notes - Working'!$A$2:$BP$571,57,FALSE))</f>
        <v/>
      </c>
      <c r="AW257" s="50" t="str">
        <f>IF(VLOOKUP($A257,'Data Notes - Working'!$A$2:$BP$571,58,FALSE)=0,"",VLOOKUP($A257,'Data Notes - Working'!$A$2:$BP$571,58,FALSE))</f>
        <v/>
      </c>
      <c r="AX257" s="50" t="str">
        <f>IF(VLOOKUP(A257,'Data Notes - Working'!A256:BP825,59,FALSE)=0,"",VLOOKUP(A257,'Data Notes - Working'!A256:BP825,59,FALSE))</f>
        <v/>
      </c>
      <c r="AY257" s="50" t="str">
        <f>IF(VLOOKUP($A257,'Data Notes - Working'!$A$2:$BP$571,60,FALSE)=0,"",VLOOKUP($A257,'Data Notes - Working'!$A$2:$BP$571,60,FALSE))</f>
        <v/>
      </c>
      <c r="AZ257" s="50" t="str">
        <f>IF(VLOOKUP($A257,'Data Notes - Working'!$A$2:$BP$571,61,FALSE)=0,"",VLOOKUP($A257,'Data Notes - Working'!$A$2:$BP$571,61,FALSE))</f>
        <v/>
      </c>
      <c r="BA257" s="50"/>
      <c r="BB257" s="50"/>
      <c r="BC257" s="50"/>
      <c r="BD257" s="50"/>
      <c r="BE257" s="50"/>
      <c r="BF257" s="50"/>
      <c r="BG257" s="50"/>
    </row>
    <row r="258" spans="1:59" s="9" customFormat="1" ht="150">
      <c r="A258" s="13" t="s">
        <v>1052</v>
      </c>
      <c r="B258" s="14" t="s">
        <v>45</v>
      </c>
      <c r="C258" s="14" t="s">
        <v>46</v>
      </c>
      <c r="D258" s="14" t="s">
        <v>47</v>
      </c>
      <c r="E258" s="14" t="s">
        <v>1031</v>
      </c>
      <c r="F258" s="14" t="s">
        <v>1032</v>
      </c>
      <c r="G258" s="17" t="s">
        <v>136</v>
      </c>
      <c r="H258" s="18">
        <v>185</v>
      </c>
      <c r="I258" s="14">
        <v>588</v>
      </c>
      <c r="J258" s="14" t="s">
        <v>73</v>
      </c>
      <c r="K258" s="14" t="s">
        <v>137</v>
      </c>
      <c r="L258" s="14" t="s">
        <v>53</v>
      </c>
      <c r="M258" s="14" t="s">
        <v>54</v>
      </c>
      <c r="N258" s="14"/>
      <c r="O258" s="14"/>
      <c r="P258" s="14" t="s">
        <v>55</v>
      </c>
      <c r="Q258" s="14" t="s">
        <v>56</v>
      </c>
      <c r="R258" s="14" t="s">
        <v>140</v>
      </c>
      <c r="S258" s="14" t="s">
        <v>58</v>
      </c>
      <c r="T258" s="50" t="s">
        <v>1053</v>
      </c>
      <c r="U258" s="50"/>
      <c r="V258" s="50" t="s">
        <v>1054</v>
      </c>
      <c r="W258" s="26" t="s">
        <v>1055</v>
      </c>
      <c r="X258" s="50"/>
      <c r="Y258" s="50"/>
      <c r="Z258" s="50" t="s">
        <v>437</v>
      </c>
      <c r="AA258" s="23" t="s">
        <v>54</v>
      </c>
      <c r="AB258" s="23"/>
      <c r="AC258" s="23"/>
      <c r="AD258" s="14" t="s">
        <v>139</v>
      </c>
      <c r="AE258" s="14" t="s">
        <v>133</v>
      </c>
      <c r="AF258" s="14" t="s">
        <v>140</v>
      </c>
      <c r="AG258" s="14" t="s">
        <v>141</v>
      </c>
      <c r="AH258" s="23" t="s">
        <v>185</v>
      </c>
      <c r="AI258" s="23" t="s">
        <v>101</v>
      </c>
      <c r="AJ258" s="44"/>
      <c r="AK258" s="50" t="s">
        <v>1054</v>
      </c>
      <c r="AL258" s="50"/>
      <c r="AM258" s="50"/>
      <c r="AN258" s="50"/>
      <c r="AO258" s="50"/>
      <c r="AP258" s="50" t="str">
        <f t="shared" si="9"/>
        <v xml:space="preserve">1% CWD Alternate Assessment Participation [MATHEMATICS]: Students with Disabilities (IDEA) (CWD) taking the alternate assessment based on alternate achievement standards (ALTPARTALTACH) make up 2.15%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258" s="50" t="str">
        <f t="shared" si="10"/>
        <v>Disregarding due to waiver</v>
      </c>
      <c r="AR258" s="50"/>
      <c r="AS258" s="50" t="str">
        <f t="shared" si="11"/>
        <v>Include</v>
      </c>
      <c r="AT258" s="50" t="str">
        <f>IF(VLOOKUP($A258,'Data Notes - Working'!$A$2:$BP$571,55,FALSE)=0,"",VLOOKUP($A258,'Data Notes - Working'!$A$2:$BP$571,55,FALSE))</f>
        <v/>
      </c>
      <c r="AU258" s="50" t="str">
        <f>IF(VLOOKUP($A258,'Data Notes - Working'!$A$2:$BP$571,56,FALSE)=0,"",VLOOKUP($A258,'Data Notes - Working'!$A$2:$BP$571,56,FALSE))</f>
        <v/>
      </c>
      <c r="AV258" s="50" t="str">
        <f>IF(VLOOKUP($A258,'Data Notes - Working'!$A$2:$BP$571,57,FALSE)=0,"",VLOOKUP($A258,'Data Notes - Working'!$A$2:$BP$571,57,FALSE))</f>
        <v>No</v>
      </c>
      <c r="AW258" s="50" t="str">
        <f>IF(VLOOKUP($A258,'Data Notes - Working'!$A$2:$BP$571,58,FALSE)=0,"",VLOOKUP($A258,'Data Notes - Working'!$A$2:$BP$571,58,FALSE))</f>
        <v>Not relevant</v>
      </c>
      <c r="AX258" s="50" t="str">
        <f>IF(VLOOKUP(A258,'Data Notes - Working'!A257:BP826,59,FALSE)=0,"",VLOOKUP(A258,'Data Notes - Working'!A257:BP826,59,FALSE))</f>
        <v>No</v>
      </c>
      <c r="AY258" s="50" t="str">
        <f>IF(VLOOKUP($A258,'Data Notes - Working'!$A$2:$BP$571,60,FALSE)=0,"",VLOOKUP($A258,'Data Notes - Working'!$A$2:$BP$571,60,FALSE))</f>
        <v xml:space="preserve">1% CWD Alternate Assessment Participation [MATHEMATICS]: Students with Disabilities (IDEA) (CWD) taking the alternate assessment based on alternate achievement standards (ALTPARTALTACH) make up 2.15%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258" s="50" t="str">
        <f>IF(VLOOKUP($A258,'Data Notes - Working'!$A$2:$BP$571,61,FALSE)=0,"",VLOOKUP($A258,'Data Notes - Working'!$A$2:$BP$571,61,FALSE))</f>
        <v/>
      </c>
      <c r="BA258" s="50"/>
      <c r="BB258" s="50"/>
      <c r="BC258" s="50"/>
      <c r="BD258" s="50"/>
      <c r="BE258" s="50"/>
      <c r="BF258" s="50"/>
      <c r="BG258" s="50"/>
    </row>
    <row r="259" spans="1:59" s="9" customFormat="1" ht="165">
      <c r="A259" s="13" t="s">
        <v>1056</v>
      </c>
      <c r="B259" s="14" t="s">
        <v>45</v>
      </c>
      <c r="C259" s="14" t="s">
        <v>46</v>
      </c>
      <c r="D259" s="14" t="s">
        <v>47</v>
      </c>
      <c r="E259" s="14" t="s">
        <v>1031</v>
      </c>
      <c r="F259" s="14" t="s">
        <v>1032</v>
      </c>
      <c r="G259" s="17" t="s">
        <v>136</v>
      </c>
      <c r="H259" s="18">
        <v>188</v>
      </c>
      <c r="I259" s="14">
        <v>589</v>
      </c>
      <c r="J259" s="14" t="s">
        <v>73</v>
      </c>
      <c r="K259" s="14" t="s">
        <v>137</v>
      </c>
      <c r="L259" s="14" t="s">
        <v>53</v>
      </c>
      <c r="M259" s="14"/>
      <c r="N259" s="14" t="s">
        <v>54</v>
      </c>
      <c r="O259" s="14"/>
      <c r="P259" s="14" t="s">
        <v>55</v>
      </c>
      <c r="Q259" s="14" t="s">
        <v>56</v>
      </c>
      <c r="R259" s="14" t="s">
        <v>140</v>
      </c>
      <c r="S259" s="14" t="s">
        <v>58</v>
      </c>
      <c r="T259" s="50" t="s">
        <v>1057</v>
      </c>
      <c r="U259" s="50"/>
      <c r="V259" s="50" t="s">
        <v>1058</v>
      </c>
      <c r="W259" s="26" t="s">
        <v>1055</v>
      </c>
      <c r="X259" s="50"/>
      <c r="Y259" s="50"/>
      <c r="Z259" s="50" t="s">
        <v>437</v>
      </c>
      <c r="AA259" s="23"/>
      <c r="AB259" s="23" t="s">
        <v>54</v>
      </c>
      <c r="AC259" s="23"/>
      <c r="AD259" s="14" t="s">
        <v>139</v>
      </c>
      <c r="AE259" s="14" t="s">
        <v>133</v>
      </c>
      <c r="AF259" s="14" t="s">
        <v>140</v>
      </c>
      <c r="AG259" s="14" t="s">
        <v>141</v>
      </c>
      <c r="AH259" s="23" t="s">
        <v>185</v>
      </c>
      <c r="AI259" s="23" t="s">
        <v>101</v>
      </c>
      <c r="AJ259" s="44"/>
      <c r="AK259" s="50" t="s">
        <v>1058</v>
      </c>
      <c r="AL259" s="50"/>
      <c r="AM259" s="50"/>
      <c r="AN259" s="50"/>
      <c r="AO259" s="50"/>
      <c r="AP259" s="50" t="str">
        <f t="shared" si="9"/>
        <v xml:space="preserve">1% CWD Alternate Assessment Participation [READING/LANGUAGE ARTS]: Students with Disabilities (IDEA) (CWD) taking the alternate assessment based on alternate achievement standards (ALTPARTALTACH) make up 2.089%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259" s="50" t="str">
        <f t="shared" si="10"/>
        <v>Disregarding due to waiver</v>
      </c>
      <c r="AR259" s="50"/>
      <c r="AS259" s="50" t="str">
        <f t="shared" si="11"/>
        <v>Include</v>
      </c>
      <c r="AT259" s="50" t="str">
        <f>IF(VLOOKUP($A259,'Data Notes - Working'!$A$2:$BP$571,55,FALSE)=0,"",VLOOKUP($A259,'Data Notes - Working'!$A$2:$BP$571,55,FALSE))</f>
        <v/>
      </c>
      <c r="AU259" s="50" t="str">
        <f>IF(VLOOKUP($A259,'Data Notes - Working'!$A$2:$BP$571,56,FALSE)=0,"",VLOOKUP($A259,'Data Notes - Working'!$A$2:$BP$571,56,FALSE))</f>
        <v/>
      </c>
      <c r="AV259" s="50" t="str">
        <f>IF(VLOOKUP($A259,'Data Notes - Working'!$A$2:$BP$571,57,FALSE)=0,"",VLOOKUP($A259,'Data Notes - Working'!$A$2:$BP$571,57,FALSE))</f>
        <v>No</v>
      </c>
      <c r="AW259" s="50" t="str">
        <f>IF(VLOOKUP($A259,'Data Notes - Working'!$A$2:$BP$571,58,FALSE)=0,"",VLOOKUP($A259,'Data Notes - Working'!$A$2:$BP$571,58,FALSE))</f>
        <v>Not relevant</v>
      </c>
      <c r="AX259" s="50" t="str">
        <f>IF(VLOOKUP(A259,'Data Notes - Working'!A258:BP827,59,FALSE)=0,"",VLOOKUP(A259,'Data Notes - Working'!A258:BP827,59,FALSE))</f>
        <v>No</v>
      </c>
      <c r="AY259" s="50" t="str">
        <f>IF(VLOOKUP($A259,'Data Notes - Working'!$A$2:$BP$571,60,FALSE)=0,"",VLOOKUP($A259,'Data Notes - Working'!$A$2:$BP$571,60,FALSE))</f>
        <v xml:space="preserve">1% CWD Alternate Assessment Participation [READING/LANGUAGE ARTS]: Students with Disabilities (IDEA) (CWD) taking the alternate assessment based on alternate achievement standards (ALTPARTALTACH) make up 2.089%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259" s="50" t="str">
        <f>IF(VLOOKUP($A259,'Data Notes - Working'!$A$2:$BP$571,61,FALSE)=0,"",VLOOKUP($A259,'Data Notes - Working'!$A$2:$BP$571,61,FALSE))</f>
        <v/>
      </c>
      <c r="BA259" s="50"/>
      <c r="BB259" s="50"/>
      <c r="BC259" s="50"/>
      <c r="BD259" s="50"/>
      <c r="BE259" s="50"/>
      <c r="BF259" s="50"/>
      <c r="BG259" s="50"/>
    </row>
    <row r="260" spans="1:59" s="9" customFormat="1" ht="150">
      <c r="A260" s="13" t="s">
        <v>1059</v>
      </c>
      <c r="B260" s="14" t="s">
        <v>45</v>
      </c>
      <c r="C260" s="14" t="s">
        <v>46</v>
      </c>
      <c r="D260" s="14" t="s">
        <v>47</v>
      </c>
      <c r="E260" s="14" t="s">
        <v>1031</v>
      </c>
      <c r="F260" s="14" t="s">
        <v>1032</v>
      </c>
      <c r="G260" s="17" t="s">
        <v>136</v>
      </c>
      <c r="H260" s="18">
        <v>189</v>
      </c>
      <c r="I260" s="14">
        <v>590</v>
      </c>
      <c r="J260" s="14" t="s">
        <v>73</v>
      </c>
      <c r="K260" s="14" t="s">
        <v>137</v>
      </c>
      <c r="L260" s="14" t="s">
        <v>53</v>
      </c>
      <c r="M260" s="14"/>
      <c r="N260" s="14"/>
      <c r="O260" s="14" t="s">
        <v>54</v>
      </c>
      <c r="P260" s="14" t="s">
        <v>55</v>
      </c>
      <c r="Q260" s="14" t="s">
        <v>56</v>
      </c>
      <c r="R260" s="14" t="s">
        <v>140</v>
      </c>
      <c r="S260" s="14" t="s">
        <v>58</v>
      </c>
      <c r="T260" s="50" t="s">
        <v>1060</v>
      </c>
      <c r="U260" s="50"/>
      <c r="V260" s="50" t="s">
        <v>1061</v>
      </c>
      <c r="W260" s="26" t="s">
        <v>1055</v>
      </c>
      <c r="X260" s="50"/>
      <c r="Y260" s="50"/>
      <c r="Z260" s="50" t="s">
        <v>437</v>
      </c>
      <c r="AA260" s="23"/>
      <c r="AB260" s="23"/>
      <c r="AC260" s="23" t="s">
        <v>54</v>
      </c>
      <c r="AD260" s="14" t="s">
        <v>139</v>
      </c>
      <c r="AE260" s="14" t="s">
        <v>133</v>
      </c>
      <c r="AF260" s="14" t="s">
        <v>140</v>
      </c>
      <c r="AG260" s="14" t="s">
        <v>141</v>
      </c>
      <c r="AH260" s="23" t="s">
        <v>185</v>
      </c>
      <c r="AI260" s="23" t="s">
        <v>101</v>
      </c>
      <c r="AJ260" s="50"/>
      <c r="AK260" s="50" t="s">
        <v>1062</v>
      </c>
      <c r="AL260" s="50"/>
      <c r="AM260" s="50"/>
      <c r="AN260" s="50"/>
      <c r="AO260" s="50"/>
      <c r="AP260" s="50" t="str">
        <f t="shared" ref="AP260:AP323" si="12">IF(AK260="","",AK260)</f>
        <v>1% CWD Alternate Assessment Participation [SCIENCE]: Students with Disabilities (IDEA) (CWD) taking the alternate assessment based on alternate achievement standards (ALTPARTALTACH) make up 2.03%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260" s="50" t="str">
        <f t="shared" ref="AQ260:AQ323" si="13">IF(W260="","",W260)</f>
        <v>Disregarding due to waiver</v>
      </c>
      <c r="AR260" s="50"/>
      <c r="AS260" s="50" t="str">
        <f t="shared" ref="AS260:AS323" si="14">IF(AI260="Resolved","Exclude","Include")</f>
        <v>Include</v>
      </c>
      <c r="AT260" s="50" t="str">
        <f>IF(VLOOKUP($A260,'Data Notes - Working'!$A$2:$BP$571,55,FALSE)=0,"",VLOOKUP($A260,'Data Notes - Working'!$A$2:$BP$571,55,FALSE))</f>
        <v>Science-only issue</v>
      </c>
      <c r="AU260" s="50" t="str">
        <f>IF(VLOOKUP($A260,'Data Notes - Working'!$A$2:$BP$571,56,FALSE)=0,"",VLOOKUP($A260,'Data Notes - Working'!$A$2:$BP$571,56,FALSE))</f>
        <v/>
      </c>
      <c r="AV260" s="50" t="str">
        <f>IF(VLOOKUP($A260,'Data Notes - Working'!$A$2:$BP$571,57,FALSE)=0,"",VLOOKUP($A260,'Data Notes - Working'!$A$2:$BP$571,57,FALSE))</f>
        <v/>
      </c>
      <c r="AW260" s="50" t="str">
        <f>IF(VLOOKUP($A260,'Data Notes - Working'!$A$2:$BP$571,58,FALSE)=0,"",VLOOKUP($A260,'Data Notes - Working'!$A$2:$BP$571,58,FALSE))</f>
        <v/>
      </c>
      <c r="AX260" s="50" t="str">
        <f>IF(VLOOKUP(A260,'Data Notes - Working'!A259:BP828,59,FALSE)=0,"",VLOOKUP(A260,'Data Notes - Working'!A259:BP828,59,FALSE))</f>
        <v>No</v>
      </c>
      <c r="AY260" s="50" t="str">
        <f>IF(VLOOKUP($A260,'Data Notes - Working'!$A$2:$BP$571,60,FALSE)=0,"",VLOOKUP($A260,'Data Notes - Working'!$A$2:$BP$571,60,FALSE))</f>
        <v>1% CWD Alternate Assessment Participation [SCIENCE]: Students with Disabilities (IDEA) (CWD) taking the alternate assessment based on alternate achievement standards (ALTPARTALTACH) make up 2.03%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260" s="50" t="str">
        <f>IF(VLOOKUP($A260,'Data Notes - Working'!$A$2:$BP$571,61,FALSE)=0,"",VLOOKUP($A260,'Data Notes - Working'!$A$2:$BP$571,61,FALSE))</f>
        <v>Disregarding due to waiver</v>
      </c>
      <c r="BA260" s="50"/>
      <c r="BB260" s="50"/>
      <c r="BC260" s="50"/>
      <c r="BD260" s="50"/>
      <c r="BE260" s="50"/>
      <c r="BF260" s="50"/>
      <c r="BG260" s="50"/>
    </row>
    <row r="261" spans="1:59" s="9" customFormat="1" ht="75">
      <c r="A261" s="13" t="s">
        <v>1063</v>
      </c>
      <c r="B261" s="14" t="s">
        <v>45</v>
      </c>
      <c r="C261" s="14" t="s">
        <v>46</v>
      </c>
      <c r="D261" s="14" t="s">
        <v>47</v>
      </c>
      <c r="E261" s="14" t="s">
        <v>1064</v>
      </c>
      <c r="F261" s="14" t="s">
        <v>1065</v>
      </c>
      <c r="G261" s="13" t="s">
        <v>72</v>
      </c>
      <c r="H261" s="14">
        <v>179</v>
      </c>
      <c r="I261" s="14">
        <v>585</v>
      </c>
      <c r="J261" s="14" t="s">
        <v>73</v>
      </c>
      <c r="K261" s="14" t="s">
        <v>74</v>
      </c>
      <c r="L261" s="14" t="s">
        <v>269</v>
      </c>
      <c r="M261" s="14"/>
      <c r="N261" s="14"/>
      <c r="O261" s="14" t="s">
        <v>54</v>
      </c>
      <c r="P261" s="14" t="s">
        <v>53</v>
      </c>
      <c r="Q261" s="14" t="s">
        <v>496</v>
      </c>
      <c r="R261" s="14" t="s">
        <v>77</v>
      </c>
      <c r="S261" s="14" t="s">
        <v>58</v>
      </c>
      <c r="T261" s="50" t="s">
        <v>1066</v>
      </c>
      <c r="U261" s="50"/>
      <c r="V261" s="50" t="s">
        <v>1066</v>
      </c>
      <c r="W261" s="26" t="s">
        <v>1067</v>
      </c>
      <c r="X261" s="50"/>
      <c r="Y261" s="50"/>
      <c r="Z261" s="50"/>
      <c r="AA261" s="23"/>
      <c r="AB261" s="23"/>
      <c r="AC261" s="14"/>
      <c r="AD261" s="14"/>
      <c r="AE261" s="23"/>
      <c r="AF261" s="23"/>
      <c r="AG261" s="23"/>
      <c r="AH261" s="23" t="s">
        <v>61</v>
      </c>
      <c r="AI261" s="23" t="s">
        <v>62</v>
      </c>
      <c r="AJ261" s="50"/>
      <c r="AK261" s="50"/>
      <c r="AL261" s="50"/>
      <c r="AM261" s="50"/>
      <c r="AN261" s="50"/>
      <c r="AO261" s="50"/>
      <c r="AP261" s="50" t="str">
        <f t="shared" si="12"/>
        <v/>
      </c>
      <c r="AQ261" s="50" t="str">
        <f t="shared" si="13"/>
        <v>Missing data was resubmitted</v>
      </c>
      <c r="AR261" s="50"/>
      <c r="AS261" s="50" t="str">
        <f t="shared" si="14"/>
        <v>Exclude</v>
      </c>
      <c r="AT261" s="50" t="str">
        <f>IF(VLOOKUP($A261,'Data Notes - Working'!$A$2:$BP$571,55,FALSE)=0,"",VLOOKUP($A261,'Data Notes - Working'!$A$2:$BP$571,55,FALSE))</f>
        <v>No</v>
      </c>
      <c r="AU261" s="50" t="str">
        <f>IF(VLOOKUP($A261,'Data Notes - Working'!$A$2:$BP$571,56,FALSE)=0,"",VLOOKUP($A261,'Data Notes - Working'!$A$2:$BP$571,56,FALSE))</f>
        <v>Resolved</v>
      </c>
      <c r="AV261" s="50" t="str">
        <f>IF(VLOOKUP($A261,'Data Notes - Working'!$A$2:$BP$571,57,FALSE)=0,"",VLOOKUP($A261,'Data Notes - Working'!$A$2:$BP$571,57,FALSE))</f>
        <v/>
      </c>
      <c r="AW261" s="50" t="str">
        <f>IF(VLOOKUP($A261,'Data Notes - Working'!$A$2:$BP$571,58,FALSE)=0,"",VLOOKUP($A261,'Data Notes - Working'!$A$2:$BP$571,58,FALSE))</f>
        <v/>
      </c>
      <c r="AX261" s="50" t="str">
        <f>IF(VLOOKUP(A261,'Data Notes - Working'!A260:BP829,59,FALSE)=0,"",VLOOKUP(A261,'Data Notes - Working'!A260:BP829,59,FALSE))</f>
        <v/>
      </c>
      <c r="AY261" s="50" t="str">
        <f>IF(VLOOKUP($A261,'Data Notes - Working'!$A$2:$BP$571,60,FALSE)=0,"",VLOOKUP($A261,'Data Notes - Working'!$A$2:$BP$571,60,FALSE))</f>
        <v/>
      </c>
      <c r="AZ261" s="50" t="str">
        <f>IF(VLOOKUP($A261,'Data Notes - Working'!$A$2:$BP$571,61,FALSE)=0,"",VLOOKUP($A261,'Data Notes - Working'!$A$2:$BP$571,61,FALSE))</f>
        <v/>
      </c>
      <c r="BA261" s="50"/>
      <c r="BB261" s="50"/>
      <c r="BC261" s="50"/>
      <c r="BD261" s="50"/>
      <c r="BE261" s="50"/>
      <c r="BF261" s="50"/>
      <c r="BG261" s="50"/>
    </row>
    <row r="262" spans="1:59" s="9" customFormat="1" ht="75">
      <c r="A262" s="13" t="s">
        <v>1068</v>
      </c>
      <c r="B262" s="14" t="s">
        <v>45</v>
      </c>
      <c r="C262" s="14" t="s">
        <v>46</v>
      </c>
      <c r="D262" s="14" t="s">
        <v>47</v>
      </c>
      <c r="E262" s="14" t="s">
        <v>1064</v>
      </c>
      <c r="F262" s="14" t="s">
        <v>1065</v>
      </c>
      <c r="G262" s="13" t="s">
        <v>88</v>
      </c>
      <c r="H262" s="16">
        <v>189</v>
      </c>
      <c r="I262" s="14">
        <v>590</v>
      </c>
      <c r="J262" s="14" t="s">
        <v>73</v>
      </c>
      <c r="K262" s="14" t="s">
        <v>74</v>
      </c>
      <c r="L262" s="14" t="s">
        <v>269</v>
      </c>
      <c r="M262" s="14"/>
      <c r="N262" s="14"/>
      <c r="O262" s="14" t="s">
        <v>54</v>
      </c>
      <c r="P262" s="14" t="s">
        <v>53</v>
      </c>
      <c r="Q262" s="14" t="s">
        <v>496</v>
      </c>
      <c r="R262" s="14" t="s">
        <v>77</v>
      </c>
      <c r="S262" s="14" t="s">
        <v>58</v>
      </c>
      <c r="T262" s="50" t="s">
        <v>1069</v>
      </c>
      <c r="U262" s="50"/>
      <c r="V262" s="50" t="s">
        <v>1069</v>
      </c>
      <c r="W262" s="26" t="s">
        <v>1067</v>
      </c>
      <c r="X262" s="50"/>
      <c r="Y262" s="50"/>
      <c r="Z262" s="50"/>
      <c r="AA262" s="23"/>
      <c r="AB262" s="23"/>
      <c r="AC262" s="14"/>
      <c r="AD262" s="14"/>
      <c r="AE262" s="23"/>
      <c r="AF262" s="23"/>
      <c r="AG262" s="23"/>
      <c r="AH262" s="23" t="s">
        <v>61</v>
      </c>
      <c r="AI262" s="23" t="s">
        <v>62</v>
      </c>
      <c r="AJ262" s="50"/>
      <c r="AK262" s="50"/>
      <c r="AL262" s="50"/>
      <c r="AM262" s="50"/>
      <c r="AN262" s="50"/>
      <c r="AO262" s="50"/>
      <c r="AP262" s="50" t="str">
        <f t="shared" si="12"/>
        <v/>
      </c>
      <c r="AQ262" s="50" t="str">
        <f t="shared" si="13"/>
        <v>Missing data was resubmitted</v>
      </c>
      <c r="AR262" s="50"/>
      <c r="AS262" s="50" t="str">
        <f t="shared" si="14"/>
        <v>Exclude</v>
      </c>
      <c r="AT262" s="50" t="str">
        <f>IF(VLOOKUP($A262,'Data Notes - Working'!$A$2:$BP$571,55,FALSE)=0,"",VLOOKUP($A262,'Data Notes - Working'!$A$2:$BP$571,55,FALSE))</f>
        <v>No</v>
      </c>
      <c r="AU262" s="50" t="str">
        <f>IF(VLOOKUP($A262,'Data Notes - Working'!$A$2:$BP$571,56,FALSE)=0,"",VLOOKUP($A262,'Data Notes - Working'!$A$2:$BP$571,56,FALSE))</f>
        <v>Resolved</v>
      </c>
      <c r="AV262" s="50" t="str">
        <f>IF(VLOOKUP($A262,'Data Notes - Working'!$A$2:$BP$571,57,FALSE)=0,"",VLOOKUP($A262,'Data Notes - Working'!$A$2:$BP$571,57,FALSE))</f>
        <v/>
      </c>
      <c r="AW262" s="50" t="str">
        <f>IF(VLOOKUP($A262,'Data Notes - Working'!$A$2:$BP$571,58,FALSE)=0,"",VLOOKUP($A262,'Data Notes - Working'!$A$2:$BP$571,58,FALSE))</f>
        <v/>
      </c>
      <c r="AX262" s="50" t="str">
        <f>IF(VLOOKUP(A262,'Data Notes - Working'!A261:BP830,59,FALSE)=0,"",VLOOKUP(A262,'Data Notes - Working'!A261:BP830,59,FALSE))</f>
        <v/>
      </c>
      <c r="AY262" s="50" t="str">
        <f>IF(VLOOKUP($A262,'Data Notes - Working'!$A$2:$BP$571,60,FALSE)=0,"",VLOOKUP($A262,'Data Notes - Working'!$A$2:$BP$571,60,FALSE))</f>
        <v/>
      </c>
      <c r="AZ262" s="50" t="str">
        <f>IF(VLOOKUP($A262,'Data Notes - Working'!$A$2:$BP$571,61,FALSE)=0,"",VLOOKUP($A262,'Data Notes - Working'!$A$2:$BP$571,61,FALSE))</f>
        <v/>
      </c>
      <c r="BA262" s="50"/>
      <c r="BB262" s="50"/>
      <c r="BC262" s="50"/>
      <c r="BD262" s="50"/>
      <c r="BE262" s="50"/>
      <c r="BF262" s="50"/>
      <c r="BG262" s="50"/>
    </row>
    <row r="263" spans="1:59" s="9" customFormat="1" ht="90">
      <c r="A263" s="13" t="s">
        <v>1070</v>
      </c>
      <c r="B263" s="14" t="s">
        <v>45</v>
      </c>
      <c r="C263" s="14" t="s">
        <v>46</v>
      </c>
      <c r="D263" s="14" t="s">
        <v>47</v>
      </c>
      <c r="E263" s="14" t="s">
        <v>1064</v>
      </c>
      <c r="F263" s="14" t="s">
        <v>1065</v>
      </c>
      <c r="G263" s="13" t="s">
        <v>88</v>
      </c>
      <c r="H263" s="14" t="s">
        <v>91</v>
      </c>
      <c r="I263" s="14" t="s">
        <v>92</v>
      </c>
      <c r="J263" s="14" t="s">
        <v>73</v>
      </c>
      <c r="K263" s="14" t="s">
        <v>74</v>
      </c>
      <c r="L263" s="14" t="s">
        <v>269</v>
      </c>
      <c r="M263" s="14" t="s">
        <v>54</v>
      </c>
      <c r="N263" s="14" t="s">
        <v>54</v>
      </c>
      <c r="O263" s="14"/>
      <c r="P263" s="14" t="s">
        <v>53</v>
      </c>
      <c r="Q263" s="14" t="s">
        <v>1071</v>
      </c>
      <c r="R263" s="14" t="s">
        <v>77</v>
      </c>
      <c r="S263" s="14" t="s">
        <v>58</v>
      </c>
      <c r="T263" s="50" t="s">
        <v>1072</v>
      </c>
      <c r="U263" s="50"/>
      <c r="V263" s="50" t="s">
        <v>1072</v>
      </c>
      <c r="W263" s="26" t="s">
        <v>1067</v>
      </c>
      <c r="X263" s="50"/>
      <c r="Y263" s="50"/>
      <c r="Z263" s="50"/>
      <c r="AA263" s="14"/>
      <c r="AB263" s="14"/>
      <c r="AC263" s="23"/>
      <c r="AD263" s="14"/>
      <c r="AE263" s="23"/>
      <c r="AF263" s="23"/>
      <c r="AG263" s="23"/>
      <c r="AH263" s="23" t="s">
        <v>61</v>
      </c>
      <c r="AI263" s="23" t="s">
        <v>62</v>
      </c>
      <c r="AJ263" s="50"/>
      <c r="AK263" s="50"/>
      <c r="AL263" s="50"/>
      <c r="AM263" s="50"/>
      <c r="AN263" s="50"/>
      <c r="AO263" s="50"/>
      <c r="AP263" s="50" t="str">
        <f t="shared" si="12"/>
        <v/>
      </c>
      <c r="AQ263" s="50" t="str">
        <f t="shared" si="13"/>
        <v>Missing data was resubmitted</v>
      </c>
      <c r="AR263" s="50"/>
      <c r="AS263" s="50" t="str">
        <f t="shared" si="14"/>
        <v>Exclude</v>
      </c>
      <c r="AT263" s="50" t="str">
        <f>IF(VLOOKUP($A263,'Data Notes - Working'!$A$2:$BP$571,55,FALSE)=0,"",VLOOKUP($A263,'Data Notes - Working'!$A$2:$BP$571,55,FALSE))</f>
        <v>No</v>
      </c>
      <c r="AU263" s="50" t="str">
        <f>IF(VLOOKUP($A263,'Data Notes - Working'!$A$2:$BP$571,56,FALSE)=0,"",VLOOKUP($A263,'Data Notes - Working'!$A$2:$BP$571,56,FALSE))</f>
        <v>Resolved</v>
      </c>
      <c r="AV263" s="50" t="str">
        <f>IF(VLOOKUP($A263,'Data Notes - Working'!$A$2:$BP$571,57,FALSE)=0,"",VLOOKUP($A263,'Data Notes - Working'!$A$2:$BP$571,57,FALSE))</f>
        <v/>
      </c>
      <c r="AW263" s="50" t="str">
        <f>IF(VLOOKUP($A263,'Data Notes - Working'!$A$2:$BP$571,58,FALSE)=0,"",VLOOKUP($A263,'Data Notes - Working'!$A$2:$BP$571,58,FALSE))</f>
        <v/>
      </c>
      <c r="AX263" s="50" t="str">
        <f>IF(VLOOKUP(A263,'Data Notes - Working'!A262:BP831,59,FALSE)=0,"",VLOOKUP(A263,'Data Notes - Working'!A262:BP831,59,FALSE))</f>
        <v/>
      </c>
      <c r="AY263" s="50" t="str">
        <f>IF(VLOOKUP($A263,'Data Notes - Working'!$A$2:$BP$571,60,FALSE)=0,"",VLOOKUP($A263,'Data Notes - Working'!$A$2:$BP$571,60,FALSE))</f>
        <v/>
      </c>
      <c r="AZ263" s="50" t="str">
        <f>IF(VLOOKUP($A263,'Data Notes - Working'!$A$2:$BP$571,61,FALSE)=0,"",VLOOKUP($A263,'Data Notes - Working'!$A$2:$BP$571,61,FALSE))</f>
        <v/>
      </c>
      <c r="BA263" s="50"/>
      <c r="BB263" s="50"/>
      <c r="BC263" s="50"/>
      <c r="BD263" s="50"/>
      <c r="BE263" s="50"/>
      <c r="BF263" s="50"/>
      <c r="BG263" s="50"/>
    </row>
    <row r="264" spans="1:59" s="9" customFormat="1" ht="60">
      <c r="A264" s="13" t="s">
        <v>1073</v>
      </c>
      <c r="B264" s="14" t="s">
        <v>45</v>
      </c>
      <c r="C264" s="14" t="s">
        <v>46</v>
      </c>
      <c r="D264" s="14" t="s">
        <v>47</v>
      </c>
      <c r="E264" s="14" t="s">
        <v>1064</v>
      </c>
      <c r="F264" s="14" t="s">
        <v>1065</v>
      </c>
      <c r="G264" s="13" t="s">
        <v>95</v>
      </c>
      <c r="H264" s="14" t="s">
        <v>84</v>
      </c>
      <c r="I264" s="14" t="s">
        <v>85</v>
      </c>
      <c r="J264" s="14" t="s">
        <v>73</v>
      </c>
      <c r="K264" s="14" t="s">
        <v>98</v>
      </c>
      <c r="L264" s="14" t="s">
        <v>53</v>
      </c>
      <c r="M264" s="14" t="s">
        <v>54</v>
      </c>
      <c r="N264" s="14" t="s">
        <v>54</v>
      </c>
      <c r="O264" s="14"/>
      <c r="P264" s="14" t="s">
        <v>55</v>
      </c>
      <c r="Q264" s="14" t="s">
        <v>1074</v>
      </c>
      <c r="R264" s="14" t="s">
        <v>77</v>
      </c>
      <c r="S264" s="14" t="s">
        <v>58</v>
      </c>
      <c r="T264" s="50" t="s">
        <v>1075</v>
      </c>
      <c r="U264" s="50"/>
      <c r="V264" s="50" t="s">
        <v>1075</v>
      </c>
      <c r="W264" s="26" t="s">
        <v>1067</v>
      </c>
      <c r="X264" s="50"/>
      <c r="Y264" s="50"/>
      <c r="Z264" s="50"/>
      <c r="AA264" s="23"/>
      <c r="AB264" s="23"/>
      <c r="AC264" s="23"/>
      <c r="AD264" s="23"/>
      <c r="AE264" s="23"/>
      <c r="AF264" s="23"/>
      <c r="AG264" s="23"/>
      <c r="AH264" s="23" t="s">
        <v>61</v>
      </c>
      <c r="AI264" s="23" t="s">
        <v>62</v>
      </c>
      <c r="AJ264" s="50"/>
      <c r="AK264" s="50"/>
      <c r="AL264" s="50"/>
      <c r="AM264" s="50"/>
      <c r="AN264" s="50"/>
      <c r="AO264" s="50"/>
      <c r="AP264" s="50" t="str">
        <f t="shared" si="12"/>
        <v/>
      </c>
      <c r="AQ264" s="50" t="str">
        <f t="shared" si="13"/>
        <v>Missing data was resubmitted</v>
      </c>
      <c r="AR264" s="50"/>
      <c r="AS264" s="50" t="str">
        <f t="shared" si="14"/>
        <v>Exclude</v>
      </c>
      <c r="AT264" s="50" t="str">
        <f>IF(VLOOKUP($A264,'Data Notes - Working'!$A$2:$BP$571,55,FALSE)=0,"",VLOOKUP($A264,'Data Notes - Working'!$A$2:$BP$571,55,FALSE))</f>
        <v>No</v>
      </c>
      <c r="AU264" s="50" t="str">
        <f>IF(VLOOKUP($A264,'Data Notes - Working'!$A$2:$BP$571,56,FALSE)=0,"",VLOOKUP($A264,'Data Notes - Working'!$A$2:$BP$571,56,FALSE))</f>
        <v>Resolved</v>
      </c>
      <c r="AV264" s="50" t="str">
        <f>IF(VLOOKUP($A264,'Data Notes - Working'!$A$2:$BP$571,57,FALSE)=0,"",VLOOKUP($A264,'Data Notes - Working'!$A$2:$BP$571,57,FALSE))</f>
        <v/>
      </c>
      <c r="AW264" s="50" t="str">
        <f>IF(VLOOKUP($A264,'Data Notes - Working'!$A$2:$BP$571,58,FALSE)=0,"",VLOOKUP($A264,'Data Notes - Working'!$A$2:$BP$571,58,FALSE))</f>
        <v/>
      </c>
      <c r="AX264" s="50" t="str">
        <f>IF(VLOOKUP(A264,'Data Notes - Working'!A263:BP832,59,FALSE)=0,"",VLOOKUP(A264,'Data Notes - Working'!A263:BP832,59,FALSE))</f>
        <v/>
      </c>
      <c r="AY264" s="50" t="str">
        <f>IF(VLOOKUP($A264,'Data Notes - Working'!$A$2:$BP$571,60,FALSE)=0,"",VLOOKUP($A264,'Data Notes - Working'!$A$2:$BP$571,60,FALSE))</f>
        <v/>
      </c>
      <c r="AZ264" s="50" t="str">
        <f>IF(VLOOKUP($A264,'Data Notes - Working'!$A$2:$BP$571,61,FALSE)=0,"",VLOOKUP($A264,'Data Notes - Working'!$A$2:$BP$571,61,FALSE))</f>
        <v/>
      </c>
      <c r="BA264" s="50"/>
      <c r="BB264" s="50"/>
      <c r="BC264" s="50"/>
      <c r="BD264" s="50"/>
      <c r="BE264" s="50"/>
      <c r="BF264" s="50"/>
      <c r="BG264" s="50"/>
    </row>
    <row r="265" spans="1:59" s="9" customFormat="1" ht="105">
      <c r="A265" s="13" t="s">
        <v>1076</v>
      </c>
      <c r="B265" s="14" t="s">
        <v>45</v>
      </c>
      <c r="C265" s="14" t="s">
        <v>46</v>
      </c>
      <c r="D265" s="14" t="s">
        <v>47</v>
      </c>
      <c r="E265" s="14" t="s">
        <v>1064</v>
      </c>
      <c r="F265" s="14" t="s">
        <v>1065</v>
      </c>
      <c r="G265" s="13" t="s">
        <v>104</v>
      </c>
      <c r="H265" s="14" t="s">
        <v>105</v>
      </c>
      <c r="I265" s="14" t="s">
        <v>106</v>
      </c>
      <c r="J265" s="14" t="s">
        <v>73</v>
      </c>
      <c r="K265" s="14" t="s">
        <v>107</v>
      </c>
      <c r="L265" s="14" t="s">
        <v>53</v>
      </c>
      <c r="M265" s="14" t="s">
        <v>54</v>
      </c>
      <c r="N265" s="14" t="s">
        <v>54</v>
      </c>
      <c r="O265" s="14" t="s">
        <v>54</v>
      </c>
      <c r="P265" s="14" t="s">
        <v>108</v>
      </c>
      <c r="Q265" s="14" t="s">
        <v>108</v>
      </c>
      <c r="R265" s="14" t="s">
        <v>108</v>
      </c>
      <c r="S265" s="14" t="s">
        <v>108</v>
      </c>
      <c r="T265" s="50" t="s">
        <v>159</v>
      </c>
      <c r="U265" s="50"/>
      <c r="V265" s="50" t="s">
        <v>159</v>
      </c>
      <c r="W265" s="26" t="s">
        <v>1077</v>
      </c>
      <c r="X265" s="50"/>
      <c r="Y265" s="50"/>
      <c r="Z265" s="50"/>
      <c r="AA265" s="23" t="s">
        <v>54</v>
      </c>
      <c r="AB265" s="23" t="s">
        <v>54</v>
      </c>
      <c r="AC265" s="23" t="s">
        <v>54</v>
      </c>
      <c r="AD265" s="14" t="s">
        <v>108</v>
      </c>
      <c r="AE265" s="14" t="s">
        <v>108</v>
      </c>
      <c r="AF265" s="14" t="s">
        <v>108</v>
      </c>
      <c r="AG265" s="14" t="s">
        <v>108</v>
      </c>
      <c r="AH265" s="23" t="s">
        <v>61</v>
      </c>
      <c r="AI265" s="23" t="s">
        <v>101</v>
      </c>
      <c r="AJ265" s="50"/>
      <c r="AK265" s="50" t="s">
        <v>111</v>
      </c>
      <c r="AL265" s="50"/>
      <c r="AM265" s="50"/>
      <c r="AN265" s="50"/>
      <c r="AO265" s="50"/>
      <c r="AP265" s="50" t="str">
        <f t="shared" si="12"/>
        <v>A year to year change of more than 200 (count difference) and 10% was identified for at least one subgroup, assessment type, or grade. Please review the CDQR Year to Year tab. Please resubmit SY 2017-18 data or submit a data note to explain why these data are accurate.</v>
      </c>
      <c r="AQ265" s="50" t="str">
        <f t="shared" si="13"/>
        <v>Missing data was resubmitted.</v>
      </c>
      <c r="AR265" s="50"/>
      <c r="AS265" s="50" t="str">
        <f t="shared" si="14"/>
        <v>Include</v>
      </c>
      <c r="AT265" s="50" t="str">
        <f>IF(VLOOKUP($A265,'Data Notes - Working'!$A$2:$BP$571,55,FALSE)=0,"",VLOOKUP($A265,'Data Notes - Working'!$A$2:$BP$571,55,FALSE))</f>
        <v/>
      </c>
      <c r="AU265" s="50" t="str">
        <f>IF(VLOOKUP($A265,'Data Notes - Working'!$A$2:$BP$571,56,FALSE)=0,"",VLOOKUP($A265,'Data Notes - Working'!$A$2:$BP$571,56,FALSE))</f>
        <v/>
      </c>
      <c r="AV265" s="50" t="str">
        <f>IF(VLOOKUP($A265,'Data Notes - Working'!$A$2:$BP$571,57,FALSE)=0,"",VLOOKUP($A265,'Data Notes - Working'!$A$2:$BP$571,57,FALSE))</f>
        <v>No</v>
      </c>
      <c r="AW265" s="50" t="str">
        <f>IF(VLOOKUP($A265,'Data Notes - Working'!$A$2:$BP$571,58,FALSE)=0,"",VLOOKUP($A265,'Data Notes - Working'!$A$2:$BP$571,58,FALSE))</f>
        <v>Not relevant</v>
      </c>
      <c r="AX265" s="50" t="str">
        <f>IF(VLOOKUP(A265,'Data Notes - Working'!A264:BP833,59,FALSE)=0,"",VLOOKUP(A265,'Data Notes - Working'!A264:BP833,59,FALSE))</f>
        <v>No</v>
      </c>
      <c r="AY265" s="50" t="str">
        <f>IF(VLOOKUP($A265,'Data Notes - Working'!$A$2:$BP$571,60,FALSE)=0,"",VLOOKUP($A265,'Data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265" s="50" t="str">
        <f>IF(VLOOKUP($A265,'Data Notes - Working'!$A$2:$BP$571,61,FALSE)=0,"",VLOOKUP($A265,'Data Notes - Working'!$A$2:$BP$571,61,FALSE))</f>
        <v/>
      </c>
      <c r="BA265" s="50"/>
      <c r="BB265" s="50"/>
      <c r="BC265" s="50"/>
      <c r="BD265" s="50"/>
      <c r="BE265" s="50"/>
      <c r="BF265" s="50"/>
      <c r="BG265" s="50"/>
    </row>
    <row r="266" spans="1:59" s="9" customFormat="1" ht="78.75">
      <c r="A266" s="13" t="s">
        <v>1078</v>
      </c>
      <c r="B266" s="14" t="s">
        <v>45</v>
      </c>
      <c r="C266" s="14" t="s">
        <v>46</v>
      </c>
      <c r="D266" s="14" t="s">
        <v>47</v>
      </c>
      <c r="E266" s="14" t="s">
        <v>1064</v>
      </c>
      <c r="F266" s="14" t="s">
        <v>1065</v>
      </c>
      <c r="G266" s="13" t="s">
        <v>104</v>
      </c>
      <c r="H266" s="14" t="s">
        <v>91</v>
      </c>
      <c r="I266" s="14" t="s">
        <v>92</v>
      </c>
      <c r="J266" s="14" t="s">
        <v>73</v>
      </c>
      <c r="K266" s="14" t="s">
        <v>107</v>
      </c>
      <c r="L266" s="14" t="s">
        <v>53</v>
      </c>
      <c r="M266" s="14"/>
      <c r="N266" s="14"/>
      <c r="O266" s="14"/>
      <c r="P266" s="14"/>
      <c r="Q266" s="14"/>
      <c r="R266" s="14"/>
      <c r="S266" s="14"/>
      <c r="T266" s="50"/>
      <c r="U266" s="50"/>
      <c r="V266" s="50"/>
      <c r="W266" s="26" t="s">
        <v>64</v>
      </c>
      <c r="X266" s="50"/>
      <c r="Y266" s="50"/>
      <c r="Z266" s="50"/>
      <c r="AA266" s="23" t="s">
        <v>54</v>
      </c>
      <c r="AB266" s="23" t="s">
        <v>54</v>
      </c>
      <c r="AC266" s="23"/>
      <c r="AD266" s="14" t="s">
        <v>108</v>
      </c>
      <c r="AE266" s="14" t="s">
        <v>108</v>
      </c>
      <c r="AF266" s="14" t="s">
        <v>108</v>
      </c>
      <c r="AG266" s="14" t="s">
        <v>108</v>
      </c>
      <c r="AH266" s="23" t="s">
        <v>61</v>
      </c>
      <c r="AI266" s="23" t="s">
        <v>78</v>
      </c>
      <c r="AJ266" s="50"/>
      <c r="AK266" s="50" t="s">
        <v>111</v>
      </c>
      <c r="AL266" s="50"/>
      <c r="AM266" s="49"/>
      <c r="AN266" s="49"/>
      <c r="AO266" s="49"/>
      <c r="AP266" s="50" t="str">
        <f t="shared" si="12"/>
        <v>A year to year change of more than 200 (count difference) and 10% was identified for at least one subgroup, assessment type, or grade. Please review the CDQR Year to Year tab. Please resubmit SY 2017-18 data or submit a data note to explain why these data are accurate.</v>
      </c>
      <c r="AQ266" s="50" t="str">
        <f t="shared" si="13"/>
        <v/>
      </c>
      <c r="AR266" s="50"/>
      <c r="AS266" s="50" t="str">
        <f t="shared" si="14"/>
        <v>Include</v>
      </c>
      <c r="AT266" s="50" t="str">
        <f>IF(VLOOKUP($A266,'Data Notes - Working'!$A$2:$BP$571,55,FALSE)=0,"",VLOOKUP($A266,'Data Notes - Working'!$A$2:$BP$571,55,FALSE))</f>
        <v/>
      </c>
      <c r="AU266" s="50" t="str">
        <f>IF(VLOOKUP($A266,'Data Notes - Working'!$A$2:$BP$571,56,FALSE)=0,"",VLOOKUP($A266,'Data Notes - Working'!$A$2:$BP$571,56,FALSE))</f>
        <v/>
      </c>
      <c r="AV266" s="50" t="str">
        <f>IF(VLOOKUP($A266,'Data Notes - Working'!$A$2:$BP$571,57,FALSE)=0,"",VLOOKUP($A266,'Data Notes - Working'!$A$2:$BP$571,57,FALSE))</f>
        <v>No state response</v>
      </c>
      <c r="AW266" s="50" t="str">
        <f>IF(VLOOKUP($A266,'Data Notes - Working'!$A$2:$BP$571,58,FALSE)=0,"",VLOOKUP($A266,'Data Notes - Working'!$A$2:$BP$571,58,FALSE))</f>
        <v>No state response</v>
      </c>
      <c r="AX266" s="50" t="str">
        <f>IF(VLOOKUP(A266,'Data Notes - Working'!A265:BP834,59,FALSE)=0,"",VLOOKUP(A266,'Data Notes - Working'!A265:BP834,59,FALSE))</f>
        <v/>
      </c>
      <c r="AY266" s="50" t="str">
        <f>IF(VLOOKUP($A266,'Data Notes - Working'!$A$2:$BP$571,60,FALSE)=0,"",VLOOKUP($A266,'Data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266" s="50" t="str">
        <f>IF(VLOOKUP($A266,'Data Notes - Working'!$A$2:$BP$571,61,FALSE)=0,"",VLOOKUP($A266,'Data Notes - Working'!$A$2:$BP$571,61,FALSE))</f>
        <v/>
      </c>
      <c r="BA266" s="50"/>
      <c r="BB266" s="50"/>
      <c r="BC266" s="50"/>
      <c r="BD266" s="50"/>
      <c r="BE266" s="50"/>
      <c r="BF266" s="50"/>
      <c r="BG266" s="50"/>
    </row>
    <row r="267" spans="1:59" s="9" customFormat="1" ht="78.75">
      <c r="A267" s="13" t="s">
        <v>1079</v>
      </c>
      <c r="B267" s="14" t="s">
        <v>45</v>
      </c>
      <c r="C267" s="14" t="s">
        <v>46</v>
      </c>
      <c r="D267" s="14" t="s">
        <v>47</v>
      </c>
      <c r="E267" s="14" t="s">
        <v>1064</v>
      </c>
      <c r="F267" s="14" t="s">
        <v>1065</v>
      </c>
      <c r="G267" s="13" t="s">
        <v>118</v>
      </c>
      <c r="H267" s="14">
        <v>179</v>
      </c>
      <c r="I267" s="14">
        <v>585</v>
      </c>
      <c r="J267" s="14" t="s">
        <v>73</v>
      </c>
      <c r="K267" s="14" t="s">
        <v>121</v>
      </c>
      <c r="L267" s="14" t="s">
        <v>53</v>
      </c>
      <c r="M267" s="14"/>
      <c r="N267" s="14"/>
      <c r="O267" s="14" t="s">
        <v>54</v>
      </c>
      <c r="P267" s="14" t="s">
        <v>108</v>
      </c>
      <c r="Q267" s="14" t="s">
        <v>108</v>
      </c>
      <c r="R267" s="14" t="s">
        <v>108</v>
      </c>
      <c r="S267" s="14" t="s">
        <v>108</v>
      </c>
      <c r="T267" s="50" t="s">
        <v>122</v>
      </c>
      <c r="U267" s="50"/>
      <c r="V267" s="50" t="s">
        <v>122</v>
      </c>
      <c r="W267" s="26" t="s">
        <v>1067</v>
      </c>
      <c r="X267" s="50"/>
      <c r="Y267" s="50"/>
      <c r="Z267" s="50"/>
      <c r="AA267" s="23"/>
      <c r="AB267" s="23"/>
      <c r="AC267" s="23"/>
      <c r="AD267" s="23"/>
      <c r="AE267" s="23"/>
      <c r="AF267" s="23"/>
      <c r="AG267" s="23"/>
      <c r="AH267" s="23" t="s">
        <v>61</v>
      </c>
      <c r="AI267" s="23" t="s">
        <v>62</v>
      </c>
      <c r="AJ267" s="50"/>
      <c r="AK267" s="50"/>
      <c r="AL267" s="50"/>
      <c r="AM267" s="50"/>
      <c r="AN267" s="50"/>
      <c r="AO267" s="50"/>
      <c r="AP267" s="50" t="str">
        <f t="shared" si="12"/>
        <v/>
      </c>
      <c r="AQ267" s="50" t="str">
        <f t="shared" si="13"/>
        <v>Missing data was resubmitted</v>
      </c>
      <c r="AR267" s="50"/>
      <c r="AS267" s="50" t="str">
        <f t="shared" si="14"/>
        <v>Exclude</v>
      </c>
      <c r="AT267" s="50" t="str">
        <f>IF(VLOOKUP($A267,'Data Notes - Working'!$A$2:$BP$571,55,FALSE)=0,"",VLOOKUP($A267,'Data Notes - Working'!$A$2:$BP$571,55,FALSE))</f>
        <v>No</v>
      </c>
      <c r="AU267" s="50" t="str">
        <f>IF(VLOOKUP($A267,'Data Notes - Working'!$A$2:$BP$571,56,FALSE)=0,"",VLOOKUP($A267,'Data Notes - Working'!$A$2:$BP$571,56,FALSE))</f>
        <v>Resolved</v>
      </c>
      <c r="AV267" s="50" t="str">
        <f>IF(VLOOKUP($A267,'Data Notes - Working'!$A$2:$BP$571,57,FALSE)=0,"",VLOOKUP($A267,'Data Notes - Working'!$A$2:$BP$571,57,FALSE))</f>
        <v/>
      </c>
      <c r="AW267" s="50" t="str">
        <f>IF(VLOOKUP($A267,'Data Notes - Working'!$A$2:$BP$571,58,FALSE)=0,"",VLOOKUP($A267,'Data Notes - Working'!$A$2:$BP$571,58,FALSE))</f>
        <v/>
      </c>
      <c r="AX267" s="50" t="str">
        <f>IF(VLOOKUP(A267,'Data Notes - Working'!A266:BP835,59,FALSE)=0,"",VLOOKUP(A267,'Data Notes - Working'!A266:BP835,59,FALSE))</f>
        <v/>
      </c>
      <c r="AY267" s="50" t="str">
        <f>IF(VLOOKUP($A267,'Data Notes - Working'!$A$2:$BP$571,60,FALSE)=0,"",VLOOKUP($A267,'Data Notes - Working'!$A$2:$BP$571,60,FALSE))</f>
        <v/>
      </c>
      <c r="AZ267" s="50" t="str">
        <f>IF(VLOOKUP($A267,'Data Notes - Working'!$A$2:$BP$571,61,FALSE)=0,"",VLOOKUP($A267,'Data Notes - Working'!$A$2:$BP$571,61,FALSE))</f>
        <v/>
      </c>
      <c r="BA267" s="50"/>
      <c r="BB267" s="50"/>
      <c r="BC267" s="50"/>
      <c r="BD267" s="50"/>
      <c r="BE267" s="50"/>
      <c r="BF267" s="50"/>
      <c r="BG267" s="50"/>
    </row>
    <row r="268" spans="1:59" s="9" customFormat="1" ht="90">
      <c r="A268" s="13" t="s">
        <v>1080</v>
      </c>
      <c r="B268" s="14" t="s">
        <v>45</v>
      </c>
      <c r="C268" s="14" t="s">
        <v>46</v>
      </c>
      <c r="D268" s="14" t="s">
        <v>47</v>
      </c>
      <c r="E268" s="14" t="s">
        <v>1064</v>
      </c>
      <c r="F268" s="14" t="s">
        <v>1065</v>
      </c>
      <c r="G268" s="14" t="s">
        <v>286</v>
      </c>
      <c r="H268" s="14">
        <v>189</v>
      </c>
      <c r="I268" s="14">
        <v>590</v>
      </c>
      <c r="J268" s="14" t="s">
        <v>73</v>
      </c>
      <c r="K268" s="14" t="s">
        <v>287</v>
      </c>
      <c r="L268" s="14" t="s">
        <v>53</v>
      </c>
      <c r="M268" s="14"/>
      <c r="N268" s="14"/>
      <c r="O268" s="14"/>
      <c r="P268" s="14"/>
      <c r="Q268" s="14"/>
      <c r="R268" s="14"/>
      <c r="S268" s="14"/>
      <c r="T268" s="49"/>
      <c r="U268" s="49"/>
      <c r="V268" s="49"/>
      <c r="W268" s="26" t="s">
        <v>64</v>
      </c>
      <c r="X268" s="49"/>
      <c r="Y268" s="49"/>
      <c r="Z268" s="49"/>
      <c r="AA268" s="14"/>
      <c r="AB268" s="14"/>
      <c r="AC268" s="23" t="s">
        <v>54</v>
      </c>
      <c r="AD268" s="23" t="s">
        <v>139</v>
      </c>
      <c r="AE268" s="23" t="s">
        <v>133</v>
      </c>
      <c r="AF268" s="23" t="s">
        <v>140</v>
      </c>
      <c r="AG268" s="23" t="s">
        <v>141</v>
      </c>
      <c r="AH268" s="14" t="s">
        <v>61</v>
      </c>
      <c r="AI268" s="14" t="s">
        <v>78</v>
      </c>
      <c r="AJ268" s="14"/>
      <c r="AK268" s="50" t="s">
        <v>1081</v>
      </c>
      <c r="AL268" s="7"/>
      <c r="AM268" s="50"/>
      <c r="AN268" s="50"/>
      <c r="AO268" s="50"/>
      <c r="AP268" s="50" t="str">
        <f t="shared" si="12"/>
        <v>Year to Year comparison - CWD (FS189): The number of CWD students who were enrolled at the time of the assessment and who took an ALTASSALTACH assessment in SY 2017-18 is 38.03% different from SY 2016-17. The approximate discrepancy is 1023 students. Please submit a data note explaining the discrepancy if the data are correct or resubmit the data.</v>
      </c>
      <c r="AQ268" s="50" t="str">
        <f t="shared" si="13"/>
        <v/>
      </c>
      <c r="AR268" s="50"/>
      <c r="AS268" s="50" t="str">
        <f t="shared" si="14"/>
        <v>Include</v>
      </c>
      <c r="AT268" s="50" t="str">
        <f>IF(VLOOKUP($A268,'Data Notes - Working'!$A$2:$BP$571,55,FALSE)=0,"",VLOOKUP($A268,'Data Notes - Working'!$A$2:$BP$571,55,FALSE))</f>
        <v>Science-only issue</v>
      </c>
      <c r="AU268" s="50" t="str">
        <f>IF(VLOOKUP($A268,'Data Notes - Working'!$A$2:$BP$571,56,FALSE)=0,"",VLOOKUP($A268,'Data Notes - Working'!$A$2:$BP$571,56,FALSE))</f>
        <v/>
      </c>
      <c r="AV268" s="50" t="str">
        <f>IF(VLOOKUP($A268,'Data Notes - Working'!$A$2:$BP$571,57,FALSE)=0,"",VLOOKUP($A268,'Data Notes - Working'!$A$2:$BP$571,57,FALSE))</f>
        <v>No state response</v>
      </c>
      <c r="AW268" s="50" t="str">
        <f>IF(VLOOKUP($A268,'Data Notes - Working'!$A$2:$BP$571,58,FALSE)=0,"",VLOOKUP($A268,'Data Notes - Working'!$A$2:$BP$571,58,FALSE))</f>
        <v>No state response</v>
      </c>
      <c r="AX268" s="50" t="str">
        <f>IF(VLOOKUP(A268,'Data Notes - Working'!A267:BP836,59,FALSE)=0,"",VLOOKUP(A268,'Data Notes - Working'!A267:BP836,59,FALSE))</f>
        <v/>
      </c>
      <c r="AY268" s="50" t="str">
        <f>IF(VLOOKUP($A268,'Data Notes - Working'!$A$2:$BP$571,60,FALSE)=0,"",VLOOKUP($A268,'Data Notes - Working'!$A$2:$BP$571,60,FALSE))</f>
        <v>Year to Year comparison - CWD (FS189): The number of CWD students who were enrolled at the time of the assessment and who took an ALTASSALTACH assessment in SY 2017-18 is 38.03% different from SY 2016-17. The approximate discrepancy is 1023 students. Please submit a data note explaining the discrepancy if the data are correct or resubmit the data.</v>
      </c>
      <c r="AZ268" s="50" t="str">
        <f>IF(VLOOKUP($A268,'Data Notes - Working'!$A$2:$BP$571,61,FALSE)=0,"",VLOOKUP($A268,'Data Notes - Working'!$A$2:$BP$571,61,FALSE))</f>
        <v/>
      </c>
      <c r="BA268" s="50"/>
      <c r="BB268" s="50"/>
      <c r="BC268" s="50"/>
      <c r="BD268" s="50"/>
      <c r="BE268" s="50"/>
      <c r="BF268" s="50"/>
      <c r="BG268" s="50"/>
    </row>
    <row r="269" spans="1:59" s="9" customFormat="1" ht="195">
      <c r="A269" s="13" t="s">
        <v>1082</v>
      </c>
      <c r="B269" s="14" t="s">
        <v>45</v>
      </c>
      <c r="C269" s="14" t="s">
        <v>46</v>
      </c>
      <c r="D269" s="14" t="s">
        <v>47</v>
      </c>
      <c r="E269" s="14" t="s">
        <v>1064</v>
      </c>
      <c r="F269" s="14" t="s">
        <v>1065</v>
      </c>
      <c r="G269" s="13" t="s">
        <v>127</v>
      </c>
      <c r="H269" s="14" t="s">
        <v>380</v>
      </c>
      <c r="I269" s="14" t="s">
        <v>381</v>
      </c>
      <c r="J269" s="14" t="s">
        <v>51</v>
      </c>
      <c r="K269" s="14" t="s">
        <v>130</v>
      </c>
      <c r="L269" s="14" t="s">
        <v>53</v>
      </c>
      <c r="M269" s="14"/>
      <c r="N269" s="14"/>
      <c r="O269" s="14" t="s">
        <v>54</v>
      </c>
      <c r="P269" s="14" t="s">
        <v>1083</v>
      </c>
      <c r="Q269" s="14" t="s">
        <v>671</v>
      </c>
      <c r="R269" s="14" t="s">
        <v>1084</v>
      </c>
      <c r="S269" s="14" t="s">
        <v>58</v>
      </c>
      <c r="T269" s="50" t="s">
        <v>1085</v>
      </c>
      <c r="U269" s="50"/>
      <c r="V269" s="50" t="s">
        <v>1085</v>
      </c>
      <c r="W269" s="26" t="s">
        <v>1067</v>
      </c>
      <c r="X269" s="50"/>
      <c r="Y269" s="50"/>
      <c r="Z269" s="50"/>
      <c r="AA269" s="23"/>
      <c r="AB269" s="23"/>
      <c r="AC269" s="23" t="s">
        <v>54</v>
      </c>
      <c r="AD269" s="14" t="s">
        <v>1083</v>
      </c>
      <c r="AE269" s="23" t="s">
        <v>671</v>
      </c>
      <c r="AF269" s="23" t="s">
        <v>1086</v>
      </c>
      <c r="AG269" s="23"/>
      <c r="AH269" s="23" t="s">
        <v>61</v>
      </c>
      <c r="AI269" s="23" t="s">
        <v>101</v>
      </c>
      <c r="AJ269" s="50"/>
      <c r="AK269" s="50" t="s">
        <v>1087</v>
      </c>
      <c r="AL269" s="50"/>
      <c r="AM269" s="50"/>
      <c r="AN269" s="50"/>
      <c r="AO269" s="50"/>
      <c r="AP269" s="50" t="str">
        <f t="shared" si="12"/>
        <v>Across file comparison: The SEA number of students in the ALL, CWD, ECODIS, F, HOM, LEP, M, MA, MAN, MB, MHL, MM, MW subgroups who took an assessment and received a valid score for GRADES ALL, HS and ALL, ALTASSALTACH (except for HOM, MAN), REGASSWOACC assessment types does not equal the number of students who participated in the assessment. The total discrepancy across GRADE HS is 3533, or 6.39%, and the total discrepancy across the ALTASSALTACH assessment type is 1167 students, or -31.40%.
Similar discrepancies exist at the LEA and School levels. Please revise data and resubmit or explain in a data note why these data are accurate.</v>
      </c>
      <c r="AQ269" s="50" t="str">
        <f t="shared" si="13"/>
        <v>Missing data was resubmitted</v>
      </c>
      <c r="AR269" s="50"/>
      <c r="AS269" s="50" t="str">
        <f t="shared" si="14"/>
        <v>Include</v>
      </c>
      <c r="AT269" s="50" t="str">
        <f>IF(VLOOKUP($A269,'Data Notes - Working'!$A$2:$BP$571,55,FALSE)=0,"",VLOOKUP($A269,'Data Notes - Working'!$A$2:$BP$571,55,FALSE))</f>
        <v>Science-only issue</v>
      </c>
      <c r="AU269" s="50" t="str">
        <f>IF(VLOOKUP($A269,'Data Notes - Working'!$A$2:$BP$571,56,FALSE)=0,"",VLOOKUP($A269,'Data Notes - Working'!$A$2:$BP$571,56,FALSE))</f>
        <v/>
      </c>
      <c r="AV269" s="50" t="str">
        <f>IF(VLOOKUP($A269,'Data Notes - Working'!$A$2:$BP$571,57,FALSE)=0,"",VLOOKUP($A269,'Data Notes - Working'!$A$2:$BP$571,57,FALSE))</f>
        <v>No</v>
      </c>
      <c r="AW269" s="50" t="str">
        <f>IF(VLOOKUP($A269,'Data Notes - Working'!$A$2:$BP$571,58,FALSE)=0,"",VLOOKUP($A269,'Data Notes - Working'!$A$2:$BP$571,58,FALSE))</f>
        <v>Not relevant</v>
      </c>
      <c r="AX269" s="50" t="str">
        <f>IF(VLOOKUP(A269,'Data Notes - Working'!A268:BP837,59,FALSE)=0,"",VLOOKUP(A269,'Data Notes - Working'!A268:BP837,59,FALSE))</f>
        <v>No</v>
      </c>
      <c r="AY269" s="50" t="str">
        <f>IF(VLOOKUP($A269,'Data Notes - Working'!$A$2:$BP$571,60,FALSE)=0,"",VLOOKUP($A269,'Data Notes - Working'!$A$2:$BP$571,60,FALSE))</f>
        <v>Across file comparison: The SEA number of students in the ALL, CWD, ECODIS, F, HOM, LEP, M, MA, MAN, MB, MHL, MM, MW subgroups who took an assessment and received a valid score for GRADES ALL, HS and ALL, ALTASSALTACH (except for HOM, MAN), REGASSWOACC assessment types does not equal the number of students who participated in the assessment. The total discrepancy across GRADE HS is 3533, or 6.39%, and the total discrepancy across the ALTASSALTACH assessment type is 1167 students, or -31.40%.
Similar discrepancies exist at the LEA and School levels. Please revise data and resubmit or explain in a data note why these data are accurate.</v>
      </c>
      <c r="AZ269" s="50" t="str">
        <f>IF(VLOOKUP($A269,'Data Notes - Working'!$A$2:$BP$571,61,FALSE)=0,"",VLOOKUP($A269,'Data Notes - Working'!$A$2:$BP$571,61,FALSE))</f>
        <v/>
      </c>
      <c r="BA269" s="50"/>
      <c r="BB269" s="50"/>
      <c r="BC269" s="50"/>
      <c r="BD269" s="50"/>
      <c r="BE269" s="50"/>
      <c r="BF269" s="50"/>
      <c r="BG269" s="50"/>
    </row>
    <row r="270" spans="1:59" s="9" customFormat="1" ht="165">
      <c r="A270" s="13" t="s">
        <v>1088</v>
      </c>
      <c r="B270" s="14" t="s">
        <v>45</v>
      </c>
      <c r="C270" s="14" t="s">
        <v>46</v>
      </c>
      <c r="D270" s="14" t="s">
        <v>47</v>
      </c>
      <c r="E270" s="14" t="s">
        <v>1064</v>
      </c>
      <c r="F270" s="14" t="s">
        <v>1065</v>
      </c>
      <c r="G270" s="13" t="s">
        <v>127</v>
      </c>
      <c r="H270" s="14" t="s">
        <v>380</v>
      </c>
      <c r="I270" s="14" t="s">
        <v>381</v>
      </c>
      <c r="J270" s="14" t="s">
        <v>51</v>
      </c>
      <c r="K270" s="14" t="s">
        <v>130</v>
      </c>
      <c r="L270" s="14" t="s">
        <v>53</v>
      </c>
      <c r="M270" s="14"/>
      <c r="N270" s="14"/>
      <c r="O270" s="14"/>
      <c r="P270" s="14"/>
      <c r="Q270" s="14"/>
      <c r="R270" s="14"/>
      <c r="S270" s="14"/>
      <c r="T270" s="7"/>
      <c r="U270" s="50"/>
      <c r="V270" s="7"/>
      <c r="W270" s="26" t="s">
        <v>64</v>
      </c>
      <c r="X270" s="50"/>
      <c r="Y270" s="50"/>
      <c r="Z270" s="50"/>
      <c r="AA270" s="23"/>
      <c r="AB270" s="23"/>
      <c r="AC270" s="23" t="s">
        <v>54</v>
      </c>
      <c r="AD270" s="23" t="s">
        <v>1089</v>
      </c>
      <c r="AE270" s="23" t="s">
        <v>671</v>
      </c>
      <c r="AF270" s="23" t="s">
        <v>77</v>
      </c>
      <c r="AG270" s="23"/>
      <c r="AH270" s="23" t="s">
        <v>61</v>
      </c>
      <c r="AI270" s="23" t="s">
        <v>78</v>
      </c>
      <c r="AJ270" s="50"/>
      <c r="AK270" s="50" t="s">
        <v>1090</v>
      </c>
      <c r="AL270" s="50"/>
      <c r="AM270" s="50"/>
      <c r="AN270" s="50"/>
      <c r="AO270" s="50"/>
      <c r="AP270" s="50" t="str">
        <f t="shared" si="12"/>
        <v>Across file comparison: The SEA number of students in the ALL, CWD, ECODIS, F, LEP, M, MA,MB, MHL, MW subgroups who took an assessment and received a valid score for GRADES ALL, HS and REGASSWACC assessment type does not equal the number of students who participated in the assessment. The Grand Total discrepancy is 909 students, or 28.75%, and total discrepancies by subgroup range from 60 to 874 students.
Similar discrepancies exist at the LEA and School levels. Please revise data and resubmit or explain in a data note why these data are accurate.</v>
      </c>
      <c r="AQ270" s="50" t="str">
        <f t="shared" si="13"/>
        <v/>
      </c>
      <c r="AR270" s="50"/>
      <c r="AS270" s="50" t="str">
        <f t="shared" si="14"/>
        <v>Include</v>
      </c>
      <c r="AT270" s="50" t="str">
        <f>IF(VLOOKUP($A270,'Data Notes - Working'!$A$2:$BP$571,55,FALSE)=0,"",VLOOKUP($A270,'Data Notes - Working'!$A$2:$BP$571,55,FALSE))</f>
        <v>Science-only issue</v>
      </c>
      <c r="AU270" s="50" t="str">
        <f>IF(VLOOKUP($A270,'Data Notes - Working'!$A$2:$BP$571,56,FALSE)=0,"",VLOOKUP($A270,'Data Notes - Working'!$A$2:$BP$571,56,FALSE))</f>
        <v/>
      </c>
      <c r="AV270" s="50" t="str">
        <f>IF(VLOOKUP($A270,'Data Notes - Working'!$A$2:$BP$571,57,FALSE)=0,"",VLOOKUP($A270,'Data Notes - Working'!$A$2:$BP$571,57,FALSE))</f>
        <v>No state response</v>
      </c>
      <c r="AW270" s="50" t="str">
        <f>IF(VLOOKUP($A270,'Data Notes - Working'!$A$2:$BP$571,58,FALSE)=0,"",VLOOKUP($A270,'Data Notes - Working'!$A$2:$BP$571,58,FALSE))</f>
        <v>No state response</v>
      </c>
      <c r="AX270" s="50" t="str">
        <f>IF(VLOOKUP(A270,'Data Notes - Working'!A269:BP838,59,FALSE)=0,"",VLOOKUP(A270,'Data Notes - Working'!A269:BP838,59,FALSE))</f>
        <v/>
      </c>
      <c r="AY270" s="50" t="str">
        <f>IF(VLOOKUP($A270,'Data Notes - Working'!$A$2:$BP$571,60,FALSE)=0,"",VLOOKUP($A270,'Data Notes - Working'!$A$2:$BP$571,60,FALSE))</f>
        <v>Across file comparison: The SEA number of students in the ALL, CWD, ECODIS, F, LEP, M, MA,MB, MHL, MW subgroups who took an assessment and received a valid score for GRADES ALL, HS and REGASSWACC assessment type does not equal the number of students who participated in the assessment. The Grand Total discrepancy is 909 students, or 28.75%, and total discrepancies by subgroup range from 60 to 874 students.
Similar discrepancies exist at the LEA and School levels. Please revise data and resubmit or explain in a data note why these data are accurate.</v>
      </c>
      <c r="AZ270" s="50" t="str">
        <f>IF(VLOOKUP($A270,'Data Notes - Working'!$A$2:$BP$571,61,FALSE)=0,"",VLOOKUP($A270,'Data Notes - Working'!$A$2:$BP$571,61,FALSE))</f>
        <v/>
      </c>
      <c r="BA270" s="50"/>
      <c r="BB270" s="50"/>
      <c r="BC270" s="50"/>
      <c r="BD270" s="50"/>
      <c r="BE270" s="50"/>
      <c r="BF270" s="50"/>
      <c r="BG270" s="50"/>
    </row>
    <row r="271" spans="1:59" s="9" customFormat="1" ht="165">
      <c r="A271" s="13" t="s">
        <v>1091</v>
      </c>
      <c r="B271" s="14" t="s">
        <v>45</v>
      </c>
      <c r="C271" s="14" t="s">
        <v>46</v>
      </c>
      <c r="D271" s="14" t="s">
        <v>47</v>
      </c>
      <c r="E271" s="14" t="s">
        <v>1064</v>
      </c>
      <c r="F271" s="14" t="s">
        <v>1065</v>
      </c>
      <c r="G271" s="14" t="s">
        <v>172</v>
      </c>
      <c r="H271" s="14" t="s">
        <v>91</v>
      </c>
      <c r="I271" s="14" t="s">
        <v>92</v>
      </c>
      <c r="J271" s="14" t="s">
        <v>73</v>
      </c>
      <c r="K271" s="14" t="s">
        <v>173</v>
      </c>
      <c r="L271" s="14" t="s">
        <v>53</v>
      </c>
      <c r="M271" s="14" t="s">
        <v>54</v>
      </c>
      <c r="N271" s="14" t="s">
        <v>54</v>
      </c>
      <c r="O271" s="14"/>
      <c r="P271" s="14" t="s">
        <v>1092</v>
      </c>
      <c r="Q271" s="14" t="s">
        <v>76</v>
      </c>
      <c r="R271" s="14" t="s">
        <v>133</v>
      </c>
      <c r="S271" s="14" t="s">
        <v>58</v>
      </c>
      <c r="T271" s="50" t="s">
        <v>1093</v>
      </c>
      <c r="U271" s="50"/>
      <c r="V271" s="50" t="s">
        <v>1093</v>
      </c>
      <c r="W271" s="26" t="s">
        <v>1094</v>
      </c>
      <c r="X271" s="50"/>
      <c r="Y271" s="50"/>
      <c r="Z271" s="50"/>
      <c r="AA271" s="23" t="s">
        <v>54</v>
      </c>
      <c r="AB271" s="23" t="s">
        <v>54</v>
      </c>
      <c r="AC271" s="23"/>
      <c r="AD271" s="23" t="s">
        <v>1095</v>
      </c>
      <c r="AE271" s="23" t="s">
        <v>76</v>
      </c>
      <c r="AF271" s="23" t="s">
        <v>133</v>
      </c>
      <c r="AG271" s="23" t="s">
        <v>141</v>
      </c>
      <c r="AH271" s="23" t="s">
        <v>61</v>
      </c>
      <c r="AI271" s="23" t="s">
        <v>101</v>
      </c>
      <c r="AJ271" s="50"/>
      <c r="AK271" s="50" t="s">
        <v>1096</v>
      </c>
      <c r="AL271" s="50"/>
      <c r="AM271" s="50"/>
      <c r="AN271" s="50"/>
      <c r="AO271" s="50"/>
      <c r="AP271" s="50" t="str">
        <f t="shared" si="12"/>
        <v>Subject Count Comparison - MTH to RLA (FS185, 188): The count of ECODIS, LEP, MAN, MHL, MIG, MILCNCTD, MM,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1898 students, or 9.24%, is in the ECODIS subgroup. Please revise data and resubmit or explain in a data note why these data are accurate.</v>
      </c>
      <c r="AQ271" s="50" t="str">
        <f t="shared" si="13"/>
        <v>The MTH is given to grade 11 students.  The RLA is given to grade 10 studdents. Therefore counts will not match as its two different grades</v>
      </c>
      <c r="AR271" s="50"/>
      <c r="AS271" s="50" t="str">
        <f t="shared" si="14"/>
        <v>Include</v>
      </c>
      <c r="AT271" s="50" t="str">
        <f>IF(VLOOKUP($A271,'Data Notes - Working'!$A$2:$BP$571,55,FALSE)=0,"",VLOOKUP($A271,'Data Notes - Working'!$A$2:$BP$571,55,FALSE))</f>
        <v/>
      </c>
      <c r="AU271" s="50" t="str">
        <f>IF(VLOOKUP($A271,'Data Notes - Working'!$A$2:$BP$571,56,FALSE)=0,"",VLOOKUP($A271,'Data Notes - Working'!$A$2:$BP$571,56,FALSE))</f>
        <v/>
      </c>
      <c r="AV271" s="50" t="str">
        <f>IF(VLOOKUP($A271,'Data Notes - Working'!$A$2:$BP$571,57,FALSE)=0,"",VLOOKUP($A271,'Data Notes - Working'!$A$2:$BP$571,57,FALSE))</f>
        <v/>
      </c>
      <c r="AW271" s="50" t="str">
        <f>IF(VLOOKUP($A271,'Data Notes - Working'!$A$2:$BP$571,58,FALSE)=0,"",VLOOKUP($A271,'Data Notes - Working'!$A$2:$BP$571,58,FALSE))</f>
        <v/>
      </c>
      <c r="AX271" s="50" t="str">
        <f>IF(VLOOKUP(A271,'Data Notes - Working'!A270:BP839,59,FALSE)=0,"",VLOOKUP(A271,'Data Notes - Working'!A270:BP839,59,FALSE))</f>
        <v>No</v>
      </c>
      <c r="AY271" s="50" t="str">
        <f>IF(VLOOKUP($A271,'Data Notes - Working'!$A$2:$BP$571,60,FALSE)=0,"",VLOOKUP($A271,'Data Notes - Working'!$A$2:$BP$571,60,FALSE))</f>
        <v>Subject Count Comparison - MTH to RLA (FS185, 188): The count of ECODIS, LEP, MAN, MHL, MIG, MILCNCTD, MM,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1898 students, or 9.24%, is in the ECODIS subgroup. Please revise data and resubmit or explain in a data note why these data are accurate.</v>
      </c>
      <c r="AZ271" s="50" t="str">
        <f>IF(VLOOKUP($A271,'Data Notes - Working'!$A$2:$BP$571,61,FALSE)=0,"",VLOOKUP($A271,'Data Notes - Working'!$A$2:$BP$571,61,FALSE))</f>
        <v>The MTH is given to grade 11 students. The RLA is given to grade 10 students. Therefore counts will not match as its two different grades</v>
      </c>
      <c r="BA271" s="50"/>
      <c r="BB271" s="50"/>
      <c r="BC271" s="50"/>
      <c r="BD271" s="50"/>
      <c r="BE271" s="50"/>
      <c r="BF271" s="50"/>
      <c r="BG271" s="50"/>
    </row>
    <row r="272" spans="1:59" s="9" customFormat="1" ht="90">
      <c r="A272" s="13" t="s">
        <v>1098</v>
      </c>
      <c r="B272" s="14" t="s">
        <v>45</v>
      </c>
      <c r="C272" s="14" t="s">
        <v>46</v>
      </c>
      <c r="D272" s="14" t="s">
        <v>47</v>
      </c>
      <c r="E272" s="14" t="s">
        <v>1064</v>
      </c>
      <c r="F272" s="14" t="s">
        <v>1065</v>
      </c>
      <c r="G272" s="13" t="s">
        <v>179</v>
      </c>
      <c r="H272" s="14">
        <v>185</v>
      </c>
      <c r="I272" s="14">
        <v>588</v>
      </c>
      <c r="J272" s="14" t="s">
        <v>73</v>
      </c>
      <c r="K272" s="14" t="s">
        <v>180</v>
      </c>
      <c r="L272" s="14" t="s">
        <v>53</v>
      </c>
      <c r="M272" s="14" t="s">
        <v>54</v>
      </c>
      <c r="N272" s="14"/>
      <c r="O272" s="14"/>
      <c r="P272" s="14" t="s">
        <v>1099</v>
      </c>
      <c r="Q272" s="14" t="s">
        <v>56</v>
      </c>
      <c r="R272" s="14" t="s">
        <v>68</v>
      </c>
      <c r="S272" s="14" t="s">
        <v>58</v>
      </c>
      <c r="T272" s="50" t="s">
        <v>1100</v>
      </c>
      <c r="U272" s="50"/>
      <c r="V272" s="50" t="s">
        <v>1100</v>
      </c>
      <c r="W272" s="26" t="s">
        <v>1101</v>
      </c>
      <c r="X272" s="50"/>
      <c r="Y272" s="50"/>
      <c r="Z272" s="50"/>
      <c r="AA272" s="23" t="s">
        <v>54</v>
      </c>
      <c r="AB272" s="23"/>
      <c r="AC272" s="23"/>
      <c r="AD272" s="23" t="s">
        <v>1102</v>
      </c>
      <c r="AE272" s="23" t="s">
        <v>133</v>
      </c>
      <c r="AF272" s="23" t="s">
        <v>133</v>
      </c>
      <c r="AG272" s="23" t="s">
        <v>141</v>
      </c>
      <c r="AH272" s="23" t="s">
        <v>61</v>
      </c>
      <c r="AI272" s="23" t="s">
        <v>101</v>
      </c>
      <c r="AJ272" s="44"/>
      <c r="AK272" s="50" t="s">
        <v>1103</v>
      </c>
      <c r="AL272" s="50"/>
      <c r="AM272" s="50"/>
      <c r="AN272" s="50"/>
      <c r="AO272" s="50"/>
      <c r="AP272" s="50" t="str">
        <f t="shared" si="12"/>
        <v>Low Participation Rate (FS185): The participation rate for HOM, CWD students range from 93.28 to 94.82%. The ESEA, as amended, requires that States annually measure the achievement of not less than 95 percent of all students, and 95 percent of all students in each subgroup of students. Please revise data and resubmit and/or provide an explanatory data note.</v>
      </c>
      <c r="AQ272" s="50" t="str">
        <f t="shared" si="13"/>
        <v>Missing data was resubmitted. MDE is working to ensure 95% of all students/groups are participating in the assessment</v>
      </c>
      <c r="AR272" s="50"/>
      <c r="AS272" s="50" t="str">
        <f t="shared" si="14"/>
        <v>Include</v>
      </c>
      <c r="AT272" s="50" t="str">
        <f>IF(VLOOKUP($A272,'Data Notes - Working'!$A$2:$BP$571,55,FALSE)=0,"",VLOOKUP($A272,'Data Notes - Working'!$A$2:$BP$571,55,FALSE))</f>
        <v>SEA only issue</v>
      </c>
      <c r="AU272" s="50" t="str">
        <f>IF(VLOOKUP($A272,'Data Notes - Working'!$A$2:$BP$571,56,FALSE)=0,"",VLOOKUP($A272,'Data Notes - Working'!$A$2:$BP$571,56,FALSE))</f>
        <v/>
      </c>
      <c r="AV272" s="50" t="str">
        <f>IF(VLOOKUP($A272,'Data Notes - Working'!$A$2:$BP$571,57,FALSE)=0,"",VLOOKUP($A272,'Data Notes - Working'!$A$2:$BP$571,57,FALSE))</f>
        <v/>
      </c>
      <c r="AW272" s="50" t="str">
        <f>IF(VLOOKUP($A272,'Data Notes - Working'!$A$2:$BP$571,58,FALSE)=0,"",VLOOKUP($A272,'Data Notes - Working'!$A$2:$BP$571,58,FALSE))</f>
        <v/>
      </c>
      <c r="AX272" s="50" t="str">
        <f>IF(VLOOKUP(A272,'Data Notes - Working'!A271:BP840,59,FALSE)=0,"",VLOOKUP(A272,'Data Notes - Working'!A271:BP840,59,FALSE))</f>
        <v>No</v>
      </c>
      <c r="AY272" s="50" t="str">
        <f>IF(VLOOKUP($A272,'Data Notes - Working'!$A$2:$BP$571,60,FALSE)=0,"",VLOOKUP($A272,'Data Notes - Working'!$A$2:$BP$571,60,FALSE))</f>
        <v>Low Participation Rate (FS185): The participation rate for HOM, CWD students range from 93.28 to 94.82%. The ESEA, as amended, requires that States annually measure the achievement of not less than 95 percent of all students, and 95 percent of all students in each subgroup of students. Please revise data and resubmit and/or provide an explanatory data note.</v>
      </c>
      <c r="AZ272" s="50" t="str">
        <f>IF(VLOOKUP($A272,'Data Notes - Working'!$A$2:$BP$571,61,FALSE)=0,"",VLOOKUP($A272,'Data Notes - Working'!$A$2:$BP$571,61,FALSE))</f>
        <v>Missing data was resubmitted. MDE is working to ensure 95% of all students/groups are participating in the assessment</v>
      </c>
      <c r="BA272" s="50"/>
      <c r="BB272" s="50"/>
      <c r="BC272" s="50"/>
      <c r="BD272" s="50"/>
      <c r="BE272" s="50"/>
      <c r="BF272" s="50"/>
      <c r="BG272" s="50"/>
    </row>
    <row r="273" spans="1:59" s="9" customFormat="1" ht="90">
      <c r="A273" s="13" t="s">
        <v>1104</v>
      </c>
      <c r="B273" s="14" t="s">
        <v>45</v>
      </c>
      <c r="C273" s="14" t="s">
        <v>46</v>
      </c>
      <c r="D273" s="14" t="s">
        <v>47</v>
      </c>
      <c r="E273" s="14" t="s">
        <v>1064</v>
      </c>
      <c r="F273" s="14" t="s">
        <v>1065</v>
      </c>
      <c r="G273" s="13" t="s">
        <v>179</v>
      </c>
      <c r="H273" s="14">
        <v>188</v>
      </c>
      <c r="I273" s="14">
        <v>589</v>
      </c>
      <c r="J273" s="14" t="s">
        <v>73</v>
      </c>
      <c r="K273" s="14" t="s">
        <v>180</v>
      </c>
      <c r="L273" s="14" t="s">
        <v>53</v>
      </c>
      <c r="M273" s="14"/>
      <c r="N273" s="14" t="s">
        <v>54</v>
      </c>
      <c r="O273" s="14"/>
      <c r="P273" s="14" t="s">
        <v>315</v>
      </c>
      <c r="Q273" s="14" t="s">
        <v>56</v>
      </c>
      <c r="R273" s="14" t="s">
        <v>68</v>
      </c>
      <c r="S273" s="14" t="s">
        <v>58</v>
      </c>
      <c r="T273" s="50" t="s">
        <v>1105</v>
      </c>
      <c r="U273" s="50"/>
      <c r="V273" s="50" t="s">
        <v>1105</v>
      </c>
      <c r="W273" s="26" t="s">
        <v>1101</v>
      </c>
      <c r="X273" s="50"/>
      <c r="Y273" s="50"/>
      <c r="Z273" s="50"/>
      <c r="AA273" s="23"/>
      <c r="AB273" s="23" t="s">
        <v>54</v>
      </c>
      <c r="AC273" s="23"/>
      <c r="AD273" s="23" t="s">
        <v>1102</v>
      </c>
      <c r="AE273" s="23" t="s">
        <v>133</v>
      </c>
      <c r="AF273" s="23" t="s">
        <v>133</v>
      </c>
      <c r="AG273" s="23" t="s">
        <v>141</v>
      </c>
      <c r="AH273" s="23" t="s">
        <v>61</v>
      </c>
      <c r="AI273" s="23" t="s">
        <v>101</v>
      </c>
      <c r="AJ273" s="44"/>
      <c r="AK273" s="50" t="s">
        <v>1106</v>
      </c>
      <c r="AL273" s="50"/>
      <c r="AM273" s="50"/>
      <c r="AN273" s="50"/>
      <c r="AO273" s="50"/>
      <c r="AP273" s="50" t="str">
        <f t="shared" si="12"/>
        <v>Low Participation Rate (FS188): The participation rate for HOM is 94.35% and 94.85% for CWD students. The ESEA, as amended, requires that States annually measure the achievement of not less than 95 percent of all students, and 95 percent of all students in each subgroup of students. Please revise data and resubmit and/or provide an explanatory data note.</v>
      </c>
      <c r="AQ273" s="50" t="str">
        <f t="shared" si="13"/>
        <v>Missing data was resubmitted. MDE is working to ensure 95% of all students/groups are participating in the assessment</v>
      </c>
      <c r="AR273" s="50"/>
      <c r="AS273" s="50" t="str">
        <f t="shared" si="14"/>
        <v>Include</v>
      </c>
      <c r="AT273" s="50" t="str">
        <f>IF(VLOOKUP($A273,'Data Notes - Working'!$A$2:$BP$571,55,FALSE)=0,"",VLOOKUP($A273,'Data Notes - Working'!$A$2:$BP$571,55,FALSE))</f>
        <v>SEA only issue</v>
      </c>
      <c r="AU273" s="50" t="str">
        <f>IF(VLOOKUP($A273,'Data Notes - Working'!$A$2:$BP$571,56,FALSE)=0,"",VLOOKUP($A273,'Data Notes - Working'!$A$2:$BP$571,56,FALSE))</f>
        <v/>
      </c>
      <c r="AV273" s="50" t="str">
        <f>IF(VLOOKUP($A273,'Data Notes - Working'!$A$2:$BP$571,57,FALSE)=0,"",VLOOKUP($A273,'Data Notes - Working'!$A$2:$BP$571,57,FALSE))</f>
        <v/>
      </c>
      <c r="AW273" s="50" t="str">
        <f>IF(VLOOKUP($A273,'Data Notes - Working'!$A$2:$BP$571,58,FALSE)=0,"",VLOOKUP($A273,'Data Notes - Working'!$A$2:$BP$571,58,FALSE))</f>
        <v/>
      </c>
      <c r="AX273" s="50" t="str">
        <f>IF(VLOOKUP(A273,'Data Notes - Working'!A272:BP841,59,FALSE)=0,"",VLOOKUP(A273,'Data Notes - Working'!A272:BP841,59,FALSE))</f>
        <v>No</v>
      </c>
      <c r="AY273" s="50" t="str">
        <f>IF(VLOOKUP($A273,'Data Notes - Working'!$A$2:$BP$571,60,FALSE)=0,"",VLOOKUP($A273,'Data Notes - Working'!$A$2:$BP$571,60,FALSE))</f>
        <v>Low Participation Rate (FS188): The participation rate for HOM is 94.35% and 94.85% for CWD students. The ESEA, as amended, requires that States annually measure the achievement of not less than 95 percent of all students, and 95 percent of all students in each subgroup of students. Please revise data and resubmit and/or provide an explanatory data note.</v>
      </c>
      <c r="AZ273" s="50" t="str">
        <f>IF(VLOOKUP($A273,'Data Notes - Working'!$A$2:$BP$571,61,FALSE)=0,"",VLOOKUP($A273,'Data Notes - Working'!$A$2:$BP$571,61,FALSE))</f>
        <v>Missing data was resubmitted. MDE is working to ensure 95% of all students/groups are participating in the assessment</v>
      </c>
      <c r="BA273" s="50"/>
      <c r="BB273" s="50"/>
      <c r="BC273" s="50"/>
      <c r="BD273" s="50"/>
      <c r="BE273" s="50"/>
      <c r="BF273" s="50"/>
      <c r="BG273" s="50"/>
    </row>
    <row r="274" spans="1:59" s="9" customFormat="1" ht="345">
      <c r="A274" s="13" t="s">
        <v>1107</v>
      </c>
      <c r="B274" s="14" t="s">
        <v>45</v>
      </c>
      <c r="C274" s="14" t="s">
        <v>46</v>
      </c>
      <c r="D274" s="14" t="s">
        <v>47</v>
      </c>
      <c r="E274" s="14" t="s">
        <v>1064</v>
      </c>
      <c r="F274" s="14" t="s">
        <v>1065</v>
      </c>
      <c r="G274" s="17" t="s">
        <v>136</v>
      </c>
      <c r="H274" s="18">
        <v>185</v>
      </c>
      <c r="I274" s="14">
        <v>588</v>
      </c>
      <c r="J274" s="14" t="s">
        <v>73</v>
      </c>
      <c r="K274" s="14" t="s">
        <v>137</v>
      </c>
      <c r="L274" s="14" t="s">
        <v>53</v>
      </c>
      <c r="M274" s="14" t="s">
        <v>54</v>
      </c>
      <c r="N274" s="14"/>
      <c r="O274" s="14"/>
      <c r="P274" s="14" t="s">
        <v>55</v>
      </c>
      <c r="Q274" s="14" t="s">
        <v>56</v>
      </c>
      <c r="R274" s="14" t="s">
        <v>140</v>
      </c>
      <c r="S274" s="14" t="s">
        <v>58</v>
      </c>
      <c r="T274" s="50" t="s">
        <v>1108</v>
      </c>
      <c r="U274" s="50"/>
      <c r="V274" s="50" t="s">
        <v>1109</v>
      </c>
      <c r="W274" s="26" t="s">
        <v>1110</v>
      </c>
      <c r="X274" s="50"/>
      <c r="Y274" s="50"/>
      <c r="Z274" s="50" t="s">
        <v>399</v>
      </c>
      <c r="AA274" s="23" t="s">
        <v>54</v>
      </c>
      <c r="AB274" s="23"/>
      <c r="AC274" s="23"/>
      <c r="AD274" s="14" t="s">
        <v>139</v>
      </c>
      <c r="AE274" s="14" t="s">
        <v>133</v>
      </c>
      <c r="AF274" s="14" t="s">
        <v>140</v>
      </c>
      <c r="AG274" s="14" t="s">
        <v>141</v>
      </c>
      <c r="AH274" s="23" t="s">
        <v>61</v>
      </c>
      <c r="AI274" s="23" t="s">
        <v>101</v>
      </c>
      <c r="AJ274" s="50"/>
      <c r="AK274" s="50" t="s">
        <v>1109</v>
      </c>
      <c r="AL274" s="50"/>
      <c r="AM274" s="50"/>
      <c r="AN274" s="50"/>
      <c r="AO274" s="50"/>
      <c r="AP274" s="50" t="str">
        <f t="shared" si="12"/>
        <v xml:space="preserve">1% CWD Alternate Assessment Participation [MATHEMATICS]: Students with Disabilities (IDEA) (CWD) taking the alternate assessment based on alternate achievement standards (ALTPARTALTACH) make up 1.38%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Q274" s="50" t="str">
        <f t="shared" si="13"/>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v>
      </c>
      <c r="AR274" s="50"/>
      <c r="AS274" s="50" t="str">
        <f t="shared" si="14"/>
        <v>Include</v>
      </c>
      <c r="AT274" s="50" t="str">
        <f>IF(VLOOKUP($A274,'Data Notes - Working'!$A$2:$BP$571,55,FALSE)=0,"",VLOOKUP($A274,'Data Notes - Working'!$A$2:$BP$571,55,FALSE))</f>
        <v/>
      </c>
      <c r="AU274" s="50" t="str">
        <f>IF(VLOOKUP($A274,'Data Notes - Working'!$A$2:$BP$571,56,FALSE)=0,"",VLOOKUP($A274,'Data Notes - Working'!$A$2:$BP$571,56,FALSE))</f>
        <v/>
      </c>
      <c r="AV274" s="50" t="str">
        <f>IF(VLOOKUP($A274,'Data Notes - Working'!$A$2:$BP$571,57,FALSE)=0,"",VLOOKUP($A274,'Data Notes - Working'!$A$2:$BP$571,57,FALSE))</f>
        <v/>
      </c>
      <c r="AW274" s="50" t="str">
        <f>IF(VLOOKUP($A274,'Data Notes - Working'!$A$2:$BP$571,58,FALSE)=0,"",VLOOKUP($A274,'Data Notes - Working'!$A$2:$BP$571,58,FALSE))</f>
        <v/>
      </c>
      <c r="AX274" s="50" t="str">
        <f>IF(VLOOKUP(A274,'Data Notes - Working'!A273:BP842,59,FALSE)=0,"",VLOOKUP(A274,'Data Notes - Working'!A273:BP842,59,FALSE))</f>
        <v>No</v>
      </c>
      <c r="AY274" s="50" t="str">
        <f>IF(VLOOKUP($A274,'Data Notes - Working'!$A$2:$BP$571,60,FALSE)=0,"",VLOOKUP($A274,'Data Notes - Working'!$A$2:$BP$571,60,FALSE))</f>
        <v xml:space="preserve">1% CWD Alternate Assessment Participation [MATHEMATICS]: Students with Disabilities (IDEA) (CWD) taking the alternate assessment based on alternate achievement standards (ALTPARTALTACH) make up 1.38%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274" s="50" t="str">
        <f>IF(VLOOKUP($A274,'Data Notes - Working'!$A$2:$BP$571,61,FALSE)=0,"",VLOOKUP($A274,'Data Notes - Working'!$A$2:$BP$571,61,FALSE))</f>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v>
      </c>
      <c r="BA274" s="50"/>
      <c r="BB274" s="50"/>
      <c r="BC274" s="50"/>
      <c r="BD274" s="50"/>
      <c r="BE274" s="50"/>
      <c r="BF274" s="50"/>
      <c r="BG274" s="50"/>
    </row>
    <row r="275" spans="1:59" s="9" customFormat="1" ht="345">
      <c r="A275" s="13" t="s">
        <v>1111</v>
      </c>
      <c r="B275" s="14" t="s">
        <v>45</v>
      </c>
      <c r="C275" s="14" t="s">
        <v>46</v>
      </c>
      <c r="D275" s="14" t="s">
        <v>47</v>
      </c>
      <c r="E275" s="14" t="s">
        <v>1064</v>
      </c>
      <c r="F275" s="14" t="s">
        <v>1065</v>
      </c>
      <c r="G275" s="17" t="s">
        <v>136</v>
      </c>
      <c r="H275" s="18">
        <v>188</v>
      </c>
      <c r="I275" s="14">
        <v>589</v>
      </c>
      <c r="J275" s="14" t="s">
        <v>73</v>
      </c>
      <c r="K275" s="14" t="s">
        <v>137</v>
      </c>
      <c r="L275" s="14" t="s">
        <v>53</v>
      </c>
      <c r="M275" s="14"/>
      <c r="N275" s="14" t="s">
        <v>54</v>
      </c>
      <c r="O275" s="14"/>
      <c r="P275" s="14" t="s">
        <v>55</v>
      </c>
      <c r="Q275" s="14" t="s">
        <v>56</v>
      </c>
      <c r="R275" s="14" t="s">
        <v>140</v>
      </c>
      <c r="S275" s="14" t="s">
        <v>58</v>
      </c>
      <c r="T275" s="50" t="s">
        <v>1112</v>
      </c>
      <c r="U275" s="50"/>
      <c r="V275" s="50" t="s">
        <v>1113</v>
      </c>
      <c r="W275" s="26" t="s">
        <v>1110</v>
      </c>
      <c r="X275" s="50"/>
      <c r="Y275" s="50"/>
      <c r="Z275" s="50" t="s">
        <v>399</v>
      </c>
      <c r="AA275" s="23"/>
      <c r="AB275" s="23" t="s">
        <v>54</v>
      </c>
      <c r="AC275" s="23"/>
      <c r="AD275" s="14" t="s">
        <v>139</v>
      </c>
      <c r="AE275" s="14" t="s">
        <v>133</v>
      </c>
      <c r="AF275" s="14" t="s">
        <v>140</v>
      </c>
      <c r="AG275" s="14" t="s">
        <v>141</v>
      </c>
      <c r="AH275" s="23" t="s">
        <v>61</v>
      </c>
      <c r="AI275" s="23" t="s">
        <v>101</v>
      </c>
      <c r="AJ275" s="50"/>
      <c r="AK275" s="50" t="s">
        <v>1113</v>
      </c>
      <c r="AL275" s="50"/>
      <c r="AM275" s="50"/>
      <c r="AN275" s="50"/>
      <c r="AO275" s="50"/>
      <c r="AP275" s="50" t="str">
        <f t="shared" si="12"/>
        <v xml:space="preserve">1% CWD Alternate Assessment Participation [READING/LANGUAGE ARTS]: Students with Disabilities (IDEA) (CWD) taking the alternate assessment based on alternate achievement standards (ALTPARTALTACH) make up 1.37%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Q275" s="50" t="str">
        <f t="shared" si="13"/>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v>
      </c>
      <c r="AR275" s="50"/>
      <c r="AS275" s="50" t="str">
        <f t="shared" si="14"/>
        <v>Include</v>
      </c>
      <c r="AT275" s="50" t="str">
        <f>IF(VLOOKUP($A275,'Data Notes - Working'!$A$2:$BP$571,55,FALSE)=0,"",VLOOKUP($A275,'Data Notes - Working'!$A$2:$BP$571,55,FALSE))</f>
        <v/>
      </c>
      <c r="AU275" s="50" t="str">
        <f>IF(VLOOKUP($A275,'Data Notes - Working'!$A$2:$BP$571,56,FALSE)=0,"",VLOOKUP($A275,'Data Notes - Working'!$A$2:$BP$571,56,FALSE))</f>
        <v/>
      </c>
      <c r="AV275" s="50" t="str">
        <f>IF(VLOOKUP($A275,'Data Notes - Working'!$A$2:$BP$571,57,FALSE)=0,"",VLOOKUP($A275,'Data Notes - Working'!$A$2:$BP$571,57,FALSE))</f>
        <v/>
      </c>
      <c r="AW275" s="50" t="str">
        <f>IF(VLOOKUP($A275,'Data Notes - Working'!$A$2:$BP$571,58,FALSE)=0,"",VLOOKUP($A275,'Data Notes - Working'!$A$2:$BP$571,58,FALSE))</f>
        <v/>
      </c>
      <c r="AX275" s="50" t="str">
        <f>IF(VLOOKUP(A275,'Data Notes - Working'!A274:BP843,59,FALSE)=0,"",VLOOKUP(A275,'Data Notes - Working'!A274:BP843,59,FALSE))</f>
        <v>No</v>
      </c>
      <c r="AY275" s="50" t="str">
        <f>IF(VLOOKUP($A275,'Data Notes - Working'!$A$2:$BP$571,60,FALSE)=0,"",VLOOKUP($A275,'Data Notes - Working'!$A$2:$BP$571,60,FALSE))</f>
        <v xml:space="preserve">1% CWD Alternate Assessment Participation [READING/LANGUAGE ARTS]: Students with Disabilities (IDEA) (CWD) taking the alternate assessment based on alternate achievement standards (ALTPARTALTACH) make up 1.37%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275" s="50" t="str">
        <f>IF(VLOOKUP($A275,'Data Notes - Working'!$A$2:$BP$571,61,FALSE)=0,"",VLOOKUP($A275,'Data Notes - Working'!$A$2:$BP$571,61,FALSE))</f>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v>
      </c>
      <c r="BA275" s="50"/>
      <c r="BB275" s="50"/>
      <c r="BC275" s="50"/>
      <c r="BD275" s="50"/>
      <c r="BE275" s="50"/>
      <c r="BF275" s="50"/>
      <c r="BG275" s="50"/>
    </row>
    <row r="276" spans="1:59" s="9" customFormat="1" ht="345">
      <c r="A276" s="13" t="s">
        <v>1114</v>
      </c>
      <c r="B276" s="14" t="s">
        <v>45</v>
      </c>
      <c r="C276" s="14" t="s">
        <v>46</v>
      </c>
      <c r="D276" s="14" t="s">
        <v>47</v>
      </c>
      <c r="E276" s="14" t="s">
        <v>1064</v>
      </c>
      <c r="F276" s="14" t="s">
        <v>1065</v>
      </c>
      <c r="G276" s="17" t="s">
        <v>136</v>
      </c>
      <c r="H276" s="18">
        <v>189</v>
      </c>
      <c r="I276" s="14">
        <v>590</v>
      </c>
      <c r="J276" s="14" t="s">
        <v>73</v>
      </c>
      <c r="K276" s="14" t="s">
        <v>137</v>
      </c>
      <c r="L276" s="14" t="s">
        <v>53</v>
      </c>
      <c r="M276" s="14"/>
      <c r="N276" s="14"/>
      <c r="O276" s="14" t="s">
        <v>54</v>
      </c>
      <c r="P276" s="14" t="s">
        <v>55</v>
      </c>
      <c r="Q276" s="14" t="s">
        <v>56</v>
      </c>
      <c r="R276" s="14" t="s">
        <v>140</v>
      </c>
      <c r="S276" s="14" t="s">
        <v>58</v>
      </c>
      <c r="T276" s="50" t="s">
        <v>1115</v>
      </c>
      <c r="U276" s="50"/>
      <c r="V276" s="50" t="s">
        <v>1116</v>
      </c>
      <c r="W276" s="26" t="s">
        <v>1110</v>
      </c>
      <c r="X276" s="50"/>
      <c r="Y276" s="50"/>
      <c r="Z276" s="50" t="s">
        <v>399</v>
      </c>
      <c r="AA276" s="23"/>
      <c r="AB276" s="23"/>
      <c r="AC276" s="23" t="s">
        <v>54</v>
      </c>
      <c r="AD276" s="14" t="s">
        <v>139</v>
      </c>
      <c r="AE276" s="14" t="s">
        <v>133</v>
      </c>
      <c r="AF276" s="14" t="s">
        <v>140</v>
      </c>
      <c r="AG276" s="14" t="s">
        <v>141</v>
      </c>
      <c r="AH276" s="23" t="s">
        <v>61</v>
      </c>
      <c r="AI276" s="23" t="s">
        <v>101</v>
      </c>
      <c r="AJ276" s="50"/>
      <c r="AK276" s="50" t="s">
        <v>1117</v>
      </c>
      <c r="AL276" s="50"/>
      <c r="AM276" s="50"/>
      <c r="AN276" s="50"/>
      <c r="AO276" s="50"/>
      <c r="AP276" s="50" t="str">
        <f t="shared" si="12"/>
        <v xml:space="preserve">1% CWD Alternate Assessment Participation [SCIENCE]: Students with Disabilities (IDEA) (CWD) taking the alternate assessment based on alternate achievement standards (ALTPARTALTACH) make up 2.00%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v>
      </c>
      <c r="AQ276" s="50" t="str">
        <f t="shared" si="13"/>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v>
      </c>
      <c r="AR276" s="50"/>
      <c r="AS276" s="50" t="str">
        <f t="shared" si="14"/>
        <v>Include</v>
      </c>
      <c r="AT276" s="50" t="str">
        <f>IF(VLOOKUP($A276,'Data Notes - Working'!$A$2:$BP$571,55,FALSE)=0,"",VLOOKUP($A276,'Data Notes - Working'!$A$2:$BP$571,55,FALSE))</f>
        <v>Science-only issue</v>
      </c>
      <c r="AU276" s="50" t="str">
        <f>IF(VLOOKUP($A276,'Data Notes - Working'!$A$2:$BP$571,56,FALSE)=0,"",VLOOKUP($A276,'Data Notes - Working'!$A$2:$BP$571,56,FALSE))</f>
        <v/>
      </c>
      <c r="AV276" s="50" t="str">
        <f>IF(VLOOKUP($A276,'Data Notes - Working'!$A$2:$BP$571,57,FALSE)=0,"",VLOOKUP($A276,'Data Notes - Working'!$A$2:$BP$571,57,FALSE))</f>
        <v/>
      </c>
      <c r="AW276" s="50" t="str">
        <f>IF(VLOOKUP($A276,'Data Notes - Working'!$A$2:$BP$571,58,FALSE)=0,"",VLOOKUP($A276,'Data Notes - Working'!$A$2:$BP$571,58,FALSE))</f>
        <v/>
      </c>
      <c r="AX276" s="50" t="str">
        <f>IF(VLOOKUP(A276,'Data Notes - Working'!A275:BP844,59,FALSE)=0,"",VLOOKUP(A276,'Data Notes - Working'!A275:BP844,59,FALSE))</f>
        <v>No</v>
      </c>
      <c r="AY276" s="50" t="str">
        <f>IF(VLOOKUP($A276,'Data Notes - Working'!$A$2:$BP$571,60,FALSE)=0,"",VLOOKUP($A276,'Data Notes - Working'!$A$2:$BP$571,60,FALSE))</f>
        <v xml:space="preserve">1% CWD Alternate Assessment Participation [SCIENCE]: Students with Disabilities (IDEA) (CWD) taking the alternate assessment based on alternate achievement standards (ALTPARTALTACH) make up 2.00%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276" s="50" t="str">
        <f>IF(VLOOKUP($A276,'Data Notes - Working'!$A$2:$BP$571,61,FALSE)=0,"",VLOOKUP($A276,'Data Notes - Working'!$A$2:$BP$571,61,FALSE))</f>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v>
      </c>
      <c r="BA276" s="50"/>
      <c r="BB276" s="50"/>
      <c r="BC276" s="50"/>
      <c r="BD276" s="50"/>
      <c r="BE276" s="50"/>
      <c r="BF276" s="50"/>
      <c r="BG276" s="50"/>
    </row>
    <row r="277" spans="1:59" s="9" customFormat="1" ht="105">
      <c r="A277" s="13" t="s">
        <v>1118</v>
      </c>
      <c r="B277" s="14" t="s">
        <v>45</v>
      </c>
      <c r="C277" s="14" t="s">
        <v>46</v>
      </c>
      <c r="D277" s="14" t="s">
        <v>47</v>
      </c>
      <c r="E277" s="14" t="s">
        <v>1119</v>
      </c>
      <c r="F277" s="14" t="s">
        <v>1120</v>
      </c>
      <c r="G277" s="13" t="s">
        <v>72</v>
      </c>
      <c r="H277" s="14">
        <v>175</v>
      </c>
      <c r="I277" s="14">
        <v>583</v>
      </c>
      <c r="J277" s="14" t="s">
        <v>73</v>
      </c>
      <c r="K277" s="14" t="s">
        <v>74</v>
      </c>
      <c r="L277" s="14" t="s">
        <v>269</v>
      </c>
      <c r="M277" s="14" t="s">
        <v>54</v>
      </c>
      <c r="N277" s="14"/>
      <c r="O277" s="14"/>
      <c r="P277" s="14" t="s">
        <v>53</v>
      </c>
      <c r="Q277" s="14" t="s">
        <v>76</v>
      </c>
      <c r="R277" s="14" t="s">
        <v>57</v>
      </c>
      <c r="S277" s="14" t="s">
        <v>58</v>
      </c>
      <c r="T277" s="50" t="s">
        <v>1121</v>
      </c>
      <c r="U277" s="50"/>
      <c r="V277" s="50" t="s">
        <v>1121</v>
      </c>
      <c r="W277" s="26" t="s">
        <v>1122</v>
      </c>
      <c r="X277" s="50"/>
      <c r="Y277" s="50"/>
      <c r="Z277" s="50"/>
      <c r="AA277" s="14"/>
      <c r="AB277" s="14"/>
      <c r="AC277" s="23"/>
      <c r="AD277" s="14"/>
      <c r="AE277" s="23"/>
      <c r="AF277" s="23"/>
      <c r="AG277" s="23"/>
      <c r="AH277" s="23" t="s">
        <v>61</v>
      </c>
      <c r="AI277" s="23" t="s">
        <v>62</v>
      </c>
      <c r="AJ277" s="50"/>
      <c r="AK277" s="50"/>
      <c r="AL277" s="50"/>
      <c r="AM277" s="50"/>
      <c r="AN277" s="50"/>
      <c r="AO277" s="50"/>
      <c r="AP277" s="50" t="str">
        <f t="shared" si="12"/>
        <v/>
      </c>
      <c r="AQ277" s="50" t="str">
        <f t="shared" si="13"/>
        <v>The metadata survey submitted on 12/12/18 at 12:11pm indicates that grade HS is not a valid value for MS. End of course assessments are reported in Grade 10. The survey submitted on 12/12/18 at 11:15am contained the incorrect 'HS' level.</v>
      </c>
      <c r="AR277" s="50"/>
      <c r="AS277" s="50" t="str">
        <f t="shared" si="14"/>
        <v>Exclude</v>
      </c>
      <c r="AT277" s="50" t="str">
        <f>IF(VLOOKUP($A277,'Data Notes - Working'!$A$2:$BP$571,55,FALSE)=0,"",VLOOKUP($A277,'Data Notes - Working'!$A$2:$BP$571,55,FALSE))</f>
        <v>No</v>
      </c>
      <c r="AU277" s="50" t="str">
        <f>IF(VLOOKUP($A277,'Data Notes - Working'!$A$2:$BP$571,56,FALSE)=0,"",VLOOKUP($A277,'Data Notes - Working'!$A$2:$BP$571,56,FALSE))</f>
        <v>Resolved</v>
      </c>
      <c r="AV277" s="50" t="str">
        <f>IF(VLOOKUP($A277,'Data Notes - Working'!$A$2:$BP$571,57,FALSE)=0,"",VLOOKUP($A277,'Data Notes - Working'!$A$2:$BP$571,57,FALSE))</f>
        <v/>
      </c>
      <c r="AW277" s="50" t="str">
        <f>IF(VLOOKUP($A277,'Data Notes - Working'!$A$2:$BP$571,58,FALSE)=0,"",VLOOKUP($A277,'Data Notes - Working'!$A$2:$BP$571,58,FALSE))</f>
        <v/>
      </c>
      <c r="AX277" s="50" t="str">
        <f>IF(VLOOKUP(A277,'Data Notes - Working'!A276:BP845,59,FALSE)=0,"",VLOOKUP(A277,'Data Notes - Working'!A276:BP845,59,FALSE))</f>
        <v/>
      </c>
      <c r="AY277" s="50" t="str">
        <f>IF(VLOOKUP($A277,'Data Notes - Working'!$A$2:$BP$571,60,FALSE)=0,"",VLOOKUP($A277,'Data Notes - Working'!$A$2:$BP$571,60,FALSE))</f>
        <v/>
      </c>
      <c r="AZ277" s="50" t="str">
        <f>IF(VLOOKUP($A277,'Data Notes - Working'!$A$2:$BP$571,61,FALSE)=0,"",VLOOKUP($A277,'Data Notes - Working'!$A$2:$BP$571,61,FALSE))</f>
        <v/>
      </c>
      <c r="BA277" s="50"/>
      <c r="BB277" s="50"/>
      <c r="BC277" s="50"/>
      <c r="BD277" s="50"/>
      <c r="BE277" s="50"/>
      <c r="BF277" s="50"/>
      <c r="BG277" s="50"/>
    </row>
    <row r="278" spans="1:59" s="9" customFormat="1" ht="105">
      <c r="A278" s="13" t="s">
        <v>1123</v>
      </c>
      <c r="B278" s="14" t="s">
        <v>45</v>
      </c>
      <c r="C278" s="14" t="s">
        <v>46</v>
      </c>
      <c r="D278" s="14" t="s">
        <v>47</v>
      </c>
      <c r="E278" s="14" t="s">
        <v>1119</v>
      </c>
      <c r="F278" s="14" t="s">
        <v>1120</v>
      </c>
      <c r="G278" s="13" t="s">
        <v>72</v>
      </c>
      <c r="H278" s="14">
        <v>179</v>
      </c>
      <c r="I278" s="14">
        <v>585</v>
      </c>
      <c r="J278" s="14" t="s">
        <v>73</v>
      </c>
      <c r="K278" s="14" t="s">
        <v>74</v>
      </c>
      <c r="L278" s="14" t="s">
        <v>269</v>
      </c>
      <c r="M278" s="14"/>
      <c r="N278" s="14"/>
      <c r="O278" s="14" t="s">
        <v>54</v>
      </c>
      <c r="P278" s="14" t="s">
        <v>53</v>
      </c>
      <c r="Q278" s="14" t="s">
        <v>76</v>
      </c>
      <c r="R278" s="14" t="s">
        <v>57</v>
      </c>
      <c r="S278" s="14" t="s">
        <v>58</v>
      </c>
      <c r="T278" s="50" t="s">
        <v>1124</v>
      </c>
      <c r="U278" s="50"/>
      <c r="V278" s="50" t="s">
        <v>1124</v>
      </c>
      <c r="W278" s="26" t="s">
        <v>1122</v>
      </c>
      <c r="X278" s="50"/>
      <c r="Y278" s="50"/>
      <c r="Z278" s="50"/>
      <c r="AA278" s="23"/>
      <c r="AB278" s="23"/>
      <c r="AC278" s="14"/>
      <c r="AD278" s="14"/>
      <c r="AE278" s="23"/>
      <c r="AF278" s="23"/>
      <c r="AG278" s="23"/>
      <c r="AH278" s="23" t="s">
        <v>61</v>
      </c>
      <c r="AI278" s="23" t="s">
        <v>62</v>
      </c>
      <c r="AJ278" s="50"/>
      <c r="AK278" s="50"/>
      <c r="AL278" s="50"/>
      <c r="AM278" s="50"/>
      <c r="AN278" s="50"/>
      <c r="AO278" s="50"/>
      <c r="AP278" s="50" t="str">
        <f t="shared" si="12"/>
        <v/>
      </c>
      <c r="AQ278" s="50" t="str">
        <f t="shared" si="13"/>
        <v>The metadata survey submitted on 12/12/18 at 12:11pm indicates that grade HS is not a valid value for MS. End of course assessments are reported in Grade 10. The survey submitted on 12/12/18 at 11:15am contained the incorrect 'HS' level.</v>
      </c>
      <c r="AR278" s="50"/>
      <c r="AS278" s="50" t="str">
        <f t="shared" si="14"/>
        <v>Exclude</v>
      </c>
      <c r="AT278" s="50" t="str">
        <f>IF(VLOOKUP($A278,'Data Notes - Working'!$A$2:$BP$571,55,FALSE)=0,"",VLOOKUP($A278,'Data Notes - Working'!$A$2:$BP$571,55,FALSE))</f>
        <v>No</v>
      </c>
      <c r="AU278" s="50" t="str">
        <f>IF(VLOOKUP($A278,'Data Notes - Working'!$A$2:$BP$571,56,FALSE)=0,"",VLOOKUP($A278,'Data Notes - Working'!$A$2:$BP$571,56,FALSE))</f>
        <v>Resolved</v>
      </c>
      <c r="AV278" s="50" t="str">
        <f>IF(VLOOKUP($A278,'Data Notes - Working'!$A$2:$BP$571,57,FALSE)=0,"",VLOOKUP($A278,'Data Notes - Working'!$A$2:$BP$571,57,FALSE))</f>
        <v/>
      </c>
      <c r="AW278" s="50" t="str">
        <f>IF(VLOOKUP($A278,'Data Notes - Working'!$A$2:$BP$571,58,FALSE)=0,"",VLOOKUP($A278,'Data Notes - Working'!$A$2:$BP$571,58,FALSE))</f>
        <v/>
      </c>
      <c r="AX278" s="50" t="str">
        <f>IF(VLOOKUP(A278,'Data Notes - Working'!A277:BP846,59,FALSE)=0,"",VLOOKUP(A278,'Data Notes - Working'!A277:BP846,59,FALSE))</f>
        <v/>
      </c>
      <c r="AY278" s="50" t="str">
        <f>IF(VLOOKUP($A278,'Data Notes - Working'!$A$2:$BP$571,60,FALSE)=0,"",VLOOKUP($A278,'Data Notes - Working'!$A$2:$BP$571,60,FALSE))</f>
        <v/>
      </c>
      <c r="AZ278" s="50" t="str">
        <f>IF(VLOOKUP($A278,'Data Notes - Working'!$A$2:$BP$571,61,FALSE)=0,"",VLOOKUP($A278,'Data Notes - Working'!$A$2:$BP$571,61,FALSE))</f>
        <v/>
      </c>
      <c r="BA278" s="50"/>
      <c r="BB278" s="50"/>
      <c r="BC278" s="50"/>
      <c r="BD278" s="50"/>
      <c r="BE278" s="50"/>
      <c r="BF278" s="50"/>
      <c r="BG278" s="50"/>
    </row>
    <row r="279" spans="1:59" s="9" customFormat="1" ht="105">
      <c r="A279" s="13" t="s">
        <v>1125</v>
      </c>
      <c r="B279" s="14" t="s">
        <v>45</v>
      </c>
      <c r="C279" s="14" t="s">
        <v>46</v>
      </c>
      <c r="D279" s="14" t="s">
        <v>47</v>
      </c>
      <c r="E279" s="14" t="s">
        <v>1119</v>
      </c>
      <c r="F279" s="14" t="s">
        <v>1120</v>
      </c>
      <c r="G279" s="13" t="s">
        <v>88</v>
      </c>
      <c r="H279" s="14">
        <v>185</v>
      </c>
      <c r="I279" s="14">
        <v>588</v>
      </c>
      <c r="J279" s="14" t="s">
        <v>73</v>
      </c>
      <c r="K279" s="14" t="s">
        <v>74</v>
      </c>
      <c r="L279" s="14" t="s">
        <v>269</v>
      </c>
      <c r="M279" s="14" t="s">
        <v>54</v>
      </c>
      <c r="N279" s="14"/>
      <c r="O279" s="14"/>
      <c r="P279" s="14" t="s">
        <v>53</v>
      </c>
      <c r="Q279" s="14" t="s">
        <v>76</v>
      </c>
      <c r="R279" s="14" t="s">
        <v>57</v>
      </c>
      <c r="S279" s="14" t="s">
        <v>58</v>
      </c>
      <c r="T279" s="50" t="s">
        <v>1126</v>
      </c>
      <c r="U279" s="50"/>
      <c r="V279" s="50" t="s">
        <v>1126</v>
      </c>
      <c r="W279" s="26" t="s">
        <v>1122</v>
      </c>
      <c r="X279" s="50"/>
      <c r="Y279" s="50"/>
      <c r="Z279" s="50"/>
      <c r="AA279" s="14"/>
      <c r="AB279" s="14"/>
      <c r="AC279" s="23"/>
      <c r="AD279" s="14"/>
      <c r="AE279" s="23"/>
      <c r="AF279" s="23"/>
      <c r="AG279" s="23"/>
      <c r="AH279" s="23" t="s">
        <v>61</v>
      </c>
      <c r="AI279" s="23" t="s">
        <v>62</v>
      </c>
      <c r="AJ279" s="50"/>
      <c r="AK279" s="50"/>
      <c r="AL279" s="50"/>
      <c r="AM279" s="50"/>
      <c r="AN279" s="50"/>
      <c r="AO279" s="50"/>
      <c r="AP279" s="50" t="str">
        <f t="shared" si="12"/>
        <v/>
      </c>
      <c r="AQ279" s="50" t="str">
        <f t="shared" si="13"/>
        <v>The metadata survey submitted on 12/12/18 at 12:11pm indicates that grade HS is not a valid value for MS. End of course assessments are reported in Grade 10. The survey submitted on 12/12/18 at 11:15am contained the incorrect 'HS' level.</v>
      </c>
      <c r="AR279" s="50"/>
      <c r="AS279" s="50" t="str">
        <f t="shared" si="14"/>
        <v>Exclude</v>
      </c>
      <c r="AT279" s="50" t="str">
        <f>IF(VLOOKUP($A279,'Data Notes - Working'!$A$2:$BP$571,55,FALSE)=0,"",VLOOKUP($A279,'Data Notes - Working'!$A$2:$BP$571,55,FALSE))</f>
        <v>No</v>
      </c>
      <c r="AU279" s="50" t="str">
        <f>IF(VLOOKUP($A279,'Data Notes - Working'!$A$2:$BP$571,56,FALSE)=0,"",VLOOKUP($A279,'Data Notes - Working'!$A$2:$BP$571,56,FALSE))</f>
        <v>Resolved</v>
      </c>
      <c r="AV279" s="50" t="str">
        <f>IF(VLOOKUP($A279,'Data Notes - Working'!$A$2:$BP$571,57,FALSE)=0,"",VLOOKUP($A279,'Data Notes - Working'!$A$2:$BP$571,57,FALSE))</f>
        <v/>
      </c>
      <c r="AW279" s="50" t="str">
        <f>IF(VLOOKUP($A279,'Data Notes - Working'!$A$2:$BP$571,58,FALSE)=0,"",VLOOKUP($A279,'Data Notes - Working'!$A$2:$BP$571,58,FALSE))</f>
        <v/>
      </c>
      <c r="AX279" s="50" t="str">
        <f>IF(VLOOKUP(A279,'Data Notes - Working'!A278:BP847,59,FALSE)=0,"",VLOOKUP(A279,'Data Notes - Working'!A278:BP847,59,FALSE))</f>
        <v/>
      </c>
      <c r="AY279" s="50" t="str">
        <f>IF(VLOOKUP($A279,'Data Notes - Working'!$A$2:$BP$571,60,FALSE)=0,"",VLOOKUP($A279,'Data Notes - Working'!$A$2:$BP$571,60,FALSE))</f>
        <v/>
      </c>
      <c r="AZ279" s="50" t="str">
        <f>IF(VLOOKUP($A279,'Data Notes - Working'!$A$2:$BP$571,61,FALSE)=0,"",VLOOKUP($A279,'Data Notes - Working'!$A$2:$BP$571,61,FALSE))</f>
        <v/>
      </c>
      <c r="BA279" s="50"/>
      <c r="BB279" s="50"/>
      <c r="BC279" s="50"/>
      <c r="BD279" s="50"/>
      <c r="BE279" s="50"/>
      <c r="BF279" s="50"/>
      <c r="BG279" s="50"/>
    </row>
    <row r="280" spans="1:59" s="9" customFormat="1" ht="90">
      <c r="A280" s="13" t="s">
        <v>1127</v>
      </c>
      <c r="B280" s="14" t="s">
        <v>45</v>
      </c>
      <c r="C280" s="14" t="s">
        <v>46</v>
      </c>
      <c r="D280" s="14" t="s">
        <v>47</v>
      </c>
      <c r="E280" s="14" t="s">
        <v>1119</v>
      </c>
      <c r="F280" s="14" t="s">
        <v>1120</v>
      </c>
      <c r="G280" s="13" t="s">
        <v>88</v>
      </c>
      <c r="H280" s="16">
        <v>189</v>
      </c>
      <c r="I280" s="14">
        <v>590</v>
      </c>
      <c r="J280" s="14" t="s">
        <v>73</v>
      </c>
      <c r="K280" s="14" t="s">
        <v>74</v>
      </c>
      <c r="L280" s="14" t="s">
        <v>269</v>
      </c>
      <c r="M280" s="14"/>
      <c r="N280" s="14"/>
      <c r="O280" s="14" t="s">
        <v>54</v>
      </c>
      <c r="P280" s="14" t="s">
        <v>53</v>
      </c>
      <c r="Q280" s="14" t="s">
        <v>76</v>
      </c>
      <c r="R280" s="14" t="s">
        <v>57</v>
      </c>
      <c r="S280" s="14" t="s">
        <v>58</v>
      </c>
      <c r="T280" s="50" t="s">
        <v>1128</v>
      </c>
      <c r="U280" s="50"/>
      <c r="V280" s="50" t="s">
        <v>1128</v>
      </c>
      <c r="W280" s="26" t="s">
        <v>1122</v>
      </c>
      <c r="X280" s="50"/>
      <c r="Y280" s="50"/>
      <c r="Z280" s="50"/>
      <c r="AA280" s="23"/>
      <c r="AB280" s="23"/>
      <c r="AC280" s="14"/>
      <c r="AD280" s="14"/>
      <c r="AE280" s="23"/>
      <c r="AF280" s="23"/>
      <c r="AG280" s="23"/>
      <c r="AH280" s="23" t="s">
        <v>61</v>
      </c>
      <c r="AI280" s="23" t="s">
        <v>62</v>
      </c>
      <c r="AJ280" s="50"/>
      <c r="AK280" s="50"/>
      <c r="AL280" s="50"/>
      <c r="AM280" s="50"/>
      <c r="AN280" s="50"/>
      <c r="AO280" s="50"/>
      <c r="AP280" s="50" t="str">
        <f t="shared" si="12"/>
        <v/>
      </c>
      <c r="AQ280" s="50" t="str">
        <f t="shared" si="13"/>
        <v>The metadata survey submitted on 12/12/18 at 12:11pm indicates that grade HS is not a valid value for MS. End of course assessments are reported in Grade 10. The survey submitted on 12/12/18 at 11:15am contained the incorrect 'HS' level.</v>
      </c>
      <c r="AR280" s="50"/>
      <c r="AS280" s="50" t="str">
        <f t="shared" si="14"/>
        <v>Exclude</v>
      </c>
      <c r="AT280" s="50" t="str">
        <f>IF(VLOOKUP($A280,'Data Notes - Working'!$A$2:$BP$571,55,FALSE)=0,"",VLOOKUP($A280,'Data Notes - Working'!$A$2:$BP$571,55,FALSE))</f>
        <v>No</v>
      </c>
      <c r="AU280" s="50" t="str">
        <f>IF(VLOOKUP($A280,'Data Notes - Working'!$A$2:$BP$571,56,FALSE)=0,"",VLOOKUP($A280,'Data Notes - Working'!$A$2:$BP$571,56,FALSE))</f>
        <v>Resolved</v>
      </c>
      <c r="AV280" s="50" t="str">
        <f>IF(VLOOKUP($A280,'Data Notes - Working'!$A$2:$BP$571,57,FALSE)=0,"",VLOOKUP($A280,'Data Notes - Working'!$A$2:$BP$571,57,FALSE))</f>
        <v/>
      </c>
      <c r="AW280" s="50" t="str">
        <f>IF(VLOOKUP($A280,'Data Notes - Working'!$A$2:$BP$571,58,FALSE)=0,"",VLOOKUP($A280,'Data Notes - Working'!$A$2:$BP$571,58,FALSE))</f>
        <v/>
      </c>
      <c r="AX280" s="50" t="str">
        <f>IF(VLOOKUP(A280,'Data Notes - Working'!A279:BP848,59,FALSE)=0,"",VLOOKUP(A280,'Data Notes - Working'!A279:BP848,59,FALSE))</f>
        <v/>
      </c>
      <c r="AY280" s="50" t="str">
        <f>IF(VLOOKUP($A280,'Data Notes - Working'!$A$2:$BP$571,60,FALSE)=0,"",VLOOKUP($A280,'Data Notes - Working'!$A$2:$BP$571,60,FALSE))</f>
        <v/>
      </c>
      <c r="AZ280" s="50" t="str">
        <f>IF(VLOOKUP($A280,'Data Notes - Working'!$A$2:$BP$571,61,FALSE)=0,"",VLOOKUP($A280,'Data Notes - Working'!$A$2:$BP$571,61,FALSE))</f>
        <v/>
      </c>
      <c r="BA280" s="50"/>
      <c r="BB280" s="50"/>
      <c r="BC280" s="50"/>
      <c r="BD280" s="50"/>
      <c r="BE280" s="50"/>
      <c r="BF280" s="50"/>
      <c r="BG280" s="50"/>
    </row>
    <row r="281" spans="1:59" s="9" customFormat="1" ht="105">
      <c r="A281" s="13" t="s">
        <v>1129</v>
      </c>
      <c r="B281" s="14" t="s">
        <v>45</v>
      </c>
      <c r="C281" s="14" t="s">
        <v>46</v>
      </c>
      <c r="D281" s="14" t="s">
        <v>47</v>
      </c>
      <c r="E281" s="14" t="s">
        <v>1119</v>
      </c>
      <c r="F281" s="14" t="s">
        <v>1120</v>
      </c>
      <c r="G281" s="13" t="s">
        <v>104</v>
      </c>
      <c r="H281" s="14" t="s">
        <v>157</v>
      </c>
      <c r="I281" s="14" t="s">
        <v>158</v>
      </c>
      <c r="J281" s="14" t="s">
        <v>73</v>
      </c>
      <c r="K281" s="14" t="s">
        <v>107</v>
      </c>
      <c r="L281" s="14" t="s">
        <v>53</v>
      </c>
      <c r="M281" s="14" t="s">
        <v>54</v>
      </c>
      <c r="N281" s="14" t="s">
        <v>54</v>
      </c>
      <c r="O281" s="14" t="s">
        <v>54</v>
      </c>
      <c r="P281" s="14" t="s">
        <v>108</v>
      </c>
      <c r="Q281" s="14" t="s">
        <v>108</v>
      </c>
      <c r="R281" s="14" t="s">
        <v>108</v>
      </c>
      <c r="S281" s="14" t="s">
        <v>108</v>
      </c>
      <c r="T281" s="50" t="s">
        <v>109</v>
      </c>
      <c r="U281" s="50"/>
      <c r="V281" s="50" t="s">
        <v>109</v>
      </c>
      <c r="W281" s="26" t="s">
        <v>1130</v>
      </c>
      <c r="X281" s="50"/>
      <c r="Y281" s="50"/>
      <c r="Z281" s="50"/>
      <c r="AA281" s="23" t="s">
        <v>54</v>
      </c>
      <c r="AB281" s="23" t="s">
        <v>54</v>
      </c>
      <c r="AC281" s="23" t="s">
        <v>54</v>
      </c>
      <c r="AD281" s="14" t="s">
        <v>108</v>
      </c>
      <c r="AE281" s="14" t="s">
        <v>108</v>
      </c>
      <c r="AF281" s="14" t="s">
        <v>108</v>
      </c>
      <c r="AG281" s="14" t="s">
        <v>108</v>
      </c>
      <c r="AH281" s="23" t="s">
        <v>61</v>
      </c>
      <c r="AI281" s="23" t="s">
        <v>101</v>
      </c>
      <c r="AJ281" s="50"/>
      <c r="AK281" s="50" t="s">
        <v>111</v>
      </c>
      <c r="AL281" s="50"/>
      <c r="AM281" s="50"/>
      <c r="AN281" s="50"/>
      <c r="AO281" s="50"/>
      <c r="AP281" s="50" t="str">
        <f t="shared" si="12"/>
        <v>A year to year change of more than 200 (count difference) and 10% was identified for at least one subgroup, assessment type, or grade. Please review the CDQR Year to Year tab. Please resubmit SY 2017-18 data or submit a data note to explain why these data are accurate.</v>
      </c>
      <c r="AQ281" s="50" t="str">
        <f t="shared" si="13"/>
        <v>Data have been verified as accurate. The allowable accommodation codes were reviewed and revised between 2016-17 and 2017-18, resulting in the difference of students participating in regular assessments with and without accommodations.</v>
      </c>
      <c r="AR281" s="50"/>
      <c r="AS281" s="50" t="str">
        <f t="shared" si="14"/>
        <v>Include</v>
      </c>
      <c r="AT281" s="50" t="str">
        <f>IF(VLOOKUP($A281,'Data Notes - Working'!$A$2:$BP$571,55,FALSE)=0,"",VLOOKUP($A281,'Data Notes - Working'!$A$2:$BP$571,55,FALSE))</f>
        <v/>
      </c>
      <c r="AU281" s="50" t="str">
        <f>IF(VLOOKUP($A281,'Data Notes - Working'!$A$2:$BP$571,56,FALSE)=0,"",VLOOKUP($A281,'Data Notes - Working'!$A$2:$BP$571,56,FALSE))</f>
        <v/>
      </c>
      <c r="AV281" s="50" t="str">
        <f>IF(VLOOKUP($A281,'Data Notes - Working'!$A$2:$BP$571,57,FALSE)=0,"",VLOOKUP($A281,'Data Notes - Working'!$A$2:$BP$571,57,FALSE))</f>
        <v>Y2Y explained</v>
      </c>
      <c r="AW281" s="50" t="str">
        <f>IF(VLOOKUP($A281,'Data Notes - Working'!$A$2:$BP$571,58,FALSE)=0,"",VLOOKUP($A281,'Data Notes - Working'!$A$2:$BP$571,58,FALSE))</f>
        <v/>
      </c>
      <c r="AX281" s="50" t="str">
        <f>IF(VLOOKUP(A281,'Data Notes - Working'!A280:BP849,59,FALSE)=0,"",VLOOKUP(A281,'Data Notes - Working'!A280:BP849,59,FALSE))</f>
        <v>Yes</v>
      </c>
      <c r="AY281" s="50" t="str">
        <f>IF(VLOOKUP($A281,'Data Notes - Working'!$A$2:$BP$571,60,FALSE)=0,"",VLOOKUP($A281,'Data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AZ281" s="50" t="str">
        <f>IF(VLOOKUP($A281,'Data Notes - Working'!$A$2:$BP$571,61,FALSE)=0,"",VLOOKUP($A281,'Data Notes - Working'!$A$2:$BP$571,61,FALSE))</f>
        <v>The allowable accommodation codes were reviewed and revised between SY 2016-17 and SY 2017-18, resulting in the difference of students participating in regular assessments with and without accommodations.</v>
      </c>
      <c r="BA281" s="50"/>
      <c r="BB281" s="50"/>
      <c r="BC281" s="50"/>
      <c r="BD281" s="50"/>
      <c r="BE281" s="50"/>
      <c r="BF281" s="50"/>
      <c r="BG281" s="50"/>
    </row>
    <row r="282" spans="1:59" s="9" customFormat="1" ht="120">
      <c r="A282" s="13" t="s">
        <v>1132</v>
      </c>
      <c r="B282" s="14" t="s">
        <v>45</v>
      </c>
      <c r="C282" s="14" t="s">
        <v>46</v>
      </c>
      <c r="D282" s="14" t="s">
        <v>47</v>
      </c>
      <c r="E282" s="14" t="s">
        <v>1119</v>
      </c>
      <c r="F282" s="14" t="s">
        <v>1120</v>
      </c>
      <c r="G282" s="13" t="s">
        <v>118</v>
      </c>
      <c r="H282" s="14" t="s">
        <v>96</v>
      </c>
      <c r="I282" s="14" t="s">
        <v>97</v>
      </c>
      <c r="J282" s="14" t="s">
        <v>73</v>
      </c>
      <c r="K282" s="14" t="s">
        <v>121</v>
      </c>
      <c r="L282" s="14" t="s">
        <v>53</v>
      </c>
      <c r="M282" s="14" t="s">
        <v>54</v>
      </c>
      <c r="N282" s="14" t="s">
        <v>54</v>
      </c>
      <c r="O282" s="14" t="s">
        <v>54</v>
      </c>
      <c r="P282" s="14" t="s">
        <v>108</v>
      </c>
      <c r="Q282" s="14" t="s">
        <v>108</v>
      </c>
      <c r="R282" s="14" t="s">
        <v>108</v>
      </c>
      <c r="S282" s="14" t="s">
        <v>108</v>
      </c>
      <c r="T282" s="50" t="s">
        <v>122</v>
      </c>
      <c r="U282" s="50"/>
      <c r="V282" s="50" t="s">
        <v>122</v>
      </c>
      <c r="W282" s="26" t="s">
        <v>1133</v>
      </c>
      <c r="X282" s="50"/>
      <c r="Y282" s="50"/>
      <c r="Z282" s="50"/>
      <c r="AA282" s="23" t="s">
        <v>54</v>
      </c>
      <c r="AB282" s="23" t="s">
        <v>54</v>
      </c>
      <c r="AC282" s="23" t="s">
        <v>54</v>
      </c>
      <c r="AD282" s="14" t="s">
        <v>108</v>
      </c>
      <c r="AE282" s="14" t="s">
        <v>108</v>
      </c>
      <c r="AF282" s="14" t="s">
        <v>108</v>
      </c>
      <c r="AG282" s="14" t="s">
        <v>108</v>
      </c>
      <c r="AH282" s="23" t="s">
        <v>61</v>
      </c>
      <c r="AI282" s="23" t="s">
        <v>101</v>
      </c>
      <c r="AJ282" s="50"/>
      <c r="AK282" s="50" t="s">
        <v>124</v>
      </c>
      <c r="AL282" s="50"/>
      <c r="AM282" s="50"/>
      <c r="AN282" s="50"/>
      <c r="AO282" s="50"/>
      <c r="AP282" s="50" t="str">
        <f t="shared" si="12"/>
        <v>A year to year proficiency rate change of more than 15% was identified for at least one subgroup, assessment type, or grade. Please review the CDQR Year to Year tab. Please resubmit SY 2017-18 data or submit a data note to explain why these data are accurate.</v>
      </c>
      <c r="AQ282" s="50" t="str">
        <f t="shared" si="13"/>
        <v>Data have been verified as accurate. The Alternate Assessment based on Alternate Academic Standards assessment (MAAP-A in MS) was administered for the first time in 2016-17. Additional standard setting and evaluation of the assessment was performed prior to 2017-18, resulting in expected differences in proficiency outcomes.</v>
      </c>
      <c r="AR282" s="50"/>
      <c r="AS282" s="50" t="str">
        <f t="shared" si="14"/>
        <v>Include</v>
      </c>
      <c r="AT282" s="50" t="str">
        <f>IF(VLOOKUP($A282,'Data Notes - Working'!$A$2:$BP$571,55,FALSE)=0,"",VLOOKUP($A282,'Data Notes - Working'!$A$2:$BP$571,55,FALSE))</f>
        <v/>
      </c>
      <c r="AU282" s="50" t="str">
        <f>IF(VLOOKUP($A282,'Data Notes - Working'!$A$2:$BP$571,56,FALSE)=0,"",VLOOKUP($A282,'Data Notes - Working'!$A$2:$BP$571,56,FALSE))</f>
        <v/>
      </c>
      <c r="AV282" s="50" t="str">
        <f>IF(VLOOKUP($A282,'Data Notes - Working'!$A$2:$BP$571,57,FALSE)=0,"",VLOOKUP($A282,'Data Notes - Working'!$A$2:$BP$571,57,FALSE))</f>
        <v>Y2Y explained</v>
      </c>
      <c r="AW282" s="50" t="str">
        <f>IF(VLOOKUP($A282,'Data Notes - Working'!$A$2:$BP$571,58,FALSE)=0,"",VLOOKUP($A282,'Data Notes - Working'!$A$2:$BP$571,58,FALSE))</f>
        <v/>
      </c>
      <c r="AX282" s="50" t="str">
        <f>IF(VLOOKUP(A282,'Data Notes - Working'!A281:BP850,59,FALSE)=0,"",VLOOKUP(A282,'Data Notes - Working'!A281:BP850,59,FALSE))</f>
        <v>Yes</v>
      </c>
      <c r="AY282" s="50" t="str">
        <f>IF(VLOOKUP($A282,'Data Notes - Working'!$A$2:$BP$571,60,FALSE)=0,"",VLOOKUP($A282,'Data Notes - Working'!$A$2:$BP$571,60,FALSE))</f>
        <v>A year to year proficiency rate change of more than 15% was identified for at least one subgroup, assessment type, or grade. Please review the CDQR Year to Year tab. Please resubmit SY 2017-18 data or submit a data note to explain why these data are accurate.
ED Note: State indicated that data were correct as reported.</v>
      </c>
      <c r="AZ282" s="50" t="str">
        <f>IF(VLOOKUP($A282,'Data Notes - Working'!$A$2:$BP$571,61,FALSE)=0,"",VLOOKUP($A282,'Data Notes - Working'!$A$2:$BP$571,61,FALSE))</f>
        <v>Data have been verified as accurate. The Alternate Assessment based on Alternate Academic Standards assessment (MAAP-A in MS) was administered for the first time in 2016-17. Additional standard setting and evaluation of the assessment was performed prior to 2017-18, resulting in expected differences in proficiency outcomes.</v>
      </c>
      <c r="BA282" s="50"/>
      <c r="BB282" s="50"/>
      <c r="BC282" s="50"/>
      <c r="BD282" s="50"/>
      <c r="BE282" s="50"/>
      <c r="BF282" s="50"/>
      <c r="BG282" s="50"/>
    </row>
    <row r="283" spans="1:59" s="9" customFormat="1" ht="150">
      <c r="A283" s="13" t="s">
        <v>1135</v>
      </c>
      <c r="B283" s="14" t="s">
        <v>45</v>
      </c>
      <c r="C283" s="14" t="s">
        <v>46</v>
      </c>
      <c r="D283" s="14" t="s">
        <v>47</v>
      </c>
      <c r="E283" s="14" t="s">
        <v>1119</v>
      </c>
      <c r="F283" s="14" t="s">
        <v>1120</v>
      </c>
      <c r="G283" s="14" t="s">
        <v>286</v>
      </c>
      <c r="H283" s="14" t="s">
        <v>380</v>
      </c>
      <c r="I283" s="14" t="s">
        <v>381</v>
      </c>
      <c r="J283" s="14" t="s">
        <v>73</v>
      </c>
      <c r="K283" s="14" t="s">
        <v>287</v>
      </c>
      <c r="L283" s="14" t="s">
        <v>53</v>
      </c>
      <c r="M283" s="14"/>
      <c r="N283" s="14"/>
      <c r="O283" s="14" t="s">
        <v>54</v>
      </c>
      <c r="P283" s="14" t="s">
        <v>139</v>
      </c>
      <c r="Q283" s="14" t="s">
        <v>375</v>
      </c>
      <c r="R283" s="14" t="s">
        <v>376</v>
      </c>
      <c r="S283" s="14" t="s">
        <v>58</v>
      </c>
      <c r="T283" s="50" t="s">
        <v>1136</v>
      </c>
      <c r="U283" s="50"/>
      <c r="V283" s="50" t="s">
        <v>1136</v>
      </c>
      <c r="W283" s="26" t="s">
        <v>1137</v>
      </c>
      <c r="X283" s="50"/>
      <c r="Y283" s="50"/>
      <c r="Z283" s="50"/>
      <c r="AA283" s="23"/>
      <c r="AB283" s="23"/>
      <c r="AC283" s="23" t="s">
        <v>54</v>
      </c>
      <c r="AD283" s="23" t="s">
        <v>139</v>
      </c>
      <c r="AE283" s="23" t="s">
        <v>133</v>
      </c>
      <c r="AF283" s="23" t="s">
        <v>140</v>
      </c>
      <c r="AG283" s="23" t="s">
        <v>141</v>
      </c>
      <c r="AH283" s="23" t="s">
        <v>61</v>
      </c>
      <c r="AI283" s="23" t="s">
        <v>101</v>
      </c>
      <c r="AJ283" s="44"/>
      <c r="AK283" s="50" t="s">
        <v>1138</v>
      </c>
      <c r="AL283" s="50"/>
      <c r="AM283" s="50"/>
      <c r="AN283" s="50"/>
      <c r="AO283" s="50"/>
      <c r="AP283" s="50" t="str">
        <f t="shared" si="12"/>
        <v>Year to Year comparison - CWD (FS179/189): The number of CWD students who took an ALTASSALTACH assessment and received a valid score in SY 2017-18 is -20.82% different from SY 2016-17. The approximate discrepancy is 415 students. The same discrepancy exists for the FS 189 number of CWD students who were enrolled at the time of the assessment and who took an ALTASSALTACH assessment. Please submit a data note explaining the discrepancy if the data are correct or resubmit the data.</v>
      </c>
      <c r="AQ283" s="50" t="str">
        <f t="shared" si="13"/>
        <v>Data have been verified as accurate. As part of the waiver in place for the State, we are working to ensure that the correct population is participating in the ALTASSALTACH assessment.</v>
      </c>
      <c r="AR283" s="50"/>
      <c r="AS283" s="50" t="str">
        <f t="shared" si="14"/>
        <v>Include</v>
      </c>
      <c r="AT283" s="50" t="str">
        <f>IF(VLOOKUP($A283,'Data Notes - Working'!$A$2:$BP$571,55,FALSE)=0,"",VLOOKUP($A283,'Data Notes - Working'!$A$2:$BP$571,55,FALSE))</f>
        <v>Science-only issue</v>
      </c>
      <c r="AU283" s="50" t="str">
        <f>IF(VLOOKUP($A283,'Data Notes - Working'!$A$2:$BP$571,56,FALSE)=0,"",VLOOKUP($A283,'Data Notes - Working'!$A$2:$BP$571,56,FALSE))</f>
        <v/>
      </c>
      <c r="AV283" s="50" t="str">
        <f>IF(VLOOKUP($A283,'Data Notes - Working'!$A$2:$BP$571,57,FALSE)=0,"",VLOOKUP($A283,'Data Notes - Working'!$A$2:$BP$571,57,FALSE))</f>
        <v/>
      </c>
      <c r="AW283" s="50" t="str">
        <f>IF(VLOOKUP($A283,'Data Notes - Working'!$A$2:$BP$571,58,FALSE)=0,"",VLOOKUP($A283,'Data Notes - Working'!$A$2:$BP$571,58,FALSE))</f>
        <v/>
      </c>
      <c r="AX283" s="50" t="str">
        <f>IF(VLOOKUP(A283,'Data Notes - Working'!A282:BP851,59,FALSE)=0,"",VLOOKUP(A283,'Data Notes - Working'!A282:BP851,59,FALSE))</f>
        <v>Yes</v>
      </c>
      <c r="AY283" s="50" t="str">
        <f>IF(VLOOKUP($A283,'Data Notes - Working'!$A$2:$BP$571,60,FALSE)=0,"",VLOOKUP($A283,'Data Notes - Working'!$A$2:$BP$571,60,FALSE))</f>
        <v>Year to Year comparison - CWD (FS179/189): The number of CWD students who took an ALTASSALTACH assessment and received a valid score in SY 2017-18 is -20.82% different from SY 2016-17. The approximate discrepancy is 415 students. The same discrepancy exists for the FS 189 number of CWD students who were enrolled at the time of the assessment and who took an ALTASSALTACH assessment. Please submit a data note explaining the discrepancy if the data are correct or resubmit the data.
ED Note: State indicated that data were correct as reported.</v>
      </c>
      <c r="AZ283" s="50" t="str">
        <f>IF(VLOOKUP($A283,'Data Notes - Working'!$A$2:$BP$571,61,FALSE)=0,"",VLOOKUP($A283,'Data Notes - Working'!$A$2:$BP$571,61,FALSE))</f>
        <v>Data have been verified as accurate. As part of the waiver in place for the State, we are working to ensure that the correct population is participating in the ALTASSALTACH assessment.</v>
      </c>
      <c r="BA283" s="50"/>
      <c r="BB283" s="50"/>
      <c r="BC283" s="50"/>
      <c r="BD283" s="50"/>
      <c r="BE283" s="50"/>
      <c r="BF283" s="50"/>
      <c r="BG283" s="50"/>
    </row>
    <row r="284" spans="1:59" s="9" customFormat="1" ht="180">
      <c r="A284" s="13" t="s">
        <v>1139</v>
      </c>
      <c r="B284" s="14" t="s">
        <v>45</v>
      </c>
      <c r="C284" s="14" t="s">
        <v>46</v>
      </c>
      <c r="D284" s="14" t="s">
        <v>47</v>
      </c>
      <c r="E284" s="14" t="s">
        <v>1119</v>
      </c>
      <c r="F284" s="14" t="s">
        <v>1120</v>
      </c>
      <c r="G284" s="14" t="s">
        <v>172</v>
      </c>
      <c r="H284" s="14" t="s">
        <v>91</v>
      </c>
      <c r="I284" s="14" t="s">
        <v>92</v>
      </c>
      <c r="J284" s="14" t="s">
        <v>73</v>
      </c>
      <c r="K284" s="14" t="s">
        <v>173</v>
      </c>
      <c r="L284" s="14" t="s">
        <v>53</v>
      </c>
      <c r="M284" s="14" t="s">
        <v>54</v>
      </c>
      <c r="N284" s="14" t="s">
        <v>54</v>
      </c>
      <c r="O284" s="14"/>
      <c r="P284" s="14" t="s">
        <v>1140</v>
      </c>
      <c r="Q284" s="14" t="s">
        <v>76</v>
      </c>
      <c r="R284" s="14" t="s">
        <v>133</v>
      </c>
      <c r="S284" s="14" t="s">
        <v>58</v>
      </c>
      <c r="T284" s="50" t="s">
        <v>1141</v>
      </c>
      <c r="U284" s="50"/>
      <c r="V284" s="50" t="s">
        <v>1141</v>
      </c>
      <c r="W284" s="26" t="s">
        <v>1142</v>
      </c>
      <c r="X284" s="50"/>
      <c r="Y284" s="50"/>
      <c r="Z284" s="50"/>
      <c r="AA284" s="23" t="s">
        <v>54</v>
      </c>
      <c r="AB284" s="23" t="s">
        <v>54</v>
      </c>
      <c r="AC284" s="23"/>
      <c r="AD284" s="23" t="s">
        <v>1140</v>
      </c>
      <c r="AE284" s="23" t="s">
        <v>76</v>
      </c>
      <c r="AF284" s="23" t="s">
        <v>133</v>
      </c>
      <c r="AG284" s="23" t="s">
        <v>141</v>
      </c>
      <c r="AH284" s="23" t="s">
        <v>185</v>
      </c>
      <c r="AI284" s="23" t="s">
        <v>101</v>
      </c>
      <c r="AJ284" s="50"/>
      <c r="AK284" s="50" t="s">
        <v>1143</v>
      </c>
      <c r="AL284" s="50"/>
      <c r="AM284" s="50"/>
      <c r="AN284" s="50"/>
      <c r="AO284" s="50"/>
      <c r="AP284" s="50" t="str">
        <f t="shared" si="12"/>
        <v>Subject Count Comparison - MTH to RLA (FS185, 188): The count of CWD, F, MA, MHL, MIG,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1064 students, or 5.92%, is in the F subgroup. Please revise data and resubmit or explain in a data note why these data are accurate.</v>
      </c>
      <c r="AQ284" s="50" t="str">
        <f t="shared" si="13"/>
        <v>Data have been verified as accurate. The number of students enrolled for High School is based on course enrollment, which is expected to vary by subject as LEAs implement various schedules and pathways year to year.</v>
      </c>
      <c r="AR284" s="50"/>
      <c r="AS284" s="50" t="str">
        <f t="shared" si="14"/>
        <v>Include</v>
      </c>
      <c r="AT284" s="50" t="str">
        <f>IF(VLOOKUP($A284,'Data Notes - Working'!$A$2:$BP$571,55,FALSE)=0,"",VLOOKUP($A284,'Data Notes - Working'!$A$2:$BP$571,55,FALSE))</f>
        <v/>
      </c>
      <c r="AU284" s="50" t="str">
        <f>IF(VLOOKUP($A284,'Data Notes - Working'!$A$2:$BP$571,56,FALSE)=0,"",VLOOKUP($A284,'Data Notes - Working'!$A$2:$BP$571,56,FALSE))</f>
        <v/>
      </c>
      <c r="AV284" s="50" t="str">
        <f>IF(VLOOKUP($A284,'Data Notes - Working'!$A$2:$BP$571,57,FALSE)=0,"",VLOOKUP($A284,'Data Notes - Working'!$A$2:$BP$571,57,FALSE))</f>
        <v/>
      </c>
      <c r="AW284" s="50" t="str">
        <f>IF(VLOOKUP($A284,'Data Notes - Working'!$A$2:$BP$571,58,FALSE)=0,"",VLOOKUP($A284,'Data Notes - Working'!$A$2:$BP$571,58,FALSE))</f>
        <v/>
      </c>
      <c r="AX284" s="50" t="str">
        <f>IF(VLOOKUP(A284,'Data Notes - Working'!A283:BP852,59,FALSE)=0,"",VLOOKUP(A284,'Data Notes - Working'!A283:BP852,59,FALSE))</f>
        <v>Yes</v>
      </c>
      <c r="AY284" s="50" t="str">
        <f>IF(VLOOKUP($A284,'Data Notes - Working'!$A$2:$BP$571,60,FALSE)=0,"",VLOOKUP($A284,'Data Notes - Working'!$A$2:$BP$571,60,FALSE))</f>
        <v>Subject Count Comparison - MTH to RLA (FS185, 188): The count of CWD, F, MA, MHL, MIG,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1064 students, or 5.92%, is in the F subgroup. Please revise data and resubmit or explain in a data note why these data are accurate.
ED Note: State indicated that data were correct as reported.</v>
      </c>
      <c r="AZ284" s="50" t="str">
        <f>IF(VLOOKUP($A284,'Data Notes - Working'!$A$2:$BP$571,61,FALSE)=0,"",VLOOKUP($A284,'Data Notes - Working'!$A$2:$BP$571,61,FALSE))</f>
        <v>The number of students enrolled for High School is based on course enrollment, which is expected to vary by subject as LEAs implement various schedules and pathways year to year.</v>
      </c>
      <c r="BA284" s="50"/>
      <c r="BB284" s="50"/>
      <c r="BC284" s="50"/>
      <c r="BD284" s="50"/>
      <c r="BE284" s="50"/>
      <c r="BF284" s="50"/>
      <c r="BG284" s="50"/>
    </row>
    <row r="285" spans="1:59" s="9" customFormat="1" ht="90">
      <c r="A285" s="13" t="s">
        <v>1145</v>
      </c>
      <c r="B285" s="14" t="s">
        <v>45</v>
      </c>
      <c r="C285" s="14" t="s">
        <v>46</v>
      </c>
      <c r="D285" s="14" t="s">
        <v>47</v>
      </c>
      <c r="E285" s="14" t="s">
        <v>1119</v>
      </c>
      <c r="F285" s="14" t="s">
        <v>1120</v>
      </c>
      <c r="G285" s="17" t="s">
        <v>518</v>
      </c>
      <c r="H285" s="14">
        <v>185</v>
      </c>
      <c r="I285" s="14">
        <v>588</v>
      </c>
      <c r="J285" s="14" t="s">
        <v>73</v>
      </c>
      <c r="K285" s="14" t="s">
        <v>519</v>
      </c>
      <c r="L285" s="14" t="s">
        <v>53</v>
      </c>
      <c r="M285" s="14" t="s">
        <v>54</v>
      </c>
      <c r="N285" s="14"/>
      <c r="O285" s="14"/>
      <c r="P285" s="14" t="s">
        <v>274</v>
      </c>
      <c r="Q285" s="14" t="s">
        <v>56</v>
      </c>
      <c r="R285" s="14" t="s">
        <v>68</v>
      </c>
      <c r="S285" s="14" t="s">
        <v>58</v>
      </c>
      <c r="T285" s="50" t="s">
        <v>520</v>
      </c>
      <c r="U285" s="50"/>
      <c r="V285" s="50" t="s">
        <v>521</v>
      </c>
      <c r="W285" s="26" t="s">
        <v>1146</v>
      </c>
      <c r="X285" s="50"/>
      <c r="Y285" s="50"/>
      <c r="Z285" s="54" t="s">
        <v>522</v>
      </c>
      <c r="AA285" s="23" t="s">
        <v>54</v>
      </c>
      <c r="AB285" s="23"/>
      <c r="AC285" s="23"/>
      <c r="AD285" s="23" t="s">
        <v>274</v>
      </c>
      <c r="AE285" s="23" t="s">
        <v>133</v>
      </c>
      <c r="AF285" s="23" t="s">
        <v>133</v>
      </c>
      <c r="AG285" s="23" t="s">
        <v>141</v>
      </c>
      <c r="AH285" s="23" t="s">
        <v>185</v>
      </c>
      <c r="AI285" s="23" t="s">
        <v>101</v>
      </c>
      <c r="AJ285" s="50"/>
      <c r="AK285" s="50" t="s">
        <v>523</v>
      </c>
      <c r="AL285" s="50"/>
      <c r="AM285" s="50"/>
      <c r="AN285" s="50"/>
      <c r="AO285" s="50"/>
      <c r="AP285" s="50" t="str">
        <f t="shared" si="12"/>
        <v>100% Participation Rate (FS185): The participation rate for MIG students is 100%. ED does not expect to see participation rates below 95%. While a participation rate of 100% is possible, please resubmit data if data are inaccurate.</v>
      </c>
      <c r="AQ285" s="50" t="str">
        <f t="shared" si="13"/>
        <v>Data has been verified as accurate. This subgroup has a small population in the State.</v>
      </c>
      <c r="AR285" s="50"/>
      <c r="AS285" s="50" t="str">
        <f t="shared" si="14"/>
        <v>Include</v>
      </c>
      <c r="AT285" s="50" t="str">
        <f>IF(VLOOKUP($A285,'Data Notes - Working'!$A$2:$BP$571,55,FALSE)=0,"",VLOOKUP($A285,'Data Notes - Working'!$A$2:$BP$571,55,FALSE))</f>
        <v>SEA only issue</v>
      </c>
      <c r="AU285" s="50" t="str">
        <f>IF(VLOOKUP($A285,'Data Notes - Working'!$A$2:$BP$571,56,FALSE)=0,"",VLOOKUP($A285,'Data Notes - Working'!$A$2:$BP$571,56,FALSE))</f>
        <v/>
      </c>
      <c r="AV285" s="50" t="str">
        <f>IF(VLOOKUP($A285,'Data Notes - Working'!$A$2:$BP$571,57,FALSE)=0,"",VLOOKUP($A285,'Data Notes - Working'!$A$2:$BP$571,57,FALSE))</f>
        <v/>
      </c>
      <c r="AW285" s="50" t="str">
        <f>IF(VLOOKUP($A285,'Data Notes - Working'!$A$2:$BP$571,58,FALSE)=0,"",VLOOKUP($A285,'Data Notes - Working'!$A$2:$BP$571,58,FALSE))</f>
        <v/>
      </c>
      <c r="AX285" s="50" t="str">
        <f>IF(VLOOKUP(A285,'Data Notes - Working'!A284:BP853,59,FALSE)=0,"",VLOOKUP(A285,'Data Notes - Working'!A284:BP853,59,FALSE))</f>
        <v>Yes</v>
      </c>
      <c r="AY285" s="50" t="str">
        <f>IF(VLOOKUP($A285,'Data Notes - Working'!$A$2:$BP$571,60,FALSE)=0,"",VLOOKUP($A285,'Data Notes - Working'!$A$2:$BP$571,60,FALSE))</f>
        <v>100% Participation Rate (FS185): The participation rate for MIG students is 100%. ED does not expect to see participation rates below 95%. While a participation rate of 100% is possible, please resubmit data if data are inaccurate.
ED Note: State indicated that data were correct as reported.</v>
      </c>
      <c r="AZ285" s="50" t="str">
        <f>IF(VLOOKUP($A285,'Data Notes - Working'!$A$2:$BP$571,61,FALSE)=0,"",VLOOKUP($A285,'Data Notes - Working'!$A$2:$BP$571,61,FALSE))</f>
        <v>This subgroup has a small population in the State.</v>
      </c>
      <c r="BA285" s="50"/>
      <c r="BB285" s="50"/>
      <c r="BC285" s="50"/>
      <c r="BD285" s="50"/>
      <c r="BE285" s="50"/>
      <c r="BF285" s="50"/>
      <c r="BG285" s="50"/>
    </row>
    <row r="286" spans="1:59" s="9" customFormat="1" ht="90">
      <c r="A286" s="13" t="s">
        <v>1148</v>
      </c>
      <c r="B286" s="14" t="s">
        <v>45</v>
      </c>
      <c r="C286" s="14" t="s">
        <v>46</v>
      </c>
      <c r="D286" s="14" t="s">
        <v>47</v>
      </c>
      <c r="E286" s="14" t="s">
        <v>1119</v>
      </c>
      <c r="F286" s="14" t="s">
        <v>1120</v>
      </c>
      <c r="G286" s="17" t="s">
        <v>518</v>
      </c>
      <c r="H286" s="14">
        <v>188</v>
      </c>
      <c r="I286" s="14">
        <v>589</v>
      </c>
      <c r="J286" s="14" t="s">
        <v>73</v>
      </c>
      <c r="K286" s="14" t="s">
        <v>519</v>
      </c>
      <c r="L286" s="14" t="s">
        <v>53</v>
      </c>
      <c r="M286" s="14"/>
      <c r="N286" s="14" t="s">
        <v>54</v>
      </c>
      <c r="O286" s="14"/>
      <c r="P286" s="14" t="s">
        <v>274</v>
      </c>
      <c r="Q286" s="14" t="s">
        <v>56</v>
      </c>
      <c r="R286" s="14" t="s">
        <v>68</v>
      </c>
      <c r="S286" s="14" t="s">
        <v>58</v>
      </c>
      <c r="T286" s="50" t="s">
        <v>520</v>
      </c>
      <c r="U286" s="50"/>
      <c r="V286" s="50" t="s">
        <v>521</v>
      </c>
      <c r="W286" s="26" t="s">
        <v>1146</v>
      </c>
      <c r="X286" s="50"/>
      <c r="Y286" s="50"/>
      <c r="Z286" s="54" t="s">
        <v>522</v>
      </c>
      <c r="AA286" s="23"/>
      <c r="AB286" s="14" t="s">
        <v>54</v>
      </c>
      <c r="AC286" s="23"/>
      <c r="AD286" s="23" t="s">
        <v>274</v>
      </c>
      <c r="AE286" s="14" t="s">
        <v>133</v>
      </c>
      <c r="AF286" s="14" t="s">
        <v>133</v>
      </c>
      <c r="AG286" s="14" t="s">
        <v>141</v>
      </c>
      <c r="AH286" s="23" t="s">
        <v>185</v>
      </c>
      <c r="AI286" s="23" t="s">
        <v>101</v>
      </c>
      <c r="AJ286" s="50"/>
      <c r="AK286" s="50" t="s">
        <v>1149</v>
      </c>
      <c r="AL286" s="50"/>
      <c r="AM286" s="50"/>
      <c r="AN286" s="50"/>
      <c r="AO286" s="50"/>
      <c r="AP286" s="50" t="str">
        <f t="shared" si="12"/>
        <v>100% Participation Rate (FS188): The participation rate for MIG students is 100%. ED does not expect to see participation rates below 95%. While a participation rate of 100% is possible, please resubmit data if data are inaccurate.</v>
      </c>
      <c r="AQ286" s="50" t="str">
        <f t="shared" si="13"/>
        <v>Data has been verified as accurate. This subgroup has a small population in the State.</v>
      </c>
      <c r="AR286" s="50"/>
      <c r="AS286" s="50" t="str">
        <f t="shared" si="14"/>
        <v>Include</v>
      </c>
      <c r="AT286" s="50" t="str">
        <f>IF(VLOOKUP($A286,'Data Notes - Working'!$A$2:$BP$571,55,FALSE)=0,"",VLOOKUP($A286,'Data Notes - Working'!$A$2:$BP$571,55,FALSE))</f>
        <v>SEA only issue</v>
      </c>
      <c r="AU286" s="50" t="str">
        <f>IF(VLOOKUP($A286,'Data Notes - Working'!$A$2:$BP$571,56,FALSE)=0,"",VLOOKUP($A286,'Data Notes - Working'!$A$2:$BP$571,56,FALSE))</f>
        <v/>
      </c>
      <c r="AV286" s="50" t="str">
        <f>IF(VLOOKUP($A286,'Data Notes - Working'!$A$2:$BP$571,57,FALSE)=0,"",VLOOKUP($A286,'Data Notes - Working'!$A$2:$BP$571,57,FALSE))</f>
        <v/>
      </c>
      <c r="AW286" s="50" t="str">
        <f>IF(VLOOKUP($A286,'Data Notes - Working'!$A$2:$BP$571,58,FALSE)=0,"",VLOOKUP($A286,'Data Notes - Working'!$A$2:$BP$571,58,FALSE))</f>
        <v/>
      </c>
      <c r="AX286" s="50" t="str">
        <f>IF(VLOOKUP(A286,'Data Notes - Working'!A285:BP854,59,FALSE)=0,"",VLOOKUP(A286,'Data Notes - Working'!A285:BP854,59,FALSE))</f>
        <v>Yes</v>
      </c>
      <c r="AY286" s="50" t="str">
        <f>IF(VLOOKUP($A286,'Data Notes - Working'!$A$2:$BP$571,60,FALSE)=0,"",VLOOKUP($A286,'Data Notes - Working'!$A$2:$BP$571,60,FALSE))</f>
        <v>100% Participation Rate (FS188): The participation rate for MIG students is 100%. ED does not expect to see participation rates below 95%. While a participation rate of 100% is possible, please resubmit data if data are inaccurate.
ED Note: State indicated that data were correct as reported.</v>
      </c>
      <c r="AZ286" s="50" t="str">
        <f>IF(VLOOKUP($A286,'Data Notes - Working'!$A$2:$BP$571,61,FALSE)=0,"",VLOOKUP($A286,'Data Notes - Working'!$A$2:$BP$571,61,FALSE))</f>
        <v>This subgroup has a small population in the State.</v>
      </c>
      <c r="BA286" s="50"/>
      <c r="BB286" s="50"/>
      <c r="BC286" s="50"/>
      <c r="BD286" s="50"/>
      <c r="BE286" s="50"/>
      <c r="BF286" s="50"/>
      <c r="BG286" s="50"/>
    </row>
    <row r="287" spans="1:59" s="9" customFormat="1" ht="180">
      <c r="A287" s="13" t="s">
        <v>1150</v>
      </c>
      <c r="B287" s="14" t="s">
        <v>45</v>
      </c>
      <c r="C287" s="14" t="s">
        <v>46</v>
      </c>
      <c r="D287" s="14" t="s">
        <v>47</v>
      </c>
      <c r="E287" s="14" t="s">
        <v>1119</v>
      </c>
      <c r="F287" s="14" t="s">
        <v>1120</v>
      </c>
      <c r="G287" s="17" t="s">
        <v>136</v>
      </c>
      <c r="H287" s="18">
        <v>185</v>
      </c>
      <c r="I287" s="14">
        <v>588</v>
      </c>
      <c r="J287" s="14" t="s">
        <v>73</v>
      </c>
      <c r="K287" s="14" t="s">
        <v>137</v>
      </c>
      <c r="L287" s="14" t="s">
        <v>53</v>
      </c>
      <c r="M287" s="14" t="s">
        <v>54</v>
      </c>
      <c r="N287" s="14"/>
      <c r="O287" s="14"/>
      <c r="P287" s="14" t="s">
        <v>55</v>
      </c>
      <c r="Q287" s="14" t="s">
        <v>56</v>
      </c>
      <c r="R287" s="14" t="s">
        <v>140</v>
      </c>
      <c r="S287" s="14" t="s">
        <v>58</v>
      </c>
      <c r="T287" s="50" t="s">
        <v>464</v>
      </c>
      <c r="U287" s="50"/>
      <c r="V287" s="50" t="s">
        <v>1151</v>
      </c>
      <c r="W287" s="26" t="s">
        <v>1152</v>
      </c>
      <c r="X287" s="50"/>
      <c r="Y287" s="50"/>
      <c r="Z287" s="50" t="s">
        <v>437</v>
      </c>
      <c r="AA287" s="23" t="s">
        <v>54</v>
      </c>
      <c r="AB287" s="23"/>
      <c r="AC287" s="23"/>
      <c r="AD287" s="14" t="s">
        <v>139</v>
      </c>
      <c r="AE287" s="14" t="s">
        <v>133</v>
      </c>
      <c r="AF287" s="14" t="s">
        <v>140</v>
      </c>
      <c r="AG287" s="14" t="s">
        <v>141</v>
      </c>
      <c r="AH287" s="23" t="s">
        <v>185</v>
      </c>
      <c r="AI287" s="23" t="s">
        <v>101</v>
      </c>
      <c r="AJ287" s="44"/>
      <c r="AK287" s="50" t="s">
        <v>1151</v>
      </c>
      <c r="AL287" s="50"/>
      <c r="AM287" s="50"/>
      <c r="AN287" s="50"/>
      <c r="AO287" s="50"/>
      <c r="AP287" s="50" t="str">
        <f t="shared" si="12"/>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Q287" s="50" t="str">
        <f t="shared" si="13"/>
        <v>Data has been verified as accurate. As noted, MS has a waiver in place.</v>
      </c>
      <c r="AR287" s="50"/>
      <c r="AS287" s="50" t="str">
        <f t="shared" si="14"/>
        <v>Include</v>
      </c>
      <c r="AT287" s="50" t="str">
        <f>IF(VLOOKUP($A287,'Data Notes - Working'!$A$2:$BP$571,55,FALSE)=0,"",VLOOKUP($A287,'Data Notes - Working'!$A$2:$BP$571,55,FALSE))</f>
        <v/>
      </c>
      <c r="AU287" s="50" t="str">
        <f>IF(VLOOKUP($A287,'Data Notes - Working'!$A$2:$BP$571,56,FALSE)=0,"",VLOOKUP($A287,'Data Notes - Working'!$A$2:$BP$571,56,FALSE))</f>
        <v/>
      </c>
      <c r="AV287" s="50" t="str">
        <f>IF(VLOOKUP($A287,'Data Notes - Working'!$A$2:$BP$571,57,FALSE)=0,"",VLOOKUP($A287,'Data Notes - Working'!$A$2:$BP$571,57,FALSE))</f>
        <v/>
      </c>
      <c r="AW287" s="50" t="str">
        <f>IF(VLOOKUP($A287,'Data Notes - Working'!$A$2:$BP$571,58,FALSE)=0,"",VLOOKUP($A287,'Data Notes - Working'!$A$2:$BP$571,58,FALSE))</f>
        <v/>
      </c>
      <c r="AX287" s="50" t="str">
        <f>IF(VLOOKUP(A287,'Data Notes - Working'!A286:BP855,59,FALSE)=0,"",VLOOKUP(A287,'Data Notes - Working'!A286:BP855,59,FALSE))</f>
        <v>Yes</v>
      </c>
      <c r="AY287" s="50" t="str">
        <f>IF(VLOOKUP($A287,'Data Notes - Working'!$A$2:$BP$571,60,FALSE)=0,"",VLOOKUP($A287,'Data Notes - Working'!$A$2:$BP$571,60,FALSE))</f>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AZ287" s="50" t="str">
        <f>IF(VLOOKUP($A287,'Data Notes - Working'!$A$2:$BP$571,61,FALSE)=0,"",VLOOKUP($A287,'Data Notes - Working'!$A$2:$BP$571,61,FALSE))</f>
        <v>Data has been verified as accurate. As noted, MS has a waiver in place.</v>
      </c>
      <c r="BA287" s="50"/>
      <c r="BB287" s="50"/>
      <c r="BC287" s="50"/>
      <c r="BD287" s="50"/>
      <c r="BE287" s="50"/>
      <c r="BF287" s="50"/>
      <c r="BG287" s="50"/>
    </row>
    <row r="288" spans="1:59" s="9" customFormat="1" ht="195">
      <c r="A288" s="13" t="s">
        <v>1153</v>
      </c>
      <c r="B288" s="14" t="s">
        <v>45</v>
      </c>
      <c r="C288" s="14" t="s">
        <v>46</v>
      </c>
      <c r="D288" s="14" t="s">
        <v>47</v>
      </c>
      <c r="E288" s="14" t="s">
        <v>1119</v>
      </c>
      <c r="F288" s="14" t="s">
        <v>1120</v>
      </c>
      <c r="G288" s="17" t="s">
        <v>136</v>
      </c>
      <c r="H288" s="18">
        <v>188</v>
      </c>
      <c r="I288" s="14">
        <v>589</v>
      </c>
      <c r="J288" s="14" t="s">
        <v>73</v>
      </c>
      <c r="K288" s="14" t="s">
        <v>137</v>
      </c>
      <c r="L288" s="14" t="s">
        <v>53</v>
      </c>
      <c r="M288" s="14"/>
      <c r="N288" s="14" t="s">
        <v>54</v>
      </c>
      <c r="O288" s="14"/>
      <c r="P288" s="14" t="s">
        <v>55</v>
      </c>
      <c r="Q288" s="14" t="s">
        <v>56</v>
      </c>
      <c r="R288" s="14" t="s">
        <v>140</v>
      </c>
      <c r="S288" s="14" t="s">
        <v>58</v>
      </c>
      <c r="T288" s="50" t="s">
        <v>1154</v>
      </c>
      <c r="U288" s="50"/>
      <c r="V288" s="50" t="s">
        <v>1155</v>
      </c>
      <c r="W288" s="26" t="s">
        <v>1152</v>
      </c>
      <c r="X288" s="50"/>
      <c r="Y288" s="50"/>
      <c r="Z288" s="50" t="s">
        <v>437</v>
      </c>
      <c r="AA288" s="23"/>
      <c r="AB288" s="23" t="s">
        <v>54</v>
      </c>
      <c r="AC288" s="23"/>
      <c r="AD288" s="14" t="s">
        <v>139</v>
      </c>
      <c r="AE288" s="14" t="s">
        <v>133</v>
      </c>
      <c r="AF288" s="14" t="s">
        <v>140</v>
      </c>
      <c r="AG288" s="14" t="s">
        <v>141</v>
      </c>
      <c r="AH288" s="23" t="s">
        <v>185</v>
      </c>
      <c r="AI288" s="23" t="s">
        <v>101</v>
      </c>
      <c r="AJ288" s="44"/>
      <c r="AK288" s="50" t="s">
        <v>1155</v>
      </c>
      <c r="AL288" s="50"/>
      <c r="AM288" s="49"/>
      <c r="AN288" s="49"/>
      <c r="AO288" s="49"/>
      <c r="AP288" s="50" t="str">
        <f t="shared" si="12"/>
        <v>1% CWD Alternate Assessment Participation [READING/LANGUAGE ARTS]: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Q288" s="50" t="str">
        <f t="shared" si="13"/>
        <v>Data has been verified as accurate. As noted, MS has a waiver in place.</v>
      </c>
      <c r="AR288" s="50"/>
      <c r="AS288" s="50" t="str">
        <f t="shared" si="14"/>
        <v>Include</v>
      </c>
      <c r="AT288" s="50" t="str">
        <f>IF(VLOOKUP($A288,'Data Notes - Working'!$A$2:$BP$571,55,FALSE)=0,"",VLOOKUP($A288,'Data Notes - Working'!$A$2:$BP$571,55,FALSE))</f>
        <v/>
      </c>
      <c r="AU288" s="50" t="str">
        <f>IF(VLOOKUP($A288,'Data Notes - Working'!$A$2:$BP$571,56,FALSE)=0,"",VLOOKUP($A288,'Data Notes - Working'!$A$2:$BP$571,56,FALSE))</f>
        <v/>
      </c>
      <c r="AV288" s="50" t="str">
        <f>IF(VLOOKUP($A288,'Data Notes - Working'!$A$2:$BP$571,57,FALSE)=0,"",VLOOKUP($A288,'Data Notes - Working'!$A$2:$BP$571,57,FALSE))</f>
        <v/>
      </c>
      <c r="AW288" s="50" t="str">
        <f>IF(VLOOKUP($A288,'Data Notes - Working'!$A$2:$BP$571,58,FALSE)=0,"",VLOOKUP($A288,'Data Notes - Working'!$A$2:$BP$571,58,FALSE))</f>
        <v/>
      </c>
      <c r="AX288" s="50" t="str">
        <f>IF(VLOOKUP(A288,'Data Notes - Working'!A287:BP856,59,FALSE)=0,"",VLOOKUP(A288,'Data Notes - Working'!A287:BP856,59,FALSE))</f>
        <v>Yes</v>
      </c>
      <c r="AY288" s="50" t="str">
        <f>IF(VLOOKUP($A288,'Data Notes - Working'!$A$2:$BP$571,60,FALSE)=0,"",VLOOKUP($A288,'Data Notes - Working'!$A$2:$BP$571,60,FALSE))</f>
        <v>1% CWD Alternate Assessment Participation [READING/LANGUAGE ARTS]: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AZ288" s="50" t="str">
        <f>IF(VLOOKUP($A288,'Data Notes - Working'!$A$2:$BP$571,61,FALSE)=0,"",VLOOKUP($A288,'Data Notes - Working'!$A$2:$BP$571,61,FALSE))</f>
        <v>Data has been verified as accurate. As noted, MS has a waiver in place.</v>
      </c>
      <c r="BA288" s="50"/>
      <c r="BB288" s="50"/>
      <c r="BC288" s="50"/>
      <c r="BD288" s="50"/>
      <c r="BE288" s="50"/>
      <c r="BF288" s="50"/>
      <c r="BG288" s="50"/>
    </row>
    <row r="289" spans="1:59" s="9" customFormat="1" ht="180">
      <c r="A289" s="13" t="s">
        <v>1156</v>
      </c>
      <c r="B289" s="14" t="s">
        <v>45</v>
      </c>
      <c r="C289" s="14" t="s">
        <v>46</v>
      </c>
      <c r="D289" s="14" t="s">
        <v>47</v>
      </c>
      <c r="E289" s="14" t="s">
        <v>1119</v>
      </c>
      <c r="F289" s="14" t="s">
        <v>1120</v>
      </c>
      <c r="G289" s="17" t="s">
        <v>136</v>
      </c>
      <c r="H289" s="18">
        <v>189</v>
      </c>
      <c r="I289" s="14">
        <v>590</v>
      </c>
      <c r="J289" s="14" t="s">
        <v>73</v>
      </c>
      <c r="K289" s="14" t="s">
        <v>137</v>
      </c>
      <c r="L289" s="14" t="s">
        <v>53</v>
      </c>
      <c r="M289" s="14"/>
      <c r="N289" s="14"/>
      <c r="O289" s="14" t="s">
        <v>54</v>
      </c>
      <c r="P289" s="14" t="s">
        <v>55</v>
      </c>
      <c r="Q289" s="14" t="s">
        <v>56</v>
      </c>
      <c r="R289" s="14" t="s">
        <v>140</v>
      </c>
      <c r="S289" s="14" t="s">
        <v>58</v>
      </c>
      <c r="T289" s="50" t="s">
        <v>1157</v>
      </c>
      <c r="U289" s="50"/>
      <c r="V289" s="50" t="s">
        <v>1158</v>
      </c>
      <c r="W289" s="26" t="s">
        <v>1152</v>
      </c>
      <c r="X289" s="50"/>
      <c r="Y289" s="50"/>
      <c r="Z289" s="50" t="s">
        <v>437</v>
      </c>
      <c r="AA289" s="23"/>
      <c r="AB289" s="23"/>
      <c r="AC289" s="23" t="s">
        <v>54</v>
      </c>
      <c r="AD289" s="14" t="s">
        <v>139</v>
      </c>
      <c r="AE289" s="14" t="s">
        <v>133</v>
      </c>
      <c r="AF289" s="14" t="s">
        <v>140</v>
      </c>
      <c r="AG289" s="14" t="s">
        <v>141</v>
      </c>
      <c r="AH289" s="23" t="s">
        <v>185</v>
      </c>
      <c r="AI289" s="23" t="s">
        <v>101</v>
      </c>
      <c r="AJ289" s="50"/>
      <c r="AK289" s="50" t="s">
        <v>1159</v>
      </c>
      <c r="AL289" s="50"/>
      <c r="AM289" s="50"/>
      <c r="AN289" s="50"/>
      <c r="AO289" s="50"/>
      <c r="AP289" s="50" t="str">
        <f t="shared" si="12"/>
        <v>1% CWD Alternate Assessment Participation [SCIENCE]: Students with Disabilities (IDEA) (CWD) taking the alternate assessment based on alternate achievement standards (ALTPARTALTACH) make up 1.39%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289" s="50" t="str">
        <f t="shared" si="13"/>
        <v>Data has been verified as accurate. As noted, MS has a waiver in place.</v>
      </c>
      <c r="AR289" s="50"/>
      <c r="AS289" s="50" t="str">
        <f t="shared" si="14"/>
        <v>Include</v>
      </c>
      <c r="AT289" s="50" t="str">
        <f>IF(VLOOKUP($A289,'Data Notes - Working'!$A$2:$BP$571,55,FALSE)=0,"",VLOOKUP($A289,'Data Notes - Working'!$A$2:$BP$571,55,FALSE))</f>
        <v>Science-only issue</v>
      </c>
      <c r="AU289" s="50" t="str">
        <f>IF(VLOOKUP($A289,'Data Notes - Working'!$A$2:$BP$571,56,FALSE)=0,"",VLOOKUP($A289,'Data Notes - Working'!$A$2:$BP$571,56,FALSE))</f>
        <v/>
      </c>
      <c r="AV289" s="50" t="str">
        <f>IF(VLOOKUP($A289,'Data Notes - Working'!$A$2:$BP$571,57,FALSE)=0,"",VLOOKUP($A289,'Data Notes - Working'!$A$2:$BP$571,57,FALSE))</f>
        <v/>
      </c>
      <c r="AW289" s="50" t="str">
        <f>IF(VLOOKUP($A289,'Data Notes - Working'!$A$2:$BP$571,58,FALSE)=0,"",VLOOKUP($A289,'Data Notes - Working'!$A$2:$BP$571,58,FALSE))</f>
        <v/>
      </c>
      <c r="AX289" s="50" t="str">
        <f>IF(VLOOKUP(A289,'Data Notes - Working'!A288:BP857,59,FALSE)=0,"",VLOOKUP(A289,'Data Notes - Working'!A288:BP857,59,FALSE))</f>
        <v>Yes</v>
      </c>
      <c r="AY289" s="50" t="str">
        <f>IF(VLOOKUP($A289,'Data Notes - Working'!$A$2:$BP$571,60,FALSE)=0,"",VLOOKUP($A289,'Data Notes - Working'!$A$2:$BP$571,60,FALSE))</f>
        <v>1% CWD Alternate Assessment Participation [SCIENCE]: Students with Disabilities (IDEA) (CWD) taking the alternate assessment based on alternate achievement standards (ALTPARTALTACH) make up 1.39%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AZ289" s="50" t="str">
        <f>IF(VLOOKUP($A289,'Data Notes - Working'!$A$2:$BP$571,61,FALSE)=0,"",VLOOKUP($A289,'Data Notes - Working'!$A$2:$BP$571,61,FALSE))</f>
        <v>Data has been verified as accurate. As noted, MS has a waiver in place.</v>
      </c>
      <c r="BA289" s="50"/>
      <c r="BB289" s="50"/>
      <c r="BC289" s="50"/>
      <c r="BD289" s="50"/>
      <c r="BE289" s="50"/>
      <c r="BF289" s="50"/>
      <c r="BG289" s="50"/>
    </row>
    <row r="290" spans="1:59" s="9" customFormat="1" ht="60">
      <c r="A290" s="13" t="s">
        <v>1160</v>
      </c>
      <c r="B290" s="14" t="s">
        <v>45</v>
      </c>
      <c r="C290" s="14" t="s">
        <v>46</v>
      </c>
      <c r="D290" s="14" t="s">
        <v>47</v>
      </c>
      <c r="E290" s="14" t="s">
        <v>1161</v>
      </c>
      <c r="F290" s="14" t="s">
        <v>1162</v>
      </c>
      <c r="G290" s="13" t="s">
        <v>72</v>
      </c>
      <c r="H290" s="14">
        <v>179</v>
      </c>
      <c r="I290" s="14">
        <v>585</v>
      </c>
      <c r="J290" s="14" t="s">
        <v>73</v>
      </c>
      <c r="K290" s="14" t="s">
        <v>74</v>
      </c>
      <c r="L290" s="14" t="s">
        <v>75</v>
      </c>
      <c r="M290" s="14"/>
      <c r="N290" s="14"/>
      <c r="O290" s="14"/>
      <c r="P290" s="14"/>
      <c r="Q290" s="14"/>
      <c r="R290" s="14"/>
      <c r="S290" s="14"/>
      <c r="T290" s="49"/>
      <c r="U290" s="49"/>
      <c r="V290" s="49"/>
      <c r="W290" s="26" t="s">
        <v>64</v>
      </c>
      <c r="X290" s="49"/>
      <c r="Y290" s="49"/>
      <c r="Z290" s="49"/>
      <c r="AA290" s="14"/>
      <c r="AB290" s="14"/>
      <c r="AC290" s="14" t="s">
        <v>54</v>
      </c>
      <c r="AD290" s="14" t="s">
        <v>53</v>
      </c>
      <c r="AE290" s="14" t="s">
        <v>486</v>
      </c>
      <c r="AF290" s="14" t="s">
        <v>478</v>
      </c>
      <c r="AG290" s="14"/>
      <c r="AH290" s="14" t="s">
        <v>61</v>
      </c>
      <c r="AI290" s="14" t="s">
        <v>78</v>
      </c>
      <c r="AJ290" s="49"/>
      <c r="AK290" s="50" t="s">
        <v>1163</v>
      </c>
      <c r="AL290" s="50"/>
      <c r="AM290" s="50"/>
      <c r="AN290" s="50"/>
      <c r="AO290" s="50"/>
      <c r="AP290" s="50" t="str">
        <f t="shared" si="12"/>
        <v>Missing Data (FS 179): Achievement data were not reported for REGASSWACC, REGASSWOACC [PERF LEVELS 1-4] for GRADES 5 and 8 and for REGASSWACC [PERF LEVELS 3, 4] for GRADE HS. Zeroes were reported for these combinations.</v>
      </c>
      <c r="AQ290" s="50" t="str">
        <f t="shared" si="13"/>
        <v/>
      </c>
      <c r="AR290" s="50"/>
      <c r="AS290" s="50" t="str">
        <f t="shared" si="14"/>
        <v>Include</v>
      </c>
      <c r="AT290" s="50" t="str">
        <f>IF(VLOOKUP($A290,'Data Notes - Working'!$A$2:$BP$571,55,FALSE)=0,"",VLOOKUP($A290,'Data Notes - Working'!$A$2:$BP$571,55,FALSE))</f>
        <v>No</v>
      </c>
      <c r="AU290" s="50" t="str">
        <f>IF(VLOOKUP($A290,'Data Notes - Working'!$A$2:$BP$571,56,FALSE)=0,"",VLOOKUP($A290,'Data Notes - Working'!$A$2:$BP$571,56,FALSE))</f>
        <v>PO decided not to send to state</v>
      </c>
      <c r="AV290" s="50" t="str">
        <f>IF(VLOOKUP($A290,'Data Notes - Working'!$A$2:$BP$571,57,FALSE)=0,"",VLOOKUP($A290,'Data Notes - Working'!$A$2:$BP$571,57,FALSE))</f>
        <v>No state response</v>
      </c>
      <c r="AW290" s="50" t="str">
        <f>IF(VLOOKUP($A290,'Data Notes - Working'!$A$2:$BP$571,58,FALSE)=0,"",VLOOKUP($A290,'Data Notes - Working'!$A$2:$BP$571,58,FALSE))</f>
        <v>No state response</v>
      </c>
      <c r="AX290" s="50" t="str">
        <f>IF(VLOOKUP(A290,'Data Notes - Working'!A289:BP858,59,FALSE)=0,"",VLOOKUP(A290,'Data Notes - Working'!A289:BP858,59,FALSE))</f>
        <v/>
      </c>
      <c r="AY290" s="50" t="str">
        <f>IF(VLOOKUP($A290,'Data Notes - Working'!$A$2:$BP$571,60,FALSE)=0,"",VLOOKUP($A290,'Data Notes - Working'!$A$2:$BP$571,60,FALSE))</f>
        <v>Missing Data (FS 179): Achievement data were not reported for REGASSWACC, REGASSWOACC [PERF LEVELS 1-4] for GRADES 5 and 8 and for REGASSWACC [PERF LEVELS 3, 4] for GRADE HS. Zeroes were reported for these combinations.</v>
      </c>
      <c r="AZ290" s="50" t="str">
        <f>IF(VLOOKUP($A290,'Data Notes - Working'!$A$2:$BP$571,61,FALSE)=0,"",VLOOKUP($A290,'Data Notes - Working'!$A$2:$BP$571,61,FALSE))</f>
        <v/>
      </c>
      <c r="BA290" s="50"/>
      <c r="BB290" s="50"/>
      <c r="BC290" s="50"/>
      <c r="BD290" s="50"/>
      <c r="BE290" s="50"/>
      <c r="BF290" s="50"/>
      <c r="BG290" s="50"/>
    </row>
    <row r="291" spans="1:59" s="9" customFormat="1" ht="60">
      <c r="A291" s="13" t="s">
        <v>1164</v>
      </c>
      <c r="B291" s="14" t="s">
        <v>45</v>
      </c>
      <c r="C291" s="14" t="s">
        <v>46</v>
      </c>
      <c r="D291" s="14" t="s">
        <v>47</v>
      </c>
      <c r="E291" s="14" t="s">
        <v>1161</v>
      </c>
      <c r="F291" s="14" t="s">
        <v>1162</v>
      </c>
      <c r="G291" s="13" t="s">
        <v>95</v>
      </c>
      <c r="H291" s="16">
        <v>179</v>
      </c>
      <c r="I291" s="14">
        <v>585</v>
      </c>
      <c r="J291" s="14" t="s">
        <v>73</v>
      </c>
      <c r="K291" s="14" t="s">
        <v>98</v>
      </c>
      <c r="L291" s="14" t="s">
        <v>53</v>
      </c>
      <c r="M291" s="14"/>
      <c r="N291" s="14"/>
      <c r="O291" s="14" t="s">
        <v>54</v>
      </c>
      <c r="P291" s="14" t="s">
        <v>55</v>
      </c>
      <c r="Q291" s="14" t="s">
        <v>1165</v>
      </c>
      <c r="R291" s="14" t="s">
        <v>478</v>
      </c>
      <c r="S291" s="14" t="s">
        <v>58</v>
      </c>
      <c r="T291" s="50" t="s">
        <v>1166</v>
      </c>
      <c r="U291" s="50"/>
      <c r="V291" s="50" t="s">
        <v>1166</v>
      </c>
      <c r="W291" s="26" t="s">
        <v>1167</v>
      </c>
      <c r="X291" s="50"/>
      <c r="Y291" s="50"/>
      <c r="Z291" s="50"/>
      <c r="AA291" s="23"/>
      <c r="AB291" s="23"/>
      <c r="AC291" s="23" t="s">
        <v>54</v>
      </c>
      <c r="AD291" s="23" t="s">
        <v>55</v>
      </c>
      <c r="AE291" s="23" t="s">
        <v>1168</v>
      </c>
      <c r="AF291" s="23" t="s">
        <v>478</v>
      </c>
      <c r="AG291" s="23"/>
      <c r="AH291" s="23" t="s">
        <v>61</v>
      </c>
      <c r="AI291" s="23" t="s">
        <v>101</v>
      </c>
      <c r="AJ291" s="50"/>
      <c r="AK291" s="50" t="s">
        <v>1166</v>
      </c>
      <c r="AL291" s="50"/>
      <c r="AM291" s="50"/>
      <c r="AN291" s="50"/>
      <c r="AO291" s="50"/>
      <c r="AP291" s="50" t="str">
        <f t="shared" si="12"/>
        <v>Missing Data (179): Achievement data for students in all subgroups for a(n) REGASSWACC, REGASSWOACC Assessment Type was not reported for GRADES 5, 8 at the SEA, LEA, and School levels. Please submit data.</v>
      </c>
      <c r="AQ291" s="50" t="str">
        <f t="shared" si="13"/>
        <v>The 17-18 Science Assessment was a field test assignment and did not generate student Performance Level Data and proficiency rates were not available.</v>
      </c>
      <c r="AR291" s="50"/>
      <c r="AS291" s="50" t="str">
        <f t="shared" si="14"/>
        <v>Include</v>
      </c>
      <c r="AT291" s="50" t="str">
        <f>IF(VLOOKUP($A291,'Data Notes - Working'!$A$2:$BP$571,55,FALSE)=0,"",VLOOKUP($A291,'Data Notes - Working'!$A$2:$BP$571,55,FALSE))</f>
        <v>Science-only issue</v>
      </c>
      <c r="AU291" s="50" t="str">
        <f>IF(VLOOKUP($A291,'Data Notes - Working'!$A$2:$BP$571,56,FALSE)=0,"",VLOOKUP($A291,'Data Notes - Working'!$A$2:$BP$571,56,FALSE))</f>
        <v/>
      </c>
      <c r="AV291" s="50" t="str">
        <f>IF(VLOOKUP($A291,'Data Notes - Working'!$A$2:$BP$571,57,FALSE)=0,"",VLOOKUP($A291,'Data Notes - Working'!$A$2:$BP$571,57,FALSE))</f>
        <v/>
      </c>
      <c r="AW291" s="50" t="str">
        <f>IF(VLOOKUP($A291,'Data Notes - Working'!$A$2:$BP$571,58,FALSE)=0,"",VLOOKUP($A291,'Data Notes - Working'!$A$2:$BP$571,58,FALSE))</f>
        <v/>
      </c>
      <c r="AX291" s="50" t="str">
        <f>IF(VLOOKUP(A291,'Data Notes - Working'!A290:BP859,59,FALSE)=0,"",VLOOKUP(A291,'Data Notes - Working'!A290:BP859,59,FALSE))</f>
        <v>No</v>
      </c>
      <c r="AY291" s="50" t="str">
        <f>IF(VLOOKUP($A291,'Data Notes - Working'!$A$2:$BP$571,60,FALSE)=0,"",VLOOKUP($A291,'Data Notes - Working'!$A$2:$BP$571,60,FALSE))</f>
        <v>Missing Data (179): Achievement data for students in all subgroups for a(n) REGASSWACC, REGASSWOACC Assessment Type was not reported for GRADES 5, 8 at the SEA, LEA, and School levels. Please submit data.</v>
      </c>
      <c r="AZ291" s="50" t="str">
        <f>IF(VLOOKUP($A291,'Data Notes - Working'!$A$2:$BP$571,61,FALSE)=0,"",VLOOKUP($A291,'Data Notes - Working'!$A$2:$BP$571,61,FALSE))</f>
        <v>The 17-18 Science Assessment was a field test assignment and did not generate student Performance Level Data and proficiency rates were not available.</v>
      </c>
      <c r="BA291" s="50"/>
      <c r="BB291" s="50"/>
      <c r="BC291" s="50"/>
      <c r="BD291" s="50"/>
      <c r="BE291" s="50"/>
      <c r="BF291" s="50"/>
      <c r="BG291" s="50"/>
    </row>
    <row r="292" spans="1:59" s="9" customFormat="1" ht="60">
      <c r="A292" s="13" t="s">
        <v>1169</v>
      </c>
      <c r="B292" s="14" t="s">
        <v>45</v>
      </c>
      <c r="C292" s="14" t="s">
        <v>46</v>
      </c>
      <c r="D292" s="14" t="s">
        <v>47</v>
      </c>
      <c r="E292" s="14" t="s">
        <v>1161</v>
      </c>
      <c r="F292" s="14" t="s">
        <v>1162</v>
      </c>
      <c r="G292" s="13" t="s">
        <v>95</v>
      </c>
      <c r="H292" s="16">
        <v>179</v>
      </c>
      <c r="I292" s="14">
        <v>585</v>
      </c>
      <c r="J292" s="14" t="s">
        <v>73</v>
      </c>
      <c r="K292" s="14" t="s">
        <v>98</v>
      </c>
      <c r="L292" s="14" t="s">
        <v>53</v>
      </c>
      <c r="M292" s="14"/>
      <c r="N292" s="14"/>
      <c r="O292" s="14"/>
      <c r="P292" s="14"/>
      <c r="Q292" s="14"/>
      <c r="R292" s="14"/>
      <c r="S292" s="14"/>
      <c r="T292" s="50"/>
      <c r="U292" s="50"/>
      <c r="V292" s="50"/>
      <c r="W292" s="26" t="s">
        <v>64</v>
      </c>
      <c r="X292" s="50"/>
      <c r="Y292" s="50"/>
      <c r="Z292" s="50"/>
      <c r="AA292" s="23"/>
      <c r="AB292" s="23"/>
      <c r="AC292" s="23" t="s">
        <v>54</v>
      </c>
      <c r="AD292" s="14" t="s">
        <v>384</v>
      </c>
      <c r="AE292" s="14" t="s">
        <v>1170</v>
      </c>
      <c r="AF292" s="14" t="s">
        <v>782</v>
      </c>
      <c r="AG292" s="14"/>
      <c r="AH292" s="23" t="s">
        <v>61</v>
      </c>
      <c r="AI292" s="23" t="s">
        <v>78</v>
      </c>
      <c r="AJ292" s="50"/>
      <c r="AK292" s="50" t="s">
        <v>1171</v>
      </c>
      <c r="AL292" s="50"/>
      <c r="AM292" s="50"/>
      <c r="AN292" s="50"/>
      <c r="AO292" s="50"/>
      <c r="AP292" s="50" t="str">
        <f t="shared" si="12"/>
        <v>Missing Data (179): Achievement data for students in in the MIG subgroup for a(n) ALL, ALTASSALTACH Assessment Type was not reported for GRADES ALL, 5, 8, HS at the SEA, LEA, and School levels. Please submit data.</v>
      </c>
      <c r="AQ292" s="50" t="str">
        <f t="shared" si="13"/>
        <v/>
      </c>
      <c r="AR292" s="50"/>
      <c r="AS292" s="50" t="str">
        <f t="shared" si="14"/>
        <v>Include</v>
      </c>
      <c r="AT292" s="50" t="str">
        <f>IF(VLOOKUP($A292,'Data Notes - Working'!$A$2:$BP$571,55,FALSE)=0,"",VLOOKUP($A292,'Data Notes - Working'!$A$2:$BP$571,55,FALSE))</f>
        <v>Science-only issue</v>
      </c>
      <c r="AU292" s="50" t="str">
        <f>IF(VLOOKUP($A292,'Data Notes - Working'!$A$2:$BP$571,56,FALSE)=0,"",VLOOKUP($A292,'Data Notes - Working'!$A$2:$BP$571,56,FALSE))</f>
        <v/>
      </c>
      <c r="AV292" s="50" t="str">
        <f>IF(VLOOKUP($A292,'Data Notes - Working'!$A$2:$BP$571,57,FALSE)=0,"",VLOOKUP($A292,'Data Notes - Working'!$A$2:$BP$571,57,FALSE))</f>
        <v>No state response</v>
      </c>
      <c r="AW292" s="50" t="str">
        <f>IF(VLOOKUP($A292,'Data Notes - Working'!$A$2:$BP$571,58,FALSE)=0,"",VLOOKUP($A292,'Data Notes - Working'!$A$2:$BP$571,58,FALSE))</f>
        <v>No state response</v>
      </c>
      <c r="AX292" s="50" t="str">
        <f>IF(VLOOKUP(A292,'Data Notes - Working'!A291:BP860,59,FALSE)=0,"",VLOOKUP(A292,'Data Notes - Working'!A291:BP860,59,FALSE))</f>
        <v/>
      </c>
      <c r="AY292" s="50" t="str">
        <f>IF(VLOOKUP($A292,'Data Notes - Working'!$A$2:$BP$571,60,FALSE)=0,"",VLOOKUP($A292,'Data Notes - Working'!$A$2:$BP$571,60,FALSE))</f>
        <v>Missing Data (179): Achievement data for students in in the MIG subgroup for a(n) ALL, ALTASSALTACH Assessment Type was not reported for GRADES ALL, 5, 8, HS at the SEA, LEA, and School levels. Please submit data.</v>
      </c>
      <c r="AZ292" s="50" t="str">
        <f>IF(VLOOKUP($A292,'Data Notes - Working'!$A$2:$BP$571,61,FALSE)=0,"",VLOOKUP($A292,'Data Notes - Working'!$A$2:$BP$571,61,FALSE))</f>
        <v/>
      </c>
      <c r="BA292" s="50"/>
      <c r="BB292" s="50"/>
      <c r="BC292" s="50"/>
      <c r="BD292" s="50"/>
      <c r="BE292" s="50"/>
      <c r="BF292" s="50"/>
      <c r="BG292" s="50"/>
    </row>
    <row r="293" spans="1:59" s="9" customFormat="1" ht="270">
      <c r="A293" s="13" t="s">
        <v>1172</v>
      </c>
      <c r="B293" s="14" t="s">
        <v>45</v>
      </c>
      <c r="C293" s="14" t="s">
        <v>46</v>
      </c>
      <c r="D293" s="14" t="s">
        <v>47</v>
      </c>
      <c r="E293" s="14" t="s">
        <v>1161</v>
      </c>
      <c r="F293" s="14" t="s">
        <v>1162</v>
      </c>
      <c r="G293" s="13" t="s">
        <v>104</v>
      </c>
      <c r="H293" s="14" t="s">
        <v>157</v>
      </c>
      <c r="I293" s="14" t="s">
        <v>158</v>
      </c>
      <c r="J293" s="14" t="s">
        <v>73</v>
      </c>
      <c r="K293" s="14" t="s">
        <v>107</v>
      </c>
      <c r="L293" s="14" t="s">
        <v>53</v>
      </c>
      <c r="M293" s="14" t="s">
        <v>54</v>
      </c>
      <c r="N293" s="14" t="s">
        <v>54</v>
      </c>
      <c r="O293" s="14" t="s">
        <v>54</v>
      </c>
      <c r="P293" s="14" t="s">
        <v>108</v>
      </c>
      <c r="Q293" s="14" t="s">
        <v>108</v>
      </c>
      <c r="R293" s="14" t="s">
        <v>108</v>
      </c>
      <c r="S293" s="14" t="s">
        <v>108</v>
      </c>
      <c r="T293" s="50" t="s">
        <v>159</v>
      </c>
      <c r="U293" s="50"/>
      <c r="V293" s="50" t="s">
        <v>159</v>
      </c>
      <c r="W293" s="26" t="s">
        <v>1173</v>
      </c>
      <c r="X293" s="50"/>
      <c r="Y293" s="50"/>
      <c r="Z293" s="50"/>
      <c r="AA293" s="23" t="s">
        <v>54</v>
      </c>
      <c r="AB293" s="23" t="s">
        <v>54</v>
      </c>
      <c r="AC293" s="23" t="s">
        <v>54</v>
      </c>
      <c r="AD293" s="14" t="s">
        <v>108</v>
      </c>
      <c r="AE293" s="14" t="s">
        <v>108</v>
      </c>
      <c r="AF293" s="14" t="s">
        <v>108</v>
      </c>
      <c r="AG293" s="14" t="s">
        <v>108</v>
      </c>
      <c r="AH293" s="23" t="s">
        <v>61</v>
      </c>
      <c r="AI293" s="23" t="s">
        <v>101</v>
      </c>
      <c r="AJ293" s="50"/>
      <c r="AK293" s="50" t="s">
        <v>161</v>
      </c>
      <c r="AL293" s="50"/>
      <c r="AM293" s="50"/>
      <c r="AN293" s="50"/>
      <c r="AO293" s="50"/>
      <c r="AP293" s="50" t="str">
        <f t="shared" si="12"/>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293" s="50" t="str">
        <f t="shared" si="13"/>
        <v>For 16-17 Proficiency rates for 175 and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DESE agreed with the recommendation and will not use the data for state accountability purposes or report it on the website.                                                    
The 17-18 Science Assessment was a field test assignment and did not generate student Performance Level Data and proficiency rates were not available.</v>
      </c>
      <c r="AR293" s="50"/>
      <c r="AS293" s="50" t="str">
        <f t="shared" si="14"/>
        <v>Include</v>
      </c>
      <c r="AT293" s="50" t="str">
        <f>IF(VLOOKUP($A293,'Data Notes - Working'!$A$2:$BP$571,55,FALSE)=0,"",VLOOKUP($A293,'Data Notes - Working'!$A$2:$BP$571,55,FALSE))</f>
        <v/>
      </c>
      <c r="AU293" s="50" t="str">
        <f>IF(VLOOKUP($A293,'Data Notes - Working'!$A$2:$BP$571,56,FALSE)=0,"",VLOOKUP($A293,'Data Notes - Working'!$A$2:$BP$571,56,FALSE))</f>
        <v/>
      </c>
      <c r="AV293" s="50" t="str">
        <f>IF(VLOOKUP($A293,'Data Notes - Working'!$A$2:$BP$571,57,FALSE)=0,"",VLOOKUP($A293,'Data Notes - Working'!$A$2:$BP$571,57,FALSE))</f>
        <v>Y2Y explained</v>
      </c>
      <c r="AW293" s="50" t="str">
        <f>IF(VLOOKUP($A293,'Data Notes - Working'!$A$2:$BP$571,58,FALSE)=0,"",VLOOKUP($A293,'Data Notes - Working'!$A$2:$BP$571,58,FALSE))</f>
        <v/>
      </c>
      <c r="AX293" s="50" t="str">
        <f>IF(VLOOKUP(A293,'Data Notes - Working'!A292:BP861,59,FALSE)=0,"",VLOOKUP(A293,'Data Notes - Working'!A292:BP861,59,FALSE))</f>
        <v>No</v>
      </c>
      <c r="AY293" s="50" t="str">
        <f>IF(VLOOKUP($A293,'Data Notes - Working'!$A$2:$BP$571,60,FALSE)=0,"",VLOOKUP($A293,'Data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293" s="50" t="str">
        <f>IF(VLOOKUP($A293,'Data Notes - Working'!$A$2:$BP$571,61,FALSE)=0,"",VLOOKUP($A293,'Data Notes - Working'!$A$2:$BP$571,61,FALSE))</f>
        <v>For 16-17 Proficiency rates for 175 and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DESE agreed with the recommendation and will not use the data for state accountability purposes or report it on the website.                                                    
The 17-18 Science Assessment was a field test assignment and did not generate student Performance Level Data and proficiency rates were not available.</v>
      </c>
      <c r="BA293" s="50"/>
      <c r="BB293" s="50"/>
      <c r="BC293" s="50"/>
      <c r="BD293" s="50"/>
      <c r="BE293" s="50"/>
      <c r="BF293" s="50"/>
      <c r="BG293" s="50"/>
    </row>
    <row r="294" spans="1:59" s="9" customFormat="1" ht="270">
      <c r="A294" s="13" t="s">
        <v>1175</v>
      </c>
      <c r="B294" s="14" t="s">
        <v>45</v>
      </c>
      <c r="C294" s="14" t="s">
        <v>46</v>
      </c>
      <c r="D294" s="14" t="s">
        <v>47</v>
      </c>
      <c r="E294" s="14" t="s">
        <v>1161</v>
      </c>
      <c r="F294" s="14" t="s">
        <v>1162</v>
      </c>
      <c r="G294" s="13" t="s">
        <v>118</v>
      </c>
      <c r="H294" s="14" t="s">
        <v>96</v>
      </c>
      <c r="I294" s="14" t="s">
        <v>97</v>
      </c>
      <c r="J294" s="14" t="s">
        <v>73</v>
      </c>
      <c r="K294" s="14" t="s">
        <v>121</v>
      </c>
      <c r="L294" s="14" t="s">
        <v>53</v>
      </c>
      <c r="M294" s="14" t="s">
        <v>54</v>
      </c>
      <c r="N294" s="14" t="s">
        <v>54</v>
      </c>
      <c r="O294" s="14" t="s">
        <v>54</v>
      </c>
      <c r="P294" s="14" t="s">
        <v>108</v>
      </c>
      <c r="Q294" s="14" t="s">
        <v>108</v>
      </c>
      <c r="R294" s="14" t="s">
        <v>108</v>
      </c>
      <c r="S294" s="14" t="s">
        <v>108</v>
      </c>
      <c r="T294" s="50" t="s">
        <v>122</v>
      </c>
      <c r="U294" s="50"/>
      <c r="V294" s="50" t="s">
        <v>122</v>
      </c>
      <c r="W294" s="26" t="s">
        <v>1176</v>
      </c>
      <c r="X294" s="50"/>
      <c r="Y294" s="50"/>
      <c r="Z294" s="50"/>
      <c r="AA294" s="23" t="s">
        <v>54</v>
      </c>
      <c r="AB294" s="23" t="s">
        <v>54</v>
      </c>
      <c r="AC294" s="23" t="s">
        <v>54</v>
      </c>
      <c r="AD294" s="14" t="s">
        <v>108</v>
      </c>
      <c r="AE294" s="14" t="s">
        <v>108</v>
      </c>
      <c r="AF294" s="14" t="s">
        <v>108</v>
      </c>
      <c r="AG294" s="14" t="s">
        <v>108</v>
      </c>
      <c r="AH294" s="23" t="s">
        <v>61</v>
      </c>
      <c r="AI294" s="23" t="s">
        <v>101</v>
      </c>
      <c r="AJ294" s="50"/>
      <c r="AK294" s="50" t="s">
        <v>124</v>
      </c>
      <c r="AL294" s="50"/>
      <c r="AM294" s="50"/>
      <c r="AN294" s="50"/>
      <c r="AO294" s="50"/>
      <c r="AP294" s="50" t="str">
        <f t="shared" si="12"/>
        <v>A year to year proficiency rate change of more than 15% was identified for at least one subgroup, assessment type, or grade. Please review the CDQR Year to Year tab. Please resubmit SY 2017-18 data or submit a data note to explain why these data are accurate.</v>
      </c>
      <c r="AQ294" s="50" t="str">
        <f t="shared" si="13"/>
        <v>For 16-17 proficiency rates for 175 and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DESE agreed with the recommendation and will not use the data for state accountability purposes or report it on the website. The 17-18 Science Assessment was a field test assignment and did not generate student Performance Level Data and proficiency rates were not available.</v>
      </c>
      <c r="AR294" s="50"/>
      <c r="AS294" s="50" t="str">
        <f t="shared" si="14"/>
        <v>Include</v>
      </c>
      <c r="AT294" s="50" t="str">
        <f>IF(VLOOKUP($A294,'Data Notes - Working'!$A$2:$BP$571,55,FALSE)=0,"",VLOOKUP($A294,'Data Notes - Working'!$A$2:$BP$571,55,FALSE))</f>
        <v/>
      </c>
      <c r="AU294" s="50" t="str">
        <f>IF(VLOOKUP($A294,'Data Notes - Working'!$A$2:$BP$571,56,FALSE)=0,"",VLOOKUP($A294,'Data Notes - Working'!$A$2:$BP$571,56,FALSE))</f>
        <v/>
      </c>
      <c r="AV294" s="50" t="str">
        <f>IF(VLOOKUP($A294,'Data Notes - Working'!$A$2:$BP$571,57,FALSE)=0,"",VLOOKUP($A294,'Data Notes - Working'!$A$2:$BP$571,57,FALSE))</f>
        <v>Y2Y explained</v>
      </c>
      <c r="AW294" s="50" t="str">
        <f>IF(VLOOKUP($A294,'Data Notes - Working'!$A$2:$BP$571,58,FALSE)=0,"",VLOOKUP($A294,'Data Notes - Working'!$A$2:$BP$571,58,FALSE))</f>
        <v/>
      </c>
      <c r="AX294" s="50" t="str">
        <f>IF(VLOOKUP(A294,'Data Notes - Working'!A293:BP862,59,FALSE)=0,"",VLOOKUP(A294,'Data Notes - Working'!A293:BP862,59,FALSE))</f>
        <v>No</v>
      </c>
      <c r="AY294" s="50" t="str">
        <f>IF(VLOOKUP($A294,'Data Notes - Working'!$A$2:$BP$571,60,FALSE)=0,"",VLOOKUP($A294,'Data Notes - Working'!$A$2:$BP$571,60,FALSE))</f>
        <v>A year to year proficiency rate change of more than 15% was identified for at least one subgroup, assessment type, or grade. Please review the CDQR Year to Year tab. Please resubmit SY 2017-18 data or submit a data note to explain why these data are accurate.</v>
      </c>
      <c r="AZ294" s="50" t="str">
        <f>IF(VLOOKUP($A294,'Data Notes - Working'!$A$2:$BP$571,61,FALSE)=0,"",VLOOKUP($A294,'Data Notes - Working'!$A$2:$BP$571,61,FALSE))</f>
        <v>For 16-17 proficiency rates for 175 and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DESE agreed with the recommendation and will not use the data for state accountability purposes or report it on the website. The 17-18 Science Assessment was a field test assignment and did not generate student Performance Level Data and proficiency rates were not available.</v>
      </c>
      <c r="BA294" s="50"/>
      <c r="BB294" s="50"/>
      <c r="BC294" s="50"/>
      <c r="BD294" s="50"/>
      <c r="BE294" s="50"/>
      <c r="BF294" s="50"/>
      <c r="BG294" s="50"/>
    </row>
    <row r="295" spans="1:59" s="9" customFormat="1" ht="220.5">
      <c r="A295" s="13" t="s">
        <v>1178</v>
      </c>
      <c r="B295" s="14" t="s">
        <v>45</v>
      </c>
      <c r="C295" s="14" t="s">
        <v>46</v>
      </c>
      <c r="D295" s="14" t="s">
        <v>47</v>
      </c>
      <c r="E295" s="14" t="s">
        <v>1161</v>
      </c>
      <c r="F295" s="14" t="s">
        <v>1162</v>
      </c>
      <c r="G295" s="13" t="s">
        <v>127</v>
      </c>
      <c r="H295" s="14" t="s">
        <v>380</v>
      </c>
      <c r="I295" s="14" t="s">
        <v>381</v>
      </c>
      <c r="J295" s="14" t="s">
        <v>51</v>
      </c>
      <c r="K295" s="14" t="s">
        <v>130</v>
      </c>
      <c r="L295" s="14" t="s">
        <v>53</v>
      </c>
      <c r="M295" s="14"/>
      <c r="N295" s="14"/>
      <c r="O295" s="14" t="s">
        <v>54</v>
      </c>
      <c r="P295" s="14" t="s">
        <v>1179</v>
      </c>
      <c r="Q295" s="14" t="s">
        <v>671</v>
      </c>
      <c r="R295" s="14" t="s">
        <v>333</v>
      </c>
      <c r="S295" s="14" t="s">
        <v>58</v>
      </c>
      <c r="T295" s="50" t="s">
        <v>1180</v>
      </c>
      <c r="U295" s="50"/>
      <c r="V295" s="50" t="s">
        <v>1180</v>
      </c>
      <c r="W295" s="26" t="s">
        <v>1167</v>
      </c>
      <c r="X295" s="50"/>
      <c r="Y295" s="50"/>
      <c r="Z295" s="50"/>
      <c r="AA295" s="23"/>
      <c r="AB295" s="23"/>
      <c r="AC295" s="14" t="s">
        <v>54</v>
      </c>
      <c r="AD295" s="14" t="s">
        <v>1179</v>
      </c>
      <c r="AE295" s="14" t="s">
        <v>671</v>
      </c>
      <c r="AF295" s="14" t="s">
        <v>335</v>
      </c>
      <c r="AG295" s="23"/>
      <c r="AH295" s="23" t="s">
        <v>61</v>
      </c>
      <c r="AI295" s="23" t="s">
        <v>101</v>
      </c>
      <c r="AJ295" s="50"/>
      <c r="AK295" s="50" t="s">
        <v>1181</v>
      </c>
      <c r="AL295" s="50"/>
      <c r="AM295" s="49"/>
      <c r="AN295" s="49"/>
      <c r="AO295" s="49"/>
      <c r="AP295" s="50" t="str">
        <f t="shared" si="12"/>
        <v>Across file comparison: The SEA number of students in the ALL, CWD, ECODIS, F, FCS, HOM, LEP, M, MAN, MAP, MB, MHL, MIG, MILCNCTD, MM, MW subgroups who took an assessment and received a valid score for GRADES ALL, HS and ALL, REGASSWACC, REGASSWOACC assessment types does not equal the number of students who participated in the assessment. The Grand Total discrepancy is 203915 students, or 98.81%, and the total discrepancy across GRADE HS is 67822 students, or -98.53%.
Similar discrepancies exist at the LEA and School levels. Please revise data and resubmit or explain in a data note why these data are accurate.</v>
      </c>
      <c r="AQ295" s="50" t="str">
        <f t="shared" si="13"/>
        <v>The 17-18 Science Assessment was a field test assignment and did not generate student Performance Level Data and proficiency rates were not available.</v>
      </c>
      <c r="AR295" s="50"/>
      <c r="AS295" s="50" t="str">
        <f t="shared" si="14"/>
        <v>Include</v>
      </c>
      <c r="AT295" s="50" t="str">
        <f>IF(VLOOKUP($A295,'Data Notes - Working'!$A$2:$BP$571,55,FALSE)=0,"",VLOOKUP($A295,'Data Notes - Working'!$A$2:$BP$571,55,FALSE))</f>
        <v>Science-only issue</v>
      </c>
      <c r="AU295" s="50" t="str">
        <f>IF(VLOOKUP($A295,'Data Notes - Working'!$A$2:$BP$571,56,FALSE)=0,"",VLOOKUP($A295,'Data Notes - Working'!$A$2:$BP$571,56,FALSE))</f>
        <v/>
      </c>
      <c r="AV295" s="50" t="str">
        <f>IF(VLOOKUP($A295,'Data Notes - Working'!$A$2:$BP$571,57,FALSE)=0,"",VLOOKUP($A295,'Data Notes - Working'!$A$2:$BP$571,57,FALSE))</f>
        <v/>
      </c>
      <c r="AW295" s="50" t="str">
        <f>IF(VLOOKUP($A295,'Data Notes - Working'!$A$2:$BP$571,58,FALSE)=0,"",VLOOKUP($A295,'Data Notes - Working'!$A$2:$BP$571,58,FALSE))</f>
        <v/>
      </c>
      <c r="AX295" s="50" t="str">
        <f>IF(VLOOKUP(A295,'Data Notes - Working'!A294:BP863,59,FALSE)=0,"",VLOOKUP(A295,'Data Notes - Working'!A294:BP863,59,FALSE))</f>
        <v>No</v>
      </c>
      <c r="AY295" s="50" t="str">
        <f>IF(VLOOKUP($A295,'Data Notes - Working'!$A$2:$BP$571,60,FALSE)=0,"",VLOOKUP($A295,'Data Notes - Working'!$A$2:$BP$571,60,FALSE))</f>
        <v>Across file comparison: The SEA number of students in the ALL, CWD, ECODIS, F, FCS, HOM, LEP, M, MAN, MAP, MB, MHL, MIG, MILCNCTD, MM, MW subgroups who took an assessment and received a valid score for GRADES ALL, HS and ALL, REGASSWACC, REGASSWOACC assessment types does not equal the number of students who participated in the assessment. The Grand Total discrepancy is 203915 students, or 98.81%, and the total discrepancy across GRADE HS is 67822 students, or -98.53%.
Similar discrepancies exist at the LEA and School levels. Please revise data and resubmit or explain in a data note why these data are accurate.</v>
      </c>
      <c r="AZ295" s="50" t="str">
        <f>IF(VLOOKUP($A295,'Data Notes - Working'!$A$2:$BP$571,61,FALSE)=0,"",VLOOKUP($A295,'Data Notes - Working'!$A$2:$BP$571,61,FALSE))</f>
        <v>The 17-18 Science Assessment was a field test assignment and did not generate student Performance Level Data and proficiency rates were not available.</v>
      </c>
      <c r="BA295" s="50"/>
      <c r="BB295" s="50"/>
      <c r="BC295" s="50"/>
      <c r="BD295" s="50"/>
      <c r="BE295" s="50"/>
      <c r="BF295" s="50"/>
      <c r="BG295" s="50"/>
    </row>
    <row r="296" spans="1:59" s="9" customFormat="1" ht="220.5">
      <c r="A296" s="13" t="s">
        <v>1182</v>
      </c>
      <c r="B296" s="14" t="s">
        <v>45</v>
      </c>
      <c r="C296" s="14" t="s">
        <v>46</v>
      </c>
      <c r="D296" s="14" t="s">
        <v>47</v>
      </c>
      <c r="E296" s="14" t="s">
        <v>1161</v>
      </c>
      <c r="F296" s="14" t="s">
        <v>1162</v>
      </c>
      <c r="G296" s="13" t="s">
        <v>127</v>
      </c>
      <c r="H296" s="14" t="s">
        <v>380</v>
      </c>
      <c r="I296" s="14" t="s">
        <v>381</v>
      </c>
      <c r="J296" s="14" t="s">
        <v>51</v>
      </c>
      <c r="K296" s="14" t="s">
        <v>130</v>
      </c>
      <c r="L296" s="14" t="s">
        <v>53</v>
      </c>
      <c r="M296" s="14"/>
      <c r="N296" s="14"/>
      <c r="O296" s="14"/>
      <c r="P296" s="14"/>
      <c r="Q296" s="14"/>
      <c r="R296" s="14"/>
      <c r="S296" s="14"/>
      <c r="T296" s="50"/>
      <c r="U296" s="50"/>
      <c r="V296" s="50"/>
      <c r="W296" s="26" t="s">
        <v>64</v>
      </c>
      <c r="X296" s="50"/>
      <c r="Y296" s="50"/>
      <c r="Z296" s="50"/>
      <c r="AA296" s="23"/>
      <c r="AB296" s="23"/>
      <c r="AC296" s="14" t="s">
        <v>54</v>
      </c>
      <c r="AD296" s="14" t="s">
        <v>1179</v>
      </c>
      <c r="AE296" s="14" t="s">
        <v>1168</v>
      </c>
      <c r="AF296" s="14" t="s">
        <v>133</v>
      </c>
      <c r="AG296" s="23"/>
      <c r="AH296" s="23" t="s">
        <v>61</v>
      </c>
      <c r="AI296" s="23" t="s">
        <v>78</v>
      </c>
      <c r="AJ296" s="50"/>
      <c r="AK296" s="50" t="s">
        <v>1183</v>
      </c>
      <c r="AL296" s="50"/>
      <c r="AM296" s="49"/>
      <c r="AN296" s="49"/>
      <c r="AO296" s="49"/>
      <c r="AP296" s="50" t="str">
        <f t="shared" si="12"/>
        <v>Across file comparison: The SEA number of students in the ALL, CWD, ECODIS, F, FCS, HOM, LEP, M, MAN, MAP, MB, MHL, MIG, MILCNCTD, MM, MW subgroups who took an assessment and received a valid score for GRADES 5, 8 and ALL assessment types does not equal the number of students who participated in the assessment. The total discrepancy across GRADE 5 is 69864 students, or -98.99%, and the total discrepancy across GRADE 8 is 66229 students, or -98.91%.
Similar discrepancies exist at the LEA and School levels. Please revise data and resubmit or explain in a data note why these data are accurate.</v>
      </c>
      <c r="AQ296" s="50" t="str">
        <f t="shared" si="13"/>
        <v/>
      </c>
      <c r="AR296" s="50"/>
      <c r="AS296" s="50" t="str">
        <f t="shared" si="14"/>
        <v>Include</v>
      </c>
      <c r="AT296" s="50" t="str">
        <f>IF(VLOOKUP($A296,'Data Notes - Working'!$A$2:$BP$571,55,FALSE)=0,"",VLOOKUP($A296,'Data Notes - Working'!$A$2:$BP$571,55,FALSE))</f>
        <v>Science-only issue</v>
      </c>
      <c r="AU296" s="50" t="str">
        <f>IF(VLOOKUP($A296,'Data Notes - Working'!$A$2:$BP$571,56,FALSE)=0,"",VLOOKUP($A296,'Data Notes - Working'!$A$2:$BP$571,56,FALSE))</f>
        <v/>
      </c>
      <c r="AV296" s="50" t="str">
        <f>IF(VLOOKUP($A296,'Data Notes - Working'!$A$2:$BP$571,57,FALSE)=0,"",VLOOKUP($A296,'Data Notes - Working'!$A$2:$BP$571,57,FALSE))</f>
        <v>No state response</v>
      </c>
      <c r="AW296" s="50" t="str">
        <f>IF(VLOOKUP($A296,'Data Notes - Working'!$A$2:$BP$571,58,FALSE)=0,"",VLOOKUP($A296,'Data Notes - Working'!$A$2:$BP$571,58,FALSE))</f>
        <v>No state response</v>
      </c>
      <c r="AX296" s="50" t="str">
        <f>IF(VLOOKUP(A296,'Data Notes - Working'!A295:BP864,59,FALSE)=0,"",VLOOKUP(A296,'Data Notes - Working'!A295:BP864,59,FALSE))</f>
        <v/>
      </c>
      <c r="AY296" s="50" t="str">
        <f>IF(VLOOKUP($A296,'Data Notes - Working'!$A$2:$BP$571,60,FALSE)=0,"",VLOOKUP($A296,'Data Notes - Working'!$A$2:$BP$571,60,FALSE))</f>
        <v>Across file comparison: The SEA number of students in the ALL, CWD, ECODIS, F, FCS, HOM, LEP, M, MAN, MAP, MB, MHL, MIG, MILCNCTD, MM, MW subgroups who took an assessment and received a valid score for GRADES 5, 8 and ALL assessment types does not equal the number of students who participated in the assessment. The total discrepancy across GRADE 5 is 69864 students, or -98.99%, and the total discrepancy across GRADE 8 is 66229 students, or -98.91%.
Similar discrepancies exist at the LEA and School levels. Please revise data and resubmit or explain in a data note why these data are accurate.</v>
      </c>
      <c r="AZ296" s="50" t="str">
        <f>IF(VLOOKUP($A296,'Data Notes - Working'!$A$2:$BP$571,61,FALSE)=0,"",VLOOKUP($A296,'Data Notes - Working'!$A$2:$BP$571,61,FALSE))</f>
        <v/>
      </c>
      <c r="BA296" s="50"/>
      <c r="BB296" s="50"/>
      <c r="BC296" s="50"/>
      <c r="BD296" s="50"/>
      <c r="BE296" s="50"/>
      <c r="BF296" s="50"/>
      <c r="BG296" s="50"/>
    </row>
    <row r="297" spans="1:59" s="9" customFormat="1" ht="165">
      <c r="A297" s="13" t="s">
        <v>1184</v>
      </c>
      <c r="B297" s="14" t="s">
        <v>45</v>
      </c>
      <c r="C297" s="14" t="s">
        <v>46</v>
      </c>
      <c r="D297" s="14" t="s">
        <v>47</v>
      </c>
      <c r="E297" s="14" t="s">
        <v>1161</v>
      </c>
      <c r="F297" s="14" t="s">
        <v>1162</v>
      </c>
      <c r="G297" s="14" t="s">
        <v>172</v>
      </c>
      <c r="H297" s="14" t="s">
        <v>91</v>
      </c>
      <c r="I297" s="14" t="s">
        <v>92</v>
      </c>
      <c r="J297" s="14" t="s">
        <v>73</v>
      </c>
      <c r="K297" s="14" t="s">
        <v>173</v>
      </c>
      <c r="L297" s="14" t="s">
        <v>53</v>
      </c>
      <c r="M297" s="14" t="s">
        <v>54</v>
      </c>
      <c r="N297" s="14" t="s">
        <v>54</v>
      </c>
      <c r="O297" s="14"/>
      <c r="P297" s="14" t="s">
        <v>1185</v>
      </c>
      <c r="Q297" s="14" t="s">
        <v>76</v>
      </c>
      <c r="R297" s="14" t="s">
        <v>133</v>
      </c>
      <c r="S297" s="14" t="s">
        <v>58</v>
      </c>
      <c r="T297" s="50" t="s">
        <v>1186</v>
      </c>
      <c r="U297" s="50"/>
      <c r="V297" s="50" t="s">
        <v>1186</v>
      </c>
      <c r="W297" s="26" t="s">
        <v>1187</v>
      </c>
      <c r="X297" s="50"/>
      <c r="Y297" s="50"/>
      <c r="Z297" s="50"/>
      <c r="AA297" s="23"/>
      <c r="AB297" s="23"/>
      <c r="AC297" s="23"/>
      <c r="AD297" s="23"/>
      <c r="AE297" s="23"/>
      <c r="AF297" s="23"/>
      <c r="AG297" s="23"/>
      <c r="AH297" s="23" t="s">
        <v>61</v>
      </c>
      <c r="AI297" s="23" t="s">
        <v>62</v>
      </c>
      <c r="AJ297" s="50"/>
      <c r="AK297" s="50"/>
      <c r="AL297" s="50"/>
      <c r="AM297" s="50"/>
      <c r="AN297" s="50"/>
      <c r="AO297" s="50"/>
      <c r="AP297" s="50" t="str">
        <f t="shared" si="12"/>
        <v/>
      </c>
      <c r="AQ297" s="50" t="str">
        <f t="shared" si="13"/>
        <v>The RLA assessment is primarily assessed in the 10th grade and the MTH assessment is primarily assessed in the 9th grade.  After verifying total state population numbers for the 2 grades the discrepancies match the population trend.</v>
      </c>
      <c r="AR297" s="50"/>
      <c r="AS297" s="50" t="str">
        <f t="shared" si="14"/>
        <v>Exclude</v>
      </c>
      <c r="AT297" s="50" t="str">
        <f>IF(VLOOKUP($A297,'Data Notes - Working'!$A$2:$BP$571,55,FALSE)=0,"",VLOOKUP($A297,'Data Notes - Working'!$A$2:$BP$571,55,FALSE))</f>
        <v>No</v>
      </c>
      <c r="AU297" s="50" t="str">
        <f>IF(VLOOKUP($A297,'Data Notes - Working'!$A$2:$BP$571,56,FALSE)=0,"",VLOOKUP($A297,'Data Notes - Working'!$A$2:$BP$571,56,FALSE))</f>
        <v>Resolved</v>
      </c>
      <c r="AV297" s="50" t="str">
        <f>IF(VLOOKUP($A297,'Data Notes - Working'!$A$2:$BP$571,57,FALSE)=0,"",VLOOKUP($A297,'Data Notes - Working'!$A$2:$BP$571,57,FALSE))</f>
        <v/>
      </c>
      <c r="AW297" s="50" t="str">
        <f>IF(VLOOKUP($A297,'Data Notes - Working'!$A$2:$BP$571,58,FALSE)=0,"",VLOOKUP($A297,'Data Notes - Working'!$A$2:$BP$571,58,FALSE))</f>
        <v/>
      </c>
      <c r="AX297" s="50" t="str">
        <f>IF(VLOOKUP(A297,'Data Notes - Working'!A296:BP865,59,FALSE)=0,"",VLOOKUP(A297,'Data Notes - Working'!A296:BP865,59,FALSE))</f>
        <v/>
      </c>
      <c r="AY297" s="50" t="str">
        <f>IF(VLOOKUP($A297,'Data Notes - Working'!$A$2:$BP$571,60,FALSE)=0,"",VLOOKUP($A297,'Data Notes - Working'!$A$2:$BP$571,60,FALSE))</f>
        <v/>
      </c>
      <c r="AZ297" s="50" t="str">
        <f>IF(VLOOKUP($A297,'Data Notes - Working'!$A$2:$BP$571,61,FALSE)=0,"",VLOOKUP($A297,'Data Notes - Working'!$A$2:$BP$571,61,FALSE))</f>
        <v/>
      </c>
      <c r="BA297" s="50"/>
      <c r="BB297" s="50"/>
      <c r="BC297" s="50"/>
      <c r="BD297" s="50"/>
      <c r="BE297" s="50"/>
      <c r="BF297" s="50"/>
      <c r="BG297" s="50"/>
    </row>
    <row r="298" spans="1:59" s="9" customFormat="1" ht="150">
      <c r="A298" s="13" t="s">
        <v>1188</v>
      </c>
      <c r="B298" s="14" t="s">
        <v>45</v>
      </c>
      <c r="C298" s="14" t="s">
        <v>46</v>
      </c>
      <c r="D298" s="14" t="s">
        <v>47</v>
      </c>
      <c r="E298" s="14" t="s">
        <v>1161</v>
      </c>
      <c r="F298" s="14" t="s">
        <v>1162</v>
      </c>
      <c r="G298" s="14" t="s">
        <v>172</v>
      </c>
      <c r="H298" s="14" t="s">
        <v>91</v>
      </c>
      <c r="I298" s="14" t="s">
        <v>92</v>
      </c>
      <c r="J298" s="14" t="s">
        <v>73</v>
      </c>
      <c r="K298" s="14" t="s">
        <v>173</v>
      </c>
      <c r="L298" s="14" t="s">
        <v>53</v>
      </c>
      <c r="M298" s="14"/>
      <c r="N298" s="14"/>
      <c r="O298" s="14"/>
      <c r="P298" s="14"/>
      <c r="Q298" s="14"/>
      <c r="R298" s="14"/>
      <c r="S298" s="14"/>
      <c r="T298" s="49"/>
      <c r="U298" s="49"/>
      <c r="V298" s="49"/>
      <c r="W298" s="26" t="s">
        <v>64</v>
      </c>
      <c r="X298" s="49"/>
      <c r="Y298" s="49"/>
      <c r="Z298" s="49"/>
      <c r="AA298" s="14" t="s">
        <v>54</v>
      </c>
      <c r="AB298" s="14" t="s">
        <v>54</v>
      </c>
      <c r="AC298" s="14"/>
      <c r="AD298" s="14" t="s">
        <v>1189</v>
      </c>
      <c r="AE298" s="14" t="s">
        <v>76</v>
      </c>
      <c r="AF298" s="23" t="s">
        <v>133</v>
      </c>
      <c r="AG298" s="23" t="s">
        <v>141</v>
      </c>
      <c r="AH298" s="14" t="s">
        <v>61</v>
      </c>
      <c r="AI298" s="14" t="s">
        <v>78</v>
      </c>
      <c r="AJ298" s="14"/>
      <c r="AK298" s="50" t="s">
        <v>1190</v>
      </c>
      <c r="AL298" s="50"/>
      <c r="AM298" s="50"/>
      <c r="AN298" s="50"/>
      <c r="AO298" s="50"/>
      <c r="AP298" s="50" t="str">
        <f t="shared" si="12"/>
        <v>Subject Count Comparison - MTH to RLA (FS185, 188): The count of ECODIS, F, FCS, LEP, MAN, MHL, MIG, MILCNCTD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1817 students, or -5.89%, is in the ECODIS subgroup. Please revise data and resubmit or explain in a data note why these data are accurate.</v>
      </c>
      <c r="AQ298" s="50" t="str">
        <f t="shared" si="13"/>
        <v/>
      </c>
      <c r="AR298" s="50"/>
      <c r="AS298" s="50" t="str">
        <f t="shared" si="14"/>
        <v>Include</v>
      </c>
      <c r="AT298" s="50" t="str">
        <f>IF(VLOOKUP($A298,'Data Notes - Working'!$A$2:$BP$571,55,FALSE)=0,"",VLOOKUP($A298,'Data Notes - Working'!$A$2:$BP$571,55,FALSE))</f>
        <v/>
      </c>
      <c r="AU298" s="50" t="str">
        <f>IF(VLOOKUP($A298,'Data Notes - Working'!$A$2:$BP$571,56,FALSE)=0,"",VLOOKUP($A298,'Data Notes - Working'!$A$2:$BP$571,56,FALSE))</f>
        <v/>
      </c>
      <c r="AV298" s="50" t="str">
        <f>IF(VLOOKUP($A298,'Data Notes - Working'!$A$2:$BP$571,57,FALSE)=0,"",VLOOKUP($A298,'Data Notes - Working'!$A$2:$BP$571,57,FALSE))</f>
        <v>No state response</v>
      </c>
      <c r="AW298" s="50" t="str">
        <f>IF(VLOOKUP($A298,'Data Notes - Working'!$A$2:$BP$571,58,FALSE)=0,"",VLOOKUP($A298,'Data Notes - Working'!$A$2:$BP$571,58,FALSE))</f>
        <v>No state response</v>
      </c>
      <c r="AX298" s="50" t="str">
        <f>IF(VLOOKUP(A298,'Data Notes - Working'!A297:BP866,59,FALSE)=0,"",VLOOKUP(A298,'Data Notes - Working'!A297:BP866,59,FALSE))</f>
        <v/>
      </c>
      <c r="AY298" s="50" t="str">
        <f>IF(VLOOKUP($A298,'Data Notes - Working'!$A$2:$BP$571,60,FALSE)=0,"",VLOOKUP($A298,'Data Notes - Working'!$A$2:$BP$571,60,FALSE))</f>
        <v>Subject Count Comparison - MTH to RLA (FS185, 188): The count of ECODIS, F, FCS, LEP, MAN, MHL, MIG, MILCNCTD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1817 students, or -5.89%, is in the ECODIS subgroup. Please revise data and resubmit or explain in a data note why these data are accurate.</v>
      </c>
      <c r="AZ298" s="50" t="str">
        <f>IF(VLOOKUP($A298,'Data Notes - Working'!$A$2:$BP$571,61,FALSE)=0,"",VLOOKUP($A298,'Data Notes - Working'!$A$2:$BP$571,61,FALSE))</f>
        <v/>
      </c>
      <c r="BA298" s="50"/>
      <c r="BB298" s="50"/>
      <c r="BC298" s="50"/>
      <c r="BD298" s="50"/>
      <c r="BE298" s="50"/>
      <c r="BF298" s="50"/>
      <c r="BG298" s="50"/>
    </row>
    <row r="299" spans="1:59" s="9" customFormat="1" ht="150">
      <c r="A299" s="13" t="s">
        <v>1191</v>
      </c>
      <c r="B299" s="14" t="s">
        <v>45</v>
      </c>
      <c r="C299" s="14" t="s">
        <v>46</v>
      </c>
      <c r="D299" s="14" t="s">
        <v>47</v>
      </c>
      <c r="E299" s="14" t="s">
        <v>1161</v>
      </c>
      <c r="F299" s="14" t="s">
        <v>1162</v>
      </c>
      <c r="G299" s="17" t="s">
        <v>136</v>
      </c>
      <c r="H299" s="18">
        <v>185</v>
      </c>
      <c r="I299" s="14">
        <v>588</v>
      </c>
      <c r="J299" s="14" t="s">
        <v>73</v>
      </c>
      <c r="K299" s="14" t="s">
        <v>137</v>
      </c>
      <c r="L299" s="14" t="s">
        <v>53</v>
      </c>
      <c r="M299" s="14" t="s">
        <v>54</v>
      </c>
      <c r="N299" s="14"/>
      <c r="O299" s="14"/>
      <c r="P299" s="14" t="s">
        <v>55</v>
      </c>
      <c r="Q299" s="14" t="s">
        <v>56</v>
      </c>
      <c r="R299" s="14" t="s">
        <v>140</v>
      </c>
      <c r="S299" s="14" t="s">
        <v>58</v>
      </c>
      <c r="T299" s="50" t="s">
        <v>1192</v>
      </c>
      <c r="U299" s="50"/>
      <c r="V299" s="50" t="s">
        <v>1193</v>
      </c>
      <c r="W299" s="26" t="s">
        <v>1194</v>
      </c>
      <c r="X299" s="50"/>
      <c r="Y299" s="50"/>
      <c r="Z299" s="50" t="s">
        <v>437</v>
      </c>
      <c r="AA299" s="23" t="s">
        <v>54</v>
      </c>
      <c r="AB299" s="23"/>
      <c r="AC299" s="23"/>
      <c r="AD299" s="14" t="s">
        <v>139</v>
      </c>
      <c r="AE299" s="14" t="s">
        <v>133</v>
      </c>
      <c r="AF299" s="14" t="s">
        <v>140</v>
      </c>
      <c r="AG299" s="14" t="s">
        <v>141</v>
      </c>
      <c r="AH299" s="23" t="s">
        <v>61</v>
      </c>
      <c r="AI299" s="23" t="s">
        <v>101</v>
      </c>
      <c r="AJ299" s="44"/>
      <c r="AK299" s="50" t="s">
        <v>1193</v>
      </c>
      <c r="AL299" s="50"/>
      <c r="AM299" s="50"/>
      <c r="AN299" s="50"/>
      <c r="AO299" s="50"/>
      <c r="AP299" s="50" t="str">
        <f t="shared" si="12"/>
        <v>1% CWD Alternate Assessment Participation [MATHEMATICS]: Students with Disabilities (IDEA) (CWD) taking the alternate assessment based on alternate achievement standards (ALTPARTALTACH) make up 1.06%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Q299" s="50" t="str">
        <f t="shared" si="13"/>
        <v>The state received a waiver for exceeding the 1% threshold for the 2017-2018 School Year and is actively monitoring districts.</v>
      </c>
      <c r="AR299" s="50"/>
      <c r="AS299" s="50" t="str">
        <f t="shared" si="14"/>
        <v>Include</v>
      </c>
      <c r="AT299" s="50" t="str">
        <f>IF(VLOOKUP($A299,'Data Notes - Working'!$A$2:$BP$571,55,FALSE)=0,"",VLOOKUP($A299,'Data Notes - Working'!$A$2:$BP$571,55,FALSE))</f>
        <v/>
      </c>
      <c r="AU299" s="50" t="str">
        <f>IF(VLOOKUP($A299,'Data Notes - Working'!$A$2:$BP$571,56,FALSE)=0,"",VLOOKUP($A299,'Data Notes - Working'!$A$2:$BP$571,56,FALSE))</f>
        <v/>
      </c>
      <c r="AV299" s="50" t="str">
        <f>IF(VLOOKUP($A299,'Data Notes - Working'!$A$2:$BP$571,57,FALSE)=0,"",VLOOKUP($A299,'Data Notes - Working'!$A$2:$BP$571,57,FALSE))</f>
        <v/>
      </c>
      <c r="AW299" s="50" t="str">
        <f>IF(VLOOKUP($A299,'Data Notes - Working'!$A$2:$BP$571,58,FALSE)=0,"",VLOOKUP($A299,'Data Notes - Working'!$A$2:$BP$571,58,FALSE))</f>
        <v/>
      </c>
      <c r="AX299" s="50" t="str">
        <f>IF(VLOOKUP(A299,'Data Notes - Working'!A298:BP867,59,FALSE)=0,"",VLOOKUP(A299,'Data Notes - Working'!A298:BP867,59,FALSE))</f>
        <v>No</v>
      </c>
      <c r="AY299" s="50" t="str">
        <f>IF(VLOOKUP($A299,'Data Notes - Working'!$A$2:$BP$571,60,FALSE)=0,"",VLOOKUP($A299,'Data Notes - Working'!$A$2:$BP$571,60,FALSE))</f>
        <v>1% CWD Alternate Assessment Participation [MATHEMATICS]: Students with Disabilities (IDEA) (CWD) taking the alternate assessment based on alternate achievement standards (ALTPARTALTACH) make up 1.06%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299" s="50" t="str">
        <f>IF(VLOOKUP($A299,'Data Notes - Working'!$A$2:$BP$571,61,FALSE)=0,"",VLOOKUP($A299,'Data Notes - Working'!$A$2:$BP$571,61,FALSE))</f>
        <v>The state received a waiver for exceeding the 1% threshold for the 2017-2018 School Year and is actively monitoring districts.</v>
      </c>
      <c r="BA299" s="50"/>
      <c r="BB299" s="50"/>
      <c r="BC299" s="50"/>
      <c r="BD299" s="50"/>
      <c r="BE299" s="50"/>
      <c r="BF299" s="50"/>
      <c r="BG299" s="50"/>
    </row>
    <row r="300" spans="1:59" s="9" customFormat="1" ht="165">
      <c r="A300" s="13" t="s">
        <v>1195</v>
      </c>
      <c r="B300" s="14" t="s">
        <v>45</v>
      </c>
      <c r="C300" s="14" t="s">
        <v>46</v>
      </c>
      <c r="D300" s="14" t="s">
        <v>47</v>
      </c>
      <c r="E300" s="14" t="s">
        <v>1161</v>
      </c>
      <c r="F300" s="14" t="s">
        <v>1162</v>
      </c>
      <c r="G300" s="17" t="s">
        <v>136</v>
      </c>
      <c r="H300" s="18">
        <v>188</v>
      </c>
      <c r="I300" s="14">
        <v>589</v>
      </c>
      <c r="J300" s="14" t="s">
        <v>73</v>
      </c>
      <c r="K300" s="14" t="s">
        <v>137</v>
      </c>
      <c r="L300" s="14" t="s">
        <v>53</v>
      </c>
      <c r="M300" s="14"/>
      <c r="N300" s="14" t="s">
        <v>54</v>
      </c>
      <c r="O300" s="14"/>
      <c r="P300" s="14" t="s">
        <v>55</v>
      </c>
      <c r="Q300" s="14" t="s">
        <v>56</v>
      </c>
      <c r="R300" s="14" t="s">
        <v>140</v>
      </c>
      <c r="S300" s="14" t="s">
        <v>58</v>
      </c>
      <c r="T300" s="50" t="s">
        <v>1196</v>
      </c>
      <c r="U300" s="50"/>
      <c r="V300" s="50" t="s">
        <v>1197</v>
      </c>
      <c r="W300" s="26" t="s">
        <v>1194</v>
      </c>
      <c r="X300" s="50"/>
      <c r="Y300" s="50"/>
      <c r="Z300" s="50" t="s">
        <v>437</v>
      </c>
      <c r="AA300" s="23"/>
      <c r="AB300" s="23" t="s">
        <v>54</v>
      </c>
      <c r="AC300" s="23"/>
      <c r="AD300" s="14" t="s">
        <v>139</v>
      </c>
      <c r="AE300" s="14" t="s">
        <v>133</v>
      </c>
      <c r="AF300" s="14" t="s">
        <v>140</v>
      </c>
      <c r="AG300" s="14" t="s">
        <v>141</v>
      </c>
      <c r="AH300" s="23" t="s">
        <v>61</v>
      </c>
      <c r="AI300" s="23" t="s">
        <v>101</v>
      </c>
      <c r="AJ300" s="44"/>
      <c r="AK300" s="50" t="s">
        <v>1197</v>
      </c>
      <c r="AL300" s="50"/>
      <c r="AM300" s="50"/>
      <c r="AN300" s="50"/>
      <c r="AO300" s="50"/>
      <c r="AP300" s="50" t="str">
        <f t="shared" si="12"/>
        <v>1% CWD Alternate Assessment Participation [READING/LANGUAGE ARTS]: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Q300" s="50" t="str">
        <f t="shared" si="13"/>
        <v>The state received a waiver for exceeding the 1% threshold for the 2017-2018 School Year and is actively monitoring districts.</v>
      </c>
      <c r="AR300" s="50"/>
      <c r="AS300" s="50" t="str">
        <f t="shared" si="14"/>
        <v>Include</v>
      </c>
      <c r="AT300" s="50" t="str">
        <f>IF(VLOOKUP($A300,'Data Notes - Working'!$A$2:$BP$571,55,FALSE)=0,"",VLOOKUP($A300,'Data Notes - Working'!$A$2:$BP$571,55,FALSE))</f>
        <v/>
      </c>
      <c r="AU300" s="50" t="str">
        <f>IF(VLOOKUP($A300,'Data Notes - Working'!$A$2:$BP$571,56,FALSE)=0,"",VLOOKUP($A300,'Data Notes - Working'!$A$2:$BP$571,56,FALSE))</f>
        <v/>
      </c>
      <c r="AV300" s="50" t="str">
        <f>IF(VLOOKUP($A300,'Data Notes - Working'!$A$2:$BP$571,57,FALSE)=0,"",VLOOKUP($A300,'Data Notes - Working'!$A$2:$BP$571,57,FALSE))</f>
        <v/>
      </c>
      <c r="AW300" s="50" t="str">
        <f>IF(VLOOKUP($A300,'Data Notes - Working'!$A$2:$BP$571,58,FALSE)=0,"",VLOOKUP($A300,'Data Notes - Working'!$A$2:$BP$571,58,FALSE))</f>
        <v/>
      </c>
      <c r="AX300" s="50" t="str">
        <f>IF(VLOOKUP(A300,'Data Notes - Working'!A299:BP868,59,FALSE)=0,"",VLOOKUP(A300,'Data Notes - Working'!A299:BP868,59,FALSE))</f>
        <v>No</v>
      </c>
      <c r="AY300" s="50" t="str">
        <f>IF(VLOOKUP($A300,'Data Notes - Working'!$A$2:$BP$571,60,FALSE)=0,"",VLOOKUP($A300,'Data Notes - Working'!$A$2:$BP$571,60,FALSE))</f>
        <v>1% CWD Alternate Assessment Participation [READING/LANGUAGE ARTS]: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300" s="50" t="str">
        <f>IF(VLOOKUP($A300,'Data Notes - Working'!$A$2:$BP$571,61,FALSE)=0,"",VLOOKUP($A300,'Data Notes - Working'!$A$2:$BP$571,61,FALSE))</f>
        <v>The state received a waiver for exceeding the 1% threshold for the 2017-2018 School Year and is actively monitoring districts.</v>
      </c>
      <c r="BA300" s="50"/>
      <c r="BB300" s="50"/>
      <c r="BC300" s="50"/>
      <c r="BD300" s="50"/>
      <c r="BE300" s="50"/>
      <c r="BF300" s="50"/>
      <c r="BG300" s="50"/>
    </row>
    <row r="301" spans="1:59" s="9" customFormat="1" ht="150">
      <c r="A301" s="13" t="s">
        <v>1198</v>
      </c>
      <c r="B301" s="14" t="s">
        <v>45</v>
      </c>
      <c r="C301" s="14" t="s">
        <v>46</v>
      </c>
      <c r="D301" s="14" t="s">
        <v>47</v>
      </c>
      <c r="E301" s="14" t="s">
        <v>1161</v>
      </c>
      <c r="F301" s="14" t="s">
        <v>1162</v>
      </c>
      <c r="G301" s="17" t="s">
        <v>136</v>
      </c>
      <c r="H301" s="18">
        <v>189</v>
      </c>
      <c r="I301" s="14">
        <v>590</v>
      </c>
      <c r="J301" s="14" t="s">
        <v>73</v>
      </c>
      <c r="K301" s="14" t="s">
        <v>137</v>
      </c>
      <c r="L301" s="14" t="s">
        <v>53</v>
      </c>
      <c r="M301" s="14"/>
      <c r="N301" s="14"/>
      <c r="O301" s="14" t="s">
        <v>54</v>
      </c>
      <c r="P301" s="14" t="s">
        <v>55</v>
      </c>
      <c r="Q301" s="14" t="s">
        <v>56</v>
      </c>
      <c r="R301" s="14" t="s">
        <v>140</v>
      </c>
      <c r="S301" s="14" t="s">
        <v>58</v>
      </c>
      <c r="T301" s="50" t="s">
        <v>1199</v>
      </c>
      <c r="U301" s="50"/>
      <c r="V301" s="50" t="s">
        <v>1200</v>
      </c>
      <c r="W301" s="26" t="s">
        <v>1194</v>
      </c>
      <c r="X301" s="50"/>
      <c r="Y301" s="50"/>
      <c r="Z301" s="50" t="s">
        <v>437</v>
      </c>
      <c r="AA301" s="23"/>
      <c r="AB301" s="23"/>
      <c r="AC301" s="23" t="s">
        <v>54</v>
      </c>
      <c r="AD301" s="14" t="s">
        <v>139</v>
      </c>
      <c r="AE301" s="14" t="s">
        <v>133</v>
      </c>
      <c r="AF301" s="14" t="s">
        <v>140</v>
      </c>
      <c r="AG301" s="14" t="s">
        <v>141</v>
      </c>
      <c r="AH301" s="23" t="s">
        <v>61</v>
      </c>
      <c r="AI301" s="23" t="s">
        <v>101</v>
      </c>
      <c r="AJ301" s="50"/>
      <c r="AK301" s="50" t="s">
        <v>1201</v>
      </c>
      <c r="AL301" s="50"/>
      <c r="AM301" s="50"/>
      <c r="AN301" s="50"/>
      <c r="AO301" s="50"/>
      <c r="AP301" s="50" t="str">
        <f t="shared" si="12"/>
        <v>1% CWD Alternate Assessment Participation [SCIENCE]: Students with Disabilities (IDEA) (CWD) taking the alternate assessment based on alternate achievement standards (ALTPARTALTACH) make up 1.06%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301" s="50" t="str">
        <f t="shared" si="13"/>
        <v>The state received a waiver for exceeding the 1% threshold for the 2017-2018 School Year and is actively monitoring districts.</v>
      </c>
      <c r="AR301" s="50"/>
      <c r="AS301" s="50" t="str">
        <f t="shared" si="14"/>
        <v>Include</v>
      </c>
      <c r="AT301" s="50" t="str">
        <f>IF(VLOOKUP($A301,'Data Notes - Working'!$A$2:$BP$571,55,FALSE)=0,"",VLOOKUP($A301,'Data Notes - Working'!$A$2:$BP$571,55,FALSE))</f>
        <v>Science-only issue</v>
      </c>
      <c r="AU301" s="50" t="str">
        <f>IF(VLOOKUP($A301,'Data Notes - Working'!$A$2:$BP$571,56,FALSE)=0,"",VLOOKUP($A301,'Data Notes - Working'!$A$2:$BP$571,56,FALSE))</f>
        <v/>
      </c>
      <c r="AV301" s="50" t="str">
        <f>IF(VLOOKUP($A301,'Data Notes - Working'!$A$2:$BP$571,57,FALSE)=0,"",VLOOKUP($A301,'Data Notes - Working'!$A$2:$BP$571,57,FALSE))</f>
        <v/>
      </c>
      <c r="AW301" s="50" t="str">
        <f>IF(VLOOKUP($A301,'Data Notes - Working'!$A$2:$BP$571,58,FALSE)=0,"",VLOOKUP($A301,'Data Notes - Working'!$A$2:$BP$571,58,FALSE))</f>
        <v/>
      </c>
      <c r="AX301" s="50" t="str">
        <f>IF(VLOOKUP(A301,'Data Notes - Working'!A300:BP869,59,FALSE)=0,"",VLOOKUP(A301,'Data Notes - Working'!A300:BP869,59,FALSE))</f>
        <v>No</v>
      </c>
      <c r="AY301" s="50" t="str">
        <f>IF(VLOOKUP($A301,'Data Notes - Working'!$A$2:$BP$571,60,FALSE)=0,"",VLOOKUP($A301,'Data Notes - Working'!$A$2:$BP$571,60,FALSE))</f>
        <v>1% CWD Alternate Assessment Participation [SCIENCE]: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301" s="50" t="str">
        <f>IF(VLOOKUP($A301,'Data Notes - Working'!$A$2:$BP$571,61,FALSE)=0,"",VLOOKUP($A301,'Data Notes - Working'!$A$2:$BP$571,61,FALSE))</f>
        <v>The state received a waiver for exceeding the 1% threshold for the 2017-2018 School Year and is actively monitoring districts.</v>
      </c>
      <c r="BA301" s="50"/>
      <c r="BB301" s="50"/>
      <c r="BC301" s="50"/>
      <c r="BD301" s="50"/>
      <c r="BE301" s="50"/>
      <c r="BF301" s="50"/>
      <c r="BG301" s="50"/>
    </row>
    <row r="302" spans="1:59" s="9" customFormat="1" ht="180">
      <c r="A302" s="13" t="s">
        <v>1202</v>
      </c>
      <c r="B302" s="14" t="s">
        <v>45</v>
      </c>
      <c r="C302" s="14" t="s">
        <v>46</v>
      </c>
      <c r="D302" s="14" t="s">
        <v>47</v>
      </c>
      <c r="E302" s="14" t="s">
        <v>1203</v>
      </c>
      <c r="F302" s="14" t="s">
        <v>1204</v>
      </c>
      <c r="G302" s="13" t="s">
        <v>95</v>
      </c>
      <c r="H302" s="16" t="s">
        <v>198</v>
      </c>
      <c r="I302" s="14" t="s">
        <v>199</v>
      </c>
      <c r="J302" s="14" t="s">
        <v>73</v>
      </c>
      <c r="K302" s="14" t="s">
        <v>98</v>
      </c>
      <c r="L302" s="14" t="s">
        <v>53</v>
      </c>
      <c r="M302" s="14" t="s">
        <v>54</v>
      </c>
      <c r="N302" s="14" t="s">
        <v>54</v>
      </c>
      <c r="O302" s="14"/>
      <c r="P302" s="14" t="s">
        <v>55</v>
      </c>
      <c r="Q302" s="14">
        <v>11</v>
      </c>
      <c r="R302" s="14" t="s">
        <v>77</v>
      </c>
      <c r="S302" s="14" t="s">
        <v>58</v>
      </c>
      <c r="T302" s="50" t="s">
        <v>1205</v>
      </c>
      <c r="U302" s="50"/>
      <c r="V302" s="50" t="s">
        <v>1205</v>
      </c>
      <c r="W302" s="26" t="s">
        <v>1206</v>
      </c>
      <c r="X302" s="50"/>
      <c r="Y302" s="50"/>
      <c r="Z302" s="50"/>
      <c r="AA302" s="23" t="s">
        <v>54</v>
      </c>
      <c r="AB302" s="23" t="s">
        <v>54</v>
      </c>
      <c r="AC302" s="23"/>
      <c r="AD302" s="23" t="s">
        <v>55</v>
      </c>
      <c r="AE302" s="23">
        <v>11</v>
      </c>
      <c r="AF302" s="23" t="s">
        <v>77</v>
      </c>
      <c r="AG302" s="23"/>
      <c r="AH302" s="23" t="s">
        <v>185</v>
      </c>
      <c r="AI302" s="23" t="s">
        <v>101</v>
      </c>
      <c r="AJ302" s="50"/>
      <c r="AK302" s="50" t="s">
        <v>1205</v>
      </c>
      <c r="AL302" s="50"/>
      <c r="AM302" s="50"/>
      <c r="AN302" s="50"/>
      <c r="AO302" s="50"/>
      <c r="AP302" s="50" t="str">
        <f t="shared" si="12"/>
        <v>Missing Data (175/178/185/188): Achievement and Participation data for students in all subgroups in GRADE 11 for a(n) REGASSWACC, REGPARTWACC Assessment Type was not reported at the SEA, LEA, and School levels. Please submit data.</v>
      </c>
      <c r="AQ302" s="50" t="str">
        <f t="shared" si="13"/>
        <v>Montana uses the ACT college entrance test for 11th grade accountability in both math and reading/language arts.  For the 17-18 administration of this test, we did not identify any students who received anything that would qualify as an accommodation for our other assessments (Smarter Balanced or the CRT Science).  With the recent peer review, we expect to address accommodations for the ACT in our guidance and we expect to report more students for this category in the 18-19 school year.</v>
      </c>
      <c r="AR302" s="50"/>
      <c r="AS302" s="50" t="str">
        <f t="shared" si="14"/>
        <v>Include</v>
      </c>
      <c r="AT302" s="50" t="str">
        <f>IF(VLOOKUP($A302,'Data Notes - Working'!$A$2:$BP$571,55,FALSE)=0,"",VLOOKUP($A302,'Data Notes - Working'!$A$2:$BP$571,55,FALSE))</f>
        <v/>
      </c>
      <c r="AU302" s="50" t="str">
        <f>IF(VLOOKUP($A302,'Data Notes - Working'!$A$2:$BP$571,56,FALSE)=0,"",VLOOKUP($A302,'Data Notes - Working'!$A$2:$BP$571,56,FALSE))</f>
        <v/>
      </c>
      <c r="AV302" s="50" t="str">
        <f>IF(VLOOKUP($A302,'Data Notes - Working'!$A$2:$BP$571,57,FALSE)=0,"",VLOOKUP($A302,'Data Notes - Working'!$A$2:$BP$571,57,FALSE))</f>
        <v/>
      </c>
      <c r="AW302" s="50" t="str">
        <f>IF(VLOOKUP($A302,'Data Notes - Working'!$A$2:$BP$571,58,FALSE)=0,"",VLOOKUP($A302,'Data Notes - Working'!$A$2:$BP$571,58,FALSE))</f>
        <v/>
      </c>
      <c r="AX302" s="50" t="str">
        <f>IF(VLOOKUP(A302,'Data Notes - Working'!A301:BP870,59,FALSE)=0,"",VLOOKUP(A302,'Data Notes - Working'!A301:BP870,59,FALSE))</f>
        <v>No</v>
      </c>
      <c r="AY302" s="50" t="str">
        <f>IF(VLOOKUP($A302,'Data Notes - Working'!$A$2:$BP$571,60,FALSE)=0,"",VLOOKUP($A302,'Data Notes - Working'!$A$2:$BP$571,60,FALSE))</f>
        <v>Missing Data (175/178/185/188): Achievement and Participation data for students in all subgroups in GRADE 11 for a(n) REGASSWACC, REGPARTWACC Assessment Type was not reported at the SEA, LEA, and School levels. Please submit data.</v>
      </c>
      <c r="AZ302" s="50" t="str">
        <f>IF(VLOOKUP($A302,'Data Notes - Working'!$A$2:$BP$571,61,FALSE)=0,"",VLOOKUP($A302,'Data Notes - Working'!$A$2:$BP$571,61,FALSE))</f>
        <v>Montana uses the ACT college entrance test for 11th grade accountability in both math and reading/language arts.  For the 17-18 administration of this test, we did not identify any students who received anything that would qualify as an accommodation for our other assessments (Smarter Balanced or the CRT Science).  With the recent peer review, we expect to address accommodations for the ACT in our guidance and we expect to report more students for this category in the 18-19 school year.</v>
      </c>
      <c r="BA302" s="50"/>
      <c r="BB302" s="50"/>
      <c r="BC302" s="50"/>
      <c r="BD302" s="50"/>
      <c r="BE302" s="50"/>
      <c r="BF302" s="50"/>
      <c r="BG302" s="50"/>
    </row>
    <row r="303" spans="1:59" s="9" customFormat="1" ht="94.5">
      <c r="A303" s="13" t="s">
        <v>1208</v>
      </c>
      <c r="B303" s="14" t="s">
        <v>45</v>
      </c>
      <c r="C303" s="14" t="s">
        <v>46</v>
      </c>
      <c r="D303" s="14" t="s">
        <v>47</v>
      </c>
      <c r="E303" s="14" t="s">
        <v>1203</v>
      </c>
      <c r="F303" s="14" t="s">
        <v>1204</v>
      </c>
      <c r="G303" s="13" t="s">
        <v>104</v>
      </c>
      <c r="H303" s="14" t="s">
        <v>157</v>
      </c>
      <c r="I303" s="14" t="s">
        <v>158</v>
      </c>
      <c r="J303" s="14" t="s">
        <v>73</v>
      </c>
      <c r="K303" s="14" t="s">
        <v>107</v>
      </c>
      <c r="L303" s="14" t="s">
        <v>53</v>
      </c>
      <c r="M303" s="14" t="s">
        <v>54</v>
      </c>
      <c r="N303" s="14" t="s">
        <v>54</v>
      </c>
      <c r="O303" s="14" t="s">
        <v>54</v>
      </c>
      <c r="P303" s="14" t="s">
        <v>108</v>
      </c>
      <c r="Q303" s="14" t="s">
        <v>108</v>
      </c>
      <c r="R303" s="14" t="s">
        <v>108</v>
      </c>
      <c r="S303" s="14" t="s">
        <v>108</v>
      </c>
      <c r="T303" s="50" t="s">
        <v>109</v>
      </c>
      <c r="U303" s="50"/>
      <c r="V303" s="50" t="s">
        <v>109</v>
      </c>
      <c r="W303" s="26" t="s">
        <v>1209</v>
      </c>
      <c r="X303" s="50"/>
      <c r="Y303" s="50"/>
      <c r="Z303" s="50"/>
      <c r="AA303" s="23" t="s">
        <v>54</v>
      </c>
      <c r="AB303" s="23" t="s">
        <v>54</v>
      </c>
      <c r="AC303" s="23" t="s">
        <v>54</v>
      </c>
      <c r="AD303" s="14" t="s">
        <v>108</v>
      </c>
      <c r="AE303" s="14" t="s">
        <v>108</v>
      </c>
      <c r="AF303" s="14" t="s">
        <v>108</v>
      </c>
      <c r="AG303" s="14" t="s">
        <v>108</v>
      </c>
      <c r="AH303" s="23" t="s">
        <v>185</v>
      </c>
      <c r="AI303" s="23" t="s">
        <v>101</v>
      </c>
      <c r="AJ303" s="50"/>
      <c r="AK303" s="50" t="s">
        <v>111</v>
      </c>
      <c r="AL303" s="50"/>
      <c r="AM303" s="50"/>
      <c r="AN303" s="50"/>
      <c r="AO303" s="50"/>
      <c r="AP303" s="50" t="str">
        <f t="shared" si="12"/>
        <v>A year to year change of more than 200 (count difference) and 10% was identified for at least one subgroup, assessment type, or grade. Please review the CDQR Year to Year tab. Please resubmit SY 2017-18 data or submit a data note to explain why these data are accurate.</v>
      </c>
      <c r="AQ303" s="50" t="str">
        <f t="shared" si="13"/>
        <v>OPI did not use the MM classification in previous reporting.  SY 2018 was the first year MT used this classification for assessment files.</v>
      </c>
      <c r="AR303" s="50"/>
      <c r="AS303" s="50" t="str">
        <f t="shared" si="14"/>
        <v>Include</v>
      </c>
      <c r="AT303" s="50" t="str">
        <f>IF(VLOOKUP($A303,'Data Notes - Working'!$A$2:$BP$571,55,FALSE)=0,"",VLOOKUP($A303,'Data Notes - Working'!$A$2:$BP$571,55,FALSE))</f>
        <v/>
      </c>
      <c r="AU303" s="50" t="str">
        <f>IF(VLOOKUP($A303,'Data Notes - Working'!$A$2:$BP$571,56,FALSE)=0,"",VLOOKUP($A303,'Data Notes - Working'!$A$2:$BP$571,56,FALSE))</f>
        <v/>
      </c>
      <c r="AV303" s="50" t="str">
        <f>IF(VLOOKUP($A303,'Data Notes - Working'!$A$2:$BP$571,57,FALSE)=0,"",VLOOKUP($A303,'Data Notes - Working'!$A$2:$BP$571,57,FALSE))</f>
        <v>Y2Y explained</v>
      </c>
      <c r="AW303" s="50" t="str">
        <f>IF(VLOOKUP($A303,'Data Notes - Working'!$A$2:$BP$571,58,FALSE)=0,"",VLOOKUP($A303,'Data Notes - Working'!$A$2:$BP$571,58,FALSE))</f>
        <v/>
      </c>
      <c r="AX303" s="50" t="str">
        <f>IF(VLOOKUP(A303,'Data Notes - Working'!A302:BP871,59,FALSE)=0,"",VLOOKUP(A303,'Data Notes - Working'!A302:BP871,59,FALSE))</f>
        <v>No</v>
      </c>
      <c r="AY303" s="50" t="str">
        <f>IF(VLOOKUP($A303,'Data Notes - Working'!$A$2:$BP$571,60,FALSE)=0,"",VLOOKUP($A303,'Data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303" s="50" t="str">
        <f>IF(VLOOKUP($A303,'Data Notes - Working'!$A$2:$BP$571,61,FALSE)=0,"",VLOOKUP($A303,'Data Notes - Working'!$A$2:$BP$571,61,FALSE))</f>
        <v>OPI did not use the MM classification in previous reporting.  SY 2018 was the first year MT used this classification for assessment files.</v>
      </c>
      <c r="BA303" s="50"/>
      <c r="BB303" s="50"/>
      <c r="BC303" s="50"/>
      <c r="BD303" s="50"/>
      <c r="BE303" s="50"/>
      <c r="BF303" s="50"/>
      <c r="BG303" s="50"/>
    </row>
    <row r="304" spans="1:59" s="9" customFormat="1" ht="78.75">
      <c r="A304" s="13" t="s">
        <v>1211</v>
      </c>
      <c r="B304" s="14" t="s">
        <v>45</v>
      </c>
      <c r="C304" s="14" t="s">
        <v>46</v>
      </c>
      <c r="D304" s="14" t="s">
        <v>47</v>
      </c>
      <c r="E304" s="14" t="s">
        <v>1203</v>
      </c>
      <c r="F304" s="14" t="s">
        <v>1204</v>
      </c>
      <c r="G304" s="13" t="s">
        <v>118</v>
      </c>
      <c r="H304" s="14">
        <v>188</v>
      </c>
      <c r="I304" s="14">
        <v>589</v>
      </c>
      <c r="J304" s="14" t="s">
        <v>73</v>
      </c>
      <c r="K304" s="14" t="s">
        <v>121</v>
      </c>
      <c r="L304" s="14" t="s">
        <v>53</v>
      </c>
      <c r="M304" s="14"/>
      <c r="N304" s="14" t="s">
        <v>54</v>
      </c>
      <c r="O304" s="14"/>
      <c r="P304" s="14" t="s">
        <v>108</v>
      </c>
      <c r="Q304" s="14" t="s">
        <v>108</v>
      </c>
      <c r="R304" s="14" t="s">
        <v>108</v>
      </c>
      <c r="S304" s="14" t="s">
        <v>108</v>
      </c>
      <c r="T304" s="50" t="s">
        <v>164</v>
      </c>
      <c r="U304" s="50"/>
      <c r="V304" s="50" t="s">
        <v>164</v>
      </c>
      <c r="W304" s="26" t="s">
        <v>1212</v>
      </c>
      <c r="X304" s="50"/>
      <c r="Y304" s="50"/>
      <c r="Z304" s="50"/>
      <c r="AA304" s="23"/>
      <c r="AB304" s="23" t="s">
        <v>54</v>
      </c>
      <c r="AC304" s="23"/>
      <c r="AD304" s="14" t="s">
        <v>108</v>
      </c>
      <c r="AE304" s="14" t="s">
        <v>108</v>
      </c>
      <c r="AF304" s="14" t="s">
        <v>108</v>
      </c>
      <c r="AG304" s="14" t="s">
        <v>108</v>
      </c>
      <c r="AH304" s="23" t="s">
        <v>185</v>
      </c>
      <c r="AI304" s="23" t="s">
        <v>101</v>
      </c>
      <c r="AJ304" s="50"/>
      <c r="AK304" s="50" t="s">
        <v>166</v>
      </c>
      <c r="AL304" s="50"/>
      <c r="AM304" s="50"/>
      <c r="AN304" s="50"/>
      <c r="AO304" s="50"/>
      <c r="AP304" s="50" t="str">
        <f t="shared" si="12"/>
        <v>A year to year participation rate change of more than 4% was identified for at least one subgroup, assessment type, or grade. Please review the CDQR Year to Year tab. Please resubmit SY 2017-18 data or submit a data note to explain why these data are accurate.</v>
      </c>
      <c r="AQ304" s="50" t="str">
        <f t="shared" si="13"/>
        <v>The OPI has been working with the districts in MT to raise the participation rates on the assessments across the board.  MT will continue these efforts.</v>
      </c>
      <c r="AR304" s="50"/>
      <c r="AS304" s="50" t="str">
        <f t="shared" si="14"/>
        <v>Include</v>
      </c>
      <c r="AT304" s="50" t="str">
        <f>IF(VLOOKUP($A304,'Data Notes - Working'!$A$2:$BP$571,55,FALSE)=0,"",VLOOKUP($A304,'Data Notes - Working'!$A$2:$BP$571,55,FALSE))</f>
        <v/>
      </c>
      <c r="AU304" s="50" t="str">
        <f>IF(VLOOKUP($A304,'Data Notes - Working'!$A$2:$BP$571,56,FALSE)=0,"",VLOOKUP($A304,'Data Notes - Working'!$A$2:$BP$571,56,FALSE))</f>
        <v/>
      </c>
      <c r="AV304" s="50" t="str">
        <f>IF(VLOOKUP($A304,'Data Notes - Working'!$A$2:$BP$571,57,FALSE)=0,"",VLOOKUP($A304,'Data Notes - Working'!$A$2:$BP$571,57,FALSE))</f>
        <v>Y2Y explained</v>
      </c>
      <c r="AW304" s="50" t="str">
        <f>IF(VLOOKUP($A304,'Data Notes - Working'!$A$2:$BP$571,58,FALSE)=0,"",VLOOKUP($A304,'Data Notes - Working'!$A$2:$BP$571,58,FALSE))</f>
        <v/>
      </c>
      <c r="AX304" s="50" t="str">
        <f>IF(VLOOKUP(A304,'Data Notes - Working'!A303:BP872,59,FALSE)=0,"",VLOOKUP(A304,'Data Notes - Working'!A303:BP872,59,FALSE))</f>
        <v>No</v>
      </c>
      <c r="AY304" s="50" t="str">
        <f>IF(VLOOKUP($A304,'Data Notes - Working'!$A$2:$BP$571,60,FALSE)=0,"",VLOOKUP($A304,'Data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v>
      </c>
      <c r="AZ304" s="50" t="str">
        <f>IF(VLOOKUP($A304,'Data Notes - Working'!$A$2:$BP$571,61,FALSE)=0,"",VLOOKUP($A304,'Data Notes - Working'!$A$2:$BP$571,61,FALSE))</f>
        <v>The OPI has been working with the districts in MT to raise the participation rates on the assessments across the board.  MT will continue these efforts.</v>
      </c>
      <c r="BA304" s="50"/>
      <c r="BB304" s="50"/>
      <c r="BC304" s="50"/>
      <c r="BD304" s="50"/>
      <c r="BE304" s="50"/>
      <c r="BF304" s="50"/>
      <c r="BG304" s="50"/>
    </row>
    <row r="305" spans="1:59" s="9" customFormat="1" ht="90">
      <c r="A305" s="13" t="s">
        <v>1214</v>
      </c>
      <c r="B305" s="14" t="s">
        <v>45</v>
      </c>
      <c r="C305" s="14" t="s">
        <v>46</v>
      </c>
      <c r="D305" s="14" t="s">
        <v>47</v>
      </c>
      <c r="E305" s="14" t="s">
        <v>1203</v>
      </c>
      <c r="F305" s="14" t="s">
        <v>1204</v>
      </c>
      <c r="G305" s="13" t="s">
        <v>179</v>
      </c>
      <c r="H305" s="14">
        <v>185</v>
      </c>
      <c r="I305" s="14">
        <v>588</v>
      </c>
      <c r="J305" s="14" t="s">
        <v>73</v>
      </c>
      <c r="K305" s="14" t="s">
        <v>180</v>
      </c>
      <c r="L305" s="14" t="s">
        <v>53</v>
      </c>
      <c r="M305" s="14" t="s">
        <v>54</v>
      </c>
      <c r="N305" s="14"/>
      <c r="O305" s="14"/>
      <c r="P305" s="14" t="s">
        <v>1215</v>
      </c>
      <c r="Q305" s="14" t="s">
        <v>56</v>
      </c>
      <c r="R305" s="14" t="s">
        <v>68</v>
      </c>
      <c r="S305" s="14" t="s">
        <v>58</v>
      </c>
      <c r="T305" s="50" t="s">
        <v>1216</v>
      </c>
      <c r="U305" s="50"/>
      <c r="V305" s="50" t="s">
        <v>1216</v>
      </c>
      <c r="W305" s="26" t="s">
        <v>1217</v>
      </c>
      <c r="X305" s="50"/>
      <c r="Y305" s="50"/>
      <c r="Z305" s="50"/>
      <c r="AA305" s="23"/>
      <c r="AB305" s="23"/>
      <c r="AC305" s="23"/>
      <c r="AD305" s="23"/>
      <c r="AE305" s="23"/>
      <c r="AF305" s="23"/>
      <c r="AG305" s="23"/>
      <c r="AH305" s="23" t="s">
        <v>61</v>
      </c>
      <c r="AI305" s="23" t="s">
        <v>62</v>
      </c>
      <c r="AJ305" s="50"/>
      <c r="AK305" s="50"/>
      <c r="AL305" s="50"/>
      <c r="AM305" s="50"/>
      <c r="AN305" s="50"/>
      <c r="AO305" s="50"/>
      <c r="AP305" s="50" t="str">
        <f t="shared" si="12"/>
        <v/>
      </c>
      <c r="AQ305" s="50" t="str">
        <f t="shared" si="13"/>
        <v>We identified several schools with participation concerns from this test administration and OPI is in the process of contacting these schools and troubleshoot the participation issue.</v>
      </c>
      <c r="AR305" s="50"/>
      <c r="AS305" s="50" t="str">
        <f t="shared" si="14"/>
        <v>Exclude</v>
      </c>
      <c r="AT305" s="50" t="str">
        <f>IF(VLOOKUP($A305,'Data Notes - Working'!$A$2:$BP$571,55,FALSE)=0,"",VLOOKUP($A305,'Data Notes - Working'!$A$2:$BP$571,55,FALSE))</f>
        <v>No</v>
      </c>
      <c r="AU305" s="50" t="str">
        <f>IF(VLOOKUP($A305,'Data Notes - Working'!$A$2:$BP$571,56,FALSE)=0,"",VLOOKUP($A305,'Data Notes - Working'!$A$2:$BP$571,56,FALSE))</f>
        <v>Resolved</v>
      </c>
      <c r="AV305" s="50" t="str">
        <f>IF(VLOOKUP($A305,'Data Notes - Working'!$A$2:$BP$571,57,FALSE)=0,"",VLOOKUP($A305,'Data Notes - Working'!$A$2:$BP$571,57,FALSE))</f>
        <v/>
      </c>
      <c r="AW305" s="50" t="str">
        <f>IF(VLOOKUP($A305,'Data Notes - Working'!$A$2:$BP$571,58,FALSE)=0,"",VLOOKUP($A305,'Data Notes - Working'!$A$2:$BP$571,58,FALSE))</f>
        <v/>
      </c>
      <c r="AX305" s="50" t="str">
        <f>IF(VLOOKUP(A305,'Data Notes - Working'!A304:BP873,59,FALSE)=0,"",VLOOKUP(A305,'Data Notes - Working'!A304:BP873,59,FALSE))</f>
        <v/>
      </c>
      <c r="AY305" s="50" t="str">
        <f>IF(VLOOKUP($A305,'Data Notes - Working'!$A$2:$BP$571,60,FALSE)=0,"",VLOOKUP($A305,'Data Notes - Working'!$A$2:$BP$571,60,FALSE))</f>
        <v/>
      </c>
      <c r="AZ305" s="50" t="str">
        <f>IF(VLOOKUP($A305,'Data Notes - Working'!$A$2:$BP$571,61,FALSE)=0,"",VLOOKUP($A305,'Data Notes - Working'!$A$2:$BP$571,61,FALSE))</f>
        <v/>
      </c>
      <c r="BA305" s="50"/>
      <c r="BB305" s="50"/>
      <c r="BC305" s="50"/>
      <c r="BD305" s="50"/>
      <c r="BE305" s="50"/>
      <c r="BF305" s="50"/>
      <c r="BG305" s="50"/>
    </row>
    <row r="306" spans="1:59" s="9" customFormat="1" ht="90">
      <c r="A306" s="13" t="s">
        <v>1218</v>
      </c>
      <c r="B306" s="14" t="s">
        <v>45</v>
      </c>
      <c r="C306" s="14" t="s">
        <v>46</v>
      </c>
      <c r="D306" s="14" t="s">
        <v>47</v>
      </c>
      <c r="E306" s="14" t="s">
        <v>1203</v>
      </c>
      <c r="F306" s="14" t="s">
        <v>1204</v>
      </c>
      <c r="G306" s="13" t="s">
        <v>179</v>
      </c>
      <c r="H306" s="14">
        <v>188</v>
      </c>
      <c r="I306" s="14">
        <v>589</v>
      </c>
      <c r="J306" s="14" t="s">
        <v>73</v>
      </c>
      <c r="K306" s="14" t="s">
        <v>180</v>
      </c>
      <c r="L306" s="14" t="s">
        <v>53</v>
      </c>
      <c r="M306" s="14"/>
      <c r="N306" s="14" t="s">
        <v>54</v>
      </c>
      <c r="O306" s="14"/>
      <c r="P306" s="14" t="s">
        <v>456</v>
      </c>
      <c r="Q306" s="14" t="s">
        <v>56</v>
      </c>
      <c r="R306" s="14" t="s">
        <v>68</v>
      </c>
      <c r="S306" s="14" t="s">
        <v>58</v>
      </c>
      <c r="T306" s="50" t="s">
        <v>1219</v>
      </c>
      <c r="U306" s="50"/>
      <c r="V306" s="50" t="s">
        <v>1219</v>
      </c>
      <c r="W306" s="26" t="s">
        <v>1217</v>
      </c>
      <c r="X306" s="50"/>
      <c r="Y306" s="50"/>
      <c r="Z306" s="50"/>
      <c r="AA306" s="23"/>
      <c r="AB306" s="23"/>
      <c r="AC306" s="23"/>
      <c r="AD306" s="23"/>
      <c r="AE306" s="23"/>
      <c r="AF306" s="23"/>
      <c r="AG306" s="23"/>
      <c r="AH306" s="23" t="s">
        <v>61</v>
      </c>
      <c r="AI306" s="23" t="s">
        <v>62</v>
      </c>
      <c r="AJ306" s="50"/>
      <c r="AK306" s="50"/>
      <c r="AL306" s="50"/>
      <c r="AM306" s="50"/>
      <c r="AN306" s="50"/>
      <c r="AO306" s="50"/>
      <c r="AP306" s="50" t="str">
        <f t="shared" si="12"/>
        <v/>
      </c>
      <c r="AQ306" s="50" t="str">
        <f t="shared" si="13"/>
        <v>We identified several schools with participation concerns from this test administration and OPI is in the process of contacting these schools and troubleshoot the participation issue.</v>
      </c>
      <c r="AR306" s="50"/>
      <c r="AS306" s="50" t="str">
        <f t="shared" si="14"/>
        <v>Exclude</v>
      </c>
      <c r="AT306" s="50" t="str">
        <f>IF(VLOOKUP($A306,'Data Notes - Working'!$A$2:$BP$571,55,FALSE)=0,"",VLOOKUP($A306,'Data Notes - Working'!$A$2:$BP$571,55,FALSE))</f>
        <v>No</v>
      </c>
      <c r="AU306" s="50" t="str">
        <f>IF(VLOOKUP($A306,'Data Notes - Working'!$A$2:$BP$571,56,FALSE)=0,"",VLOOKUP($A306,'Data Notes - Working'!$A$2:$BP$571,56,FALSE))</f>
        <v>Resolved</v>
      </c>
      <c r="AV306" s="50" t="str">
        <f>IF(VLOOKUP($A306,'Data Notes - Working'!$A$2:$BP$571,57,FALSE)=0,"",VLOOKUP($A306,'Data Notes - Working'!$A$2:$BP$571,57,FALSE))</f>
        <v/>
      </c>
      <c r="AW306" s="50" t="str">
        <f>IF(VLOOKUP($A306,'Data Notes - Working'!$A$2:$BP$571,58,FALSE)=0,"",VLOOKUP($A306,'Data Notes - Working'!$A$2:$BP$571,58,FALSE))</f>
        <v/>
      </c>
      <c r="AX306" s="50" t="str">
        <f>IF(VLOOKUP(A306,'Data Notes - Working'!A305:BP874,59,FALSE)=0,"",VLOOKUP(A306,'Data Notes - Working'!A305:BP874,59,FALSE))</f>
        <v/>
      </c>
      <c r="AY306" s="50" t="str">
        <f>IF(VLOOKUP($A306,'Data Notes - Working'!$A$2:$BP$571,60,FALSE)=0,"",VLOOKUP($A306,'Data Notes - Working'!$A$2:$BP$571,60,FALSE))</f>
        <v/>
      </c>
      <c r="AZ306" s="50" t="str">
        <f>IF(VLOOKUP($A306,'Data Notes - Working'!$A$2:$BP$571,61,FALSE)=0,"",VLOOKUP($A306,'Data Notes - Working'!$A$2:$BP$571,61,FALSE))</f>
        <v/>
      </c>
      <c r="BA306" s="50"/>
      <c r="BB306" s="50"/>
      <c r="BC306" s="50"/>
      <c r="BD306" s="50"/>
      <c r="BE306" s="50"/>
      <c r="BF306" s="50"/>
      <c r="BG306" s="50"/>
    </row>
    <row r="307" spans="1:59" s="9" customFormat="1" ht="94.5">
      <c r="A307" s="13" t="s">
        <v>1220</v>
      </c>
      <c r="B307" s="14" t="s">
        <v>45</v>
      </c>
      <c r="C307" s="14" t="s">
        <v>46</v>
      </c>
      <c r="D307" s="14" t="s">
        <v>47</v>
      </c>
      <c r="E307" s="14" t="s">
        <v>1221</v>
      </c>
      <c r="F307" s="14" t="s">
        <v>1222</v>
      </c>
      <c r="G307" s="13" t="s">
        <v>104</v>
      </c>
      <c r="H307" s="14" t="s">
        <v>157</v>
      </c>
      <c r="I307" s="14" t="s">
        <v>158</v>
      </c>
      <c r="J307" s="14" t="s">
        <v>73</v>
      </c>
      <c r="K307" s="14" t="s">
        <v>107</v>
      </c>
      <c r="L307" s="14" t="s">
        <v>53</v>
      </c>
      <c r="M307" s="14" t="s">
        <v>54</v>
      </c>
      <c r="N307" s="14" t="s">
        <v>54</v>
      </c>
      <c r="O307" s="14" t="s">
        <v>54</v>
      </c>
      <c r="P307" s="14" t="s">
        <v>108</v>
      </c>
      <c r="Q307" s="14" t="s">
        <v>108</v>
      </c>
      <c r="R307" s="14" t="s">
        <v>108</v>
      </c>
      <c r="S307" s="14" t="s">
        <v>108</v>
      </c>
      <c r="T307" s="50" t="s">
        <v>109</v>
      </c>
      <c r="U307" s="50"/>
      <c r="V307" s="50" t="s">
        <v>109</v>
      </c>
      <c r="W307" s="26" t="s">
        <v>1223</v>
      </c>
      <c r="X307" s="50"/>
      <c r="Y307" s="50"/>
      <c r="Z307" s="50"/>
      <c r="AA307" s="23" t="s">
        <v>54</v>
      </c>
      <c r="AB307" s="23" t="s">
        <v>54</v>
      </c>
      <c r="AC307" s="23" t="s">
        <v>54</v>
      </c>
      <c r="AD307" s="14" t="s">
        <v>108</v>
      </c>
      <c r="AE307" s="14" t="s">
        <v>108</v>
      </c>
      <c r="AF307" s="14" t="s">
        <v>108</v>
      </c>
      <c r="AG307" s="14" t="s">
        <v>108</v>
      </c>
      <c r="AH307" s="23" t="s">
        <v>61</v>
      </c>
      <c r="AI307" s="23" t="s">
        <v>101</v>
      </c>
      <c r="AJ307" s="50"/>
      <c r="AK307" s="50" t="s">
        <v>111</v>
      </c>
      <c r="AL307" s="50"/>
      <c r="AM307" s="50"/>
      <c r="AN307" s="50"/>
      <c r="AO307" s="50"/>
      <c r="AP307" s="50" t="str">
        <f t="shared" si="12"/>
        <v>A year to year change of more than 200 (count difference) and 10% was identified for at least one subgroup, assessment type, or grade. Please review the CDQR Year to Year tab. Please resubmit SY 2017-18 data or submit a data note to explain why these data are accurate.</v>
      </c>
      <c r="AQ307" s="50" t="str">
        <f t="shared" si="13"/>
        <v>Data was resubmitted to fix LEP data</v>
      </c>
      <c r="AR307" s="50"/>
      <c r="AS307" s="50" t="str">
        <f t="shared" si="14"/>
        <v>Include</v>
      </c>
      <c r="AT307" s="50" t="str">
        <f>IF(VLOOKUP($A307,'Data Notes - Working'!$A$2:$BP$571,55,FALSE)=0,"",VLOOKUP($A307,'Data Notes - Working'!$A$2:$BP$571,55,FALSE))</f>
        <v/>
      </c>
      <c r="AU307" s="50" t="str">
        <f>IF(VLOOKUP($A307,'Data Notes - Working'!$A$2:$BP$571,56,FALSE)=0,"",VLOOKUP($A307,'Data Notes - Working'!$A$2:$BP$571,56,FALSE))</f>
        <v/>
      </c>
      <c r="AV307" s="50" t="str">
        <f>IF(VLOOKUP($A307,'Data Notes - Working'!$A$2:$BP$571,57,FALSE)=0,"",VLOOKUP($A307,'Data Notes - Working'!$A$2:$BP$571,57,FALSE))</f>
        <v>Y2Y explained</v>
      </c>
      <c r="AW307" s="50" t="str">
        <f>IF(VLOOKUP($A307,'Data Notes - Working'!$A$2:$BP$571,58,FALSE)=0,"",VLOOKUP($A307,'Data Notes - Working'!$A$2:$BP$571,58,FALSE))</f>
        <v/>
      </c>
      <c r="AX307" s="50" t="str">
        <f>IF(VLOOKUP(A307,'Data Notes - Working'!A306:BP875,59,FALSE)=0,"",VLOOKUP(A307,'Data Notes - Working'!A306:BP875,59,FALSE))</f>
        <v>No</v>
      </c>
      <c r="AY307" s="50" t="str">
        <f>IF(VLOOKUP($A307,'Data Notes - Working'!$A$2:$BP$571,60,FALSE)=0,"",VLOOKUP($A307,'Data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307" s="50" t="str">
        <f>IF(VLOOKUP($A307,'Data Notes - Working'!$A$2:$BP$571,61,FALSE)=0,"",VLOOKUP($A307,'Data Notes - Working'!$A$2:$BP$571,61,FALSE))</f>
        <v>Data was resubmitted to fix LEP data</v>
      </c>
      <c r="BA307" s="50"/>
      <c r="BB307" s="50"/>
      <c r="BC307" s="50"/>
      <c r="BD307" s="50"/>
      <c r="BE307" s="50"/>
      <c r="BF307" s="50"/>
      <c r="BG307" s="50"/>
    </row>
    <row r="308" spans="1:59" s="9" customFormat="1" ht="78.75">
      <c r="A308" s="13" t="s">
        <v>1224</v>
      </c>
      <c r="B308" s="14" t="s">
        <v>45</v>
      </c>
      <c r="C308" s="14" t="s">
        <v>46</v>
      </c>
      <c r="D308" s="14" t="s">
        <v>47</v>
      </c>
      <c r="E308" s="14" t="s">
        <v>1221</v>
      </c>
      <c r="F308" s="14" t="s">
        <v>1222</v>
      </c>
      <c r="G308" s="13" t="s">
        <v>118</v>
      </c>
      <c r="H308" s="14" t="s">
        <v>119</v>
      </c>
      <c r="I308" s="14" t="s">
        <v>120</v>
      </c>
      <c r="J308" s="14" t="s">
        <v>73</v>
      </c>
      <c r="K308" s="14" t="s">
        <v>121</v>
      </c>
      <c r="L308" s="14" t="s">
        <v>53</v>
      </c>
      <c r="M308" s="14" t="s">
        <v>54</v>
      </c>
      <c r="N308" s="14"/>
      <c r="O308" s="14" t="s">
        <v>54</v>
      </c>
      <c r="P308" s="14" t="s">
        <v>108</v>
      </c>
      <c r="Q308" s="14" t="s">
        <v>108</v>
      </c>
      <c r="R308" s="14" t="s">
        <v>108</v>
      </c>
      <c r="S308" s="14" t="s">
        <v>108</v>
      </c>
      <c r="T308" s="50" t="s">
        <v>122</v>
      </c>
      <c r="U308" s="50"/>
      <c r="V308" s="50" t="s">
        <v>122</v>
      </c>
      <c r="W308" s="26" t="s">
        <v>1225</v>
      </c>
      <c r="X308" s="50"/>
      <c r="Y308" s="50"/>
      <c r="Z308" s="50"/>
      <c r="AA308" s="23"/>
      <c r="AB308" s="23"/>
      <c r="AC308" s="23"/>
      <c r="AD308" s="23"/>
      <c r="AE308" s="23"/>
      <c r="AF308" s="23"/>
      <c r="AG308" s="23"/>
      <c r="AH308" s="23" t="s">
        <v>61</v>
      </c>
      <c r="AI308" s="23" t="s">
        <v>62</v>
      </c>
      <c r="AJ308" s="50"/>
      <c r="AK308" s="50"/>
      <c r="AL308" s="50"/>
      <c r="AM308" s="50"/>
      <c r="AN308" s="50"/>
      <c r="AO308" s="50"/>
      <c r="AP308" s="50" t="str">
        <f t="shared" si="12"/>
        <v/>
      </c>
      <c r="AQ308" s="50" t="str">
        <f t="shared" si="13"/>
        <v>New math assessment for the State of Nebraska caused a drop in math proficiency</v>
      </c>
      <c r="AR308" s="50"/>
      <c r="AS308" s="50" t="str">
        <f t="shared" si="14"/>
        <v>Exclude</v>
      </c>
      <c r="AT308" s="50" t="str">
        <f>IF(VLOOKUP($A308,'Data Notes - Working'!$A$2:$BP$571,55,FALSE)=0,"",VLOOKUP($A308,'Data Notes - Working'!$A$2:$BP$571,55,FALSE))</f>
        <v>No</v>
      </c>
      <c r="AU308" s="50" t="str">
        <f>IF(VLOOKUP($A308,'Data Notes - Working'!$A$2:$BP$571,56,FALSE)=0,"",VLOOKUP($A308,'Data Notes - Working'!$A$2:$BP$571,56,FALSE))</f>
        <v>Resolved</v>
      </c>
      <c r="AV308" s="50" t="str">
        <f>IF(VLOOKUP($A308,'Data Notes - Working'!$A$2:$BP$571,57,FALSE)=0,"",VLOOKUP($A308,'Data Notes - Working'!$A$2:$BP$571,57,FALSE))</f>
        <v/>
      </c>
      <c r="AW308" s="50" t="str">
        <f>IF(VLOOKUP($A308,'Data Notes - Working'!$A$2:$BP$571,58,FALSE)=0,"",VLOOKUP($A308,'Data Notes - Working'!$A$2:$BP$571,58,FALSE))</f>
        <v/>
      </c>
      <c r="AX308" s="50" t="str">
        <f>IF(VLOOKUP(A308,'Data Notes - Working'!A307:BP876,59,FALSE)=0,"",VLOOKUP(A308,'Data Notes - Working'!A307:BP876,59,FALSE))</f>
        <v/>
      </c>
      <c r="AY308" s="50" t="str">
        <f>IF(VLOOKUP($A308,'Data Notes - Working'!$A$2:$BP$571,60,FALSE)=0,"",VLOOKUP($A308,'Data Notes - Working'!$A$2:$BP$571,60,FALSE))</f>
        <v/>
      </c>
      <c r="AZ308" s="50" t="str">
        <f>IF(VLOOKUP($A308,'Data Notes - Working'!$A$2:$BP$571,61,FALSE)=0,"",VLOOKUP($A308,'Data Notes - Working'!$A$2:$BP$571,61,FALSE))</f>
        <v/>
      </c>
      <c r="BA308" s="50"/>
      <c r="BB308" s="50"/>
      <c r="BC308" s="50"/>
      <c r="BD308" s="50"/>
      <c r="BE308" s="50"/>
      <c r="BF308" s="50"/>
      <c r="BG308" s="50"/>
    </row>
    <row r="309" spans="1:59" s="9" customFormat="1" ht="78.75">
      <c r="A309" s="13" t="s">
        <v>1226</v>
      </c>
      <c r="B309" s="14" t="s">
        <v>45</v>
      </c>
      <c r="C309" s="14" t="s">
        <v>46</v>
      </c>
      <c r="D309" s="14" t="s">
        <v>47</v>
      </c>
      <c r="E309" s="14" t="s">
        <v>1221</v>
      </c>
      <c r="F309" s="14" t="s">
        <v>1222</v>
      </c>
      <c r="G309" s="13" t="s">
        <v>118</v>
      </c>
      <c r="H309" s="14" t="s">
        <v>119</v>
      </c>
      <c r="I309" s="14" t="s">
        <v>120</v>
      </c>
      <c r="J309" s="14" t="s">
        <v>73</v>
      </c>
      <c r="K309" s="14" t="s">
        <v>121</v>
      </c>
      <c r="L309" s="14" t="s">
        <v>53</v>
      </c>
      <c r="M309" s="14"/>
      <c r="N309" s="14"/>
      <c r="O309" s="14"/>
      <c r="P309" s="14"/>
      <c r="Q309" s="14"/>
      <c r="R309" s="14"/>
      <c r="S309" s="14"/>
      <c r="T309" s="50"/>
      <c r="U309" s="50"/>
      <c r="V309" s="50"/>
      <c r="W309" s="26" t="s">
        <v>64</v>
      </c>
      <c r="X309" s="50"/>
      <c r="Y309" s="50"/>
      <c r="Z309" s="50"/>
      <c r="AA309" s="23" t="s">
        <v>54</v>
      </c>
      <c r="AB309" s="23"/>
      <c r="AC309" s="23" t="s">
        <v>54</v>
      </c>
      <c r="AD309" s="14" t="s">
        <v>108</v>
      </c>
      <c r="AE309" s="14" t="s">
        <v>108</v>
      </c>
      <c r="AF309" s="14" t="s">
        <v>108</v>
      </c>
      <c r="AG309" s="14" t="s">
        <v>108</v>
      </c>
      <c r="AH309" s="23" t="s">
        <v>61</v>
      </c>
      <c r="AI309" s="23" t="s">
        <v>78</v>
      </c>
      <c r="AJ309" s="50"/>
      <c r="AK309" s="50" t="s">
        <v>124</v>
      </c>
      <c r="AL309" s="50"/>
      <c r="AM309" s="50"/>
      <c r="AN309" s="50"/>
      <c r="AO309" s="50"/>
      <c r="AP309" s="50" t="str">
        <f t="shared" si="12"/>
        <v>A year to year proficiency rate change of more than 15% was identified for at least one subgroup, assessment type, or grade. Please review the CDQR Year to Year tab. Please resubmit SY 2017-18 data or submit a data note to explain why these data are accurate.</v>
      </c>
      <c r="AQ309" s="50" t="str">
        <f t="shared" si="13"/>
        <v/>
      </c>
      <c r="AR309" s="50"/>
      <c r="AS309" s="50" t="str">
        <f t="shared" si="14"/>
        <v>Include</v>
      </c>
      <c r="AT309" s="50" t="str">
        <f>IF(VLOOKUP($A309,'Data Notes - Working'!$A$2:$BP$571,55,FALSE)=0,"",VLOOKUP($A309,'Data Notes - Working'!$A$2:$BP$571,55,FALSE))</f>
        <v/>
      </c>
      <c r="AU309" s="50" t="str">
        <f>IF(VLOOKUP($A309,'Data Notes - Working'!$A$2:$BP$571,56,FALSE)=0,"",VLOOKUP($A309,'Data Notes - Working'!$A$2:$BP$571,56,FALSE))</f>
        <v/>
      </c>
      <c r="AV309" s="50" t="str">
        <f>IF(VLOOKUP($A309,'Data Notes - Working'!$A$2:$BP$571,57,FALSE)=0,"",VLOOKUP($A309,'Data Notes - Working'!$A$2:$BP$571,57,FALSE))</f>
        <v>No state response</v>
      </c>
      <c r="AW309" s="50" t="str">
        <f>IF(VLOOKUP($A309,'Data Notes - Working'!$A$2:$BP$571,58,FALSE)=0,"",VLOOKUP($A309,'Data Notes - Working'!$A$2:$BP$571,58,FALSE))</f>
        <v>No state response</v>
      </c>
      <c r="AX309" s="50" t="str">
        <f>IF(VLOOKUP(A309,'Data Notes - Working'!A308:BP877,59,FALSE)=0,"",VLOOKUP(A309,'Data Notes - Working'!A308:BP877,59,FALSE))</f>
        <v/>
      </c>
      <c r="AY309" s="50" t="str">
        <f>IF(VLOOKUP($A309,'Data Notes - Working'!$A$2:$BP$571,60,FALSE)=0,"",VLOOKUP($A309,'Data Notes - Working'!$A$2:$BP$571,60,FALSE))</f>
        <v>A year to year proficiency rate change of more than 15% was identified for at least one subgroup, assessment type, or grade. Please review the CDQR Year to Year tab. Please resubmit SY 2017-18 data or submit a data note to explain why these data are accurate.</v>
      </c>
      <c r="AZ309" s="50" t="str">
        <f>IF(VLOOKUP($A309,'Data Notes - Working'!$A$2:$BP$571,61,FALSE)=0,"",VLOOKUP($A309,'Data Notes - Working'!$A$2:$BP$571,61,FALSE))</f>
        <v/>
      </c>
      <c r="BA309" s="50"/>
      <c r="BB309" s="50"/>
      <c r="BC309" s="50"/>
      <c r="BD309" s="50"/>
      <c r="BE309" s="50"/>
      <c r="BF309" s="50"/>
      <c r="BG309" s="50"/>
    </row>
    <row r="310" spans="1:59" s="9" customFormat="1" ht="78.75">
      <c r="A310" s="13" t="s">
        <v>1227</v>
      </c>
      <c r="B310" s="14" t="s">
        <v>45</v>
      </c>
      <c r="C310" s="14" t="s">
        <v>46</v>
      </c>
      <c r="D310" s="14" t="s">
        <v>47</v>
      </c>
      <c r="E310" s="14" t="s">
        <v>1221</v>
      </c>
      <c r="F310" s="14" t="s">
        <v>1222</v>
      </c>
      <c r="G310" s="17" t="s">
        <v>518</v>
      </c>
      <c r="H310" s="14">
        <v>185</v>
      </c>
      <c r="I310" s="14">
        <v>588</v>
      </c>
      <c r="J310" s="14" t="s">
        <v>73</v>
      </c>
      <c r="K310" s="14" t="s">
        <v>519</v>
      </c>
      <c r="L310" s="14" t="s">
        <v>53</v>
      </c>
      <c r="M310" s="14" t="s">
        <v>54</v>
      </c>
      <c r="N310" s="14"/>
      <c r="O310" s="14"/>
      <c r="P310" s="14" t="s">
        <v>274</v>
      </c>
      <c r="Q310" s="14" t="s">
        <v>56</v>
      </c>
      <c r="R310" s="14" t="s">
        <v>68</v>
      </c>
      <c r="S310" s="14" t="s">
        <v>58</v>
      </c>
      <c r="T310" s="50" t="s">
        <v>520</v>
      </c>
      <c r="U310" s="50"/>
      <c r="V310" s="50" t="s">
        <v>521</v>
      </c>
      <c r="W310" s="26" t="s">
        <v>1228</v>
      </c>
      <c r="X310" s="50"/>
      <c r="Y310" s="50"/>
      <c r="Z310" s="54" t="s">
        <v>522</v>
      </c>
      <c r="AA310" s="23" t="s">
        <v>54</v>
      </c>
      <c r="AB310" s="23"/>
      <c r="AC310" s="23"/>
      <c r="AD310" s="23" t="s">
        <v>274</v>
      </c>
      <c r="AE310" s="23" t="s">
        <v>133</v>
      </c>
      <c r="AF310" s="23" t="s">
        <v>133</v>
      </c>
      <c r="AG310" s="23" t="s">
        <v>141</v>
      </c>
      <c r="AH310" s="23" t="s">
        <v>61</v>
      </c>
      <c r="AI310" s="23" t="s">
        <v>101</v>
      </c>
      <c r="AJ310" s="44"/>
      <c r="AK310" s="50" t="s">
        <v>523</v>
      </c>
      <c r="AL310" s="50"/>
      <c r="AM310" s="50"/>
      <c r="AN310" s="50"/>
      <c r="AO310" s="50"/>
      <c r="AP310" s="50" t="str">
        <f t="shared" si="12"/>
        <v>100% Participation Rate (FS185): The participation rate for MIG students is 100%. ED does not expect to see participation rates below 95%. While a participation rate of 100% is possible, please resubmit data if data are inaccurate.</v>
      </c>
      <c r="AQ310" s="50" t="str">
        <f t="shared" si="13"/>
        <v>Participation was 100% for the State of Nebraska</v>
      </c>
      <c r="AR310" s="50"/>
      <c r="AS310" s="50" t="str">
        <f t="shared" si="14"/>
        <v>Include</v>
      </c>
      <c r="AT310" s="50" t="str">
        <f>IF(VLOOKUP($A310,'Data Notes - Working'!$A$2:$BP$571,55,FALSE)=0,"",VLOOKUP($A310,'Data Notes - Working'!$A$2:$BP$571,55,FALSE))</f>
        <v>SEA only issue</v>
      </c>
      <c r="AU310" s="50" t="str">
        <f>IF(VLOOKUP($A310,'Data Notes - Working'!$A$2:$BP$571,56,FALSE)=0,"",VLOOKUP($A310,'Data Notes - Working'!$A$2:$BP$571,56,FALSE))</f>
        <v/>
      </c>
      <c r="AV310" s="50" t="str">
        <f>IF(VLOOKUP($A310,'Data Notes - Working'!$A$2:$BP$571,57,FALSE)=0,"",VLOOKUP($A310,'Data Notes - Working'!$A$2:$BP$571,57,FALSE))</f>
        <v/>
      </c>
      <c r="AW310" s="50" t="str">
        <f>IF(VLOOKUP($A310,'Data Notes - Working'!$A$2:$BP$571,58,FALSE)=0,"",VLOOKUP($A310,'Data Notes - Working'!$A$2:$BP$571,58,FALSE))</f>
        <v/>
      </c>
      <c r="AX310" s="50" t="str">
        <f>IF(VLOOKUP(A310,'Data Notes - Working'!A309:BP878,59,FALSE)=0,"",VLOOKUP(A310,'Data Notes - Working'!A309:BP878,59,FALSE))</f>
        <v>No</v>
      </c>
      <c r="AY310" s="50" t="str">
        <f>IF(VLOOKUP($A310,'Data Notes - Working'!$A$2:$BP$571,60,FALSE)=0,"",VLOOKUP($A310,'Data Notes - Working'!$A$2:$BP$571,60,FALSE))</f>
        <v>100% Participation Rate (FS185): The participation rate for MIG students is 100%. ED does not expect to see participation rates below 95%. While a participation rate of 100% is possible, please resubmit data if data are inaccurate.</v>
      </c>
      <c r="AZ310" s="50" t="str">
        <f>IF(VLOOKUP($A310,'Data Notes - Working'!$A$2:$BP$571,61,FALSE)=0,"",VLOOKUP($A310,'Data Notes - Working'!$A$2:$BP$571,61,FALSE))</f>
        <v>Participation was 100% for the State of Nebraska</v>
      </c>
      <c r="BA310" s="50"/>
      <c r="BB310" s="50"/>
      <c r="BC310" s="50"/>
      <c r="BD310" s="50"/>
      <c r="BE310" s="50"/>
      <c r="BF310" s="50"/>
      <c r="BG310" s="50"/>
    </row>
    <row r="311" spans="1:59" s="9" customFormat="1" ht="78.75">
      <c r="A311" s="13" t="s">
        <v>1229</v>
      </c>
      <c r="B311" s="14" t="s">
        <v>45</v>
      </c>
      <c r="C311" s="14" t="s">
        <v>46</v>
      </c>
      <c r="D311" s="14" t="s">
        <v>47</v>
      </c>
      <c r="E311" s="14" t="s">
        <v>1221</v>
      </c>
      <c r="F311" s="14" t="s">
        <v>1222</v>
      </c>
      <c r="G311" s="17" t="s">
        <v>518</v>
      </c>
      <c r="H311" s="14">
        <v>188</v>
      </c>
      <c r="I311" s="14">
        <v>589</v>
      </c>
      <c r="J311" s="14" t="s">
        <v>73</v>
      </c>
      <c r="K311" s="14" t="s">
        <v>519</v>
      </c>
      <c r="L311" s="14" t="s">
        <v>53</v>
      </c>
      <c r="M311" s="14"/>
      <c r="N311" s="14" t="s">
        <v>54</v>
      </c>
      <c r="O311" s="14"/>
      <c r="P311" s="14" t="s">
        <v>274</v>
      </c>
      <c r="Q311" s="14" t="s">
        <v>56</v>
      </c>
      <c r="R311" s="14" t="s">
        <v>68</v>
      </c>
      <c r="S311" s="14" t="s">
        <v>58</v>
      </c>
      <c r="T311" s="50" t="s">
        <v>520</v>
      </c>
      <c r="U311" s="50"/>
      <c r="V311" s="50" t="s">
        <v>521</v>
      </c>
      <c r="W311" s="26" t="s">
        <v>1228</v>
      </c>
      <c r="X311" s="50"/>
      <c r="Y311" s="50"/>
      <c r="Z311" s="54" t="s">
        <v>522</v>
      </c>
      <c r="AA311" s="23"/>
      <c r="AB311" s="14" t="s">
        <v>54</v>
      </c>
      <c r="AC311" s="23"/>
      <c r="AD311" s="23" t="s">
        <v>274</v>
      </c>
      <c r="AE311" s="14" t="s">
        <v>133</v>
      </c>
      <c r="AF311" s="14" t="s">
        <v>133</v>
      </c>
      <c r="AG311" s="14" t="s">
        <v>141</v>
      </c>
      <c r="AH311" s="23" t="s">
        <v>61</v>
      </c>
      <c r="AI311" s="23" t="s">
        <v>101</v>
      </c>
      <c r="AJ311" s="44"/>
      <c r="AK311" s="50" t="s">
        <v>1149</v>
      </c>
      <c r="AL311" s="50"/>
      <c r="AM311" s="50"/>
      <c r="AN311" s="50"/>
      <c r="AO311" s="50"/>
      <c r="AP311" s="50" t="str">
        <f t="shared" si="12"/>
        <v>100% Participation Rate (FS188): The participation rate for MIG students is 100%. ED does not expect to see participation rates below 95%. While a participation rate of 100% is possible, please resubmit data if data are inaccurate.</v>
      </c>
      <c r="AQ311" s="50" t="str">
        <f t="shared" si="13"/>
        <v>Participation was 100% for the State of Nebraska</v>
      </c>
      <c r="AR311" s="50"/>
      <c r="AS311" s="50" t="str">
        <f t="shared" si="14"/>
        <v>Include</v>
      </c>
      <c r="AT311" s="50" t="str">
        <f>IF(VLOOKUP($A311,'Data Notes - Working'!$A$2:$BP$571,55,FALSE)=0,"",VLOOKUP($A311,'Data Notes - Working'!$A$2:$BP$571,55,FALSE))</f>
        <v>SEA only issue</v>
      </c>
      <c r="AU311" s="50" t="str">
        <f>IF(VLOOKUP($A311,'Data Notes - Working'!$A$2:$BP$571,56,FALSE)=0,"",VLOOKUP($A311,'Data Notes - Working'!$A$2:$BP$571,56,FALSE))</f>
        <v/>
      </c>
      <c r="AV311" s="50" t="str">
        <f>IF(VLOOKUP($A311,'Data Notes - Working'!$A$2:$BP$571,57,FALSE)=0,"",VLOOKUP($A311,'Data Notes - Working'!$A$2:$BP$571,57,FALSE))</f>
        <v/>
      </c>
      <c r="AW311" s="50" t="str">
        <f>IF(VLOOKUP($A311,'Data Notes - Working'!$A$2:$BP$571,58,FALSE)=0,"",VLOOKUP($A311,'Data Notes - Working'!$A$2:$BP$571,58,FALSE))</f>
        <v/>
      </c>
      <c r="AX311" s="50" t="str">
        <f>IF(VLOOKUP(A311,'Data Notes - Working'!A310:BP879,59,FALSE)=0,"",VLOOKUP(A311,'Data Notes - Working'!A310:BP879,59,FALSE))</f>
        <v>No</v>
      </c>
      <c r="AY311" s="50" t="str">
        <f>IF(VLOOKUP($A311,'Data Notes - Working'!$A$2:$BP$571,60,FALSE)=0,"",VLOOKUP($A311,'Data Notes - Working'!$A$2:$BP$571,60,FALSE))</f>
        <v>100% Participation Rate (FS188): The participation rate for MIG students is 100%. ED does not expect to see participation rates below 95%. While a participation rate of 100% is possible, please resubmit data if data are inaccurate.</v>
      </c>
      <c r="AZ311" s="50" t="str">
        <f>IF(VLOOKUP($A311,'Data Notes - Working'!$A$2:$BP$571,61,FALSE)=0,"",VLOOKUP($A311,'Data Notes - Working'!$A$2:$BP$571,61,FALSE))</f>
        <v>Participation was 100% for the State of Nebraska</v>
      </c>
      <c r="BA311" s="50"/>
      <c r="BB311" s="50"/>
      <c r="BC311" s="50"/>
      <c r="BD311" s="50"/>
      <c r="BE311" s="50"/>
      <c r="BF311" s="50"/>
      <c r="BG311" s="50"/>
    </row>
    <row r="312" spans="1:59" s="9" customFormat="1" ht="150">
      <c r="A312" s="13" t="s">
        <v>1230</v>
      </c>
      <c r="B312" s="14" t="s">
        <v>45</v>
      </c>
      <c r="C312" s="14" t="s">
        <v>46</v>
      </c>
      <c r="D312" s="14" t="s">
        <v>47</v>
      </c>
      <c r="E312" s="14" t="s">
        <v>1221</v>
      </c>
      <c r="F312" s="14" t="s">
        <v>1222</v>
      </c>
      <c r="G312" s="17" t="s">
        <v>136</v>
      </c>
      <c r="H312" s="18">
        <v>185</v>
      </c>
      <c r="I312" s="14">
        <v>588</v>
      </c>
      <c r="J312" s="14" t="s">
        <v>73</v>
      </c>
      <c r="K312" s="14" t="s">
        <v>137</v>
      </c>
      <c r="L312" s="14" t="s">
        <v>53</v>
      </c>
      <c r="M312" s="14" t="s">
        <v>54</v>
      </c>
      <c r="N312" s="14"/>
      <c r="O312" s="14"/>
      <c r="P312" s="14" t="s">
        <v>55</v>
      </c>
      <c r="Q312" s="14" t="s">
        <v>56</v>
      </c>
      <c r="R312" s="14" t="s">
        <v>140</v>
      </c>
      <c r="S312" s="14" t="s">
        <v>58</v>
      </c>
      <c r="T312" s="50" t="s">
        <v>802</v>
      </c>
      <c r="U312" s="50"/>
      <c r="V312" s="50" t="s">
        <v>1231</v>
      </c>
      <c r="W312" s="26" t="s">
        <v>1232</v>
      </c>
      <c r="X312" s="50"/>
      <c r="Y312" s="50"/>
      <c r="Z312" s="50" t="s">
        <v>437</v>
      </c>
      <c r="AA312" s="23" t="s">
        <v>54</v>
      </c>
      <c r="AB312" s="23"/>
      <c r="AC312" s="23"/>
      <c r="AD312" s="14" t="s">
        <v>139</v>
      </c>
      <c r="AE312" s="14" t="s">
        <v>133</v>
      </c>
      <c r="AF312" s="14" t="s">
        <v>140</v>
      </c>
      <c r="AG312" s="14" t="s">
        <v>141</v>
      </c>
      <c r="AH312" s="23" t="s">
        <v>61</v>
      </c>
      <c r="AI312" s="23" t="s">
        <v>101</v>
      </c>
      <c r="AJ312" s="44"/>
      <c r="AK312" s="50" t="s">
        <v>1231</v>
      </c>
      <c r="AL312" s="50"/>
      <c r="AM312" s="50"/>
      <c r="AN312" s="50"/>
      <c r="AO312" s="50"/>
      <c r="AP312" s="50" t="str">
        <f t="shared" si="12"/>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Q312" s="50" t="str">
        <f t="shared" si="13"/>
        <v xml:space="preserve">Waiver was given to the State of Nebraska </v>
      </c>
      <c r="AR312" s="50"/>
      <c r="AS312" s="50" t="str">
        <f t="shared" si="14"/>
        <v>Include</v>
      </c>
      <c r="AT312" s="50" t="str">
        <f>IF(VLOOKUP($A312,'Data Notes - Working'!$A$2:$BP$571,55,FALSE)=0,"",VLOOKUP($A312,'Data Notes - Working'!$A$2:$BP$571,55,FALSE))</f>
        <v/>
      </c>
      <c r="AU312" s="50" t="str">
        <f>IF(VLOOKUP($A312,'Data Notes - Working'!$A$2:$BP$571,56,FALSE)=0,"",VLOOKUP($A312,'Data Notes - Working'!$A$2:$BP$571,56,FALSE))</f>
        <v/>
      </c>
      <c r="AV312" s="50" t="str">
        <f>IF(VLOOKUP($A312,'Data Notes - Working'!$A$2:$BP$571,57,FALSE)=0,"",VLOOKUP($A312,'Data Notes - Working'!$A$2:$BP$571,57,FALSE))</f>
        <v/>
      </c>
      <c r="AW312" s="50" t="str">
        <f>IF(VLOOKUP($A312,'Data Notes - Working'!$A$2:$BP$571,58,FALSE)=0,"",VLOOKUP($A312,'Data Notes - Working'!$A$2:$BP$571,58,FALSE))</f>
        <v/>
      </c>
      <c r="AX312" s="50" t="str">
        <f>IF(VLOOKUP(A312,'Data Notes - Working'!A311:BP880,59,FALSE)=0,"",VLOOKUP(A312,'Data Notes - Working'!A311:BP880,59,FALSE))</f>
        <v>No</v>
      </c>
      <c r="AY312" s="50" t="str">
        <f>IF(VLOOKUP($A312,'Data Notes - Working'!$A$2:$BP$571,60,FALSE)=0,"",VLOOKUP($A312,'Data Notes - Working'!$A$2:$BP$571,60,FALSE))</f>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312" s="50" t="str">
        <f>IF(VLOOKUP($A312,'Data Notes - Working'!$A$2:$BP$571,61,FALSE)=0,"",VLOOKUP($A312,'Data Notes - Working'!$A$2:$BP$571,61,FALSE))</f>
        <v xml:space="preserve">Waiver was given to the State of Nebraska </v>
      </c>
      <c r="BA312" s="50"/>
      <c r="BB312" s="50"/>
      <c r="BC312" s="50"/>
      <c r="BD312" s="50"/>
      <c r="BE312" s="50"/>
      <c r="BF312" s="50"/>
      <c r="BG312" s="50"/>
    </row>
    <row r="313" spans="1:59" s="9" customFormat="1" ht="165">
      <c r="A313" s="13" t="s">
        <v>1233</v>
      </c>
      <c r="B313" s="14" t="s">
        <v>45</v>
      </c>
      <c r="C313" s="14" t="s">
        <v>46</v>
      </c>
      <c r="D313" s="14" t="s">
        <v>47</v>
      </c>
      <c r="E313" s="14" t="s">
        <v>1221</v>
      </c>
      <c r="F313" s="14" t="s">
        <v>1222</v>
      </c>
      <c r="G313" s="17" t="s">
        <v>136</v>
      </c>
      <c r="H313" s="18">
        <v>188</v>
      </c>
      <c r="I313" s="14">
        <v>589</v>
      </c>
      <c r="J313" s="14" t="s">
        <v>73</v>
      </c>
      <c r="K313" s="14" t="s">
        <v>137</v>
      </c>
      <c r="L313" s="14" t="s">
        <v>53</v>
      </c>
      <c r="M313" s="14"/>
      <c r="N313" s="14" t="s">
        <v>54</v>
      </c>
      <c r="O313" s="14"/>
      <c r="P313" s="14" t="s">
        <v>55</v>
      </c>
      <c r="Q313" s="14" t="s">
        <v>56</v>
      </c>
      <c r="R313" s="14" t="s">
        <v>140</v>
      </c>
      <c r="S313" s="14" t="s">
        <v>58</v>
      </c>
      <c r="T313" s="50" t="s">
        <v>807</v>
      </c>
      <c r="U313" s="50"/>
      <c r="V313" s="50" t="s">
        <v>1234</v>
      </c>
      <c r="W313" s="26" t="s">
        <v>1232</v>
      </c>
      <c r="X313" s="50"/>
      <c r="Y313" s="50"/>
      <c r="Z313" s="50" t="s">
        <v>437</v>
      </c>
      <c r="AA313" s="23"/>
      <c r="AB313" s="23" t="s">
        <v>54</v>
      </c>
      <c r="AC313" s="23"/>
      <c r="AD313" s="14" t="s">
        <v>139</v>
      </c>
      <c r="AE313" s="14" t="s">
        <v>133</v>
      </c>
      <c r="AF313" s="14" t="s">
        <v>140</v>
      </c>
      <c r="AG313" s="14" t="s">
        <v>141</v>
      </c>
      <c r="AH313" s="23" t="s">
        <v>61</v>
      </c>
      <c r="AI313" s="23" t="s">
        <v>101</v>
      </c>
      <c r="AJ313" s="44"/>
      <c r="AK313" s="50" t="s">
        <v>1234</v>
      </c>
      <c r="AL313" s="50"/>
      <c r="AM313" s="50"/>
      <c r="AN313" s="50"/>
      <c r="AO313" s="50"/>
      <c r="AP313" s="50" t="str">
        <f t="shared" si="12"/>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Q313" s="50" t="str">
        <f t="shared" si="13"/>
        <v xml:space="preserve">Waiver was given to the State of Nebraska </v>
      </c>
      <c r="AR313" s="50"/>
      <c r="AS313" s="50" t="str">
        <f t="shared" si="14"/>
        <v>Include</v>
      </c>
      <c r="AT313" s="50" t="str">
        <f>IF(VLOOKUP($A313,'Data Notes - Working'!$A$2:$BP$571,55,FALSE)=0,"",VLOOKUP($A313,'Data Notes - Working'!$A$2:$BP$571,55,FALSE))</f>
        <v/>
      </c>
      <c r="AU313" s="50" t="str">
        <f>IF(VLOOKUP($A313,'Data Notes - Working'!$A$2:$BP$571,56,FALSE)=0,"",VLOOKUP($A313,'Data Notes - Working'!$A$2:$BP$571,56,FALSE))</f>
        <v/>
      </c>
      <c r="AV313" s="50" t="str">
        <f>IF(VLOOKUP($A313,'Data Notes - Working'!$A$2:$BP$571,57,FALSE)=0,"",VLOOKUP($A313,'Data Notes - Working'!$A$2:$BP$571,57,FALSE))</f>
        <v/>
      </c>
      <c r="AW313" s="50" t="str">
        <f>IF(VLOOKUP($A313,'Data Notes - Working'!$A$2:$BP$571,58,FALSE)=0,"",VLOOKUP($A313,'Data Notes - Working'!$A$2:$BP$571,58,FALSE))</f>
        <v/>
      </c>
      <c r="AX313" s="50" t="str">
        <f>IF(VLOOKUP(A313,'Data Notes - Working'!A312:BP881,59,FALSE)=0,"",VLOOKUP(A313,'Data Notes - Working'!A312:BP881,59,FALSE))</f>
        <v>No</v>
      </c>
      <c r="AY313" s="50" t="str">
        <f>IF(VLOOKUP($A313,'Data Notes - Working'!$A$2:$BP$571,60,FALSE)=0,"",VLOOKUP($A313,'Data Notes - Working'!$A$2:$BP$571,60,FALSE))</f>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313" s="50" t="str">
        <f>IF(VLOOKUP($A313,'Data Notes - Working'!$A$2:$BP$571,61,FALSE)=0,"",VLOOKUP($A313,'Data Notes - Working'!$A$2:$BP$571,61,FALSE))</f>
        <v xml:space="preserve">Waiver was given to the State of Nebraska </v>
      </c>
      <c r="BA313" s="50"/>
      <c r="BB313" s="50"/>
      <c r="BC313" s="50"/>
      <c r="BD313" s="50"/>
      <c r="BE313" s="50"/>
      <c r="BF313" s="50"/>
      <c r="BG313" s="50"/>
    </row>
    <row r="314" spans="1:59" s="9" customFormat="1" ht="150">
      <c r="A314" s="13" t="s">
        <v>1235</v>
      </c>
      <c r="B314" s="14" t="s">
        <v>45</v>
      </c>
      <c r="C314" s="14" t="s">
        <v>46</v>
      </c>
      <c r="D314" s="14" t="s">
        <v>47</v>
      </c>
      <c r="E314" s="14" t="s">
        <v>1221</v>
      </c>
      <c r="F314" s="14" t="s">
        <v>1222</v>
      </c>
      <c r="G314" s="17" t="s">
        <v>136</v>
      </c>
      <c r="H314" s="18">
        <v>189</v>
      </c>
      <c r="I314" s="14">
        <v>590</v>
      </c>
      <c r="J314" s="14" t="s">
        <v>73</v>
      </c>
      <c r="K314" s="14" t="s">
        <v>137</v>
      </c>
      <c r="L314" s="14" t="s">
        <v>53</v>
      </c>
      <c r="M314" s="14"/>
      <c r="N314" s="14"/>
      <c r="O314" s="14" t="s">
        <v>54</v>
      </c>
      <c r="P314" s="14" t="s">
        <v>55</v>
      </c>
      <c r="Q314" s="14" t="s">
        <v>56</v>
      </c>
      <c r="R314" s="14" t="s">
        <v>140</v>
      </c>
      <c r="S314" s="14" t="s">
        <v>58</v>
      </c>
      <c r="T314" s="50" t="s">
        <v>1236</v>
      </c>
      <c r="U314" s="50"/>
      <c r="V314" s="50" t="s">
        <v>1237</v>
      </c>
      <c r="W314" s="26" t="s">
        <v>1232</v>
      </c>
      <c r="X314" s="50"/>
      <c r="Y314" s="50"/>
      <c r="Z314" s="50" t="s">
        <v>437</v>
      </c>
      <c r="AA314" s="23"/>
      <c r="AB314" s="23"/>
      <c r="AC314" s="23" t="s">
        <v>54</v>
      </c>
      <c r="AD314" s="14" t="s">
        <v>139</v>
      </c>
      <c r="AE314" s="14" t="s">
        <v>133</v>
      </c>
      <c r="AF314" s="14" t="s">
        <v>140</v>
      </c>
      <c r="AG314" s="14" t="s">
        <v>141</v>
      </c>
      <c r="AH314" s="23" t="s">
        <v>61</v>
      </c>
      <c r="AI314" s="23" t="s">
        <v>101</v>
      </c>
      <c r="AJ314" s="50"/>
      <c r="AK314" s="50" t="s">
        <v>1238</v>
      </c>
      <c r="AL314" s="50"/>
      <c r="AM314" s="50"/>
      <c r="AN314" s="50"/>
      <c r="AO314" s="50"/>
      <c r="AP314" s="50" t="str">
        <f t="shared" si="12"/>
        <v>1% CWD Alternate Assessment Participation [SCIENCE]: Students with Disabilities (IDEA) (CWD) taking the alternate assessment based on alternate achievement standards (ALTPARTALTACH) make up 1.19%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314" s="50" t="str">
        <f t="shared" si="13"/>
        <v xml:space="preserve">Waiver was given to the State of Nebraska </v>
      </c>
      <c r="AR314" s="50"/>
      <c r="AS314" s="50" t="str">
        <f t="shared" si="14"/>
        <v>Include</v>
      </c>
      <c r="AT314" s="50" t="str">
        <f>IF(VLOOKUP($A314,'Data Notes - Working'!$A$2:$BP$571,55,FALSE)=0,"",VLOOKUP($A314,'Data Notes - Working'!$A$2:$BP$571,55,FALSE))</f>
        <v>Science-only issue</v>
      </c>
      <c r="AU314" s="50" t="str">
        <f>IF(VLOOKUP($A314,'Data Notes - Working'!$A$2:$BP$571,56,FALSE)=0,"",VLOOKUP($A314,'Data Notes - Working'!$A$2:$BP$571,56,FALSE))</f>
        <v/>
      </c>
      <c r="AV314" s="50" t="str">
        <f>IF(VLOOKUP($A314,'Data Notes - Working'!$A$2:$BP$571,57,FALSE)=0,"",VLOOKUP($A314,'Data Notes - Working'!$A$2:$BP$571,57,FALSE))</f>
        <v/>
      </c>
      <c r="AW314" s="50" t="str">
        <f>IF(VLOOKUP($A314,'Data Notes - Working'!$A$2:$BP$571,58,FALSE)=0,"",VLOOKUP($A314,'Data Notes - Working'!$A$2:$BP$571,58,FALSE))</f>
        <v/>
      </c>
      <c r="AX314" s="50" t="str">
        <f>IF(VLOOKUP(A314,'Data Notes - Working'!A313:BP882,59,FALSE)=0,"",VLOOKUP(A314,'Data Notes - Working'!A313:BP882,59,FALSE))</f>
        <v>No</v>
      </c>
      <c r="AY314" s="50" t="str">
        <f>IF(VLOOKUP($A314,'Data Notes - Working'!$A$2:$BP$571,60,FALSE)=0,"",VLOOKUP($A314,'Data Notes - Working'!$A$2:$BP$571,60,FALSE))</f>
        <v>1% CWD Alternate Assessment Participation [SCIENCE]: Students with Disabilities (IDEA) (CWD) taking the alternate assessment based on alternate achievement standards (ALTPARTALTACH) make up 1.19%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314" s="50" t="str">
        <f>IF(VLOOKUP($A314,'Data Notes - Working'!$A$2:$BP$571,61,FALSE)=0,"",VLOOKUP($A314,'Data Notes - Working'!$A$2:$BP$571,61,FALSE))</f>
        <v xml:space="preserve">Waiver was given to the State of Nebraska </v>
      </c>
      <c r="BA314" s="50"/>
      <c r="BB314" s="50"/>
      <c r="BC314" s="50"/>
      <c r="BD314" s="50"/>
      <c r="BE314" s="50"/>
      <c r="BF314" s="50"/>
      <c r="BG314" s="50"/>
    </row>
    <row r="315" spans="1:59" s="9" customFormat="1" ht="90">
      <c r="A315" s="13" t="s">
        <v>1239</v>
      </c>
      <c r="B315" s="14" t="s">
        <v>45</v>
      </c>
      <c r="C315" s="14" t="s">
        <v>46</v>
      </c>
      <c r="D315" s="14" t="s">
        <v>47</v>
      </c>
      <c r="E315" s="14" t="s">
        <v>1240</v>
      </c>
      <c r="F315" s="14" t="s">
        <v>1241</v>
      </c>
      <c r="G315" s="13" t="s">
        <v>72</v>
      </c>
      <c r="H315" s="14">
        <v>179</v>
      </c>
      <c r="I315" s="14">
        <v>585</v>
      </c>
      <c r="J315" s="14" t="s">
        <v>73</v>
      </c>
      <c r="K315" s="14" t="s">
        <v>74</v>
      </c>
      <c r="L315" s="14" t="s">
        <v>269</v>
      </c>
      <c r="M315" s="14"/>
      <c r="N315" s="14"/>
      <c r="O315" s="14" t="s">
        <v>54</v>
      </c>
      <c r="P315" s="14" t="s">
        <v>53</v>
      </c>
      <c r="Q315" s="14" t="s">
        <v>1242</v>
      </c>
      <c r="R315" s="14" t="s">
        <v>140</v>
      </c>
      <c r="S315" s="14" t="s">
        <v>58</v>
      </c>
      <c r="T315" s="50" t="s">
        <v>1243</v>
      </c>
      <c r="U315" s="50"/>
      <c r="V315" s="50" t="s">
        <v>1243</v>
      </c>
      <c r="W315" s="26" t="s">
        <v>1244</v>
      </c>
      <c r="X315" s="50"/>
      <c r="Y315" s="50"/>
      <c r="Z315" s="50"/>
      <c r="AA315" s="23"/>
      <c r="AB315" s="23"/>
      <c r="AC315" s="14" t="s">
        <v>54</v>
      </c>
      <c r="AD315" s="14" t="s">
        <v>53</v>
      </c>
      <c r="AE315" s="23" t="s">
        <v>1245</v>
      </c>
      <c r="AF315" s="23" t="s">
        <v>140</v>
      </c>
      <c r="AG315" s="23"/>
      <c r="AH315" s="23" t="s">
        <v>61</v>
      </c>
      <c r="AI315" s="23" t="s">
        <v>101</v>
      </c>
      <c r="AJ315" s="50"/>
      <c r="AK315" s="50" t="s">
        <v>1243</v>
      </c>
      <c r="AL315" s="50"/>
      <c r="AM315" s="50"/>
      <c r="AN315" s="50"/>
      <c r="AO315" s="50"/>
      <c r="AP315" s="50" t="str">
        <f t="shared" si="12"/>
        <v>Achievement metadata - [SCIENCE]: No achievement data (FS 179) submitted for ALTASSALTACH [PERF LEVEL 4] for GRADES 5, 11; however, EMAPS assessment metadata indicated GRADES 5, 11/ALTASSALTACH/PERF LEVEL 4 would be submitted. Please resubmit metadata and/or data to ensure consistency.</v>
      </c>
      <c r="AQ315" s="50" t="str">
        <f t="shared" si="13"/>
        <v>The meta data requires the reporting of the achievement levels possible.  It is possible for these students to have earned an AL of 4, however, during this administration of this assessment, no students in this subgroup achieved this level.</v>
      </c>
      <c r="AR315" s="50"/>
      <c r="AS315" s="50" t="str">
        <f t="shared" si="14"/>
        <v>Include</v>
      </c>
      <c r="AT315" s="50" t="str">
        <f>IF(VLOOKUP($A315,'Data Notes - Working'!$A$2:$BP$571,55,FALSE)=0,"",VLOOKUP($A315,'Data Notes - Working'!$A$2:$BP$571,55,FALSE))</f>
        <v>Science-only issue</v>
      </c>
      <c r="AU315" s="50" t="str">
        <f>IF(VLOOKUP($A315,'Data Notes - Working'!$A$2:$BP$571,56,FALSE)=0,"",VLOOKUP($A315,'Data Notes - Working'!$A$2:$BP$571,56,FALSE))</f>
        <v/>
      </c>
      <c r="AV315" s="50" t="str">
        <f>IF(VLOOKUP($A315,'Data Notes - Working'!$A$2:$BP$571,57,FALSE)=0,"",VLOOKUP($A315,'Data Notes - Working'!$A$2:$BP$571,57,FALSE))</f>
        <v/>
      </c>
      <c r="AW315" s="50" t="str">
        <f>IF(VLOOKUP($A315,'Data Notes - Working'!$A$2:$BP$571,58,FALSE)=0,"",VLOOKUP($A315,'Data Notes - Working'!$A$2:$BP$571,58,FALSE))</f>
        <v/>
      </c>
      <c r="AX315" s="50" t="str">
        <f>IF(VLOOKUP(A315,'Data Notes - Working'!A314:BP883,59,FALSE)=0,"",VLOOKUP(A315,'Data Notes - Working'!A314:BP883,59,FALSE))</f>
        <v>No</v>
      </c>
      <c r="AY315" s="50" t="str">
        <f>IF(VLOOKUP($A315,'Data Notes - Working'!$A$2:$BP$571,60,FALSE)=0,"",VLOOKUP($A315,'Data Notes - Working'!$A$2:$BP$571,60,FALSE))</f>
        <v>Achievement metadata - [SCIENCE]: No achievement data (FS 179) submitted for ALTASSALTACH [PERF LEVEL 4] for GRADES 5, 11; however, EMAPS assessment metadata indicated GRADES 5, 11/ALTASSALTACH/PERF LEVEL 4 would be submitted. Please resubmit metadata and/or data to ensure consistency.</v>
      </c>
      <c r="AZ315" s="50" t="str">
        <f>IF(VLOOKUP($A315,'Data Notes - Working'!$A$2:$BP$571,61,FALSE)=0,"",VLOOKUP($A315,'Data Notes - Working'!$A$2:$BP$571,61,FALSE))</f>
        <v>The meta data requires the reporting of the achievement levels possible.  It is possible for these students to have earned an AL of 4, however, during this administration of this assessment, no students in this subgroup achieved this level.</v>
      </c>
      <c r="BA315" s="50"/>
      <c r="BB315" s="50"/>
      <c r="BC315" s="50"/>
      <c r="BD315" s="50"/>
      <c r="BE315" s="50"/>
      <c r="BF315" s="50"/>
      <c r="BG315" s="50"/>
    </row>
    <row r="316" spans="1:59" s="9" customFormat="1" ht="105">
      <c r="A316" s="13" t="s">
        <v>1246</v>
      </c>
      <c r="B316" s="14" t="s">
        <v>45</v>
      </c>
      <c r="C316" s="14" t="s">
        <v>46</v>
      </c>
      <c r="D316" s="14" t="s">
        <v>47</v>
      </c>
      <c r="E316" s="14" t="s">
        <v>1240</v>
      </c>
      <c r="F316" s="14" t="s">
        <v>1241</v>
      </c>
      <c r="G316" s="13" t="s">
        <v>72</v>
      </c>
      <c r="H316" s="14" t="s">
        <v>84</v>
      </c>
      <c r="I316" s="14" t="s">
        <v>85</v>
      </c>
      <c r="J316" s="14" t="s">
        <v>73</v>
      </c>
      <c r="K316" s="14" t="s">
        <v>74</v>
      </c>
      <c r="L316" s="14" t="s">
        <v>269</v>
      </c>
      <c r="M316" s="14" t="s">
        <v>54</v>
      </c>
      <c r="N316" s="14" t="s">
        <v>54</v>
      </c>
      <c r="O316" s="14"/>
      <c r="P316" s="14" t="s">
        <v>53</v>
      </c>
      <c r="Q316" s="14" t="s">
        <v>1247</v>
      </c>
      <c r="R316" s="14" t="s">
        <v>478</v>
      </c>
      <c r="S316" s="14" t="s">
        <v>58</v>
      </c>
      <c r="T316" s="50" t="s">
        <v>1248</v>
      </c>
      <c r="U316" s="50"/>
      <c r="V316" s="50" t="s">
        <v>1248</v>
      </c>
      <c r="W316" s="26" t="s">
        <v>1249</v>
      </c>
      <c r="X316" s="50"/>
      <c r="Y316" s="50"/>
      <c r="Z316" s="50"/>
      <c r="AA316" s="14"/>
      <c r="AB316" s="14"/>
      <c r="AC316" s="23"/>
      <c r="AD316" s="14"/>
      <c r="AE316" s="23"/>
      <c r="AF316" s="23"/>
      <c r="AG316" s="23"/>
      <c r="AH316" s="23" t="s">
        <v>61</v>
      </c>
      <c r="AI316" s="23" t="s">
        <v>62</v>
      </c>
      <c r="AJ316" s="50"/>
      <c r="AK316" s="50"/>
      <c r="AL316" s="50"/>
      <c r="AM316" s="49"/>
      <c r="AN316" s="49"/>
      <c r="AO316" s="49"/>
      <c r="AP316" s="50" t="str">
        <f t="shared" si="12"/>
        <v/>
      </c>
      <c r="AQ316" s="50" t="str">
        <f t="shared" si="13"/>
        <v>The meta data has been updated to reflect that the high school assessment is only administered in 11th grade.</v>
      </c>
      <c r="AR316" s="50"/>
      <c r="AS316" s="50" t="str">
        <f t="shared" si="14"/>
        <v>Exclude</v>
      </c>
      <c r="AT316" s="50" t="str">
        <f>IF(VLOOKUP($A316,'Data Notes - Working'!$A$2:$BP$571,55,FALSE)=0,"",VLOOKUP($A316,'Data Notes - Working'!$A$2:$BP$571,55,FALSE))</f>
        <v>No</v>
      </c>
      <c r="AU316" s="50" t="str">
        <f>IF(VLOOKUP($A316,'Data Notes - Working'!$A$2:$BP$571,56,FALSE)=0,"",VLOOKUP($A316,'Data Notes - Working'!$A$2:$BP$571,56,FALSE))</f>
        <v>Resolved</v>
      </c>
      <c r="AV316" s="50" t="str">
        <f>IF(VLOOKUP($A316,'Data Notes - Working'!$A$2:$BP$571,57,FALSE)=0,"",VLOOKUP($A316,'Data Notes - Working'!$A$2:$BP$571,57,FALSE))</f>
        <v/>
      </c>
      <c r="AW316" s="50" t="str">
        <f>IF(VLOOKUP($A316,'Data Notes - Working'!$A$2:$BP$571,58,FALSE)=0,"",VLOOKUP($A316,'Data Notes - Working'!$A$2:$BP$571,58,FALSE))</f>
        <v/>
      </c>
      <c r="AX316" s="50" t="str">
        <f>IF(VLOOKUP(A316,'Data Notes - Working'!A315:BP884,59,FALSE)=0,"",VLOOKUP(A316,'Data Notes - Working'!A315:BP884,59,FALSE))</f>
        <v/>
      </c>
      <c r="AY316" s="50" t="str">
        <f>IF(VLOOKUP($A316,'Data Notes - Working'!$A$2:$BP$571,60,FALSE)=0,"",VLOOKUP($A316,'Data Notes - Working'!$A$2:$BP$571,60,FALSE))</f>
        <v/>
      </c>
      <c r="AZ316" s="50" t="str">
        <f>IF(VLOOKUP($A316,'Data Notes - Working'!$A$2:$BP$571,61,FALSE)=0,"",VLOOKUP($A316,'Data Notes - Working'!$A$2:$BP$571,61,FALSE))</f>
        <v/>
      </c>
      <c r="BA316" s="50"/>
      <c r="BB316" s="50"/>
      <c r="BC316" s="50"/>
      <c r="BD316" s="50"/>
      <c r="BE316" s="50"/>
      <c r="BF316" s="50"/>
      <c r="BG316" s="50"/>
    </row>
    <row r="317" spans="1:59" s="9" customFormat="1" ht="105">
      <c r="A317" s="13" t="s">
        <v>1250</v>
      </c>
      <c r="B317" s="14" t="s">
        <v>45</v>
      </c>
      <c r="C317" s="14" t="s">
        <v>46</v>
      </c>
      <c r="D317" s="14" t="s">
        <v>47</v>
      </c>
      <c r="E317" s="14" t="s">
        <v>1240</v>
      </c>
      <c r="F317" s="14" t="s">
        <v>1241</v>
      </c>
      <c r="G317" s="13" t="s">
        <v>88</v>
      </c>
      <c r="H317" s="14" t="s">
        <v>91</v>
      </c>
      <c r="I317" s="14" t="s">
        <v>92</v>
      </c>
      <c r="J317" s="14" t="s">
        <v>73</v>
      </c>
      <c r="K317" s="14" t="s">
        <v>74</v>
      </c>
      <c r="L317" s="14" t="s">
        <v>269</v>
      </c>
      <c r="M317" s="14" t="s">
        <v>54</v>
      </c>
      <c r="N317" s="14" t="s">
        <v>54</v>
      </c>
      <c r="O317" s="14"/>
      <c r="P317" s="14" t="s">
        <v>53</v>
      </c>
      <c r="Q317" s="14" t="s">
        <v>1247</v>
      </c>
      <c r="R317" s="14" t="s">
        <v>478</v>
      </c>
      <c r="S317" s="14" t="s">
        <v>58</v>
      </c>
      <c r="T317" s="50" t="s">
        <v>1251</v>
      </c>
      <c r="U317" s="50"/>
      <c r="V317" s="50" t="s">
        <v>1251</v>
      </c>
      <c r="W317" s="26" t="s">
        <v>1252</v>
      </c>
      <c r="X317" s="50"/>
      <c r="Y317" s="50"/>
      <c r="Z317" s="50"/>
      <c r="AA317" s="14"/>
      <c r="AB317" s="14"/>
      <c r="AC317" s="23"/>
      <c r="AD317" s="14"/>
      <c r="AE317" s="23"/>
      <c r="AF317" s="23"/>
      <c r="AG317" s="23"/>
      <c r="AH317" s="23" t="s">
        <v>61</v>
      </c>
      <c r="AI317" s="23" t="s">
        <v>62</v>
      </c>
      <c r="AJ317" s="50"/>
      <c r="AK317" s="50"/>
      <c r="AL317" s="50"/>
      <c r="AM317" s="49"/>
      <c r="AN317" s="49"/>
      <c r="AO317" s="49"/>
      <c r="AP317" s="50" t="str">
        <f t="shared" si="12"/>
        <v/>
      </c>
      <c r="AQ317" s="50" t="str">
        <f t="shared" si="13"/>
        <v>Nevada has corrected and resubmitted their metadata survey</v>
      </c>
      <c r="AR317" s="50"/>
      <c r="AS317" s="50" t="str">
        <f t="shared" si="14"/>
        <v>Exclude</v>
      </c>
      <c r="AT317" s="50" t="str">
        <f>IF(VLOOKUP($A317,'Data Notes - Working'!$A$2:$BP$571,55,FALSE)=0,"",VLOOKUP($A317,'Data Notes - Working'!$A$2:$BP$571,55,FALSE))</f>
        <v>No</v>
      </c>
      <c r="AU317" s="50" t="str">
        <f>IF(VLOOKUP($A317,'Data Notes - Working'!$A$2:$BP$571,56,FALSE)=0,"",VLOOKUP($A317,'Data Notes - Working'!$A$2:$BP$571,56,FALSE))</f>
        <v>Resolved</v>
      </c>
      <c r="AV317" s="50" t="str">
        <f>IF(VLOOKUP($A317,'Data Notes - Working'!$A$2:$BP$571,57,FALSE)=0,"",VLOOKUP($A317,'Data Notes - Working'!$A$2:$BP$571,57,FALSE))</f>
        <v/>
      </c>
      <c r="AW317" s="50" t="str">
        <f>IF(VLOOKUP($A317,'Data Notes - Working'!$A$2:$BP$571,58,FALSE)=0,"",VLOOKUP($A317,'Data Notes - Working'!$A$2:$BP$571,58,FALSE))</f>
        <v/>
      </c>
      <c r="AX317" s="50" t="str">
        <f>IF(VLOOKUP(A317,'Data Notes - Working'!A316:BP885,59,FALSE)=0,"",VLOOKUP(A317,'Data Notes - Working'!A316:BP885,59,FALSE))</f>
        <v/>
      </c>
      <c r="AY317" s="50" t="str">
        <f>IF(VLOOKUP($A317,'Data Notes - Working'!$A$2:$BP$571,60,FALSE)=0,"",VLOOKUP($A317,'Data Notes - Working'!$A$2:$BP$571,60,FALSE))</f>
        <v/>
      </c>
      <c r="AZ317" s="50" t="str">
        <f>IF(VLOOKUP($A317,'Data Notes - Working'!$A$2:$BP$571,61,FALSE)=0,"",VLOOKUP($A317,'Data Notes - Working'!$A$2:$BP$571,61,FALSE))</f>
        <v/>
      </c>
      <c r="BA317" s="50"/>
      <c r="BB317" s="50"/>
      <c r="BC317" s="50"/>
      <c r="BD317" s="50"/>
      <c r="BE317" s="50"/>
      <c r="BF317" s="50"/>
      <c r="BG317" s="50"/>
    </row>
    <row r="318" spans="1:59" s="9" customFormat="1" ht="105">
      <c r="A318" s="13" t="s">
        <v>1253</v>
      </c>
      <c r="B318" s="14" t="s">
        <v>45</v>
      </c>
      <c r="C318" s="14" t="s">
        <v>46</v>
      </c>
      <c r="D318" s="14" t="s">
        <v>47</v>
      </c>
      <c r="E318" s="14" t="s">
        <v>1240</v>
      </c>
      <c r="F318" s="14" t="s">
        <v>1241</v>
      </c>
      <c r="G318" s="13" t="s">
        <v>104</v>
      </c>
      <c r="H318" s="14" t="s">
        <v>157</v>
      </c>
      <c r="I318" s="14" t="s">
        <v>158</v>
      </c>
      <c r="J318" s="14" t="s">
        <v>73</v>
      </c>
      <c r="K318" s="14" t="s">
        <v>107</v>
      </c>
      <c r="L318" s="14" t="s">
        <v>53</v>
      </c>
      <c r="M318" s="14" t="s">
        <v>54</v>
      </c>
      <c r="N318" s="14" t="s">
        <v>54</v>
      </c>
      <c r="O318" s="14" t="s">
        <v>54</v>
      </c>
      <c r="P318" s="14" t="s">
        <v>108</v>
      </c>
      <c r="Q318" s="14" t="s">
        <v>108</v>
      </c>
      <c r="R318" s="14" t="s">
        <v>108</v>
      </c>
      <c r="S318" s="14" t="s">
        <v>108</v>
      </c>
      <c r="T318" s="50" t="s">
        <v>159</v>
      </c>
      <c r="U318" s="50"/>
      <c r="V318" s="50" t="s">
        <v>159</v>
      </c>
      <c r="W318" s="26" t="s">
        <v>1254</v>
      </c>
      <c r="X318" s="50"/>
      <c r="Y318" s="50"/>
      <c r="Z318" s="50"/>
      <c r="AA318" s="23" t="s">
        <v>54</v>
      </c>
      <c r="AB318" s="23" t="s">
        <v>54</v>
      </c>
      <c r="AC318" s="23" t="s">
        <v>54</v>
      </c>
      <c r="AD318" s="14" t="s">
        <v>108</v>
      </c>
      <c r="AE318" s="14" t="s">
        <v>108</v>
      </c>
      <c r="AF318" s="14" t="s">
        <v>108</v>
      </c>
      <c r="AG318" s="14" t="s">
        <v>108</v>
      </c>
      <c r="AH318" s="23" t="s">
        <v>61</v>
      </c>
      <c r="AI318" s="23" t="s">
        <v>101</v>
      </c>
      <c r="AJ318" s="50"/>
      <c r="AK318" s="50" t="s">
        <v>161</v>
      </c>
      <c r="AL318" s="50"/>
      <c r="AM318" s="50"/>
      <c r="AN318" s="50"/>
      <c r="AO318" s="50"/>
      <c r="AP318" s="50" t="str">
        <f t="shared" si="12"/>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318" s="50" t="str">
        <f t="shared" si="13"/>
        <v>Nevada resubmitted this file in Feb 2019 to correct these errors.</v>
      </c>
      <c r="AR318" s="50"/>
      <c r="AS318" s="50" t="str">
        <f t="shared" si="14"/>
        <v>Include</v>
      </c>
      <c r="AT318" s="50" t="str">
        <f>IF(VLOOKUP($A318,'Data Notes - Working'!$A$2:$BP$571,55,FALSE)=0,"",VLOOKUP($A318,'Data Notes - Working'!$A$2:$BP$571,55,FALSE))</f>
        <v/>
      </c>
      <c r="AU318" s="50" t="str">
        <f>IF(VLOOKUP($A318,'Data Notes - Working'!$A$2:$BP$571,56,FALSE)=0,"",VLOOKUP($A318,'Data Notes - Working'!$A$2:$BP$571,56,FALSE))</f>
        <v/>
      </c>
      <c r="AV318" s="50" t="str">
        <f>IF(VLOOKUP($A318,'Data Notes - Working'!$A$2:$BP$571,57,FALSE)=0,"",VLOOKUP($A318,'Data Notes - Working'!$A$2:$BP$571,57,FALSE))</f>
        <v>Y2Y explained</v>
      </c>
      <c r="AW318" s="50" t="str">
        <f>IF(VLOOKUP($A318,'Data Notes - Working'!$A$2:$BP$571,58,FALSE)=0,"",VLOOKUP($A318,'Data Notes - Working'!$A$2:$BP$571,58,FALSE))</f>
        <v/>
      </c>
      <c r="AX318" s="50" t="str">
        <f>IF(VLOOKUP(A318,'Data Notes - Working'!A317:BP886,59,FALSE)=0,"",VLOOKUP(A318,'Data Notes - Working'!A317:BP886,59,FALSE))</f>
        <v>No</v>
      </c>
      <c r="AY318" s="50" t="str">
        <f>IF(VLOOKUP($A318,'Data Notes - Working'!$A$2:$BP$571,60,FALSE)=0,"",VLOOKUP($A318,'Data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318" s="50" t="str">
        <f>IF(VLOOKUP($A318,'Data Notes - Working'!$A$2:$BP$571,61,FALSE)=0,"",VLOOKUP($A318,'Data Notes - Working'!$A$2:$BP$571,61,FALSE))</f>
        <v>Nevada resubmitted this file in Feb 2019 to correct these errors.</v>
      </c>
      <c r="BA318" s="50"/>
      <c r="BB318" s="50"/>
      <c r="BC318" s="50"/>
      <c r="BD318" s="50"/>
      <c r="BE318" s="50"/>
      <c r="BF318" s="50"/>
      <c r="BG318" s="50"/>
    </row>
    <row r="319" spans="1:59" s="9" customFormat="1" ht="90">
      <c r="A319" s="13" t="s">
        <v>1255</v>
      </c>
      <c r="B319" s="14" t="s">
        <v>45</v>
      </c>
      <c r="C319" s="14" t="s">
        <v>46</v>
      </c>
      <c r="D319" s="14" t="s">
        <v>47</v>
      </c>
      <c r="E319" s="14" t="s">
        <v>1240</v>
      </c>
      <c r="F319" s="14" t="s">
        <v>1241</v>
      </c>
      <c r="G319" s="13" t="s">
        <v>118</v>
      </c>
      <c r="H319" s="14" t="s">
        <v>105</v>
      </c>
      <c r="I319" s="14" t="s">
        <v>106</v>
      </c>
      <c r="J319" s="14" t="s">
        <v>73</v>
      </c>
      <c r="K319" s="14" t="s">
        <v>121</v>
      </c>
      <c r="L319" s="14" t="s">
        <v>53</v>
      </c>
      <c r="M319" s="14" t="s">
        <v>54</v>
      </c>
      <c r="N319" s="14" t="s">
        <v>54</v>
      </c>
      <c r="O319" s="14" t="s">
        <v>54</v>
      </c>
      <c r="P319" s="14" t="s">
        <v>108</v>
      </c>
      <c r="Q319" s="14" t="s">
        <v>108</v>
      </c>
      <c r="R319" s="14" t="s">
        <v>108</v>
      </c>
      <c r="S319" s="14" t="s">
        <v>108</v>
      </c>
      <c r="T319" s="50" t="s">
        <v>212</v>
      </c>
      <c r="U319" s="50"/>
      <c r="V319" s="50" t="s">
        <v>212</v>
      </c>
      <c r="W319" s="26" t="s">
        <v>1254</v>
      </c>
      <c r="X319" s="50"/>
      <c r="Y319" s="50"/>
      <c r="Z319" s="50"/>
      <c r="AA319" s="23" t="s">
        <v>54</v>
      </c>
      <c r="AB319" s="23" t="s">
        <v>54</v>
      </c>
      <c r="AC319" s="23" t="s">
        <v>54</v>
      </c>
      <c r="AD319" s="14" t="s">
        <v>108</v>
      </c>
      <c r="AE319" s="14" t="s">
        <v>108</v>
      </c>
      <c r="AF319" s="14" t="s">
        <v>108</v>
      </c>
      <c r="AG319" s="14" t="s">
        <v>108</v>
      </c>
      <c r="AH319" s="23" t="s">
        <v>61</v>
      </c>
      <c r="AI319" s="23" t="s">
        <v>101</v>
      </c>
      <c r="AJ319" s="50"/>
      <c r="AK319" s="50" t="s">
        <v>214</v>
      </c>
      <c r="AL319" s="50"/>
      <c r="AM319" s="49"/>
      <c r="AN319" s="49"/>
      <c r="AO319" s="49"/>
      <c r="AP319" s="50" t="str">
        <f t="shared" si="12"/>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319" s="50" t="str">
        <f t="shared" si="13"/>
        <v>Nevada resubmitted this file in Feb 2019 to correct these errors.</v>
      </c>
      <c r="AR319" s="50"/>
      <c r="AS319" s="50" t="str">
        <f t="shared" si="14"/>
        <v>Include</v>
      </c>
      <c r="AT319" s="50" t="str">
        <f>IF(VLOOKUP($A319,'Data Notes - Working'!$A$2:$BP$571,55,FALSE)=0,"",VLOOKUP($A319,'Data Notes - Working'!$A$2:$BP$571,55,FALSE))</f>
        <v/>
      </c>
      <c r="AU319" s="50" t="str">
        <f>IF(VLOOKUP($A319,'Data Notes - Working'!$A$2:$BP$571,56,FALSE)=0,"",VLOOKUP($A319,'Data Notes - Working'!$A$2:$BP$571,56,FALSE))</f>
        <v/>
      </c>
      <c r="AV319" s="50" t="str">
        <f>IF(VLOOKUP($A319,'Data Notes - Working'!$A$2:$BP$571,57,FALSE)=0,"",VLOOKUP($A319,'Data Notes - Working'!$A$2:$BP$571,57,FALSE))</f>
        <v>Y2Y explained</v>
      </c>
      <c r="AW319" s="50" t="str">
        <f>IF(VLOOKUP($A319,'Data Notes - Working'!$A$2:$BP$571,58,FALSE)=0,"",VLOOKUP($A319,'Data Notes - Working'!$A$2:$BP$571,58,FALSE))</f>
        <v/>
      </c>
      <c r="AX319" s="50" t="str">
        <f>IF(VLOOKUP(A319,'Data Notes - Working'!A318:BP887,59,FALSE)=0,"",VLOOKUP(A319,'Data Notes - Working'!A318:BP887,59,FALSE))</f>
        <v>No</v>
      </c>
      <c r="AY319" s="50" t="str">
        <f>IF(VLOOKUP($A319,'Data Notes - Working'!$A$2:$BP$571,60,FALSE)=0,"",VLOOKUP($A319,'Data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319" s="50" t="str">
        <f>IF(VLOOKUP($A319,'Data Notes - Working'!$A$2:$BP$571,61,FALSE)=0,"",VLOOKUP($A319,'Data Notes - Working'!$A$2:$BP$571,61,FALSE))</f>
        <v>Nevada resubmitted this file in Feb 2019 to correct these errors.</v>
      </c>
      <c r="BA319" s="50"/>
      <c r="BB319" s="50"/>
      <c r="BC319" s="50"/>
      <c r="BD319" s="50"/>
      <c r="BE319" s="50"/>
      <c r="BF319" s="50"/>
      <c r="BG319" s="50"/>
    </row>
    <row r="320" spans="1:59" s="9" customFormat="1" ht="150">
      <c r="A320" s="13" t="s">
        <v>1256</v>
      </c>
      <c r="B320" s="14" t="s">
        <v>45</v>
      </c>
      <c r="C320" s="14" t="s">
        <v>46</v>
      </c>
      <c r="D320" s="14" t="s">
        <v>47</v>
      </c>
      <c r="E320" s="14" t="s">
        <v>1240</v>
      </c>
      <c r="F320" s="14" t="s">
        <v>1241</v>
      </c>
      <c r="G320" s="17" t="s">
        <v>136</v>
      </c>
      <c r="H320" s="18">
        <v>189</v>
      </c>
      <c r="I320" s="14">
        <v>590</v>
      </c>
      <c r="J320" s="14" t="s">
        <v>73</v>
      </c>
      <c r="K320" s="14" t="s">
        <v>137</v>
      </c>
      <c r="L320" s="14" t="s">
        <v>53</v>
      </c>
      <c r="M320" s="14"/>
      <c r="N320" s="14"/>
      <c r="O320" s="14" t="s">
        <v>54</v>
      </c>
      <c r="P320" s="14" t="s">
        <v>55</v>
      </c>
      <c r="Q320" s="14" t="s">
        <v>56</v>
      </c>
      <c r="R320" s="14" t="s">
        <v>140</v>
      </c>
      <c r="S320" s="14" t="s">
        <v>58</v>
      </c>
      <c r="T320" s="50" t="s">
        <v>885</v>
      </c>
      <c r="U320" s="50"/>
      <c r="V320" s="50" t="s">
        <v>1257</v>
      </c>
      <c r="W320" s="26" t="s">
        <v>1254</v>
      </c>
      <c r="X320" s="50"/>
      <c r="Y320" s="50"/>
      <c r="Z320" s="56" t="s">
        <v>399</v>
      </c>
      <c r="AA320" s="23"/>
      <c r="AB320" s="23"/>
      <c r="AC320" s="23"/>
      <c r="AD320" s="14"/>
      <c r="AE320" s="14"/>
      <c r="AF320" s="14"/>
      <c r="AG320" s="14"/>
      <c r="AH320" s="23" t="s">
        <v>61</v>
      </c>
      <c r="AI320" s="23" t="s">
        <v>62</v>
      </c>
      <c r="AJ320" s="14"/>
      <c r="AK320" s="50"/>
      <c r="AL320" s="50"/>
      <c r="AM320" s="49"/>
      <c r="AN320" s="49"/>
      <c r="AO320" s="49"/>
      <c r="AP320" s="50" t="str">
        <f t="shared" si="12"/>
        <v/>
      </c>
      <c r="AQ320" s="50" t="str">
        <f t="shared" si="13"/>
        <v>Nevada resubmitted this file in Feb 2019 to correct these errors.</v>
      </c>
      <c r="AR320" s="50"/>
      <c r="AS320" s="50" t="str">
        <f t="shared" si="14"/>
        <v>Exclude</v>
      </c>
      <c r="AT320" s="50" t="str">
        <f>IF(VLOOKUP($A320,'Data Notes - Working'!$A$2:$BP$571,55,FALSE)=0,"",VLOOKUP($A320,'Data Notes - Working'!$A$2:$BP$571,55,FALSE))</f>
        <v>No</v>
      </c>
      <c r="AU320" s="50" t="str">
        <f>IF(VLOOKUP($A320,'Data Notes - Working'!$A$2:$BP$571,56,FALSE)=0,"",VLOOKUP($A320,'Data Notes - Working'!$A$2:$BP$571,56,FALSE))</f>
        <v>Resolved</v>
      </c>
      <c r="AV320" s="50" t="str">
        <f>IF(VLOOKUP($A320,'Data Notes - Working'!$A$2:$BP$571,57,FALSE)=0,"",VLOOKUP($A320,'Data Notes - Working'!$A$2:$BP$571,57,FALSE))</f>
        <v/>
      </c>
      <c r="AW320" s="50" t="str">
        <f>IF(VLOOKUP($A320,'Data Notes - Working'!$A$2:$BP$571,58,FALSE)=0,"",VLOOKUP($A320,'Data Notes - Working'!$A$2:$BP$571,58,FALSE))</f>
        <v/>
      </c>
      <c r="AX320" s="50" t="str">
        <f>IF(VLOOKUP(A320,'Data Notes - Working'!A319:BP888,59,FALSE)=0,"",VLOOKUP(A320,'Data Notes - Working'!A319:BP888,59,FALSE))</f>
        <v/>
      </c>
      <c r="AY320" s="50" t="str">
        <f>IF(VLOOKUP($A320,'Data Notes - Working'!$A$2:$BP$571,60,FALSE)=0,"",VLOOKUP($A320,'Data Notes - Working'!$A$2:$BP$571,60,FALSE))</f>
        <v/>
      </c>
      <c r="AZ320" s="50" t="str">
        <f>IF(VLOOKUP($A320,'Data Notes - Working'!$A$2:$BP$571,61,FALSE)=0,"",VLOOKUP($A320,'Data Notes - Working'!$A$2:$BP$571,61,FALSE))</f>
        <v/>
      </c>
      <c r="BA320" s="50"/>
      <c r="BB320" s="50"/>
      <c r="BC320" s="50"/>
      <c r="BD320" s="50"/>
      <c r="BE320" s="50"/>
      <c r="BF320" s="50"/>
      <c r="BG320" s="50"/>
    </row>
    <row r="321" spans="1:59" s="9" customFormat="1" ht="94.5">
      <c r="A321" s="13" t="s">
        <v>1258</v>
      </c>
      <c r="B321" s="14" t="s">
        <v>45</v>
      </c>
      <c r="C321" s="14" t="s">
        <v>46</v>
      </c>
      <c r="D321" s="14" t="s">
        <v>47</v>
      </c>
      <c r="E321" s="14" t="s">
        <v>1259</v>
      </c>
      <c r="F321" s="14" t="s">
        <v>1260</v>
      </c>
      <c r="G321" s="13" t="s">
        <v>95</v>
      </c>
      <c r="H321" s="16" t="s">
        <v>157</v>
      </c>
      <c r="I321" s="14" t="s">
        <v>158</v>
      </c>
      <c r="J321" s="14" t="s">
        <v>51</v>
      </c>
      <c r="K321" s="14" t="s">
        <v>98</v>
      </c>
      <c r="L321" s="14" t="s">
        <v>53</v>
      </c>
      <c r="M321" s="14" t="s">
        <v>54</v>
      </c>
      <c r="N321" s="14" t="s">
        <v>54</v>
      </c>
      <c r="O321" s="14" t="s">
        <v>54</v>
      </c>
      <c r="P321" s="14" t="s">
        <v>503</v>
      </c>
      <c r="Q321" s="14" t="s">
        <v>56</v>
      </c>
      <c r="R321" s="14" t="s">
        <v>68</v>
      </c>
      <c r="S321" s="14" t="s">
        <v>58</v>
      </c>
      <c r="T321" s="50" t="s">
        <v>1261</v>
      </c>
      <c r="U321" s="50"/>
      <c r="V321" s="50" t="s">
        <v>1261</v>
      </c>
      <c r="W321" s="26" t="s">
        <v>1262</v>
      </c>
      <c r="X321" s="50"/>
      <c r="Y321" s="50"/>
      <c r="Z321" s="50"/>
      <c r="AA321" s="23" t="s">
        <v>54</v>
      </c>
      <c r="AB321" s="23" t="s">
        <v>54</v>
      </c>
      <c r="AC321" s="23" t="s">
        <v>54</v>
      </c>
      <c r="AD321" s="23" t="s">
        <v>503</v>
      </c>
      <c r="AE321" s="23" t="s">
        <v>56</v>
      </c>
      <c r="AF321" s="23" t="s">
        <v>68</v>
      </c>
      <c r="AG321" s="23"/>
      <c r="AH321" s="23" t="s">
        <v>61</v>
      </c>
      <c r="AI321" s="23" t="s">
        <v>101</v>
      </c>
      <c r="AJ321" s="50"/>
      <c r="AK321" s="50" t="s">
        <v>1263</v>
      </c>
      <c r="AL321" s="50"/>
      <c r="AM321" s="50"/>
      <c r="AN321" s="50"/>
      <c r="AO321" s="50"/>
      <c r="AP321" s="50" t="str">
        <f t="shared" si="12"/>
        <v>Missing Data (175/178/179/185/188/189): Achievement and Participation data for students in MILCNCTD subgroup  for a(n) ALL, ALTASSALTACH, REGASSWACC, REGASSWOACC Assessment Type was not reported in any of the grades at the SEA, LEA, and School levels. Please submit data.</v>
      </c>
      <c r="AQ321" s="50" t="str">
        <f t="shared" si="13"/>
        <v>Military connected demographic information was not available for 2017-2018 in nhew Hampshire</v>
      </c>
      <c r="AR321" s="50"/>
      <c r="AS321" s="50" t="str">
        <f t="shared" si="14"/>
        <v>Include</v>
      </c>
      <c r="AT321" s="50" t="str">
        <f>IF(VLOOKUP($A321,'Data Notes - Working'!$A$2:$BP$571,55,FALSE)=0,"",VLOOKUP($A321,'Data Notes - Working'!$A$2:$BP$571,55,FALSE))</f>
        <v/>
      </c>
      <c r="AU321" s="50" t="str">
        <f>IF(VLOOKUP($A321,'Data Notes - Working'!$A$2:$BP$571,56,FALSE)=0,"",VLOOKUP($A321,'Data Notes - Working'!$A$2:$BP$571,56,FALSE))</f>
        <v/>
      </c>
      <c r="AV321" s="50" t="str">
        <f>IF(VLOOKUP($A321,'Data Notes - Working'!$A$2:$BP$571,57,FALSE)=0,"",VLOOKUP($A321,'Data Notes - Working'!$A$2:$BP$571,57,FALSE))</f>
        <v/>
      </c>
      <c r="AW321" s="50" t="str">
        <f>IF(VLOOKUP($A321,'Data Notes - Working'!$A$2:$BP$571,58,FALSE)=0,"",VLOOKUP($A321,'Data Notes - Working'!$A$2:$BP$571,58,FALSE))</f>
        <v/>
      </c>
      <c r="AX321" s="50" t="str">
        <f>IF(VLOOKUP(A321,'Data Notes - Working'!A320:BP889,59,FALSE)=0,"",VLOOKUP(A321,'Data Notes - Working'!A320:BP889,59,FALSE))</f>
        <v>No</v>
      </c>
      <c r="AY321" s="50" t="str">
        <f>IF(VLOOKUP($A321,'Data Notes - Working'!$A$2:$BP$571,60,FALSE)=0,"",VLOOKUP($A321,'Data Notes - Working'!$A$2:$BP$571,60,FALSE))</f>
        <v>Missing Data (175/178/179/185/188/189): Achievement and Participation data for students in MILCNCTD subgroup  for a(n) ALL, ALTASSALTACH, REGASSWACC, REGASSWOACC Assessment Type was not reported in any of the grades at the SEA, LEA, and School levels. Please submit data.</v>
      </c>
      <c r="AZ321" s="50" t="str">
        <f>IF(VLOOKUP($A321,'Data Notes - Working'!$A$2:$BP$571,61,FALSE)=0,"",VLOOKUP($A321,'Data Notes - Working'!$A$2:$BP$571,61,FALSE))</f>
        <v>Military connected demographic information was not available for 2017-2018 in New Hampshire</v>
      </c>
      <c r="BA321" s="50"/>
      <c r="BB321" s="50"/>
      <c r="BC321" s="50"/>
      <c r="BD321" s="50"/>
      <c r="BE321" s="50"/>
      <c r="BF321" s="50"/>
      <c r="BG321" s="50"/>
    </row>
    <row r="322" spans="1:59" s="9" customFormat="1" ht="150">
      <c r="A322" s="13" t="s">
        <v>1265</v>
      </c>
      <c r="B322" s="14" t="s">
        <v>45</v>
      </c>
      <c r="C322" s="14" t="s">
        <v>46</v>
      </c>
      <c r="D322" s="14" t="s">
        <v>47</v>
      </c>
      <c r="E322" s="14" t="s">
        <v>1259</v>
      </c>
      <c r="F322" s="14" t="s">
        <v>1260</v>
      </c>
      <c r="G322" s="13" t="s">
        <v>95</v>
      </c>
      <c r="H322" s="16" t="s">
        <v>157</v>
      </c>
      <c r="I322" s="14" t="s">
        <v>158</v>
      </c>
      <c r="J322" s="14" t="s">
        <v>51</v>
      </c>
      <c r="K322" s="14" t="s">
        <v>98</v>
      </c>
      <c r="L322" s="14" t="s">
        <v>53</v>
      </c>
      <c r="M322" s="14"/>
      <c r="N322" s="14"/>
      <c r="O322" s="14"/>
      <c r="P322" s="14"/>
      <c r="Q322" s="14"/>
      <c r="R322" s="14"/>
      <c r="S322" s="14"/>
      <c r="T322" s="49"/>
      <c r="U322" s="49"/>
      <c r="V322" s="49"/>
      <c r="W322" s="26" t="s">
        <v>64</v>
      </c>
      <c r="X322" s="49"/>
      <c r="Y322" s="49"/>
      <c r="Z322" s="49"/>
      <c r="AA322" s="14" t="s">
        <v>54</v>
      </c>
      <c r="AB322" s="14" t="s">
        <v>54</v>
      </c>
      <c r="AC322" s="14" t="s">
        <v>54</v>
      </c>
      <c r="AD322" s="14" t="s">
        <v>281</v>
      </c>
      <c r="AE322" s="14" t="s">
        <v>56</v>
      </c>
      <c r="AF322" s="14" t="s">
        <v>68</v>
      </c>
      <c r="AG322" s="14"/>
      <c r="AH322" s="14" t="s">
        <v>61</v>
      </c>
      <c r="AI322" s="14" t="s">
        <v>78</v>
      </c>
      <c r="AJ322" s="49"/>
      <c r="AK322" s="50" t="s">
        <v>1266</v>
      </c>
      <c r="AL322" s="50"/>
      <c r="AM322" s="49" t="s">
        <v>1267</v>
      </c>
      <c r="AN322" s="49"/>
      <c r="AO322" s="49"/>
      <c r="AP322" s="50" t="str">
        <f t="shared" si="12"/>
        <v>Missing Data (175/178/179/185/188/189): Achievement and Participation data for students in the FCS subgroup in all grades for all Assessment Types were not reported at the SEA, LEA, and School levels. New Hampshire's resubmission on 3/27/18 replaced the nonzero counts with zeroes for these grade/subgroup/assessment types. Please submit data.</v>
      </c>
      <c r="AQ322" s="50" t="str">
        <f t="shared" si="13"/>
        <v/>
      </c>
      <c r="AR322" s="50"/>
      <c r="AS322" s="50" t="str">
        <f t="shared" si="14"/>
        <v>Include</v>
      </c>
      <c r="AT322" s="50" t="str">
        <f>IF(VLOOKUP($A322,'Data Notes - Working'!$A$2:$BP$571,55,FALSE)=0,"",VLOOKUP($A322,'Data Notes - Working'!$A$2:$BP$571,55,FALSE))</f>
        <v/>
      </c>
      <c r="AU322" s="50" t="str">
        <f>IF(VLOOKUP($A322,'Data Notes - Working'!$A$2:$BP$571,56,FALSE)=0,"",VLOOKUP($A322,'Data Notes - Working'!$A$2:$BP$571,56,FALSE))</f>
        <v/>
      </c>
      <c r="AV322" s="50" t="str">
        <f>IF(VLOOKUP($A322,'Data Notes - Working'!$A$2:$BP$571,57,FALSE)=0,"",VLOOKUP($A322,'Data Notes - Working'!$A$2:$BP$571,57,FALSE))</f>
        <v>No state response</v>
      </c>
      <c r="AW322" s="50" t="str">
        <f>IF(VLOOKUP($A322,'Data Notes - Working'!$A$2:$BP$571,58,FALSE)=0,"",VLOOKUP($A322,'Data Notes - Working'!$A$2:$BP$571,58,FALSE))</f>
        <v>No state response</v>
      </c>
      <c r="AX322" s="50" t="str">
        <f>IF(VLOOKUP(A322,'Data Notes - Working'!A321:BP890,59,FALSE)=0,"",VLOOKUP(A322,'Data Notes - Working'!A321:BP890,59,FALSE))</f>
        <v/>
      </c>
      <c r="AY322" s="50" t="str">
        <f>IF(VLOOKUP($A322,'Data Notes - Working'!$A$2:$BP$571,60,FALSE)=0,"",VLOOKUP($A322,'Data Notes - Working'!$A$2:$BP$571,60,FALSE))</f>
        <v>Missing Data (175/178/179/185/188/189): Achievement and Participation data for students in the FCS subgroup in all grades for all Assessment Types were not reported at the SEA, LEA, and School levels. New Hampshire's resubmission on 3/27/18 replaced the nonzero counts with zeroes for these grade/subgroup/assessment types. Please submit data.</v>
      </c>
      <c r="AZ322" s="50" t="str">
        <f>IF(VLOOKUP($A322,'Data Notes - Working'!$A$2:$BP$571,61,FALSE)=0,"",VLOOKUP($A322,'Data Notes - Working'!$A$2:$BP$571,61,FALSE))</f>
        <v/>
      </c>
      <c r="BA322" s="50"/>
      <c r="BB322" s="50"/>
      <c r="BC322" s="50"/>
      <c r="BD322" s="50"/>
      <c r="BE322" s="50"/>
      <c r="BF322" s="50"/>
      <c r="BG322" s="50"/>
    </row>
    <row r="323" spans="1:59" s="9" customFormat="1" ht="63">
      <c r="A323" s="13" t="s">
        <v>1268</v>
      </c>
      <c r="B323" s="14" t="s">
        <v>45</v>
      </c>
      <c r="C323" s="14" t="s">
        <v>46</v>
      </c>
      <c r="D323" s="14" t="s">
        <v>47</v>
      </c>
      <c r="E323" s="14" t="s">
        <v>1259</v>
      </c>
      <c r="F323" s="14" t="s">
        <v>1260</v>
      </c>
      <c r="G323" s="13" t="s">
        <v>95</v>
      </c>
      <c r="H323" s="16" t="s">
        <v>198</v>
      </c>
      <c r="I323" s="14" t="s">
        <v>199</v>
      </c>
      <c r="J323" s="14" t="s">
        <v>51</v>
      </c>
      <c r="K323" s="14" t="s">
        <v>98</v>
      </c>
      <c r="L323" s="14" t="s">
        <v>53</v>
      </c>
      <c r="M323" s="14" t="s">
        <v>54</v>
      </c>
      <c r="N323" s="14" t="s">
        <v>54</v>
      </c>
      <c r="O323" s="14"/>
      <c r="P323" s="14" t="s">
        <v>55</v>
      </c>
      <c r="Q323" s="14" t="s">
        <v>56</v>
      </c>
      <c r="R323" s="14" t="s">
        <v>77</v>
      </c>
      <c r="S323" s="14" t="s">
        <v>58</v>
      </c>
      <c r="T323" s="50" t="s">
        <v>1269</v>
      </c>
      <c r="U323" s="50"/>
      <c r="V323" s="50" t="s">
        <v>1269</v>
      </c>
      <c r="W323" s="26" t="s">
        <v>1270</v>
      </c>
      <c r="X323" s="50"/>
      <c r="Y323" s="50"/>
      <c r="Z323" s="50"/>
      <c r="AA323" s="23"/>
      <c r="AB323" s="23"/>
      <c r="AC323" s="23"/>
      <c r="AD323" s="23"/>
      <c r="AE323" s="23"/>
      <c r="AF323" s="23"/>
      <c r="AG323" s="23"/>
      <c r="AH323" s="23" t="s">
        <v>61</v>
      </c>
      <c r="AI323" s="23" t="s">
        <v>62</v>
      </c>
      <c r="AJ323" s="14"/>
      <c r="AK323" s="50"/>
      <c r="AL323" s="50"/>
      <c r="AM323" s="50"/>
      <c r="AN323" s="50"/>
      <c r="AO323" s="50"/>
      <c r="AP323" s="50" t="str">
        <f t="shared" si="12"/>
        <v/>
      </c>
      <c r="AQ323" s="50" t="str">
        <f t="shared" si="13"/>
        <v>All students were incorrectly identified as without accommodations.  This will be resolved in the most recent upload and believe this will solve the issue.</v>
      </c>
      <c r="AR323" s="50"/>
      <c r="AS323" s="50" t="str">
        <f t="shared" si="14"/>
        <v>Exclude</v>
      </c>
      <c r="AT323" s="50" t="str">
        <f>IF(VLOOKUP($A323,'Data Notes - Working'!$A$2:$BP$571,55,FALSE)=0,"",VLOOKUP($A323,'Data Notes - Working'!$A$2:$BP$571,55,FALSE))</f>
        <v>No</v>
      </c>
      <c r="AU323" s="50" t="str">
        <f>IF(VLOOKUP($A323,'Data Notes - Working'!$A$2:$BP$571,56,FALSE)=0,"",VLOOKUP($A323,'Data Notes - Working'!$A$2:$BP$571,56,FALSE))</f>
        <v>Resolved</v>
      </c>
      <c r="AV323" s="50" t="str">
        <f>IF(VLOOKUP($A323,'Data Notes - Working'!$A$2:$BP$571,57,FALSE)=0,"",VLOOKUP($A323,'Data Notes - Working'!$A$2:$BP$571,57,FALSE))</f>
        <v/>
      </c>
      <c r="AW323" s="50" t="str">
        <f>IF(VLOOKUP($A323,'Data Notes - Working'!$A$2:$BP$571,58,FALSE)=0,"",VLOOKUP($A323,'Data Notes - Working'!$A$2:$BP$571,58,FALSE))</f>
        <v/>
      </c>
      <c r="AX323" s="50" t="str">
        <f>IF(VLOOKUP(A323,'Data Notes - Working'!A322:BP891,59,FALSE)=0,"",VLOOKUP(A323,'Data Notes - Working'!A322:BP891,59,FALSE))</f>
        <v/>
      </c>
      <c r="AY323" s="50" t="str">
        <f>IF(VLOOKUP($A323,'Data Notes - Working'!$A$2:$BP$571,60,FALSE)=0,"",VLOOKUP($A323,'Data Notes - Working'!$A$2:$BP$571,60,FALSE))</f>
        <v/>
      </c>
      <c r="AZ323" s="50" t="str">
        <f>IF(VLOOKUP($A323,'Data Notes - Working'!$A$2:$BP$571,61,FALSE)=0,"",VLOOKUP($A323,'Data Notes - Working'!$A$2:$BP$571,61,FALSE))</f>
        <v/>
      </c>
      <c r="BA323" s="50"/>
      <c r="BB323" s="50"/>
      <c r="BC323" s="50"/>
      <c r="BD323" s="50"/>
      <c r="BE323" s="50"/>
      <c r="BF323" s="50"/>
      <c r="BG323" s="50"/>
    </row>
    <row r="324" spans="1:59" s="9" customFormat="1" ht="285">
      <c r="A324" s="13" t="s">
        <v>1271</v>
      </c>
      <c r="B324" s="14" t="s">
        <v>45</v>
      </c>
      <c r="C324" s="14" t="s">
        <v>46</v>
      </c>
      <c r="D324" s="14" t="s">
        <v>47</v>
      </c>
      <c r="E324" s="14" t="s">
        <v>1259</v>
      </c>
      <c r="F324" s="14" t="s">
        <v>1260</v>
      </c>
      <c r="G324" s="13" t="s">
        <v>104</v>
      </c>
      <c r="H324" s="14" t="s">
        <v>157</v>
      </c>
      <c r="I324" s="14" t="s">
        <v>158</v>
      </c>
      <c r="J324" s="14" t="s">
        <v>73</v>
      </c>
      <c r="K324" s="14" t="s">
        <v>107</v>
      </c>
      <c r="L324" s="14" t="s">
        <v>53</v>
      </c>
      <c r="M324" s="14" t="s">
        <v>54</v>
      </c>
      <c r="N324" s="14" t="s">
        <v>54</v>
      </c>
      <c r="O324" s="14" t="s">
        <v>54</v>
      </c>
      <c r="P324" s="14" t="s">
        <v>108</v>
      </c>
      <c r="Q324" s="14" t="s">
        <v>108</v>
      </c>
      <c r="R324" s="14" t="s">
        <v>108</v>
      </c>
      <c r="S324" s="14" t="s">
        <v>108</v>
      </c>
      <c r="T324" s="50" t="s">
        <v>159</v>
      </c>
      <c r="U324" s="50"/>
      <c r="V324" s="50" t="s">
        <v>159</v>
      </c>
      <c r="W324" s="26" t="s">
        <v>1272</v>
      </c>
      <c r="X324" s="50"/>
      <c r="Y324" s="50"/>
      <c r="Z324" s="50"/>
      <c r="AA324" s="23" t="s">
        <v>54</v>
      </c>
      <c r="AB324" s="23" t="s">
        <v>54</v>
      </c>
      <c r="AC324" s="23" t="s">
        <v>54</v>
      </c>
      <c r="AD324" s="14" t="s">
        <v>108</v>
      </c>
      <c r="AE324" s="14" t="s">
        <v>108</v>
      </c>
      <c r="AF324" s="14" t="s">
        <v>108</v>
      </c>
      <c r="AG324" s="14" t="s">
        <v>108</v>
      </c>
      <c r="AH324" s="23" t="s">
        <v>61</v>
      </c>
      <c r="AI324" s="23" t="s">
        <v>101</v>
      </c>
      <c r="AJ324" s="50"/>
      <c r="AK324" s="50" t="s">
        <v>161</v>
      </c>
      <c r="AL324" s="50"/>
      <c r="AM324" s="50"/>
      <c r="AN324" s="50"/>
      <c r="AO324" s="50"/>
      <c r="AP324" s="50" t="str">
        <f t="shared" ref="AP324:AP387" si="15">IF(AK324="","",AK324)</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324" s="50" t="str">
        <f t="shared" ref="AQ324:AQ387" si="16">IF(W324="","",W324)</f>
        <v>MATH, ELA, SCI  - All students were incorrectly identified as without accommodations.  This will be resolved in the most recent upload and believe this will solve the issue.  
CWD: A business rule change in the definition of students  with disabilities increased the number of students from 2016-2017 to 2017-2018. 
 LEP:  We were incorrectly reporting monitoring students in our LEP count in  2016-2017.  This was correcte  in 2017-2018 which caused the numbers of students to decrease. 
More students took the Alternate assessments based on alternate achievement standards in 2017-2018 compared to 2016-2017.  This is still within the 1% rule</v>
      </c>
      <c r="AR324" s="50"/>
      <c r="AS324" s="50" t="str">
        <f t="shared" ref="AS324:AS387" si="17">IF(AI324="Resolved","Exclude","Include")</f>
        <v>Include</v>
      </c>
      <c r="AT324" s="50" t="str">
        <f>IF(VLOOKUP($A324,'Data Notes - Working'!$A$2:$BP$571,55,FALSE)=0,"",VLOOKUP($A324,'Data Notes - Working'!$A$2:$BP$571,55,FALSE))</f>
        <v/>
      </c>
      <c r="AU324" s="50" t="str">
        <f>IF(VLOOKUP($A324,'Data Notes - Working'!$A$2:$BP$571,56,FALSE)=0,"",VLOOKUP($A324,'Data Notes - Working'!$A$2:$BP$571,56,FALSE))</f>
        <v/>
      </c>
      <c r="AV324" s="50" t="str">
        <f>IF(VLOOKUP($A324,'Data Notes - Working'!$A$2:$BP$571,57,FALSE)=0,"",VLOOKUP($A324,'Data Notes - Working'!$A$2:$BP$571,57,FALSE))</f>
        <v>Y2Y explained</v>
      </c>
      <c r="AW324" s="50" t="str">
        <f>IF(VLOOKUP($A324,'Data Notes - Working'!$A$2:$BP$571,58,FALSE)=0,"",VLOOKUP($A324,'Data Notes - Working'!$A$2:$BP$571,58,FALSE))</f>
        <v/>
      </c>
      <c r="AX324" s="50" t="str">
        <f>IF(VLOOKUP(A324,'Data Notes - Working'!A323:BP892,59,FALSE)=0,"",VLOOKUP(A324,'Data Notes - Working'!A323:BP892,59,FALSE))</f>
        <v>No</v>
      </c>
      <c r="AY324" s="50" t="str">
        <f>IF(VLOOKUP($A324,'Data Notes - Working'!$A$2:$BP$571,60,FALSE)=0,"",VLOOKUP($A324,'Data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324" s="50" t="str">
        <f>IF(VLOOKUP($A324,'Data Notes - Working'!$A$2:$BP$571,61,FALSE)=0,"",VLOOKUP($A324,'Data Notes - Working'!$A$2:$BP$571,61,FALSE))</f>
        <v>MATH, ELA, SCI  - All students were incorrectly identified as without accommodations.  This will be resolved in the most recent upload and believe this will solve the issue.  
CWD: A business rule change in the definition of students  with disabilities increased the number of students from 2016-2017 to 2017-2018. 
 LEP:  We were incorrectly reporting monitoring students in our LEP count in  2016-2017.  This was correcte  in 2017-2018 which caused the numbers of students to decrease. 
More students took the Alternate assessments based on alternate achievement standards in 2017-2018 compared to 2016-2017.  This is still within the 1% rule</v>
      </c>
      <c r="BA324" s="50"/>
      <c r="BB324" s="50"/>
      <c r="BC324" s="50"/>
      <c r="BD324" s="50"/>
      <c r="BE324" s="50"/>
      <c r="BF324" s="50"/>
      <c r="BG324" s="50"/>
    </row>
    <row r="325" spans="1:59" s="9" customFormat="1" ht="78.75">
      <c r="A325" s="13" t="s">
        <v>1274</v>
      </c>
      <c r="B325" s="14" t="s">
        <v>45</v>
      </c>
      <c r="C325" s="14" t="s">
        <v>46</v>
      </c>
      <c r="D325" s="14" t="s">
        <v>47</v>
      </c>
      <c r="E325" s="14" t="s">
        <v>1259</v>
      </c>
      <c r="F325" s="14" t="s">
        <v>1260</v>
      </c>
      <c r="G325" s="13" t="s">
        <v>118</v>
      </c>
      <c r="H325" s="14">
        <v>185</v>
      </c>
      <c r="I325" s="14">
        <v>588</v>
      </c>
      <c r="J325" s="14" t="s">
        <v>73</v>
      </c>
      <c r="K325" s="14" t="s">
        <v>121</v>
      </c>
      <c r="L325" s="14" t="s">
        <v>53</v>
      </c>
      <c r="M325" s="14"/>
      <c r="N325" s="14"/>
      <c r="O325" s="14"/>
      <c r="P325" s="14"/>
      <c r="Q325" s="14"/>
      <c r="R325" s="14"/>
      <c r="S325" s="14"/>
      <c r="T325" s="50"/>
      <c r="U325" s="50"/>
      <c r="V325" s="50"/>
      <c r="W325" s="26" t="s">
        <v>64</v>
      </c>
      <c r="X325" s="50"/>
      <c r="Y325" s="50"/>
      <c r="Z325" s="50"/>
      <c r="AA325" s="23" t="s">
        <v>54</v>
      </c>
      <c r="AB325" s="23"/>
      <c r="AC325" s="23"/>
      <c r="AD325" s="14" t="s">
        <v>108</v>
      </c>
      <c r="AE325" s="14" t="s">
        <v>108</v>
      </c>
      <c r="AF325" s="14" t="s">
        <v>108</v>
      </c>
      <c r="AG325" s="14" t="s">
        <v>108</v>
      </c>
      <c r="AH325" s="23" t="s">
        <v>61</v>
      </c>
      <c r="AI325" s="23" t="s">
        <v>78</v>
      </c>
      <c r="AJ325" s="50"/>
      <c r="AK325" s="50" t="s">
        <v>166</v>
      </c>
      <c r="AL325" s="50"/>
      <c r="AM325" s="49"/>
      <c r="AN325" s="49"/>
      <c r="AO325" s="49"/>
      <c r="AP325" s="50" t="str">
        <f t="shared" si="15"/>
        <v>A year to year participation rate change of more than 4% was identified for at least one subgroup, assessment type, or grade. Please review the CDQR Year to Year tab. Please resubmit SY 2017-18 data or submit a data note to explain why these data are accurate.</v>
      </c>
      <c r="AQ325" s="50" t="str">
        <f t="shared" si="16"/>
        <v/>
      </c>
      <c r="AR325" s="50"/>
      <c r="AS325" s="50" t="str">
        <f t="shared" si="17"/>
        <v>Include</v>
      </c>
      <c r="AT325" s="50" t="str">
        <f>IF(VLOOKUP($A325,'Data Notes - Working'!$A$2:$BP$571,55,FALSE)=0,"",VLOOKUP($A325,'Data Notes - Working'!$A$2:$BP$571,55,FALSE))</f>
        <v/>
      </c>
      <c r="AU325" s="50" t="str">
        <f>IF(VLOOKUP($A325,'Data Notes - Working'!$A$2:$BP$571,56,FALSE)=0,"",VLOOKUP($A325,'Data Notes - Working'!$A$2:$BP$571,56,FALSE))</f>
        <v/>
      </c>
      <c r="AV325" s="50" t="str">
        <f>IF(VLOOKUP($A325,'Data Notes - Working'!$A$2:$BP$571,57,FALSE)=0,"",VLOOKUP($A325,'Data Notes - Working'!$A$2:$BP$571,57,FALSE))</f>
        <v>No state response</v>
      </c>
      <c r="AW325" s="50" t="str">
        <f>IF(VLOOKUP($A325,'Data Notes - Working'!$A$2:$BP$571,58,FALSE)=0,"",VLOOKUP($A325,'Data Notes - Working'!$A$2:$BP$571,58,FALSE))</f>
        <v>No state response</v>
      </c>
      <c r="AX325" s="50" t="str">
        <f>IF(VLOOKUP(A325,'Data Notes - Working'!A324:BP893,59,FALSE)=0,"",VLOOKUP(A325,'Data Notes - Working'!A324:BP893,59,FALSE))</f>
        <v/>
      </c>
      <c r="AY325" s="50" t="str">
        <f>IF(VLOOKUP($A325,'Data Notes - Working'!$A$2:$BP$571,60,FALSE)=0,"",VLOOKUP($A325,'Data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v>
      </c>
      <c r="AZ325" s="50" t="str">
        <f>IF(VLOOKUP($A325,'Data Notes - Working'!$A$2:$BP$571,61,FALSE)=0,"",VLOOKUP($A325,'Data Notes - Working'!$A$2:$BP$571,61,FALSE))</f>
        <v/>
      </c>
      <c r="BA325" s="50"/>
      <c r="BB325" s="50"/>
      <c r="BC325" s="50"/>
      <c r="BD325" s="50"/>
      <c r="BE325" s="50"/>
      <c r="BF325" s="50"/>
      <c r="BG325" s="50"/>
    </row>
    <row r="326" spans="1:59" s="9" customFormat="1" ht="240">
      <c r="A326" s="13" t="s">
        <v>1275</v>
      </c>
      <c r="B326" s="14" t="s">
        <v>45</v>
      </c>
      <c r="C326" s="14" t="s">
        <v>46</v>
      </c>
      <c r="D326" s="14" t="s">
        <v>47</v>
      </c>
      <c r="E326" s="14" t="s">
        <v>1259</v>
      </c>
      <c r="F326" s="14" t="s">
        <v>1260</v>
      </c>
      <c r="G326" s="13" t="s">
        <v>118</v>
      </c>
      <c r="H326" s="14" t="s">
        <v>380</v>
      </c>
      <c r="I326" s="14" t="s">
        <v>381</v>
      </c>
      <c r="J326" s="14" t="s">
        <v>73</v>
      </c>
      <c r="K326" s="14" t="s">
        <v>121</v>
      </c>
      <c r="L326" s="14" t="s">
        <v>53</v>
      </c>
      <c r="M326" s="14"/>
      <c r="N326" s="14"/>
      <c r="O326" s="14" t="s">
        <v>54</v>
      </c>
      <c r="P326" s="14" t="s">
        <v>108</v>
      </c>
      <c r="Q326" s="14" t="s">
        <v>108</v>
      </c>
      <c r="R326" s="14" t="s">
        <v>108</v>
      </c>
      <c r="S326" s="14" t="s">
        <v>108</v>
      </c>
      <c r="T326" s="50" t="s">
        <v>212</v>
      </c>
      <c r="U326" s="50"/>
      <c r="V326" s="50" t="s">
        <v>212</v>
      </c>
      <c r="W326" s="26" t="s">
        <v>1276</v>
      </c>
      <c r="X326" s="50"/>
      <c r="Y326" s="50"/>
      <c r="Z326" s="50"/>
      <c r="AA326" s="23"/>
      <c r="AB326" s="23"/>
      <c r="AC326" s="23" t="s">
        <v>54</v>
      </c>
      <c r="AD326" s="14" t="s">
        <v>108</v>
      </c>
      <c r="AE326" s="14" t="s">
        <v>108</v>
      </c>
      <c r="AF326" s="14" t="s">
        <v>108</v>
      </c>
      <c r="AG326" s="14" t="s">
        <v>108</v>
      </c>
      <c r="AH326" s="23" t="s">
        <v>61</v>
      </c>
      <c r="AI326" s="23" t="s">
        <v>101</v>
      </c>
      <c r="AJ326" s="50"/>
      <c r="AK326" s="50" t="s">
        <v>214</v>
      </c>
      <c r="AL326" s="50"/>
      <c r="AM326" s="50"/>
      <c r="AN326" s="50"/>
      <c r="AO326" s="50"/>
      <c r="AP326" s="50" t="str">
        <f t="shared" si="15"/>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326" s="50" t="str">
        <f t="shared" si="16"/>
        <v xml:space="preserve">SCIENCE
All students were incorrectly identified as without accommodations.  This will be resolved in the most recent upload and believe this will solve the issue.  
CWD: A business rule change in the definition of students  with disabilities increased the number of students from 2016-2017 to 2017-2018. 
 LEP:  We were incorrectly reporting monitoring students in our LEP count in  2016-2017.  This was corrected in 2017-2018 which caused the numbers of students to decrease. 
</v>
      </c>
      <c r="AR326" s="50"/>
      <c r="AS326" s="50" t="str">
        <f t="shared" si="17"/>
        <v>Include</v>
      </c>
      <c r="AT326" s="50" t="str">
        <f>IF(VLOOKUP($A326,'Data Notes - Working'!$A$2:$BP$571,55,FALSE)=0,"",VLOOKUP($A326,'Data Notes - Working'!$A$2:$BP$571,55,FALSE))</f>
        <v>Science-only issue</v>
      </c>
      <c r="AU326" s="50" t="str">
        <f>IF(VLOOKUP($A326,'Data Notes - Working'!$A$2:$BP$571,56,FALSE)=0,"",VLOOKUP($A326,'Data Notes - Working'!$A$2:$BP$571,56,FALSE))</f>
        <v/>
      </c>
      <c r="AV326" s="50" t="str">
        <f>IF(VLOOKUP($A326,'Data Notes - Working'!$A$2:$BP$571,57,FALSE)=0,"",VLOOKUP($A326,'Data Notes - Working'!$A$2:$BP$571,57,FALSE))</f>
        <v>Y2Y explained</v>
      </c>
      <c r="AW326" s="50" t="str">
        <f>IF(VLOOKUP($A326,'Data Notes - Working'!$A$2:$BP$571,58,FALSE)=0,"",VLOOKUP($A326,'Data Notes - Working'!$A$2:$BP$571,58,FALSE))</f>
        <v/>
      </c>
      <c r="AX326" s="50" t="str">
        <f>IF(VLOOKUP(A326,'Data Notes - Working'!A325:BP894,59,FALSE)=0,"",VLOOKUP(A326,'Data Notes - Working'!A325:BP894,59,FALSE))</f>
        <v>No</v>
      </c>
      <c r="AY326" s="50" t="str">
        <f>IF(VLOOKUP($A326,'Data Notes - Working'!$A$2:$BP$571,60,FALSE)=0,"",VLOOKUP($A326,'Data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326" s="50" t="str">
        <f>IF(VLOOKUP($A326,'Data Notes - Working'!$A$2:$BP$571,61,FALSE)=0,"",VLOOKUP($A326,'Data Notes - Working'!$A$2:$BP$571,61,FALSE))</f>
        <v xml:space="preserve">SCIENCE
All students were incorrectly identified as without accommodations.  This will be resolved in the most recent upload and believe this will solve the issue.  
CWD: A business rule change in the definition of students  with disabilities increased the number of students from 2016-2017 to 2017-2018. 
 LEP:  We were incorrectly reporting monitoring students in our LEP count in  2016-2017.  This was corrected in 2017-2018 which caused the numbers of students to decrease. 
</v>
      </c>
      <c r="BA326" s="50"/>
      <c r="BB326" s="50"/>
      <c r="BC326" s="50"/>
      <c r="BD326" s="50"/>
      <c r="BE326" s="50"/>
      <c r="BF326" s="50"/>
      <c r="BG326" s="50"/>
    </row>
    <row r="327" spans="1:59" s="9" customFormat="1" ht="120">
      <c r="A327" s="13" t="s">
        <v>1277</v>
      </c>
      <c r="B327" s="14" t="s">
        <v>45</v>
      </c>
      <c r="C327" s="14" t="s">
        <v>46</v>
      </c>
      <c r="D327" s="14" t="s">
        <v>47</v>
      </c>
      <c r="E327" s="14" t="s">
        <v>1259</v>
      </c>
      <c r="F327" s="14" t="s">
        <v>1260</v>
      </c>
      <c r="G327" s="13" t="s">
        <v>127</v>
      </c>
      <c r="H327" s="14" t="s">
        <v>128</v>
      </c>
      <c r="I327" s="14" t="s">
        <v>129</v>
      </c>
      <c r="J327" s="14" t="s">
        <v>51</v>
      </c>
      <c r="K327" s="14" t="s">
        <v>130</v>
      </c>
      <c r="L327" s="14" t="s">
        <v>53</v>
      </c>
      <c r="M327" s="14"/>
      <c r="N327" s="14" t="s">
        <v>54</v>
      </c>
      <c r="O327" s="14"/>
      <c r="P327" s="14" t="s">
        <v>131</v>
      </c>
      <c r="Q327" s="14" t="s">
        <v>133</v>
      </c>
      <c r="R327" s="14" t="s">
        <v>133</v>
      </c>
      <c r="S327" s="14" t="s">
        <v>58</v>
      </c>
      <c r="T327" s="50" t="s">
        <v>1278</v>
      </c>
      <c r="U327" s="50"/>
      <c r="V327" s="50" t="s">
        <v>1278</v>
      </c>
      <c r="W327" s="26" t="s">
        <v>1279</v>
      </c>
      <c r="X327" s="50"/>
      <c r="Y327" s="50"/>
      <c r="Z327" s="50"/>
      <c r="AA327" s="23"/>
      <c r="AB327" s="23"/>
      <c r="AC327" s="23"/>
      <c r="AD327" s="23"/>
      <c r="AE327" s="23"/>
      <c r="AF327" s="23"/>
      <c r="AG327" s="23"/>
      <c r="AH327" s="23" t="s">
        <v>61</v>
      </c>
      <c r="AI327" s="23" t="s">
        <v>62</v>
      </c>
      <c r="AJ327" s="14"/>
      <c r="AK327" s="50"/>
      <c r="AL327" s="50"/>
      <c r="AM327" s="49"/>
      <c r="AN327" s="49"/>
      <c r="AO327" s="49"/>
      <c r="AP327" s="50" t="str">
        <f t="shared" si="15"/>
        <v/>
      </c>
      <c r="AQ327" s="50" t="str">
        <f t="shared" si="16"/>
        <v>This issue will be resolved with the most recent upload.</v>
      </c>
      <c r="AR327" s="50"/>
      <c r="AS327" s="50" t="str">
        <f t="shared" si="17"/>
        <v>Exclude</v>
      </c>
      <c r="AT327" s="50" t="str">
        <f>IF(VLOOKUP($A327,'Data Notes - Working'!$A$2:$BP$571,55,FALSE)=0,"",VLOOKUP($A327,'Data Notes - Working'!$A$2:$BP$571,55,FALSE))</f>
        <v>No</v>
      </c>
      <c r="AU327" s="50" t="str">
        <f>IF(VLOOKUP($A327,'Data Notes - Working'!$A$2:$BP$571,56,FALSE)=0,"",VLOOKUP($A327,'Data Notes - Working'!$A$2:$BP$571,56,FALSE))</f>
        <v>Resolved</v>
      </c>
      <c r="AV327" s="50" t="str">
        <f>IF(VLOOKUP($A327,'Data Notes - Working'!$A$2:$BP$571,57,FALSE)=0,"",VLOOKUP($A327,'Data Notes - Working'!$A$2:$BP$571,57,FALSE))</f>
        <v/>
      </c>
      <c r="AW327" s="50" t="str">
        <f>IF(VLOOKUP($A327,'Data Notes - Working'!$A$2:$BP$571,58,FALSE)=0,"",VLOOKUP($A327,'Data Notes - Working'!$A$2:$BP$571,58,FALSE))</f>
        <v/>
      </c>
      <c r="AX327" s="50" t="str">
        <f>IF(VLOOKUP(A327,'Data Notes - Working'!A326:BP895,59,FALSE)=0,"",VLOOKUP(A327,'Data Notes - Working'!A326:BP895,59,FALSE))</f>
        <v/>
      </c>
      <c r="AY327" s="50" t="str">
        <f>IF(VLOOKUP($A327,'Data Notes - Working'!$A$2:$BP$571,60,FALSE)=0,"",VLOOKUP($A327,'Data Notes - Working'!$A$2:$BP$571,60,FALSE))</f>
        <v/>
      </c>
      <c r="AZ327" s="50" t="str">
        <f>IF(VLOOKUP($A327,'Data Notes - Working'!$A$2:$BP$571,61,FALSE)=0,"",VLOOKUP($A327,'Data Notes - Working'!$A$2:$BP$571,61,FALSE))</f>
        <v/>
      </c>
      <c r="BA327" s="50"/>
      <c r="BB327" s="50"/>
      <c r="BC327" s="50"/>
      <c r="BD327" s="50"/>
      <c r="BE327" s="50"/>
      <c r="BF327" s="50"/>
      <c r="BG327" s="50"/>
    </row>
    <row r="328" spans="1:59" s="9" customFormat="1" ht="195">
      <c r="A328" s="13" t="s">
        <v>1280</v>
      </c>
      <c r="B328" s="14" t="s">
        <v>45</v>
      </c>
      <c r="C328" s="14" t="s">
        <v>46</v>
      </c>
      <c r="D328" s="14" t="s">
        <v>47</v>
      </c>
      <c r="E328" s="14" t="s">
        <v>1259</v>
      </c>
      <c r="F328" s="14" t="s">
        <v>1260</v>
      </c>
      <c r="G328" s="13" t="s">
        <v>127</v>
      </c>
      <c r="H328" s="14" t="s">
        <v>128</v>
      </c>
      <c r="I328" s="14" t="s">
        <v>129</v>
      </c>
      <c r="J328" s="14" t="s">
        <v>51</v>
      </c>
      <c r="K328" s="14" t="s">
        <v>130</v>
      </c>
      <c r="L328" s="14" t="s">
        <v>53</v>
      </c>
      <c r="M328" s="14"/>
      <c r="N328" s="14"/>
      <c r="O328" s="14"/>
      <c r="P328" s="14"/>
      <c r="Q328" s="14"/>
      <c r="R328" s="14"/>
      <c r="S328" s="14"/>
      <c r="T328" s="49"/>
      <c r="U328" s="49"/>
      <c r="V328" s="49"/>
      <c r="W328" s="26" t="s">
        <v>64</v>
      </c>
      <c r="X328" s="49"/>
      <c r="Y328" s="49"/>
      <c r="Z328" s="49"/>
      <c r="AA328" s="14"/>
      <c r="AB328" s="14"/>
      <c r="AC328" s="14"/>
      <c r="AD328" s="14" t="s">
        <v>1281</v>
      </c>
      <c r="AE328" s="14" t="s">
        <v>1282</v>
      </c>
      <c r="AF328" s="14" t="s">
        <v>478</v>
      </c>
      <c r="AG328" s="14"/>
      <c r="AH328" s="14" t="s">
        <v>61</v>
      </c>
      <c r="AI328" s="14" t="s">
        <v>78</v>
      </c>
      <c r="AJ328" s="49"/>
      <c r="AK328" s="50" t="s">
        <v>1283</v>
      </c>
      <c r="AL328" s="50"/>
      <c r="AM328" s="50"/>
      <c r="AN328" s="50"/>
      <c r="AO328" s="50"/>
      <c r="AP328" s="50" t="str">
        <f t="shared" si="15"/>
        <v>Across file comparison: The SEA number of students in the ALL, CWD, ECODIS, F, HOM, LEP, M, MA, MB, MHL, MM, MW subgroups who took an assessment and received a valid score for GRADES all, 3, 4, 5, 6, 7, 8 and REGASSWACC, REGASSWOACC assessment type does not equal the number of students who participated in the assessment. The Grand Total discrepancy for the REGASSWACC assessment type is 4601 students. or -48.37%, and the Grand Total discrepancy for the REGASSWOACC assessment type is 4601 students, or 5.63%.
Similar discrepancies exist at the LEA and School levels. Please revise data and resubmit or explain in a data note why these data are accurate.</v>
      </c>
      <c r="AQ328" s="50" t="str">
        <f t="shared" si="16"/>
        <v/>
      </c>
      <c r="AR328" s="50"/>
      <c r="AS328" s="50" t="str">
        <f t="shared" si="17"/>
        <v>Include</v>
      </c>
      <c r="AT328" s="50" t="str">
        <f>IF(VLOOKUP($A328,'Data Notes - Working'!$A$2:$BP$571,55,FALSE)=0,"",VLOOKUP($A328,'Data Notes - Working'!$A$2:$BP$571,55,FALSE))</f>
        <v/>
      </c>
      <c r="AU328" s="50" t="str">
        <f>IF(VLOOKUP($A328,'Data Notes - Working'!$A$2:$BP$571,56,FALSE)=0,"",VLOOKUP($A328,'Data Notes - Working'!$A$2:$BP$571,56,FALSE))</f>
        <v/>
      </c>
      <c r="AV328" s="50" t="str">
        <f>IF(VLOOKUP($A328,'Data Notes - Working'!$A$2:$BP$571,57,FALSE)=0,"",VLOOKUP($A328,'Data Notes - Working'!$A$2:$BP$571,57,FALSE))</f>
        <v>No state response</v>
      </c>
      <c r="AW328" s="50" t="str">
        <f>IF(VLOOKUP($A328,'Data Notes - Working'!$A$2:$BP$571,58,FALSE)=0,"",VLOOKUP($A328,'Data Notes - Working'!$A$2:$BP$571,58,FALSE))</f>
        <v>No state response</v>
      </c>
      <c r="AX328" s="50" t="str">
        <f>IF(VLOOKUP(A328,'Data Notes - Working'!A327:BP896,59,FALSE)=0,"",VLOOKUP(A328,'Data Notes - Working'!A327:BP896,59,FALSE))</f>
        <v/>
      </c>
      <c r="AY328" s="50" t="str">
        <f>IF(VLOOKUP($A328,'Data Notes - Working'!$A$2:$BP$571,60,FALSE)=0,"",VLOOKUP($A328,'Data Notes - Working'!$A$2:$BP$571,60,FALSE))</f>
        <v>Across file comparison: The SEA number of students in the ALL, CWD, ECODIS, F, HOM, LEP, M, MA, MB, MHL, MM, MW subgroups who took an assessment and received a valid score for GRADES all, 3, 4, 5, 6, 7, 8 and REGASSWACC, REGASSWOACC assessment type does not equal the number of students who participated in the assessment. The Grand Total discrepancy for the REGASSWACC assessment type is 4601 students. or -48.37%, and the Grand Total discrepancy for the REGASSWOACC assessment type is 4601 students, or 5.63%.
Similar discrepancies exist at the LEA and School levels. Please revise data and resubmit or explain in a data note why these data are accurate.</v>
      </c>
      <c r="AZ328" s="50" t="str">
        <f>IF(VLOOKUP($A328,'Data Notes - Working'!$A$2:$BP$571,61,FALSE)=0,"",VLOOKUP($A328,'Data Notes - Working'!$A$2:$BP$571,61,FALSE))</f>
        <v/>
      </c>
      <c r="BA328" s="50"/>
      <c r="BB328" s="50"/>
      <c r="BC328" s="50"/>
      <c r="BD328" s="50"/>
      <c r="BE328" s="50"/>
      <c r="BF328" s="50"/>
      <c r="BG328" s="50"/>
    </row>
    <row r="329" spans="1:59" s="9" customFormat="1" ht="195">
      <c r="A329" s="13" t="s">
        <v>1284</v>
      </c>
      <c r="B329" s="14" t="s">
        <v>45</v>
      </c>
      <c r="C329" s="14" t="s">
        <v>46</v>
      </c>
      <c r="D329" s="14" t="s">
        <v>47</v>
      </c>
      <c r="E329" s="14" t="s">
        <v>1259</v>
      </c>
      <c r="F329" s="14" t="s">
        <v>1260</v>
      </c>
      <c r="G329" s="13" t="s">
        <v>127</v>
      </c>
      <c r="H329" s="14" t="s">
        <v>380</v>
      </c>
      <c r="I329" s="14" t="s">
        <v>381</v>
      </c>
      <c r="J329" s="14" t="s">
        <v>51</v>
      </c>
      <c r="K329" s="14" t="s">
        <v>130</v>
      </c>
      <c r="L329" s="14" t="s">
        <v>53</v>
      </c>
      <c r="M329" s="14"/>
      <c r="N329" s="14"/>
      <c r="O329" s="14"/>
      <c r="P329" s="14"/>
      <c r="Q329" s="14"/>
      <c r="R329" s="14"/>
      <c r="S329" s="14"/>
      <c r="T329" s="50"/>
      <c r="U329" s="50"/>
      <c r="V329" s="50"/>
      <c r="W329" s="26" t="s">
        <v>64</v>
      </c>
      <c r="X329" s="50"/>
      <c r="Y329" s="50"/>
      <c r="Z329" s="50"/>
      <c r="AA329" s="23"/>
      <c r="AB329" s="23"/>
      <c r="AC329" s="23" t="s">
        <v>54</v>
      </c>
      <c r="AD329" s="23" t="s">
        <v>1285</v>
      </c>
      <c r="AE329" s="23" t="s">
        <v>1286</v>
      </c>
      <c r="AF329" s="23" t="s">
        <v>478</v>
      </c>
      <c r="AG329" s="23"/>
      <c r="AH329" s="23" t="s">
        <v>61</v>
      </c>
      <c r="AI329" s="23" t="s">
        <v>78</v>
      </c>
      <c r="AJ329" s="50"/>
      <c r="AK329" s="50" t="s">
        <v>1287</v>
      </c>
      <c r="AL329" s="50"/>
      <c r="AM329" s="50"/>
      <c r="AN329" s="50"/>
      <c r="AO329" s="50"/>
      <c r="AP329" s="50" t="str">
        <f t="shared" si="15"/>
        <v>Across file comparison: The SEA number of students in the ALL, CWD, ECODIS, F, HOM, LEP, M, MB, MHL, MW subgroups who took an assessment and received a valid score for GRADES ALL, 5, 8 and REGASSWACC, REGASSWOACC (except subgroups F and MW) assessment types does not equal the number of students who participated in the assessment. The total discrepancy for the REGASSWACC assessment type is 1762 students, or -59.73%, and the total discrepancy across the REGASSWOACC assessment type is 1762 students, or 5.35%.
Similar discrepancies exist at the LEA and School levels. Please revise data and resubmit or explain in a data note why these data are accurate.</v>
      </c>
      <c r="AQ329" s="50" t="str">
        <f t="shared" si="16"/>
        <v/>
      </c>
      <c r="AR329" s="50"/>
      <c r="AS329" s="50" t="str">
        <f t="shared" si="17"/>
        <v>Include</v>
      </c>
      <c r="AT329" s="50" t="str">
        <f>IF(VLOOKUP($A329,'Data Notes - Working'!$A$2:$BP$571,55,FALSE)=0,"",VLOOKUP($A329,'Data Notes - Working'!$A$2:$BP$571,55,FALSE))</f>
        <v>Science-only issue</v>
      </c>
      <c r="AU329" s="50" t="str">
        <f>IF(VLOOKUP($A329,'Data Notes - Working'!$A$2:$BP$571,56,FALSE)=0,"",VLOOKUP($A329,'Data Notes - Working'!$A$2:$BP$571,56,FALSE))</f>
        <v/>
      </c>
      <c r="AV329" s="50" t="str">
        <f>IF(VLOOKUP($A329,'Data Notes - Working'!$A$2:$BP$571,57,FALSE)=0,"",VLOOKUP($A329,'Data Notes - Working'!$A$2:$BP$571,57,FALSE))</f>
        <v>No state response</v>
      </c>
      <c r="AW329" s="50" t="str">
        <f>IF(VLOOKUP($A329,'Data Notes - Working'!$A$2:$BP$571,58,FALSE)=0,"",VLOOKUP($A329,'Data Notes - Working'!$A$2:$BP$571,58,FALSE))</f>
        <v>No state response</v>
      </c>
      <c r="AX329" s="50" t="str">
        <f>IF(VLOOKUP(A329,'Data Notes - Working'!A328:BP897,59,FALSE)=0,"",VLOOKUP(A329,'Data Notes - Working'!A328:BP897,59,FALSE))</f>
        <v/>
      </c>
      <c r="AY329" s="50" t="str">
        <f>IF(VLOOKUP($A329,'Data Notes - Working'!$A$2:$BP$571,60,FALSE)=0,"",VLOOKUP($A329,'Data Notes - Working'!$A$2:$BP$571,60,FALSE))</f>
        <v>Across file comparison: The SEA number of students in the ALL, CWD, ECODIS, F, HOM, LEP, M, MB, MHL, MW subgroups who took an assessment and received a valid score for GRADES ALL, 5, 8 and REGASSWACC, REGASSWOACC (except subgroups F and MW) assessment types does not equal the number of students who participated in the assessment. The total discrepancy for the REGASSWACC assessment type is 1762 students, or -59.73%, and the total discrepancy across the REGASSWOACC assessment type is 1762 students, or 5.35%.
Similar discrepancies exist at the LEA and School levels. Please revise data and resubmit or explain in a data note why these data are accurate.</v>
      </c>
      <c r="AZ329" s="50" t="str">
        <f>IF(VLOOKUP($A329,'Data Notes - Working'!$A$2:$BP$571,61,FALSE)=0,"",VLOOKUP($A329,'Data Notes - Working'!$A$2:$BP$571,61,FALSE))</f>
        <v/>
      </c>
      <c r="BA329" s="50"/>
      <c r="BB329" s="50"/>
      <c r="BC329" s="50"/>
      <c r="BD329" s="50"/>
      <c r="BE329" s="50"/>
      <c r="BF329" s="50"/>
      <c r="BG329" s="50"/>
    </row>
    <row r="330" spans="1:59" s="9" customFormat="1" ht="150">
      <c r="A330" s="13" t="s">
        <v>1288</v>
      </c>
      <c r="B330" s="14" t="s">
        <v>45</v>
      </c>
      <c r="C330" s="14" t="s">
        <v>46</v>
      </c>
      <c r="D330" s="14" t="s">
        <v>47</v>
      </c>
      <c r="E330" s="14" t="s">
        <v>1259</v>
      </c>
      <c r="F330" s="14" t="s">
        <v>1260</v>
      </c>
      <c r="G330" s="14" t="s">
        <v>172</v>
      </c>
      <c r="H330" s="14" t="s">
        <v>91</v>
      </c>
      <c r="I330" s="14" t="s">
        <v>92</v>
      </c>
      <c r="J330" s="14" t="s">
        <v>73</v>
      </c>
      <c r="K330" s="14" t="s">
        <v>173</v>
      </c>
      <c r="L330" s="14" t="s">
        <v>53</v>
      </c>
      <c r="M330" s="14"/>
      <c r="N330" s="14"/>
      <c r="O330" s="14"/>
      <c r="P330" s="14"/>
      <c r="Q330" s="14"/>
      <c r="R330" s="14"/>
      <c r="S330" s="14"/>
      <c r="T330" s="49"/>
      <c r="U330" s="49"/>
      <c r="V330" s="49"/>
      <c r="W330" s="26" t="s">
        <v>64</v>
      </c>
      <c r="X330" s="49"/>
      <c r="Y330" s="49"/>
      <c r="Z330" s="49"/>
      <c r="AA330" s="14" t="s">
        <v>54</v>
      </c>
      <c r="AB330" s="14" t="s">
        <v>54</v>
      </c>
      <c r="AC330" s="14"/>
      <c r="AD330" s="24" t="s">
        <v>1289</v>
      </c>
      <c r="AE330" s="14" t="s">
        <v>174</v>
      </c>
      <c r="AF330" s="23" t="s">
        <v>133</v>
      </c>
      <c r="AG330" s="23" t="s">
        <v>141</v>
      </c>
      <c r="AH330" s="14" t="s">
        <v>61</v>
      </c>
      <c r="AI330" s="14" t="s">
        <v>78</v>
      </c>
      <c r="AJ330" s="14"/>
      <c r="AK330" s="50" t="s">
        <v>1290</v>
      </c>
      <c r="AL330" s="50"/>
      <c r="AM330" s="50"/>
      <c r="AN330" s="50"/>
      <c r="AO330" s="50"/>
      <c r="AP330" s="50" t="str">
        <f t="shared" si="15"/>
        <v>Subject Count Comparison - MTH to RLA (FS185, 188): The count of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LEP discrepancy of 188 students, or -7.95% and the MIG discrepancy of 4 students, or -11.11%, is larger than expected. Please revise data and resubmit or explain in a data note why these data are accurate.</v>
      </c>
      <c r="AQ330" s="50" t="str">
        <f t="shared" si="16"/>
        <v/>
      </c>
      <c r="AR330" s="50"/>
      <c r="AS330" s="50" t="str">
        <f t="shared" si="17"/>
        <v>Include</v>
      </c>
      <c r="AT330" s="50" t="str">
        <f>IF(VLOOKUP($A330,'Data Notes - Working'!$A$2:$BP$571,55,FALSE)=0,"",VLOOKUP($A330,'Data Notes - Working'!$A$2:$BP$571,55,FALSE))</f>
        <v/>
      </c>
      <c r="AU330" s="50" t="str">
        <f>IF(VLOOKUP($A330,'Data Notes - Working'!$A$2:$BP$571,56,FALSE)=0,"",VLOOKUP($A330,'Data Notes - Working'!$A$2:$BP$571,56,FALSE))</f>
        <v/>
      </c>
      <c r="AV330" s="50" t="str">
        <f>IF(VLOOKUP($A330,'Data Notes - Working'!$A$2:$BP$571,57,FALSE)=0,"",VLOOKUP($A330,'Data Notes - Working'!$A$2:$BP$571,57,FALSE))</f>
        <v>No state response</v>
      </c>
      <c r="AW330" s="50" t="str">
        <f>IF(VLOOKUP($A330,'Data Notes - Working'!$A$2:$BP$571,58,FALSE)=0,"",VLOOKUP($A330,'Data Notes - Working'!$A$2:$BP$571,58,FALSE))</f>
        <v>No state response</v>
      </c>
      <c r="AX330" s="50" t="str">
        <f>IF(VLOOKUP(A330,'Data Notes - Working'!A329:BP898,59,FALSE)=0,"",VLOOKUP(A330,'Data Notes - Working'!A329:BP898,59,FALSE))</f>
        <v/>
      </c>
      <c r="AY330" s="50" t="str">
        <f>IF(VLOOKUP($A330,'Data Notes - Working'!$A$2:$BP$571,60,FALSE)=0,"",VLOOKUP($A330,'Data Notes - Working'!$A$2:$BP$571,60,FALSE))</f>
        <v>Subject Count Comparison - MTH to RLA (FS185, 188): The count of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LEP discrepancy of 188 students, or -7.95% and the MIG discrepancy of 4 students, or -11.11%, is larger than expected. Please revise data and resubmit or explain in a data note why these data are accurate.</v>
      </c>
      <c r="AZ330" s="50" t="str">
        <f>IF(VLOOKUP($A330,'Data Notes - Working'!$A$2:$BP$571,61,FALSE)=0,"",VLOOKUP($A330,'Data Notes - Working'!$A$2:$BP$571,61,FALSE))</f>
        <v/>
      </c>
      <c r="BA330" s="50"/>
      <c r="BB330" s="50"/>
      <c r="BC330" s="50"/>
      <c r="BD330" s="50"/>
      <c r="BE330" s="50"/>
      <c r="BF330" s="50"/>
      <c r="BG330" s="50"/>
    </row>
    <row r="331" spans="1:59" s="9" customFormat="1" ht="141.75">
      <c r="A331" s="13" t="s">
        <v>1291</v>
      </c>
      <c r="B331" s="14" t="s">
        <v>45</v>
      </c>
      <c r="C331" s="14" t="s">
        <v>46</v>
      </c>
      <c r="D331" s="14" t="s">
        <v>47</v>
      </c>
      <c r="E331" s="14" t="s">
        <v>1259</v>
      </c>
      <c r="F331" s="14" t="s">
        <v>1260</v>
      </c>
      <c r="G331" s="13" t="s">
        <v>179</v>
      </c>
      <c r="H331" s="14">
        <v>185</v>
      </c>
      <c r="I331" s="14">
        <v>588</v>
      </c>
      <c r="J331" s="14" t="s">
        <v>73</v>
      </c>
      <c r="K331" s="14" t="s">
        <v>180</v>
      </c>
      <c r="L331" s="14" t="s">
        <v>53</v>
      </c>
      <c r="M331" s="14" t="s">
        <v>54</v>
      </c>
      <c r="N331" s="14"/>
      <c r="O331" s="14"/>
      <c r="P331" s="14" t="s">
        <v>1292</v>
      </c>
      <c r="Q331" s="14" t="s">
        <v>56</v>
      </c>
      <c r="R331" s="14" t="s">
        <v>68</v>
      </c>
      <c r="S331" s="14" t="s">
        <v>58</v>
      </c>
      <c r="T331" s="50" t="s">
        <v>1293</v>
      </c>
      <c r="U331" s="50"/>
      <c r="V331" s="50" t="s">
        <v>1293</v>
      </c>
      <c r="W331" s="26" t="s">
        <v>1294</v>
      </c>
      <c r="X331" s="50"/>
      <c r="Y331" s="50"/>
      <c r="Z331" s="50"/>
      <c r="AA331" s="23" t="s">
        <v>54</v>
      </c>
      <c r="AB331" s="23"/>
      <c r="AC331" s="23"/>
      <c r="AD331" s="23" t="s">
        <v>1295</v>
      </c>
      <c r="AE331" s="23" t="s">
        <v>133</v>
      </c>
      <c r="AF331" s="23" t="s">
        <v>133</v>
      </c>
      <c r="AG331" s="23" t="s">
        <v>141</v>
      </c>
      <c r="AH331" s="23" t="s">
        <v>61</v>
      </c>
      <c r="AI331" s="23" t="s">
        <v>101</v>
      </c>
      <c r="AJ331" s="50"/>
      <c r="AK331" s="50" t="s">
        <v>1296</v>
      </c>
      <c r="AL331" s="50"/>
      <c r="AM331" s="50"/>
      <c r="AN331" s="50"/>
      <c r="AO331" s="50"/>
      <c r="AP331" s="50" t="str">
        <f t="shared" si="15"/>
        <v>Low Participation Rate (FS185): The participation rate for MNP, MIG, MHL, MB, MAN, LEP, HOM, ECODIS, CWD students range from 80.00 to 94.82%. The ESEA, as amended, requires that States annually measure the achievement of not less than 95 percent of all students, and 95 percent of all students in each subgroup of students. Please revise data and resubmit and/or provide an explanatory data note.</v>
      </c>
      <c r="AQ331" s="50" t="str">
        <f t="shared" si="16"/>
        <v xml:space="preserve">Math - New Hampshire is a state where local control is very strong with significant pockets of parents and guardians who do not allow their children to participate in the statewide assessment. State officials and representatives continues to work with these groups to improve their understanding of the importance of annual assessment and increase the participation rate in our state. </v>
      </c>
      <c r="AR331" s="50"/>
      <c r="AS331" s="50" t="str">
        <f t="shared" si="17"/>
        <v>Include</v>
      </c>
      <c r="AT331" s="50" t="str">
        <f>IF(VLOOKUP($A331,'Data Notes - Working'!$A$2:$BP$571,55,FALSE)=0,"",VLOOKUP($A331,'Data Notes - Working'!$A$2:$BP$571,55,FALSE))</f>
        <v>SEA only issue</v>
      </c>
      <c r="AU331" s="50" t="str">
        <f>IF(VLOOKUP($A331,'Data Notes - Working'!$A$2:$BP$571,56,FALSE)=0,"",VLOOKUP($A331,'Data Notes - Working'!$A$2:$BP$571,56,FALSE))</f>
        <v/>
      </c>
      <c r="AV331" s="50" t="str">
        <f>IF(VLOOKUP($A331,'Data Notes - Working'!$A$2:$BP$571,57,FALSE)=0,"",VLOOKUP($A331,'Data Notes - Working'!$A$2:$BP$571,57,FALSE))</f>
        <v/>
      </c>
      <c r="AW331" s="50" t="str">
        <f>IF(VLOOKUP($A331,'Data Notes - Working'!$A$2:$BP$571,58,FALSE)=0,"",VLOOKUP($A331,'Data Notes - Working'!$A$2:$BP$571,58,FALSE))</f>
        <v/>
      </c>
      <c r="AX331" s="50" t="str">
        <f>IF(VLOOKUP(A331,'Data Notes - Working'!A330:BP899,59,FALSE)=0,"",VLOOKUP(A331,'Data Notes - Working'!A330:BP899,59,FALSE))</f>
        <v>No</v>
      </c>
      <c r="AY331" s="50" t="str">
        <f>IF(VLOOKUP($A331,'Data Notes - Working'!$A$2:$BP$571,60,FALSE)=0,"",VLOOKUP($A331,'Data Notes - Working'!$A$2:$BP$571,60,FALSE))</f>
        <v>Low Participation Rate (FS185): The participation rate for MNP, MIG, MHL, MB, MAN, LEP, HOM, ECODIS, CWD students range from 80.00 to 94.82%. The ESEA, as amended, requires that States annually measure the achievement of not less than 95 percent of all students, and 95 percent of all students in each subgroup of students. Please revise data and resubmit and/or provide an explanatory data note.</v>
      </c>
      <c r="AZ331" s="50" t="str">
        <f>IF(VLOOKUP($A331,'Data Notes - Working'!$A$2:$BP$571,61,FALSE)=0,"",VLOOKUP($A331,'Data Notes - Working'!$A$2:$BP$571,61,FALSE))</f>
        <v xml:space="preserve">Math - New Hampshire is a state where local control is very strong with significant pockets of parents and guardians who do not allow their children to participate in the statewide assessment. State officials and representatives continues to work with these groups to improve their understanding of the importance of annual assessment and increase the participation rate in our state. </v>
      </c>
      <c r="BA331" s="50"/>
      <c r="BB331" s="50"/>
      <c r="BC331" s="50"/>
      <c r="BD331" s="50"/>
      <c r="BE331" s="50"/>
      <c r="BF331" s="50"/>
      <c r="BG331" s="50"/>
    </row>
    <row r="332" spans="1:59" s="9" customFormat="1" ht="141.75">
      <c r="A332" s="13" t="s">
        <v>1297</v>
      </c>
      <c r="B332" s="14" t="s">
        <v>45</v>
      </c>
      <c r="C332" s="14" t="s">
        <v>46</v>
      </c>
      <c r="D332" s="14" t="s">
        <v>47</v>
      </c>
      <c r="E332" s="14" t="s">
        <v>1259</v>
      </c>
      <c r="F332" s="14" t="s">
        <v>1260</v>
      </c>
      <c r="G332" s="13" t="s">
        <v>179</v>
      </c>
      <c r="H332" s="14">
        <v>188</v>
      </c>
      <c r="I332" s="14">
        <v>589</v>
      </c>
      <c r="J332" s="14" t="s">
        <v>73</v>
      </c>
      <c r="K332" s="14" t="s">
        <v>180</v>
      </c>
      <c r="L332" s="14" t="s">
        <v>53</v>
      </c>
      <c r="M332" s="14"/>
      <c r="N332" s="14" t="s">
        <v>54</v>
      </c>
      <c r="O332" s="14"/>
      <c r="P332" s="14" t="s">
        <v>1292</v>
      </c>
      <c r="Q332" s="14" t="s">
        <v>56</v>
      </c>
      <c r="R332" s="14" t="s">
        <v>68</v>
      </c>
      <c r="S332" s="14" t="s">
        <v>58</v>
      </c>
      <c r="T332" s="50" t="s">
        <v>1298</v>
      </c>
      <c r="U332" s="50"/>
      <c r="V332" s="50" t="s">
        <v>1298</v>
      </c>
      <c r="W332" s="26" t="s">
        <v>1299</v>
      </c>
      <c r="X332" s="50"/>
      <c r="Y332" s="50"/>
      <c r="Z332" s="50"/>
      <c r="AA332" s="23"/>
      <c r="AB332" s="23" t="s">
        <v>54</v>
      </c>
      <c r="AC332" s="23"/>
      <c r="AD332" s="23" t="s">
        <v>1295</v>
      </c>
      <c r="AE332" s="23" t="s">
        <v>133</v>
      </c>
      <c r="AF332" s="23" t="s">
        <v>133</v>
      </c>
      <c r="AG332" s="23" t="s">
        <v>141</v>
      </c>
      <c r="AH332" s="23" t="s">
        <v>61</v>
      </c>
      <c r="AI332" s="23" t="s">
        <v>101</v>
      </c>
      <c r="AJ332" s="50"/>
      <c r="AK332" s="50" t="s">
        <v>1300</v>
      </c>
      <c r="AL332" s="7"/>
      <c r="AM332" s="50"/>
      <c r="AN332" s="50"/>
      <c r="AO332" s="50"/>
      <c r="AP332" s="50" t="str">
        <f t="shared" si="15"/>
        <v>Low Participation Rate (FS188): The participation rate for MNP, MIG, MHL, MB, MAN, LEP, HOM, ECODIS, CWD students range from 80.56 to 94.09%. The ESEA, as amended, requires that States annually measure the achievement of not less than 95 percent of all students, and 95 percent of all students in each subgroup of students. Please revise data and resubmit and/or provide an explanatory data note.</v>
      </c>
      <c r="AQ332" s="50" t="str">
        <f t="shared" si="16"/>
        <v xml:space="preserve">ELA - New Hampshire is a state where local control is very strong with significant pockets of parents and guardians who do not allow their children to participate in the statewide assessment. State officials and representatives continues to work with these groups to improve their understanding of the importance of annual assessment and increase the participation rate in our state. </v>
      </c>
      <c r="AR332" s="50"/>
      <c r="AS332" s="50" t="str">
        <f t="shared" si="17"/>
        <v>Include</v>
      </c>
      <c r="AT332" s="50" t="str">
        <f>IF(VLOOKUP($A332,'Data Notes - Working'!$A$2:$BP$571,55,FALSE)=0,"",VLOOKUP($A332,'Data Notes - Working'!$A$2:$BP$571,55,FALSE))</f>
        <v>SEA only issue</v>
      </c>
      <c r="AU332" s="50" t="str">
        <f>IF(VLOOKUP($A332,'Data Notes - Working'!$A$2:$BP$571,56,FALSE)=0,"",VLOOKUP($A332,'Data Notes - Working'!$A$2:$BP$571,56,FALSE))</f>
        <v/>
      </c>
      <c r="AV332" s="50" t="str">
        <f>IF(VLOOKUP($A332,'Data Notes - Working'!$A$2:$BP$571,57,FALSE)=0,"",VLOOKUP($A332,'Data Notes - Working'!$A$2:$BP$571,57,FALSE))</f>
        <v/>
      </c>
      <c r="AW332" s="50" t="str">
        <f>IF(VLOOKUP($A332,'Data Notes - Working'!$A$2:$BP$571,58,FALSE)=0,"",VLOOKUP($A332,'Data Notes - Working'!$A$2:$BP$571,58,FALSE))</f>
        <v/>
      </c>
      <c r="AX332" s="50" t="str">
        <f>IF(VLOOKUP(A332,'Data Notes - Working'!A331:BP900,59,FALSE)=0,"",VLOOKUP(A332,'Data Notes - Working'!A331:BP900,59,FALSE))</f>
        <v>No</v>
      </c>
      <c r="AY332" s="50" t="str">
        <f>IF(VLOOKUP($A332,'Data Notes - Working'!$A$2:$BP$571,60,FALSE)=0,"",VLOOKUP($A332,'Data Notes - Working'!$A$2:$BP$571,60,FALSE))</f>
        <v>Low Participation Rate (FS188): The participation rate for MNP, MIG, MHL, MB, MAN, LEP, HOM, ECODIS, CWD students range from 80.56 to 94.09%. The ESEA, as amended, requires that States annually measure the achievement of not less than 95 percent of all students, and 95 percent of all students in each subgroup of students. Please revise data and resubmit and/or provide an explanatory data note.</v>
      </c>
      <c r="AZ332" s="50" t="str">
        <f>IF(VLOOKUP($A332,'Data Notes - Working'!$A$2:$BP$571,61,FALSE)=0,"",VLOOKUP($A332,'Data Notes - Working'!$A$2:$BP$571,61,FALSE))</f>
        <v xml:space="preserve">ELA - New Hampshire is a state where local control is very strong with significant pockets of parents and guardians who do not allow their children to participate in the statewide assessment. State officials and representatives continues to work with these groups to improve their understanding of the importance of annual assessment and increase the participation rate in our state. </v>
      </c>
      <c r="BA332" s="50"/>
      <c r="BB332" s="50"/>
      <c r="BC332" s="50"/>
      <c r="BD332" s="50"/>
      <c r="BE332" s="50"/>
      <c r="BF332" s="50"/>
      <c r="BG332" s="50"/>
    </row>
    <row r="333" spans="1:59" s="9" customFormat="1" ht="75">
      <c r="A333" s="13" t="s">
        <v>1301</v>
      </c>
      <c r="B333" s="14" t="s">
        <v>45</v>
      </c>
      <c r="C333" s="14" t="s">
        <v>46</v>
      </c>
      <c r="D333" s="14" t="s">
        <v>47</v>
      </c>
      <c r="E333" s="14" t="s">
        <v>1302</v>
      </c>
      <c r="F333" s="14" t="s">
        <v>1303</v>
      </c>
      <c r="G333" s="13" t="s">
        <v>50</v>
      </c>
      <c r="H333" s="16">
        <v>179</v>
      </c>
      <c r="I333" s="14">
        <v>585</v>
      </c>
      <c r="J333" s="14" t="s">
        <v>51</v>
      </c>
      <c r="K333" s="14" t="s">
        <v>52</v>
      </c>
      <c r="L333" s="14" t="s">
        <v>53</v>
      </c>
      <c r="M333" s="14"/>
      <c r="N333" s="14"/>
      <c r="O333" s="14" t="s">
        <v>54</v>
      </c>
      <c r="P333" s="14" t="s">
        <v>55</v>
      </c>
      <c r="Q333" s="14" t="s">
        <v>56</v>
      </c>
      <c r="R333" s="14" t="s">
        <v>68</v>
      </c>
      <c r="S333" s="14" t="s">
        <v>69</v>
      </c>
      <c r="T333" s="50" t="s">
        <v>434</v>
      </c>
      <c r="U333" s="50"/>
      <c r="V333" s="50" t="s">
        <v>435</v>
      </c>
      <c r="W333" s="26" t="s">
        <v>1304</v>
      </c>
      <c r="X333" s="50"/>
      <c r="Y333" s="50"/>
      <c r="Z333" s="50" t="s">
        <v>437</v>
      </c>
      <c r="AA333" s="23"/>
      <c r="AB333" s="23"/>
      <c r="AC333" s="14" t="s">
        <v>54</v>
      </c>
      <c r="AD333" s="14" t="s">
        <v>55</v>
      </c>
      <c r="AE333" s="14" t="s">
        <v>56</v>
      </c>
      <c r="AF333" s="14" t="s">
        <v>68</v>
      </c>
      <c r="AG333" s="23"/>
      <c r="AH333" s="23" t="s">
        <v>185</v>
      </c>
      <c r="AI333" s="23" t="s">
        <v>101</v>
      </c>
      <c r="AJ333" s="50"/>
      <c r="AK333" s="50" t="s">
        <v>435</v>
      </c>
      <c r="AL333" s="50"/>
      <c r="AM333" s="50"/>
      <c r="AN333" s="50"/>
      <c r="AO333" s="50"/>
      <c r="AP333" s="50" t="str">
        <f t="shared" si="15"/>
        <v>Missing Data (FS 179): Achievement data for Science were not reported at the SEA, LEA, and School levels. Under the terms of the science assessment waiver, the State is required to provide participation data but not achievement data.  Please submit data or provide an explanation.</v>
      </c>
      <c r="AQ333" s="50" t="str">
        <f t="shared" si="16"/>
        <v>USED approved waiver was already provided to PSC and SSP was also updated to say this data is not available. According to the waiver NJ submitted Science Participation data in FS 189.</v>
      </c>
      <c r="AR333" s="50"/>
      <c r="AS333" s="50" t="str">
        <f t="shared" si="17"/>
        <v>Include</v>
      </c>
      <c r="AT333" s="50" t="str">
        <f>IF(VLOOKUP($A333,'Data Notes - Working'!$A$2:$BP$571,55,FALSE)=0,"",VLOOKUP($A333,'Data Notes - Working'!$A$2:$BP$571,55,FALSE))</f>
        <v>Science-only issue</v>
      </c>
      <c r="AU333" s="50" t="str">
        <f>IF(VLOOKUP($A333,'Data Notes - Working'!$A$2:$BP$571,56,FALSE)=0,"",VLOOKUP($A333,'Data Notes - Working'!$A$2:$BP$571,56,FALSE))</f>
        <v/>
      </c>
      <c r="AV333" s="50" t="str">
        <f>IF(VLOOKUP($A333,'Data Notes - Working'!$A$2:$BP$571,57,FALSE)=0,"",VLOOKUP($A333,'Data Notes - Working'!$A$2:$BP$571,57,FALSE))</f>
        <v/>
      </c>
      <c r="AW333" s="50" t="str">
        <f>IF(VLOOKUP($A333,'Data Notes - Working'!$A$2:$BP$571,58,FALSE)=0,"",VLOOKUP($A333,'Data Notes - Working'!$A$2:$BP$571,58,FALSE))</f>
        <v/>
      </c>
      <c r="AX333" s="50" t="str">
        <f>IF(VLOOKUP(A333,'Data Notes - Working'!A332:BP901,59,FALSE)=0,"",VLOOKUP(A333,'Data Notes - Working'!A332:BP901,59,FALSE))</f>
        <v>No</v>
      </c>
      <c r="AY333" s="50" t="str">
        <f>IF(VLOOKUP($A333,'Data Notes - Working'!$A$2:$BP$571,60,FALSE)=0,"",VLOOKUP($A333,'Data Notes - Working'!$A$2:$BP$571,60,FALSE))</f>
        <v>Missing Data (FS 179): Achievement data for Science were not reported at the SEA, LEA, and School levels. Under the terms of the science assessment waiver, the State is required to provide participation data but not achievement data.  Please submit data or provide an explanation.</v>
      </c>
      <c r="AZ333" s="50" t="str">
        <f>IF(VLOOKUP($A333,'Data Notes - Working'!$A$2:$BP$571,61,FALSE)=0,"",VLOOKUP($A333,'Data Notes - Working'!$A$2:$BP$571,61,FALSE))</f>
        <v>USED approved waiver was already provided to PSC and SSP was also updated to say this data is not available. According to the waiver NJ submitted Science Participation data in FS 189.</v>
      </c>
      <c r="BA333" s="50"/>
      <c r="BB333" s="50"/>
      <c r="BC333" s="50"/>
      <c r="BD333" s="50"/>
      <c r="BE333" s="50"/>
      <c r="BF333" s="50"/>
      <c r="BG333" s="50"/>
    </row>
    <row r="334" spans="1:59" s="9" customFormat="1" ht="120">
      <c r="A334" s="13" t="s">
        <v>1305</v>
      </c>
      <c r="B334" s="14" t="s">
        <v>45</v>
      </c>
      <c r="C334" s="14" t="s">
        <v>46</v>
      </c>
      <c r="D334" s="14" t="s">
        <v>47</v>
      </c>
      <c r="E334" s="14" t="s">
        <v>1302</v>
      </c>
      <c r="F334" s="14" t="s">
        <v>1303</v>
      </c>
      <c r="G334" s="13" t="s">
        <v>104</v>
      </c>
      <c r="H334" s="14" t="s">
        <v>198</v>
      </c>
      <c r="I334" s="14" t="s">
        <v>199</v>
      </c>
      <c r="J334" s="14" t="s">
        <v>73</v>
      </c>
      <c r="K334" s="14" t="s">
        <v>107</v>
      </c>
      <c r="L334" s="14" t="s">
        <v>53</v>
      </c>
      <c r="M334" s="14" t="s">
        <v>54</v>
      </c>
      <c r="N334" s="14" t="s">
        <v>54</v>
      </c>
      <c r="O334" s="14"/>
      <c r="P334" s="14" t="s">
        <v>108</v>
      </c>
      <c r="Q334" s="14" t="s">
        <v>108</v>
      </c>
      <c r="R334" s="14" t="s">
        <v>108</v>
      </c>
      <c r="S334" s="14" t="s">
        <v>108</v>
      </c>
      <c r="T334" s="50" t="s">
        <v>109</v>
      </c>
      <c r="U334" s="50"/>
      <c r="V334" s="50" t="s">
        <v>109</v>
      </c>
      <c r="W334" s="26" t="s">
        <v>1306</v>
      </c>
      <c r="X334" s="50"/>
      <c r="Y334" s="50"/>
      <c r="Z334" s="50"/>
      <c r="AA334" s="23" t="s">
        <v>54</v>
      </c>
      <c r="AB334" s="23" t="s">
        <v>54</v>
      </c>
      <c r="AC334" s="23"/>
      <c r="AD334" s="14" t="s">
        <v>108</v>
      </c>
      <c r="AE334" s="14" t="s">
        <v>108</v>
      </c>
      <c r="AF334" s="14" t="s">
        <v>108</v>
      </c>
      <c r="AG334" s="14" t="s">
        <v>108</v>
      </c>
      <c r="AH334" s="23" t="s">
        <v>61</v>
      </c>
      <c r="AI334" s="23" t="s">
        <v>101</v>
      </c>
      <c r="AJ334" s="50"/>
      <c r="AK334" s="50" t="s">
        <v>111</v>
      </c>
      <c r="AL334" s="50"/>
      <c r="AM334" s="50"/>
      <c r="AN334" s="50"/>
      <c r="AO334" s="50"/>
      <c r="AP334" s="50" t="str">
        <f t="shared" si="15"/>
        <v>A year to year change of more than 200 (count difference) and 10% was identified for at least one subgroup, assessment type, or grade. Please review the CDQR Year to Year tab. Please resubmit SY 2017-18 data or submit a data note to explain why these data are accurate.</v>
      </c>
      <c r="AQ334" s="50" t="str">
        <f t="shared" si="16"/>
        <v>There was an incident code error last year and NJ could not report scores for these students, as we reported on OMB MAX. Because of that NJ had lower proficiency for Grade 7 last year. Hence NJ has an year to year difference in participation data of grade 7 students in alternate assessment, that might have impacted the overall counts.</v>
      </c>
      <c r="AR334" s="50"/>
      <c r="AS334" s="50" t="str">
        <f t="shared" si="17"/>
        <v>Include</v>
      </c>
      <c r="AT334" s="50" t="str">
        <f>IF(VLOOKUP($A334,'Data Notes - Working'!$A$2:$BP$571,55,FALSE)=0,"",VLOOKUP($A334,'Data Notes - Working'!$A$2:$BP$571,55,FALSE))</f>
        <v/>
      </c>
      <c r="AU334" s="50" t="str">
        <f>IF(VLOOKUP($A334,'Data Notes - Working'!$A$2:$BP$571,56,FALSE)=0,"",VLOOKUP($A334,'Data Notes - Working'!$A$2:$BP$571,56,FALSE))</f>
        <v/>
      </c>
      <c r="AV334" s="50" t="str">
        <f>IF(VLOOKUP($A334,'Data Notes - Working'!$A$2:$BP$571,57,FALSE)=0,"",VLOOKUP($A334,'Data Notes - Working'!$A$2:$BP$571,57,FALSE))</f>
        <v>Y2Y explained</v>
      </c>
      <c r="AW334" s="50" t="str">
        <f>IF(VLOOKUP($A334,'Data Notes - Working'!$A$2:$BP$571,58,FALSE)=0,"",VLOOKUP($A334,'Data Notes - Working'!$A$2:$BP$571,58,FALSE))</f>
        <v/>
      </c>
      <c r="AX334" s="50" t="str">
        <f>IF(VLOOKUP(A334,'Data Notes - Working'!A333:BP902,59,FALSE)=0,"",VLOOKUP(A334,'Data Notes - Working'!A333:BP902,59,FALSE))</f>
        <v>No</v>
      </c>
      <c r="AY334" s="50" t="str">
        <f>IF(VLOOKUP($A334,'Data Notes - Working'!$A$2:$BP$571,60,FALSE)=0,"",VLOOKUP($A334,'Data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334" s="50" t="str">
        <f>IF(VLOOKUP($A334,'Data Notes - Working'!$A$2:$BP$571,61,FALSE)=0,"",VLOOKUP($A334,'Data Notes - Working'!$A$2:$BP$571,61,FALSE))</f>
        <v>There was an incident code error last year and NJ could not report scores for these students, as we reported on OMB MAX. Because of that NJ had lower proficiency for Grade 7 last year. Hence NJ has an year to year difference in participation data of grade 7 students in alternate assessment, that might have impacted the overall counts.</v>
      </c>
      <c r="BA334" s="50"/>
      <c r="BB334" s="50"/>
      <c r="BC334" s="50"/>
      <c r="BD334" s="50"/>
      <c r="BE334" s="50"/>
      <c r="BF334" s="50"/>
      <c r="BG334" s="50"/>
    </row>
    <row r="335" spans="1:59" s="9" customFormat="1" ht="90">
      <c r="A335" s="13" t="s">
        <v>1307</v>
      </c>
      <c r="B335" s="14" t="s">
        <v>45</v>
      </c>
      <c r="C335" s="14" t="s">
        <v>46</v>
      </c>
      <c r="D335" s="14" t="s">
        <v>47</v>
      </c>
      <c r="E335" s="14" t="s">
        <v>1302</v>
      </c>
      <c r="F335" s="14" t="s">
        <v>1303</v>
      </c>
      <c r="G335" s="14" t="s">
        <v>286</v>
      </c>
      <c r="H335" s="14">
        <v>179</v>
      </c>
      <c r="I335" s="14">
        <v>585</v>
      </c>
      <c r="J335" s="14" t="s">
        <v>73</v>
      </c>
      <c r="K335" s="14" t="s">
        <v>287</v>
      </c>
      <c r="L335" s="14" t="s">
        <v>53</v>
      </c>
      <c r="M335" s="14"/>
      <c r="N335" s="14"/>
      <c r="O335" s="14" t="s">
        <v>54</v>
      </c>
      <c r="P335" s="14" t="s">
        <v>139</v>
      </c>
      <c r="Q335" s="14" t="s">
        <v>375</v>
      </c>
      <c r="R335" s="14" t="s">
        <v>376</v>
      </c>
      <c r="S335" s="14" t="s">
        <v>58</v>
      </c>
      <c r="T335" s="50" t="s">
        <v>1308</v>
      </c>
      <c r="U335" s="50"/>
      <c r="V335" s="7" t="s">
        <v>1308</v>
      </c>
      <c r="W335" s="26" t="s">
        <v>1309</v>
      </c>
      <c r="X335" s="50"/>
      <c r="Y335" s="50"/>
      <c r="Z335" s="50"/>
      <c r="AA335" s="23"/>
      <c r="AB335" s="23"/>
      <c r="AC335" s="23"/>
      <c r="AD335" s="23"/>
      <c r="AE335" s="23"/>
      <c r="AF335" s="23"/>
      <c r="AG335" s="23"/>
      <c r="AH335" s="23" t="s">
        <v>61</v>
      </c>
      <c r="AI335" s="23" t="s">
        <v>62</v>
      </c>
      <c r="AJ335" s="14"/>
      <c r="AK335" s="7"/>
      <c r="AL335" s="7"/>
      <c r="AM335" s="50"/>
      <c r="AN335" s="50"/>
      <c r="AO335" s="50"/>
      <c r="AP335" s="50" t="str">
        <f t="shared" si="15"/>
        <v/>
      </c>
      <c r="AQ335" s="50" t="str">
        <f t="shared" si="16"/>
        <v>NJ has changed their Alternate Assessment from End of course Biology to comprehensive science at high school and also has a new vendor in place. There was improvement in data quality in 1718 with additional business rules in place.</v>
      </c>
      <c r="AR335" s="50"/>
      <c r="AS335" s="50" t="str">
        <f t="shared" si="17"/>
        <v>Exclude</v>
      </c>
      <c r="AT335" s="50" t="str">
        <f>IF(VLOOKUP($A335,'Data Notes - Working'!$A$2:$BP$571,55,FALSE)=0,"",VLOOKUP($A335,'Data Notes - Working'!$A$2:$BP$571,55,FALSE))</f>
        <v>No</v>
      </c>
      <c r="AU335" s="50" t="str">
        <f>IF(VLOOKUP($A335,'Data Notes - Working'!$A$2:$BP$571,56,FALSE)=0,"",VLOOKUP($A335,'Data Notes - Working'!$A$2:$BP$571,56,FALSE))</f>
        <v>Resolved</v>
      </c>
      <c r="AV335" s="50" t="str">
        <f>IF(VLOOKUP($A335,'Data Notes - Working'!$A$2:$BP$571,57,FALSE)=0,"",VLOOKUP($A335,'Data Notes - Working'!$A$2:$BP$571,57,FALSE))</f>
        <v/>
      </c>
      <c r="AW335" s="50" t="str">
        <f>IF(VLOOKUP($A335,'Data Notes - Working'!$A$2:$BP$571,58,FALSE)=0,"",VLOOKUP($A335,'Data Notes - Working'!$A$2:$BP$571,58,FALSE))</f>
        <v/>
      </c>
      <c r="AX335" s="50" t="str">
        <f>IF(VLOOKUP(A335,'Data Notes - Working'!A334:BP903,59,FALSE)=0,"",VLOOKUP(A335,'Data Notes - Working'!A334:BP903,59,FALSE))</f>
        <v/>
      </c>
      <c r="AY335" s="50" t="str">
        <f>IF(VLOOKUP($A335,'Data Notes - Working'!$A$2:$BP$571,60,FALSE)=0,"",VLOOKUP($A335,'Data Notes - Working'!$A$2:$BP$571,60,FALSE))</f>
        <v/>
      </c>
      <c r="AZ335" s="50" t="str">
        <f>IF(VLOOKUP($A335,'Data Notes - Working'!$A$2:$BP$571,61,FALSE)=0,"",VLOOKUP($A335,'Data Notes - Working'!$A$2:$BP$571,61,FALSE))</f>
        <v/>
      </c>
      <c r="BA335" s="50"/>
      <c r="BB335" s="50"/>
      <c r="BC335" s="50"/>
      <c r="BD335" s="50"/>
      <c r="BE335" s="50"/>
      <c r="BF335" s="50"/>
      <c r="BG335" s="50"/>
    </row>
    <row r="336" spans="1:59" s="9" customFormat="1" ht="165">
      <c r="A336" s="13" t="s">
        <v>1310</v>
      </c>
      <c r="B336" s="14" t="s">
        <v>45</v>
      </c>
      <c r="C336" s="14" t="s">
        <v>46</v>
      </c>
      <c r="D336" s="14" t="s">
        <v>47</v>
      </c>
      <c r="E336" s="14" t="s">
        <v>1302</v>
      </c>
      <c r="F336" s="14" t="s">
        <v>1303</v>
      </c>
      <c r="G336" s="14" t="s">
        <v>172</v>
      </c>
      <c r="H336" s="14" t="s">
        <v>91</v>
      </c>
      <c r="I336" s="14" t="s">
        <v>92</v>
      </c>
      <c r="J336" s="14" t="s">
        <v>73</v>
      </c>
      <c r="K336" s="14" t="s">
        <v>173</v>
      </c>
      <c r="L336" s="14" t="s">
        <v>53</v>
      </c>
      <c r="M336" s="14" t="s">
        <v>54</v>
      </c>
      <c r="N336" s="14" t="s">
        <v>54</v>
      </c>
      <c r="O336" s="14"/>
      <c r="P336" s="14" t="s">
        <v>1311</v>
      </c>
      <c r="Q336" s="14" t="s">
        <v>76</v>
      </c>
      <c r="R336" s="14" t="s">
        <v>133</v>
      </c>
      <c r="S336" s="14" t="s">
        <v>58</v>
      </c>
      <c r="T336" s="50" t="s">
        <v>1312</v>
      </c>
      <c r="U336" s="50"/>
      <c r="V336" s="50" t="s">
        <v>1312</v>
      </c>
      <c r="W336" s="26" t="s">
        <v>1313</v>
      </c>
      <c r="X336" s="50"/>
      <c r="Y336" s="50"/>
      <c r="Z336" s="50"/>
      <c r="AA336" s="23" t="s">
        <v>54</v>
      </c>
      <c r="AB336" s="23" t="s">
        <v>54</v>
      </c>
      <c r="AC336" s="23"/>
      <c r="AD336" s="23" t="s">
        <v>1311</v>
      </c>
      <c r="AE336" s="23" t="s">
        <v>76</v>
      </c>
      <c r="AF336" s="23" t="s">
        <v>133</v>
      </c>
      <c r="AG336" s="23" t="s">
        <v>141</v>
      </c>
      <c r="AH336" s="23" t="s">
        <v>61</v>
      </c>
      <c r="AI336" s="23" t="s">
        <v>101</v>
      </c>
      <c r="AJ336" s="50"/>
      <c r="AK336" s="50" t="s">
        <v>1314</v>
      </c>
      <c r="AL336" s="50"/>
      <c r="AM336" s="50"/>
      <c r="AN336" s="50"/>
      <c r="AO336" s="50"/>
      <c r="AP336" s="50" t="str">
        <f t="shared" si="15"/>
        <v>Subject Count Comparison - MTH to RLA (FS185, 188): The count of ALL STUDENTS, CWD, ECODIS, F, M, MA, MAN, MHL, MILCNCTD,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34498 students, or 13.22%, is in the ALL STUDENTS subgroup. Please revise data and resubmit or explain in a data note why these data are accurate.</v>
      </c>
      <c r="AQ336" s="50" t="str">
        <f t="shared" si="16"/>
        <v>End of Year Math courses are being included on the Math Assessment files whereas Grade level tests are being included in the RLA Assessment files, so they are not comparable at Grade level.</v>
      </c>
      <c r="AR336" s="50"/>
      <c r="AS336" s="50" t="str">
        <f t="shared" si="17"/>
        <v>Include</v>
      </c>
      <c r="AT336" s="50" t="str">
        <f>IF(VLOOKUP($A336,'Data Notes - Working'!$A$2:$BP$571,55,FALSE)=0,"",VLOOKUP($A336,'Data Notes - Working'!$A$2:$BP$571,55,FALSE))</f>
        <v/>
      </c>
      <c r="AU336" s="50" t="str">
        <f>IF(VLOOKUP($A336,'Data Notes - Working'!$A$2:$BP$571,56,FALSE)=0,"",VLOOKUP($A336,'Data Notes - Working'!$A$2:$BP$571,56,FALSE))</f>
        <v/>
      </c>
      <c r="AV336" s="50" t="str">
        <f>IF(VLOOKUP($A336,'Data Notes - Working'!$A$2:$BP$571,57,FALSE)=0,"",VLOOKUP($A336,'Data Notes - Working'!$A$2:$BP$571,57,FALSE))</f>
        <v/>
      </c>
      <c r="AW336" s="50" t="str">
        <f>IF(VLOOKUP($A336,'Data Notes - Working'!$A$2:$BP$571,58,FALSE)=0,"",VLOOKUP($A336,'Data Notes - Working'!$A$2:$BP$571,58,FALSE))</f>
        <v/>
      </c>
      <c r="AX336" s="50" t="str">
        <f>IF(VLOOKUP(A336,'Data Notes - Working'!A335:BP904,59,FALSE)=0,"",VLOOKUP(A336,'Data Notes - Working'!A335:BP904,59,FALSE))</f>
        <v>No</v>
      </c>
      <c r="AY336" s="50" t="str">
        <f>IF(VLOOKUP($A336,'Data Notes - Working'!$A$2:$BP$571,60,FALSE)=0,"",VLOOKUP($A336,'Data Notes - Working'!$A$2:$BP$571,60,FALSE))</f>
        <v>Subject Count Comparison - MTH to RLA (FS185, 188): The count of ALL STUDENTS, CWD, ECODIS, F, M, MA, MAN, MHL, MILCNCTD,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34498 students, or 13.22%, is in the ALL STUDENTS subgroup. Please revise data and resubmit or explain in a data note why these data are accurate.</v>
      </c>
      <c r="AZ336" s="50" t="str">
        <f>IF(VLOOKUP($A336,'Data Notes - Working'!$A$2:$BP$571,61,FALSE)=0,"",VLOOKUP($A336,'Data Notes - Working'!$A$2:$BP$571,61,FALSE))</f>
        <v>End of Year Math courses are being included on the Math Assessment files whereas Grade level tests are being included in the RLA Assessment files, so they are not comparable at Grade level.</v>
      </c>
      <c r="BA336" s="50"/>
      <c r="BB336" s="50"/>
      <c r="BC336" s="50"/>
      <c r="BD336" s="50"/>
      <c r="BE336" s="50"/>
      <c r="BF336" s="50"/>
      <c r="BG336" s="50"/>
    </row>
    <row r="337" spans="1:59" s="9" customFormat="1" ht="165">
      <c r="A337" s="13" t="s">
        <v>1315</v>
      </c>
      <c r="B337" s="14" t="s">
        <v>45</v>
      </c>
      <c r="C337" s="14" t="s">
        <v>46</v>
      </c>
      <c r="D337" s="14" t="s">
        <v>47</v>
      </c>
      <c r="E337" s="14" t="s">
        <v>1302</v>
      </c>
      <c r="F337" s="14" t="s">
        <v>1303</v>
      </c>
      <c r="G337" s="14" t="s">
        <v>172</v>
      </c>
      <c r="H337" s="14" t="s">
        <v>91</v>
      </c>
      <c r="I337" s="14" t="s">
        <v>92</v>
      </c>
      <c r="J337" s="14" t="s">
        <v>73</v>
      </c>
      <c r="K337" s="14" t="s">
        <v>173</v>
      </c>
      <c r="L337" s="14" t="s">
        <v>53</v>
      </c>
      <c r="M337" s="14" t="s">
        <v>54</v>
      </c>
      <c r="N337" s="14" t="s">
        <v>54</v>
      </c>
      <c r="O337" s="14"/>
      <c r="P337" s="14" t="s">
        <v>1316</v>
      </c>
      <c r="Q337" s="14" t="s">
        <v>174</v>
      </c>
      <c r="R337" s="14" t="s">
        <v>133</v>
      </c>
      <c r="S337" s="14" t="s">
        <v>58</v>
      </c>
      <c r="T337" s="50" t="s">
        <v>1317</v>
      </c>
      <c r="U337" s="50"/>
      <c r="V337" s="50" t="s">
        <v>1317</v>
      </c>
      <c r="W337" s="26" t="s">
        <v>1313</v>
      </c>
      <c r="X337" s="50"/>
      <c r="Y337" s="50"/>
      <c r="Z337" s="50"/>
      <c r="AA337" s="23" t="s">
        <v>54</v>
      </c>
      <c r="AB337" s="23" t="s">
        <v>54</v>
      </c>
      <c r="AC337" s="23"/>
      <c r="AD337" s="23" t="s">
        <v>1316</v>
      </c>
      <c r="AE337" s="23" t="s">
        <v>174</v>
      </c>
      <c r="AF337" s="23" t="s">
        <v>133</v>
      </c>
      <c r="AG337" s="23" t="s">
        <v>141</v>
      </c>
      <c r="AH337" s="23" t="s">
        <v>61</v>
      </c>
      <c r="AI337" s="23" t="s">
        <v>101</v>
      </c>
      <c r="AJ337" s="50"/>
      <c r="AK337" s="50" t="s">
        <v>1318</v>
      </c>
      <c r="AL337" s="7"/>
      <c r="AM337" s="50"/>
      <c r="AN337" s="50"/>
      <c r="AO337" s="50"/>
      <c r="AP337" s="50" t="str">
        <f t="shared" si="15"/>
        <v>Subject Count Comparison - MTH to RLA (FS185, 188): The count of HOM,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HOM discrepancy of 313 students, or -5.56%, the LEP discrepancy of 5236 students, or -15.62%, and the MIG discrepancy of 57 students, or -22.62%, is larger than expected. Please revise data and resubmit or explain in a data note why these data are accurate.</v>
      </c>
      <c r="AQ337" s="50" t="str">
        <f t="shared" si="16"/>
        <v>End of Year Math courses are being included on the Math Assessment files whereas Grade level tests are being included in the RLA Assessment files, so they are not comparable at Grade level.</v>
      </c>
      <c r="AR337" s="50"/>
      <c r="AS337" s="50" t="str">
        <f t="shared" si="17"/>
        <v>Include</v>
      </c>
      <c r="AT337" s="50" t="str">
        <f>IF(VLOOKUP($A337,'Data Notes - Working'!$A$2:$BP$571,55,FALSE)=0,"",VLOOKUP($A337,'Data Notes - Working'!$A$2:$BP$571,55,FALSE))</f>
        <v/>
      </c>
      <c r="AU337" s="50" t="str">
        <f>IF(VLOOKUP($A337,'Data Notes - Working'!$A$2:$BP$571,56,FALSE)=0,"",VLOOKUP($A337,'Data Notes - Working'!$A$2:$BP$571,56,FALSE))</f>
        <v/>
      </c>
      <c r="AV337" s="50" t="str">
        <f>IF(VLOOKUP($A337,'Data Notes - Working'!$A$2:$BP$571,57,FALSE)=0,"",VLOOKUP($A337,'Data Notes - Working'!$A$2:$BP$571,57,FALSE))</f>
        <v/>
      </c>
      <c r="AW337" s="50" t="str">
        <f>IF(VLOOKUP($A337,'Data Notes - Working'!$A$2:$BP$571,58,FALSE)=0,"",VLOOKUP($A337,'Data Notes - Working'!$A$2:$BP$571,58,FALSE))</f>
        <v/>
      </c>
      <c r="AX337" s="50" t="str">
        <f>IF(VLOOKUP(A337,'Data Notes - Working'!A336:BP905,59,FALSE)=0,"",VLOOKUP(A337,'Data Notes - Working'!A336:BP905,59,FALSE))</f>
        <v>No</v>
      </c>
      <c r="AY337" s="50" t="str">
        <f>IF(VLOOKUP($A337,'Data Notes - Working'!$A$2:$BP$571,60,FALSE)=0,"",VLOOKUP($A337,'Data Notes - Working'!$A$2:$BP$571,60,FALSE))</f>
        <v>Subject Count Comparison - MTH to RLA (FS185, 188): The count of HOM,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HOM discrepancy of 313 students, or -5.56%, the LEP discrepancy of 5236 students, or -15.62%, and the MIG discrepancy of 57 students, or -22.62%, is larger than expected. Please revise data and resubmit or explain in a data note why these data are accurate.</v>
      </c>
      <c r="AZ337" s="50" t="str">
        <f>IF(VLOOKUP($A337,'Data Notes - Working'!$A$2:$BP$571,61,FALSE)=0,"",VLOOKUP($A337,'Data Notes - Working'!$A$2:$BP$571,61,FALSE))</f>
        <v>End of Year Math courses are being included on the Math Assessment files whereas Grade level tests are being included in the RLA Assessment files, so they are not comparable at Grade level.</v>
      </c>
      <c r="BA337" s="50"/>
      <c r="BB337" s="50"/>
      <c r="BC337" s="50"/>
      <c r="BD337" s="50"/>
      <c r="BE337" s="50"/>
      <c r="BF337" s="50"/>
      <c r="BG337" s="50"/>
    </row>
    <row r="338" spans="1:59" s="9" customFormat="1" ht="120">
      <c r="A338" s="13" t="s">
        <v>1319</v>
      </c>
      <c r="B338" s="14" t="s">
        <v>45</v>
      </c>
      <c r="C338" s="14" t="s">
        <v>46</v>
      </c>
      <c r="D338" s="14" t="s">
        <v>47</v>
      </c>
      <c r="E338" s="14" t="s">
        <v>1302</v>
      </c>
      <c r="F338" s="14" t="s">
        <v>1303</v>
      </c>
      <c r="G338" s="13" t="s">
        <v>179</v>
      </c>
      <c r="H338" s="14">
        <v>185</v>
      </c>
      <c r="I338" s="14">
        <v>588</v>
      </c>
      <c r="J338" s="14" t="s">
        <v>73</v>
      </c>
      <c r="K338" s="14" t="s">
        <v>180</v>
      </c>
      <c r="L338" s="14" t="s">
        <v>53</v>
      </c>
      <c r="M338" s="14" t="s">
        <v>54</v>
      </c>
      <c r="N338" s="14"/>
      <c r="O338" s="14"/>
      <c r="P338" s="14" t="s">
        <v>617</v>
      </c>
      <c r="Q338" s="14" t="s">
        <v>56</v>
      </c>
      <c r="R338" s="14" t="s">
        <v>68</v>
      </c>
      <c r="S338" s="14" t="s">
        <v>58</v>
      </c>
      <c r="T338" s="50" t="s">
        <v>1320</v>
      </c>
      <c r="U338" s="50"/>
      <c r="V338" s="50" t="s">
        <v>1320</v>
      </c>
      <c r="W338" s="26" t="s">
        <v>1321</v>
      </c>
      <c r="X338" s="50"/>
      <c r="Y338" s="50"/>
      <c r="Z338" s="50"/>
      <c r="AA338" s="23" t="s">
        <v>54</v>
      </c>
      <c r="AB338" s="23"/>
      <c r="AC338" s="23"/>
      <c r="AD338" s="23" t="s">
        <v>1322</v>
      </c>
      <c r="AE338" s="23" t="s">
        <v>133</v>
      </c>
      <c r="AF338" s="23" t="s">
        <v>133</v>
      </c>
      <c r="AG338" s="23" t="s">
        <v>141</v>
      </c>
      <c r="AH338" s="23" t="s">
        <v>61</v>
      </c>
      <c r="AI338" s="23" t="s">
        <v>101</v>
      </c>
      <c r="AJ338" s="50"/>
      <c r="AK338" s="50" t="s">
        <v>1323</v>
      </c>
      <c r="AL338" s="50"/>
      <c r="AM338" s="50"/>
      <c r="AN338" s="50"/>
      <c r="AO338" s="50"/>
      <c r="AP338" s="50" t="str">
        <f t="shared" si="15"/>
        <v>Low Participation Rate (FS185): The participation rate for HOM, FCS, CWD students range from 94.10 to 94.82%. The ESEA, as amended, requires that States annually measure the achievement of not less than 95 percent of all students, and 95 percent of all students in each subgroup of students. Please revise data and resubmit and/or provide an explanatory data note.</v>
      </c>
      <c r="AQ338" s="50" t="str">
        <f t="shared" si="16"/>
        <v>The Department developed resources to promote the importance and benefits of students sitting for statewide assessments and discourage opt outs. All resources were made available in Spanish to accommodate our parents, guardians of English language learners (ELLs). Participation rates have improved over previous year.</v>
      </c>
      <c r="AR338" s="50"/>
      <c r="AS338" s="50" t="str">
        <f t="shared" si="17"/>
        <v>Include</v>
      </c>
      <c r="AT338" s="50" t="str">
        <f>IF(VLOOKUP($A338,'Data Notes - Working'!$A$2:$BP$571,55,FALSE)=0,"",VLOOKUP($A338,'Data Notes - Working'!$A$2:$BP$571,55,FALSE))</f>
        <v>SEA only issue</v>
      </c>
      <c r="AU338" s="50" t="str">
        <f>IF(VLOOKUP($A338,'Data Notes - Working'!$A$2:$BP$571,56,FALSE)=0,"",VLOOKUP($A338,'Data Notes - Working'!$A$2:$BP$571,56,FALSE))</f>
        <v/>
      </c>
      <c r="AV338" s="50" t="str">
        <f>IF(VLOOKUP($A338,'Data Notes - Working'!$A$2:$BP$571,57,FALSE)=0,"",VLOOKUP($A338,'Data Notes - Working'!$A$2:$BP$571,57,FALSE))</f>
        <v/>
      </c>
      <c r="AW338" s="50" t="str">
        <f>IF(VLOOKUP($A338,'Data Notes - Working'!$A$2:$BP$571,58,FALSE)=0,"",VLOOKUP($A338,'Data Notes - Working'!$A$2:$BP$571,58,FALSE))</f>
        <v/>
      </c>
      <c r="AX338" s="50" t="str">
        <f>IF(VLOOKUP(A338,'Data Notes - Working'!A337:BP906,59,FALSE)=0,"",VLOOKUP(A338,'Data Notes - Working'!A337:BP906,59,FALSE))</f>
        <v>No</v>
      </c>
      <c r="AY338" s="50" t="str">
        <f>IF(VLOOKUP($A338,'Data Notes - Working'!$A$2:$BP$571,60,FALSE)=0,"",VLOOKUP($A338,'Data Notes - Working'!$A$2:$BP$571,60,FALSE))</f>
        <v>Low Participation Rate (FS185): The participation rate for HOM, FCS, CWD students range from 94.10 to 94.82%. The ESEA, as amended, requires that States annually measure the achievement of not less than 95 percent of all students, and 95 percent of all students in each subgroup of students. Please revise data and resubmit and/or provide an explanatory data note.</v>
      </c>
      <c r="AZ338" s="50" t="str">
        <f>IF(VLOOKUP($A338,'Data Notes - Working'!$A$2:$BP$571,61,FALSE)=0,"",VLOOKUP($A338,'Data Notes - Working'!$A$2:$BP$571,61,FALSE))</f>
        <v>The Department developed resources to promote the importance and benefits of students sitting for statewide assessments and discourage opt outs. All resources were made available in Spanish to accommodate our parents, guardians of English language learners (ELLs). Participation rates have improved over previous year.</v>
      </c>
      <c r="BA338" s="50"/>
      <c r="BB338" s="50"/>
      <c r="BC338" s="50"/>
      <c r="BD338" s="50"/>
      <c r="BE338" s="50"/>
      <c r="BF338" s="50"/>
      <c r="BG338" s="50"/>
    </row>
    <row r="339" spans="1:59" s="9" customFormat="1" ht="120">
      <c r="A339" s="13" t="s">
        <v>1324</v>
      </c>
      <c r="B339" s="14" t="s">
        <v>45</v>
      </c>
      <c r="C339" s="14" t="s">
        <v>46</v>
      </c>
      <c r="D339" s="14" t="s">
        <v>47</v>
      </c>
      <c r="E339" s="14" t="s">
        <v>1302</v>
      </c>
      <c r="F339" s="14" t="s">
        <v>1303</v>
      </c>
      <c r="G339" s="13" t="s">
        <v>179</v>
      </c>
      <c r="H339" s="14">
        <v>188</v>
      </c>
      <c r="I339" s="14">
        <v>589</v>
      </c>
      <c r="J339" s="14" t="s">
        <v>73</v>
      </c>
      <c r="K339" s="14" t="s">
        <v>180</v>
      </c>
      <c r="L339" s="14" t="s">
        <v>53</v>
      </c>
      <c r="M339" s="14"/>
      <c r="N339" s="14" t="s">
        <v>54</v>
      </c>
      <c r="O339" s="14"/>
      <c r="P339" s="14" t="s">
        <v>1325</v>
      </c>
      <c r="Q339" s="14" t="s">
        <v>56</v>
      </c>
      <c r="R339" s="14" t="s">
        <v>68</v>
      </c>
      <c r="S339" s="14" t="s">
        <v>58</v>
      </c>
      <c r="T339" s="50" t="s">
        <v>1326</v>
      </c>
      <c r="U339" s="50"/>
      <c r="V339" s="7" t="s">
        <v>1326</v>
      </c>
      <c r="W339" s="26" t="s">
        <v>1321</v>
      </c>
      <c r="X339" s="50"/>
      <c r="Y339" s="50"/>
      <c r="Z339" s="50"/>
      <c r="AA339" s="23"/>
      <c r="AB339" s="23" t="s">
        <v>54</v>
      </c>
      <c r="AC339" s="23"/>
      <c r="AD339" s="23" t="s">
        <v>1327</v>
      </c>
      <c r="AE339" s="23" t="s">
        <v>133</v>
      </c>
      <c r="AF339" s="23" t="s">
        <v>133</v>
      </c>
      <c r="AG339" s="23" t="s">
        <v>141</v>
      </c>
      <c r="AH339" s="23" t="s">
        <v>61</v>
      </c>
      <c r="AI339" s="23" t="s">
        <v>101</v>
      </c>
      <c r="AJ339" s="50"/>
      <c r="AK339" s="7" t="s">
        <v>1328</v>
      </c>
      <c r="AL339" s="50"/>
      <c r="AM339" s="49"/>
      <c r="AN339" s="49"/>
      <c r="AO339" s="49"/>
      <c r="AP339" s="50" t="str">
        <f t="shared" si="15"/>
        <v>Low Participation Rate (FS188): The participation rate for MW, HOM, FCS, CWD students range from 93.91 to 94.75%. The ESEA, as amended, requires that States annually measure the achievement of not less than 95 percent of all students, and 95 percent of all students in each subgroup of students. Please revise data and resubmit and/or provide an explanatory data note.</v>
      </c>
      <c r="AQ339" s="50" t="str">
        <f t="shared" si="16"/>
        <v>The Department developed resources to promote the importance and benefits of students sitting for statewide assessments and discourage opt outs. All resources were made available in Spanish to accommodate our parents, guardians of English language learners (ELLs). Participation rates have improved over previous year.</v>
      </c>
      <c r="AR339" s="50"/>
      <c r="AS339" s="50" t="str">
        <f t="shared" si="17"/>
        <v>Include</v>
      </c>
      <c r="AT339" s="50" t="str">
        <f>IF(VLOOKUP($A339,'Data Notes - Working'!$A$2:$BP$571,55,FALSE)=0,"",VLOOKUP($A339,'Data Notes - Working'!$A$2:$BP$571,55,FALSE))</f>
        <v>SEA only issue</v>
      </c>
      <c r="AU339" s="50" t="str">
        <f>IF(VLOOKUP($A339,'Data Notes - Working'!$A$2:$BP$571,56,FALSE)=0,"",VLOOKUP($A339,'Data Notes - Working'!$A$2:$BP$571,56,FALSE))</f>
        <v/>
      </c>
      <c r="AV339" s="50" t="str">
        <f>IF(VLOOKUP($A339,'Data Notes - Working'!$A$2:$BP$571,57,FALSE)=0,"",VLOOKUP($A339,'Data Notes - Working'!$A$2:$BP$571,57,FALSE))</f>
        <v/>
      </c>
      <c r="AW339" s="50" t="str">
        <f>IF(VLOOKUP($A339,'Data Notes - Working'!$A$2:$BP$571,58,FALSE)=0,"",VLOOKUP($A339,'Data Notes - Working'!$A$2:$BP$571,58,FALSE))</f>
        <v/>
      </c>
      <c r="AX339" s="50" t="str">
        <f>IF(VLOOKUP(A339,'Data Notes - Working'!A338:BP907,59,FALSE)=0,"",VLOOKUP(A339,'Data Notes - Working'!A338:BP907,59,FALSE))</f>
        <v>No</v>
      </c>
      <c r="AY339" s="50" t="str">
        <f>IF(VLOOKUP($A339,'Data Notes - Working'!$A$2:$BP$571,60,FALSE)=0,"",VLOOKUP($A339,'Data Notes - Working'!$A$2:$BP$571,60,FALSE))</f>
        <v>Low Participation Rate (FS188): The participation rate for MW, HOM, FCS, CWD students range from 93.91 to 94.75%. The ESEA, as amended, requires that States annually measure the achievement of not less than 95 percent of all students, and 95 percent of all students in each subgroup of students. Please revise data and resubmit and/or provide an explanatory data note.</v>
      </c>
      <c r="AZ339" s="50" t="str">
        <f>IF(VLOOKUP($A339,'Data Notes - Working'!$A$2:$BP$571,61,FALSE)=0,"",VLOOKUP($A339,'Data Notes - Working'!$A$2:$BP$571,61,FALSE))</f>
        <v>The Department developed resources to promote the importance and benefits of students sitting for statewide assessments and discourage opt outs. All resources were made available in Spanish to accommodate our parents, guardians of English language learners (ELLs). Participation rates have improved over previous year.</v>
      </c>
      <c r="BA339" s="50"/>
      <c r="BB339" s="50"/>
      <c r="BC339" s="50"/>
      <c r="BD339" s="50"/>
      <c r="BE339" s="50"/>
      <c r="BF339" s="50"/>
      <c r="BG339" s="50"/>
    </row>
    <row r="340" spans="1:59" s="9" customFormat="1" ht="165">
      <c r="A340" s="13" t="s">
        <v>1329</v>
      </c>
      <c r="B340" s="14" t="s">
        <v>45</v>
      </c>
      <c r="C340" s="14" t="s">
        <v>46</v>
      </c>
      <c r="D340" s="14" t="s">
        <v>47</v>
      </c>
      <c r="E340" s="14" t="s">
        <v>1302</v>
      </c>
      <c r="F340" s="14" t="s">
        <v>1303</v>
      </c>
      <c r="G340" s="17" t="s">
        <v>136</v>
      </c>
      <c r="H340" s="18">
        <v>185</v>
      </c>
      <c r="I340" s="14">
        <v>588</v>
      </c>
      <c r="J340" s="14" t="s">
        <v>73</v>
      </c>
      <c r="K340" s="14" t="s">
        <v>137</v>
      </c>
      <c r="L340" s="14" t="s">
        <v>53</v>
      </c>
      <c r="M340" s="14" t="s">
        <v>54</v>
      </c>
      <c r="N340" s="14"/>
      <c r="O340" s="14"/>
      <c r="P340" s="14" t="s">
        <v>55</v>
      </c>
      <c r="Q340" s="14" t="s">
        <v>56</v>
      </c>
      <c r="R340" s="14" t="s">
        <v>140</v>
      </c>
      <c r="S340" s="14" t="s">
        <v>58</v>
      </c>
      <c r="T340" s="50" t="s">
        <v>1330</v>
      </c>
      <c r="U340" s="50"/>
      <c r="V340" s="50" t="s">
        <v>1331</v>
      </c>
      <c r="W340" s="26" t="s">
        <v>1332</v>
      </c>
      <c r="X340" s="50"/>
      <c r="Y340" s="50"/>
      <c r="Z340" s="56" t="s">
        <v>399</v>
      </c>
      <c r="AA340" s="23" t="s">
        <v>54</v>
      </c>
      <c r="AB340" s="23"/>
      <c r="AC340" s="23"/>
      <c r="AD340" s="14" t="s">
        <v>139</v>
      </c>
      <c r="AE340" s="14" t="s">
        <v>133</v>
      </c>
      <c r="AF340" s="14" t="s">
        <v>140</v>
      </c>
      <c r="AG340" s="14" t="s">
        <v>141</v>
      </c>
      <c r="AH340" s="23" t="s">
        <v>61</v>
      </c>
      <c r="AI340" s="23" t="s">
        <v>101</v>
      </c>
      <c r="AJ340" s="50"/>
      <c r="AK340" s="50" t="s">
        <v>1331</v>
      </c>
      <c r="AL340" s="50"/>
      <c r="AM340" s="50"/>
      <c r="AN340" s="50"/>
      <c r="AO340" s="50"/>
      <c r="AP340" s="50" t="str">
        <f t="shared" si="15"/>
        <v xml:space="preserve">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Q340" s="50" t="str">
        <f t="shared" si="16"/>
        <v>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v>
      </c>
      <c r="AR340" s="50"/>
      <c r="AS340" s="50" t="str">
        <f t="shared" si="17"/>
        <v>Include</v>
      </c>
      <c r="AT340" s="50" t="str">
        <f>IF(VLOOKUP($A340,'Data Notes - Working'!$A$2:$BP$571,55,FALSE)=0,"",VLOOKUP($A340,'Data Notes - Working'!$A$2:$BP$571,55,FALSE))</f>
        <v/>
      </c>
      <c r="AU340" s="50" t="str">
        <f>IF(VLOOKUP($A340,'Data Notes - Working'!$A$2:$BP$571,56,FALSE)=0,"",VLOOKUP($A340,'Data Notes - Working'!$A$2:$BP$571,56,FALSE))</f>
        <v/>
      </c>
      <c r="AV340" s="50" t="str">
        <f>IF(VLOOKUP($A340,'Data Notes - Working'!$A$2:$BP$571,57,FALSE)=0,"",VLOOKUP($A340,'Data Notes - Working'!$A$2:$BP$571,57,FALSE))</f>
        <v/>
      </c>
      <c r="AW340" s="50" t="str">
        <f>IF(VLOOKUP($A340,'Data Notes - Working'!$A$2:$BP$571,58,FALSE)=0,"",VLOOKUP($A340,'Data Notes - Working'!$A$2:$BP$571,58,FALSE))</f>
        <v/>
      </c>
      <c r="AX340" s="50" t="str">
        <f>IF(VLOOKUP(A340,'Data Notes - Working'!A339:BP908,59,FALSE)=0,"",VLOOKUP(A340,'Data Notes - Working'!A339:BP908,59,FALSE))</f>
        <v>Yes</v>
      </c>
      <c r="AY340" s="50" t="str">
        <f>IF(VLOOKUP($A340,'Data Notes - Working'!$A$2:$BP$571,60,FALSE)=0,"",VLOOKUP($A340,'Data Notes - Working'!$A$2:$BP$571,60,FALSE))</f>
        <v>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340" s="50" t="str">
        <f>IF(VLOOKUP($A340,'Data Notes - Working'!$A$2:$BP$571,61,FALSE)=0,"",VLOOKUP($A340,'Data Notes - Working'!$A$2:$BP$571,61,FALSE))</f>
        <v>The State will provide training and technical assistance to the LEAs exceeding the 1% participation rate to ensure only those students with significant intellectual disabilities are administered the alternate assessment.</v>
      </c>
      <c r="BA340" s="50"/>
      <c r="BB340" s="50"/>
      <c r="BC340" s="50"/>
      <c r="BD340" s="50"/>
      <c r="BE340" s="50"/>
      <c r="BF340" s="50"/>
      <c r="BG340" s="50"/>
    </row>
    <row r="341" spans="1:59" s="9" customFormat="1" ht="180">
      <c r="A341" s="13" t="s">
        <v>1334</v>
      </c>
      <c r="B341" s="14" t="s">
        <v>45</v>
      </c>
      <c r="C341" s="14" t="s">
        <v>46</v>
      </c>
      <c r="D341" s="14" t="s">
        <v>47</v>
      </c>
      <c r="E341" s="14" t="s">
        <v>1302</v>
      </c>
      <c r="F341" s="14" t="s">
        <v>1303</v>
      </c>
      <c r="G341" s="17" t="s">
        <v>136</v>
      </c>
      <c r="H341" s="18">
        <v>188</v>
      </c>
      <c r="I341" s="14">
        <v>589</v>
      </c>
      <c r="J341" s="14" t="s">
        <v>73</v>
      </c>
      <c r="K341" s="14" t="s">
        <v>137</v>
      </c>
      <c r="L341" s="14" t="s">
        <v>53</v>
      </c>
      <c r="M341" s="14"/>
      <c r="N341" s="14" t="s">
        <v>54</v>
      </c>
      <c r="O341" s="14"/>
      <c r="P341" s="14" t="s">
        <v>55</v>
      </c>
      <c r="Q341" s="14" t="s">
        <v>56</v>
      </c>
      <c r="R341" s="14" t="s">
        <v>140</v>
      </c>
      <c r="S341" s="14" t="s">
        <v>58</v>
      </c>
      <c r="T341" s="50" t="s">
        <v>1335</v>
      </c>
      <c r="U341" s="50"/>
      <c r="V341" s="7" t="s">
        <v>1336</v>
      </c>
      <c r="W341" s="26" t="s">
        <v>1337</v>
      </c>
      <c r="X341" s="50"/>
      <c r="Y341" s="50"/>
      <c r="Z341" s="56" t="s">
        <v>399</v>
      </c>
      <c r="AA341" s="23"/>
      <c r="AB341" s="23" t="s">
        <v>54</v>
      </c>
      <c r="AC341" s="23"/>
      <c r="AD341" s="14" t="s">
        <v>139</v>
      </c>
      <c r="AE341" s="14" t="s">
        <v>133</v>
      </c>
      <c r="AF341" s="14" t="s">
        <v>140</v>
      </c>
      <c r="AG341" s="14" t="s">
        <v>141</v>
      </c>
      <c r="AH341" s="23" t="s">
        <v>61</v>
      </c>
      <c r="AI341" s="23" t="s">
        <v>101</v>
      </c>
      <c r="AJ341" s="50"/>
      <c r="AK341" s="50" t="s">
        <v>1336</v>
      </c>
      <c r="AL341" s="50"/>
      <c r="AM341" s="49"/>
      <c r="AN341" s="49"/>
      <c r="AO341" s="49"/>
      <c r="AP341" s="50" t="str">
        <f t="shared" si="15"/>
        <v xml:space="preserve">1% CWD Alternate Assessment Participation [READING/LANGUAGE ARTS]: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Q341" s="50" t="str">
        <f t="shared" si="16"/>
        <v>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v>
      </c>
      <c r="AR341" s="50"/>
      <c r="AS341" s="50" t="str">
        <f t="shared" si="17"/>
        <v>Include</v>
      </c>
      <c r="AT341" s="50" t="str">
        <f>IF(VLOOKUP($A341,'Data Notes - Working'!$A$2:$BP$571,55,FALSE)=0,"",VLOOKUP($A341,'Data Notes - Working'!$A$2:$BP$571,55,FALSE))</f>
        <v/>
      </c>
      <c r="AU341" s="50" t="str">
        <f>IF(VLOOKUP($A341,'Data Notes - Working'!$A$2:$BP$571,56,FALSE)=0,"",VLOOKUP($A341,'Data Notes - Working'!$A$2:$BP$571,56,FALSE))</f>
        <v/>
      </c>
      <c r="AV341" s="50" t="str">
        <f>IF(VLOOKUP($A341,'Data Notes - Working'!$A$2:$BP$571,57,FALSE)=0,"",VLOOKUP($A341,'Data Notes - Working'!$A$2:$BP$571,57,FALSE))</f>
        <v/>
      </c>
      <c r="AW341" s="50" t="str">
        <f>IF(VLOOKUP($A341,'Data Notes - Working'!$A$2:$BP$571,58,FALSE)=0,"",VLOOKUP($A341,'Data Notes - Working'!$A$2:$BP$571,58,FALSE))</f>
        <v/>
      </c>
      <c r="AX341" s="50" t="str">
        <f>IF(VLOOKUP(A341,'Data Notes - Working'!A340:BP909,59,FALSE)=0,"",VLOOKUP(A341,'Data Notes - Working'!A340:BP909,59,FALSE))</f>
        <v>Yes</v>
      </c>
      <c r="AY341" s="50" t="str">
        <f>IF(VLOOKUP($A341,'Data Notes - Working'!$A$2:$BP$571,60,FALSE)=0,"",VLOOKUP($A341,'Data Notes - Working'!$A$2:$BP$571,60,FALSE))</f>
        <v>1% CWD Alternate Assessment Participation [READING/LANGUAGE ARTS]: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341" s="50" t="str">
        <f>IF(VLOOKUP($A341,'Data Notes - Working'!$A$2:$BP$571,61,FALSE)=0,"",VLOOKUP($A341,'Data Notes - Working'!$A$2:$BP$571,61,FALSE))</f>
        <v>The State will provide training and technical assistance to the LEAs exceeding the 1% participation rate to ensure only those students with significant intellectual disabilities are administered the alternate assessment.</v>
      </c>
      <c r="BA341" s="50"/>
      <c r="BB341" s="50"/>
      <c r="BC341" s="50"/>
      <c r="BD341" s="50"/>
      <c r="BE341" s="50"/>
      <c r="BF341" s="50"/>
      <c r="BG341" s="50"/>
    </row>
    <row r="342" spans="1:59" s="9" customFormat="1" ht="165">
      <c r="A342" s="13" t="s">
        <v>1338</v>
      </c>
      <c r="B342" s="14" t="s">
        <v>45</v>
      </c>
      <c r="C342" s="14" t="s">
        <v>46</v>
      </c>
      <c r="D342" s="14" t="s">
        <v>47</v>
      </c>
      <c r="E342" s="14" t="s">
        <v>1302</v>
      </c>
      <c r="F342" s="14" t="s">
        <v>1303</v>
      </c>
      <c r="G342" s="17" t="s">
        <v>136</v>
      </c>
      <c r="H342" s="18">
        <v>189</v>
      </c>
      <c r="I342" s="14">
        <v>590</v>
      </c>
      <c r="J342" s="14" t="s">
        <v>73</v>
      </c>
      <c r="K342" s="14" t="s">
        <v>137</v>
      </c>
      <c r="L342" s="14" t="s">
        <v>53</v>
      </c>
      <c r="M342" s="14"/>
      <c r="N342" s="14"/>
      <c r="O342" s="14" t="s">
        <v>54</v>
      </c>
      <c r="P342" s="14" t="s">
        <v>55</v>
      </c>
      <c r="Q342" s="14" t="s">
        <v>56</v>
      </c>
      <c r="R342" s="14" t="s">
        <v>140</v>
      </c>
      <c r="S342" s="14" t="s">
        <v>58</v>
      </c>
      <c r="T342" s="50" t="s">
        <v>1339</v>
      </c>
      <c r="U342" s="50"/>
      <c r="V342" s="50" t="s">
        <v>1340</v>
      </c>
      <c r="W342" s="26" t="s">
        <v>1341</v>
      </c>
      <c r="X342" s="50"/>
      <c r="Y342" s="50"/>
      <c r="Z342" s="56" t="s">
        <v>399</v>
      </c>
      <c r="AA342" s="23"/>
      <c r="AB342" s="23"/>
      <c r="AC342" s="23" t="s">
        <v>54</v>
      </c>
      <c r="AD342" s="14" t="s">
        <v>139</v>
      </c>
      <c r="AE342" s="14" t="s">
        <v>133</v>
      </c>
      <c r="AF342" s="14" t="s">
        <v>140</v>
      </c>
      <c r="AG342" s="14" t="s">
        <v>141</v>
      </c>
      <c r="AH342" s="23" t="s">
        <v>185</v>
      </c>
      <c r="AI342" s="23" t="s">
        <v>101</v>
      </c>
      <c r="AJ342" s="50"/>
      <c r="AK342" s="50" t="s">
        <v>1342</v>
      </c>
      <c r="AL342" s="50"/>
      <c r="AM342" s="49"/>
      <c r="AN342" s="49"/>
      <c r="AO342" s="49"/>
      <c r="AP342" s="50" t="str">
        <f t="shared" si="15"/>
        <v>1% CWD Alternate Assessment Participation [SCIENCE]: Students with Disabilities (IDEA) (CWD) taking the alternate assessment based on alternate achievement standards (ALTPARTALTACH) make up 1.46%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v>
      </c>
      <c r="AQ342" s="50" t="str">
        <f t="shared" si="16"/>
        <v>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v>
      </c>
      <c r="AR342" s="50"/>
      <c r="AS342" s="50" t="str">
        <f t="shared" si="17"/>
        <v>Include</v>
      </c>
      <c r="AT342" s="50" t="str">
        <f>IF(VLOOKUP($A342,'Data Notes - Working'!$A$2:$BP$571,55,FALSE)=0,"",VLOOKUP($A342,'Data Notes - Working'!$A$2:$BP$571,55,FALSE))</f>
        <v>Science-only issue</v>
      </c>
      <c r="AU342" s="50" t="str">
        <f>IF(VLOOKUP($A342,'Data Notes - Working'!$A$2:$BP$571,56,FALSE)=0,"",VLOOKUP($A342,'Data Notes - Working'!$A$2:$BP$571,56,FALSE))</f>
        <v/>
      </c>
      <c r="AV342" s="50" t="str">
        <f>IF(VLOOKUP($A342,'Data Notes - Working'!$A$2:$BP$571,57,FALSE)=0,"",VLOOKUP($A342,'Data Notes - Working'!$A$2:$BP$571,57,FALSE))</f>
        <v/>
      </c>
      <c r="AW342" s="50" t="str">
        <f>IF(VLOOKUP($A342,'Data Notes - Working'!$A$2:$BP$571,58,FALSE)=0,"",VLOOKUP($A342,'Data Notes - Working'!$A$2:$BP$571,58,FALSE))</f>
        <v/>
      </c>
      <c r="AX342" s="50" t="str">
        <f>IF(VLOOKUP(A342,'Data Notes - Working'!A341:BP910,59,FALSE)=0,"",VLOOKUP(A342,'Data Notes - Working'!A341:BP910,59,FALSE))</f>
        <v>Yes</v>
      </c>
      <c r="AY342" s="50" t="str">
        <f>IF(VLOOKUP($A342,'Data Notes - Working'!$A$2:$BP$571,60,FALSE)=0,"",VLOOKUP($A342,'Data Notes - Working'!$A$2:$BP$571,60,FALSE))</f>
        <v>1% CWD Alternate Assessment Participation [SCIENCE]: Students with Disabilities (IDEA) (CWD) taking the alternate assessment based on alternate achievement standards (ALTPARTALTACH) make up 1.46%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342" s="50" t="str">
        <f>IF(VLOOKUP($A342,'Data Notes - Working'!$A$2:$BP$571,61,FALSE)=0,"",VLOOKUP($A342,'Data Notes - Working'!$A$2:$BP$571,61,FALSE))</f>
        <v>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v>
      </c>
      <c r="BA342" s="50"/>
      <c r="BB342" s="50"/>
      <c r="BC342" s="50"/>
      <c r="BD342" s="50"/>
      <c r="BE342" s="50"/>
      <c r="BF342" s="50"/>
      <c r="BG342" s="50"/>
    </row>
    <row r="343" spans="1:59" s="9" customFormat="1" ht="75">
      <c r="A343" s="13" t="s">
        <v>1343</v>
      </c>
      <c r="B343" s="14" t="s">
        <v>45</v>
      </c>
      <c r="C343" s="14" t="s">
        <v>46</v>
      </c>
      <c r="D343" s="14" t="s">
        <v>47</v>
      </c>
      <c r="E343" s="14" t="s">
        <v>1344</v>
      </c>
      <c r="F343" s="14" t="s">
        <v>1345</v>
      </c>
      <c r="G343" s="13" t="s">
        <v>50</v>
      </c>
      <c r="H343" s="14" t="s">
        <v>96</v>
      </c>
      <c r="I343" s="14" t="s">
        <v>97</v>
      </c>
      <c r="J343" s="14" t="s">
        <v>51</v>
      </c>
      <c r="K343" s="14" t="s">
        <v>52</v>
      </c>
      <c r="L343" s="14" t="s">
        <v>53</v>
      </c>
      <c r="M343" s="14"/>
      <c r="N343" s="14"/>
      <c r="O343" s="14"/>
      <c r="P343" s="14"/>
      <c r="Q343" s="14"/>
      <c r="R343" s="14"/>
      <c r="S343" s="14"/>
      <c r="T343" s="49"/>
      <c r="U343" s="49"/>
      <c r="V343" s="49"/>
      <c r="W343" s="26" t="s">
        <v>64</v>
      </c>
      <c r="X343" s="49"/>
      <c r="Y343" s="49"/>
      <c r="Z343" s="49"/>
      <c r="AA343" s="14" t="s">
        <v>54</v>
      </c>
      <c r="AB343" s="14" t="s">
        <v>54</v>
      </c>
      <c r="AC343" s="14" t="s">
        <v>54</v>
      </c>
      <c r="AD343" s="14"/>
      <c r="AE343" s="14"/>
      <c r="AF343" s="14"/>
      <c r="AG343" s="14"/>
      <c r="AH343" s="23" t="s">
        <v>61</v>
      </c>
      <c r="AI343" s="14" t="s">
        <v>78</v>
      </c>
      <c r="AJ343" s="49"/>
      <c r="AK343" s="50" t="s">
        <v>1346</v>
      </c>
      <c r="AL343" s="50"/>
      <c r="AM343" s="50"/>
      <c r="AN343" s="50"/>
      <c r="AO343" s="50"/>
      <c r="AP343" s="50" t="str">
        <f t="shared" si="15"/>
        <v>Missing Data (FS 175/178/179): Achievement data were not reported at the SEA, LEA, and School (except for MTH) levels. Under the terms of the science assessment waiver, the State is required to provide participation data but not achievement data.  Please submit data or provide an explanation.</v>
      </c>
      <c r="AQ343" s="50" t="str">
        <f t="shared" si="16"/>
        <v/>
      </c>
      <c r="AR343" s="50"/>
      <c r="AS343" s="50" t="str">
        <f t="shared" si="17"/>
        <v>Include</v>
      </c>
      <c r="AT343" s="50" t="str">
        <f>IF(VLOOKUP($A343,'Data Notes - Working'!$A$2:$BP$571,55,FALSE)=0,"",VLOOKUP($A343,'Data Notes - Working'!$A$2:$BP$571,55,FALSE))</f>
        <v/>
      </c>
      <c r="AU343" s="50" t="str">
        <f>IF(VLOOKUP($A343,'Data Notes - Working'!$A$2:$BP$571,56,FALSE)=0,"",VLOOKUP($A343,'Data Notes - Working'!$A$2:$BP$571,56,FALSE))</f>
        <v/>
      </c>
      <c r="AV343" s="50" t="str">
        <f>IF(VLOOKUP($A343,'Data Notes - Working'!$A$2:$BP$571,57,FALSE)=0,"",VLOOKUP($A343,'Data Notes - Working'!$A$2:$BP$571,57,FALSE))</f>
        <v>No state response</v>
      </c>
      <c r="AW343" s="50" t="str">
        <f>IF(VLOOKUP($A343,'Data Notes - Working'!$A$2:$BP$571,58,FALSE)=0,"",VLOOKUP($A343,'Data Notes - Working'!$A$2:$BP$571,58,FALSE))</f>
        <v>No state response</v>
      </c>
      <c r="AX343" s="50" t="str">
        <f>IF(VLOOKUP(A343,'Data Notes - Working'!A342:BP911,59,FALSE)=0,"",VLOOKUP(A343,'Data Notes - Working'!A342:BP911,59,FALSE))</f>
        <v/>
      </c>
      <c r="AY343" s="50" t="str">
        <f>IF(VLOOKUP($A343,'Data Notes - Working'!$A$2:$BP$571,60,FALSE)=0,"",VLOOKUP($A343,'Data Notes - Working'!$A$2:$BP$571,60,FALSE))</f>
        <v>Missing Data (FS 175/178/179): Achievement data were not reported at the SEA, LEA, and School (except for MTH) levels. Under the terms of the science assessment waiver, the State is required to provide participation data but not achievement data.  Please submit data or provide an explanation.</v>
      </c>
      <c r="AZ343" s="50" t="str">
        <f>IF(VLOOKUP($A343,'Data Notes - Working'!$A$2:$BP$571,61,FALSE)=0,"",VLOOKUP($A343,'Data Notes - Working'!$A$2:$BP$571,61,FALSE))</f>
        <v/>
      </c>
      <c r="BA343" s="50"/>
      <c r="BB343" s="50"/>
      <c r="BC343" s="50"/>
      <c r="BD343" s="50"/>
      <c r="BE343" s="50"/>
      <c r="BF343" s="50"/>
      <c r="BG343" s="50"/>
    </row>
    <row r="344" spans="1:59" s="9" customFormat="1" ht="94.5">
      <c r="A344" s="13" t="s">
        <v>1347</v>
      </c>
      <c r="B344" s="14" t="s">
        <v>45</v>
      </c>
      <c r="C344" s="14" t="s">
        <v>46</v>
      </c>
      <c r="D344" s="14" t="s">
        <v>47</v>
      </c>
      <c r="E344" s="14" t="s">
        <v>1344</v>
      </c>
      <c r="F344" s="14" t="s">
        <v>1345</v>
      </c>
      <c r="G344" s="13" t="s">
        <v>50</v>
      </c>
      <c r="H344" s="16" t="s">
        <v>157</v>
      </c>
      <c r="I344" s="14" t="s">
        <v>158</v>
      </c>
      <c r="J344" s="14" t="s">
        <v>51</v>
      </c>
      <c r="K344" s="14" t="s">
        <v>52</v>
      </c>
      <c r="L344" s="14" t="s">
        <v>53</v>
      </c>
      <c r="M344" s="14" t="s">
        <v>54</v>
      </c>
      <c r="N344" s="14" t="s">
        <v>54</v>
      </c>
      <c r="O344" s="14" t="s">
        <v>54</v>
      </c>
      <c r="P344" s="14" t="s">
        <v>55</v>
      </c>
      <c r="Q344" s="14" t="s">
        <v>56</v>
      </c>
      <c r="R344" s="14" t="s">
        <v>68</v>
      </c>
      <c r="S344" s="14" t="s">
        <v>69</v>
      </c>
      <c r="T344" s="50" t="s">
        <v>265</v>
      </c>
      <c r="U344" s="50"/>
      <c r="V344" s="50" t="s">
        <v>265</v>
      </c>
      <c r="W344" s="26" t="s">
        <v>1348</v>
      </c>
      <c r="X344" s="50"/>
      <c r="Y344" s="50"/>
      <c r="Z344" s="50"/>
      <c r="AA344" s="23"/>
      <c r="AB344" s="23"/>
      <c r="AC344" s="23"/>
      <c r="AD344" s="23"/>
      <c r="AE344" s="23"/>
      <c r="AF344" s="23"/>
      <c r="AG344" s="23"/>
      <c r="AH344" s="23" t="s">
        <v>61</v>
      </c>
      <c r="AI344" s="23" t="s">
        <v>62</v>
      </c>
      <c r="AJ344" s="14"/>
      <c r="AK344" s="50"/>
      <c r="AL344" s="50"/>
      <c r="AM344" s="49"/>
      <c r="AN344" s="49"/>
      <c r="AO344" s="49"/>
      <c r="AP344" s="50" t="str">
        <f t="shared" si="15"/>
        <v/>
      </c>
      <c r="AQ344" s="50" t="str">
        <f t="shared" si="16"/>
        <v>New Mexico uploaded FS185, FS188, and FS189 on 3/25/2019. New Mexico continues to develop the reports needed to complete FS175, FS178, and FS179. The data will be ready in the coming weeks.</v>
      </c>
      <c r="AR344" s="50"/>
      <c r="AS344" s="50" t="str">
        <f t="shared" si="17"/>
        <v>Exclude</v>
      </c>
      <c r="AT344" s="50" t="str">
        <f>IF(VLOOKUP($A344,'Data Notes - Working'!$A$2:$BP$571,55,FALSE)=0,"",VLOOKUP($A344,'Data Notes - Working'!$A$2:$BP$571,55,FALSE))</f>
        <v>No</v>
      </c>
      <c r="AU344" s="50" t="str">
        <f>IF(VLOOKUP($A344,'Data Notes - Working'!$A$2:$BP$571,56,FALSE)=0,"",VLOOKUP($A344,'Data Notes - Working'!$A$2:$BP$571,56,FALSE))</f>
        <v>Resolved</v>
      </c>
      <c r="AV344" s="50" t="str">
        <f>IF(VLOOKUP($A344,'Data Notes - Working'!$A$2:$BP$571,57,FALSE)=0,"",VLOOKUP($A344,'Data Notes - Working'!$A$2:$BP$571,57,FALSE))</f>
        <v/>
      </c>
      <c r="AW344" s="50" t="str">
        <f>IF(VLOOKUP($A344,'Data Notes - Working'!$A$2:$BP$571,58,FALSE)=0,"",VLOOKUP($A344,'Data Notes - Working'!$A$2:$BP$571,58,FALSE))</f>
        <v/>
      </c>
      <c r="AX344" s="50" t="str">
        <f>IF(VLOOKUP(A344,'Data Notes - Working'!A343:BP912,59,FALSE)=0,"",VLOOKUP(A344,'Data Notes - Working'!A343:BP912,59,FALSE))</f>
        <v/>
      </c>
      <c r="AY344" s="50" t="str">
        <f>IF(VLOOKUP($A344,'Data Notes - Working'!$A$2:$BP$571,60,FALSE)=0,"",VLOOKUP($A344,'Data Notes - Working'!$A$2:$BP$571,60,FALSE))</f>
        <v/>
      </c>
      <c r="AZ344" s="50" t="str">
        <f>IF(VLOOKUP($A344,'Data Notes - Working'!$A$2:$BP$571,61,FALSE)=0,"",VLOOKUP($A344,'Data Notes - Working'!$A$2:$BP$571,61,FALSE))</f>
        <v/>
      </c>
      <c r="BA344" s="50"/>
      <c r="BB344" s="50"/>
      <c r="BC344" s="50"/>
      <c r="BD344" s="50"/>
      <c r="BE344" s="50"/>
      <c r="BF344" s="50"/>
      <c r="BG344" s="50"/>
    </row>
    <row r="345" spans="1:59" s="9" customFormat="1" ht="75">
      <c r="A345" s="13" t="s">
        <v>1349</v>
      </c>
      <c r="B345" s="14" t="s">
        <v>45</v>
      </c>
      <c r="C345" s="14" t="s">
        <v>46</v>
      </c>
      <c r="D345" s="14" t="s">
        <v>47</v>
      </c>
      <c r="E345" s="14" t="s">
        <v>1344</v>
      </c>
      <c r="F345" s="14" t="s">
        <v>1345</v>
      </c>
      <c r="G345" s="13" t="s">
        <v>88</v>
      </c>
      <c r="H345" s="14">
        <v>185</v>
      </c>
      <c r="I345" s="14">
        <v>588</v>
      </c>
      <c r="J345" s="14" t="s">
        <v>73</v>
      </c>
      <c r="K345" s="14" t="s">
        <v>74</v>
      </c>
      <c r="L345" s="14" t="s">
        <v>269</v>
      </c>
      <c r="M345" s="14"/>
      <c r="N345" s="14"/>
      <c r="O345" s="14"/>
      <c r="P345" s="14"/>
      <c r="Q345" s="14"/>
      <c r="R345" s="14"/>
      <c r="S345" s="14"/>
      <c r="T345" s="49"/>
      <c r="U345" s="49"/>
      <c r="V345" s="49"/>
      <c r="W345" s="26" t="s">
        <v>64</v>
      </c>
      <c r="X345" s="49"/>
      <c r="Y345" s="49"/>
      <c r="Z345" s="49"/>
      <c r="AA345" s="14" t="s">
        <v>54</v>
      </c>
      <c r="AB345" s="14" t="s">
        <v>54</v>
      </c>
      <c r="AC345" s="14"/>
      <c r="AD345" s="14" t="s">
        <v>53</v>
      </c>
      <c r="AE345" s="14" t="s">
        <v>76</v>
      </c>
      <c r="AF345" s="14" t="s">
        <v>140</v>
      </c>
      <c r="AG345" s="14"/>
      <c r="AH345" s="14" t="s">
        <v>61</v>
      </c>
      <c r="AI345" s="14" t="s">
        <v>78</v>
      </c>
      <c r="AJ345" s="49"/>
      <c r="AK345" s="50" t="s">
        <v>1350</v>
      </c>
      <c r="AL345" s="50"/>
      <c r="AM345" s="49"/>
      <c r="AN345" s="49"/>
      <c r="AO345" s="49"/>
      <c r="AP345" s="50" t="str">
        <f t="shared" si="15"/>
        <v>Participation metadata - [MATHEMATICS]: No Participation data (FS 185) submitted for ALTPARTALTACH for GRADE HS; however, EMAPS assessment metadata indicated GRADE 11/ALTPARTALTACH would be submitted. Please resubmit metadata and/or data to ensure consistency.</v>
      </c>
      <c r="AQ345" s="50" t="str">
        <f t="shared" si="16"/>
        <v/>
      </c>
      <c r="AR345" s="50"/>
      <c r="AS345" s="50" t="str">
        <f t="shared" si="17"/>
        <v>Include</v>
      </c>
      <c r="AT345" s="50" t="str">
        <f>IF(VLOOKUP($A345,'Data Notes - Working'!$A$2:$BP$571,55,FALSE)=0,"",VLOOKUP($A345,'Data Notes - Working'!$A$2:$BP$571,55,FALSE))</f>
        <v/>
      </c>
      <c r="AU345" s="50" t="str">
        <f>IF(VLOOKUP($A345,'Data Notes - Working'!$A$2:$BP$571,56,FALSE)=0,"",VLOOKUP($A345,'Data Notes - Working'!$A$2:$BP$571,56,FALSE))</f>
        <v/>
      </c>
      <c r="AV345" s="50" t="str">
        <f>IF(VLOOKUP($A345,'Data Notes - Working'!$A$2:$BP$571,57,FALSE)=0,"",VLOOKUP($A345,'Data Notes - Working'!$A$2:$BP$571,57,FALSE))</f>
        <v>No state response</v>
      </c>
      <c r="AW345" s="50" t="str">
        <f>IF(VLOOKUP($A345,'Data Notes - Working'!$A$2:$BP$571,58,FALSE)=0,"",VLOOKUP($A345,'Data Notes - Working'!$A$2:$BP$571,58,FALSE))</f>
        <v>No state response</v>
      </c>
      <c r="AX345" s="50" t="str">
        <f>IF(VLOOKUP(A345,'Data Notes - Working'!A344:BP913,59,FALSE)=0,"",VLOOKUP(A345,'Data Notes - Working'!A344:BP913,59,FALSE))</f>
        <v/>
      </c>
      <c r="AY345" s="50" t="str">
        <f>IF(VLOOKUP($A345,'Data Notes - Working'!$A$2:$BP$571,60,FALSE)=0,"",VLOOKUP($A345,'Data Notes - Working'!$A$2:$BP$571,60,FALSE))</f>
        <v>Participation metadata - [MATHEMATICS]: No Participation data (FS 185) submitted for ALTPARTALTACH for GRADE HS; however, EMAPS assessment metadata indicated GRADE 11/ALTPARTALTACH would be submitted. Please resubmit metadata and/or data to ensure consistency.</v>
      </c>
      <c r="AZ345" s="50" t="str">
        <f>IF(VLOOKUP($A345,'Data Notes - Working'!$A$2:$BP$571,61,FALSE)=0,"",VLOOKUP($A345,'Data Notes - Working'!$A$2:$BP$571,61,FALSE))</f>
        <v/>
      </c>
      <c r="BA345" s="50"/>
      <c r="BB345" s="50"/>
      <c r="BC345" s="50"/>
      <c r="BD345" s="50"/>
      <c r="BE345" s="50"/>
      <c r="BF345" s="50"/>
      <c r="BG345" s="50"/>
    </row>
    <row r="346" spans="1:59" s="9" customFormat="1" ht="75">
      <c r="A346" s="13" t="s">
        <v>1351</v>
      </c>
      <c r="B346" s="14" t="s">
        <v>45</v>
      </c>
      <c r="C346" s="14" t="s">
        <v>46</v>
      </c>
      <c r="D346" s="14" t="s">
        <v>47</v>
      </c>
      <c r="E346" s="14" t="s">
        <v>1344</v>
      </c>
      <c r="F346" s="14" t="s">
        <v>1345</v>
      </c>
      <c r="G346" s="13" t="s">
        <v>88</v>
      </c>
      <c r="H346" s="14">
        <v>189</v>
      </c>
      <c r="I346" s="14">
        <v>590</v>
      </c>
      <c r="J346" s="14" t="s">
        <v>73</v>
      </c>
      <c r="K346" s="14" t="s">
        <v>74</v>
      </c>
      <c r="L346" s="14" t="s">
        <v>891</v>
      </c>
      <c r="M346" s="14"/>
      <c r="N346" s="14"/>
      <c r="O346" s="14"/>
      <c r="P346" s="14"/>
      <c r="Q346" s="14"/>
      <c r="R346" s="14"/>
      <c r="S346" s="14"/>
      <c r="T346" s="49"/>
      <c r="U346" s="49"/>
      <c r="V346" s="49"/>
      <c r="W346" s="26" t="s">
        <v>64</v>
      </c>
      <c r="X346" s="49"/>
      <c r="Y346" s="49"/>
      <c r="Z346" s="49"/>
      <c r="AA346" s="14"/>
      <c r="AB346" s="14"/>
      <c r="AC346" s="14" t="s">
        <v>54</v>
      </c>
      <c r="AD346" s="14" t="s">
        <v>53</v>
      </c>
      <c r="AE346" s="14">
        <v>6</v>
      </c>
      <c r="AF346" s="14" t="s">
        <v>77</v>
      </c>
      <c r="AG346" s="14"/>
      <c r="AH346" s="14" t="s">
        <v>61</v>
      </c>
      <c r="AI346" s="14" t="s">
        <v>78</v>
      </c>
      <c r="AJ346" s="49"/>
      <c r="AK346" s="50" t="s">
        <v>1352</v>
      </c>
      <c r="AL346" s="50"/>
      <c r="AM346" s="49"/>
      <c r="AN346" s="49"/>
      <c r="AO346" s="49"/>
      <c r="AP346" s="50" t="str">
        <f t="shared" si="15"/>
        <v>Participation metadata - [SCIENCE]: Participation data (FS 189) submitted for REGPARTWACC for GRADE 6; however, EMAPS assessment metadata does not include this GRADE 6/REGPARTWACC combination. Please resubmit metadata and/or data to ensure consistency.</v>
      </c>
      <c r="AQ346" s="50" t="str">
        <f t="shared" si="16"/>
        <v/>
      </c>
      <c r="AR346" s="50"/>
      <c r="AS346" s="50" t="str">
        <f t="shared" si="17"/>
        <v>Include</v>
      </c>
      <c r="AT346" s="50" t="str">
        <f>IF(VLOOKUP($A346,'Data Notes - Working'!$A$2:$BP$571,55,FALSE)=0,"",VLOOKUP($A346,'Data Notes - Working'!$A$2:$BP$571,55,FALSE))</f>
        <v>Science-only issue</v>
      </c>
      <c r="AU346" s="50" t="str">
        <f>IF(VLOOKUP($A346,'Data Notes - Working'!$A$2:$BP$571,56,FALSE)=0,"",VLOOKUP($A346,'Data Notes - Working'!$A$2:$BP$571,56,FALSE))</f>
        <v/>
      </c>
      <c r="AV346" s="50" t="str">
        <f>IF(VLOOKUP($A346,'Data Notes - Working'!$A$2:$BP$571,57,FALSE)=0,"",VLOOKUP($A346,'Data Notes - Working'!$A$2:$BP$571,57,FALSE))</f>
        <v>No state response</v>
      </c>
      <c r="AW346" s="50" t="str">
        <f>IF(VLOOKUP($A346,'Data Notes - Working'!$A$2:$BP$571,58,FALSE)=0,"",VLOOKUP($A346,'Data Notes - Working'!$A$2:$BP$571,58,FALSE))</f>
        <v>No state response</v>
      </c>
      <c r="AX346" s="50" t="str">
        <f>IF(VLOOKUP(A346,'Data Notes - Working'!A345:BP914,59,FALSE)=0,"",VLOOKUP(A346,'Data Notes - Working'!A345:BP914,59,FALSE))</f>
        <v/>
      </c>
      <c r="AY346" s="50" t="str">
        <f>IF(VLOOKUP($A346,'Data Notes - Working'!$A$2:$BP$571,60,FALSE)=0,"",VLOOKUP($A346,'Data Notes - Working'!$A$2:$BP$571,60,FALSE))</f>
        <v>Participation metadata - [SCIENCE]: Participation data (FS 189) submitted for REGPARTWACC for GRADE 6; however, EMAPS assessment metadata does not include this GRADE 6/REGPARTWACC combination. Please resubmit metadata and/or data to ensure consistency.</v>
      </c>
      <c r="AZ346" s="50" t="str">
        <f>IF(VLOOKUP($A346,'Data Notes - Working'!$A$2:$BP$571,61,FALSE)=0,"",VLOOKUP($A346,'Data Notes - Working'!$A$2:$BP$571,61,FALSE))</f>
        <v/>
      </c>
      <c r="BA346" s="50"/>
      <c r="BB346" s="50"/>
      <c r="BC346" s="50"/>
      <c r="BD346" s="50"/>
      <c r="BE346" s="50"/>
      <c r="BF346" s="50"/>
      <c r="BG346" s="50"/>
    </row>
    <row r="347" spans="1:59" s="9" customFormat="1" ht="105">
      <c r="A347" s="13" t="s">
        <v>1353</v>
      </c>
      <c r="B347" s="14" t="s">
        <v>45</v>
      </c>
      <c r="C347" s="14" t="s">
        <v>46</v>
      </c>
      <c r="D347" s="14" t="s">
        <v>47</v>
      </c>
      <c r="E347" s="14" t="s">
        <v>1344</v>
      </c>
      <c r="F347" s="14" t="s">
        <v>1345</v>
      </c>
      <c r="G347" s="13" t="s">
        <v>104</v>
      </c>
      <c r="H347" s="14" t="s">
        <v>66</v>
      </c>
      <c r="I347" s="14" t="s">
        <v>67</v>
      </c>
      <c r="J347" s="14" t="s">
        <v>73</v>
      </c>
      <c r="K347" s="14" t="s">
        <v>107</v>
      </c>
      <c r="L347" s="14" t="s">
        <v>53</v>
      </c>
      <c r="M347" s="14"/>
      <c r="N347" s="14"/>
      <c r="O347" s="14"/>
      <c r="P347" s="14"/>
      <c r="Q347" s="14"/>
      <c r="R347" s="14"/>
      <c r="S347" s="14"/>
      <c r="T347" s="50"/>
      <c r="U347" s="50"/>
      <c r="V347" s="50"/>
      <c r="W347" s="26" t="s">
        <v>64</v>
      </c>
      <c r="X347" s="50"/>
      <c r="Y347" s="50"/>
      <c r="Z347" s="50"/>
      <c r="AA347" s="23" t="s">
        <v>54</v>
      </c>
      <c r="AB347" s="23" t="s">
        <v>54</v>
      </c>
      <c r="AC347" s="23" t="s">
        <v>54</v>
      </c>
      <c r="AD347" s="14" t="s">
        <v>108</v>
      </c>
      <c r="AE347" s="14" t="s">
        <v>108</v>
      </c>
      <c r="AF347" s="14" t="s">
        <v>108</v>
      </c>
      <c r="AG347" s="14" t="s">
        <v>108</v>
      </c>
      <c r="AH347" s="23" t="s">
        <v>61</v>
      </c>
      <c r="AI347" s="23" t="s">
        <v>78</v>
      </c>
      <c r="AJ347" s="50"/>
      <c r="AK347" s="50" t="s">
        <v>161</v>
      </c>
      <c r="AL347" s="50"/>
      <c r="AM347" s="49"/>
      <c r="AN347" s="49"/>
      <c r="AO347" s="49"/>
      <c r="AP347" s="50" t="str">
        <f t="shared" si="15"/>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347" s="50" t="str">
        <f t="shared" si="16"/>
        <v/>
      </c>
      <c r="AR347" s="50"/>
      <c r="AS347" s="50" t="str">
        <f t="shared" si="17"/>
        <v>Include</v>
      </c>
      <c r="AT347" s="50" t="str">
        <f>IF(VLOOKUP($A347,'Data Notes - Working'!$A$2:$BP$571,55,FALSE)=0,"",VLOOKUP($A347,'Data Notes - Working'!$A$2:$BP$571,55,FALSE))</f>
        <v/>
      </c>
      <c r="AU347" s="50" t="str">
        <f>IF(VLOOKUP($A347,'Data Notes - Working'!$A$2:$BP$571,56,FALSE)=0,"",VLOOKUP($A347,'Data Notes - Working'!$A$2:$BP$571,56,FALSE))</f>
        <v/>
      </c>
      <c r="AV347" s="50" t="str">
        <f>IF(VLOOKUP($A347,'Data Notes - Working'!$A$2:$BP$571,57,FALSE)=0,"",VLOOKUP($A347,'Data Notes - Working'!$A$2:$BP$571,57,FALSE))</f>
        <v>No state response</v>
      </c>
      <c r="AW347" s="50" t="str">
        <f>IF(VLOOKUP($A347,'Data Notes - Working'!$A$2:$BP$571,58,FALSE)=0,"",VLOOKUP($A347,'Data Notes - Working'!$A$2:$BP$571,58,FALSE))</f>
        <v>No state response</v>
      </c>
      <c r="AX347" s="50" t="str">
        <f>IF(VLOOKUP(A347,'Data Notes - Working'!A346:BP915,59,FALSE)=0,"",VLOOKUP(A347,'Data Notes - Working'!A346:BP915,59,FALSE))</f>
        <v/>
      </c>
      <c r="AY347" s="50" t="str">
        <f>IF(VLOOKUP($A347,'Data Notes - Working'!$A$2:$BP$571,60,FALSE)=0,"",VLOOKUP($A347,'Data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347" s="50" t="str">
        <f>IF(VLOOKUP($A347,'Data Notes - Working'!$A$2:$BP$571,61,FALSE)=0,"",VLOOKUP($A347,'Data Notes - Working'!$A$2:$BP$571,61,FALSE))</f>
        <v/>
      </c>
      <c r="BA347" s="50"/>
      <c r="BB347" s="50"/>
      <c r="BC347" s="50"/>
      <c r="BD347" s="50"/>
      <c r="BE347" s="50"/>
      <c r="BF347" s="50"/>
      <c r="BG347" s="50"/>
    </row>
    <row r="348" spans="1:59" s="9" customFormat="1" ht="90">
      <c r="A348" s="13" t="s">
        <v>1354</v>
      </c>
      <c r="B348" s="14" t="s">
        <v>45</v>
      </c>
      <c r="C348" s="14" t="s">
        <v>46</v>
      </c>
      <c r="D348" s="14" t="s">
        <v>47</v>
      </c>
      <c r="E348" s="14" t="s">
        <v>1344</v>
      </c>
      <c r="F348" s="14" t="s">
        <v>1345</v>
      </c>
      <c r="G348" s="14" t="s">
        <v>286</v>
      </c>
      <c r="H348" s="14">
        <v>185</v>
      </c>
      <c r="I348" s="14">
        <v>588</v>
      </c>
      <c r="J348" s="14" t="s">
        <v>73</v>
      </c>
      <c r="K348" s="14" t="s">
        <v>287</v>
      </c>
      <c r="L348" s="14" t="s">
        <v>53</v>
      </c>
      <c r="M348" s="14"/>
      <c r="N348" s="14"/>
      <c r="O348" s="14"/>
      <c r="P348" s="14"/>
      <c r="Q348" s="14"/>
      <c r="R348" s="14"/>
      <c r="S348" s="14"/>
      <c r="T348" s="49"/>
      <c r="U348" s="49"/>
      <c r="V348" s="49"/>
      <c r="W348" s="26" t="s">
        <v>64</v>
      </c>
      <c r="X348" s="49"/>
      <c r="Y348" s="49"/>
      <c r="Z348" s="49"/>
      <c r="AA348" s="23" t="s">
        <v>54</v>
      </c>
      <c r="AB348" s="23"/>
      <c r="AC348" s="23"/>
      <c r="AD348" s="23" t="s">
        <v>139</v>
      </c>
      <c r="AE348" s="23" t="s">
        <v>133</v>
      </c>
      <c r="AF348" s="23" t="s">
        <v>140</v>
      </c>
      <c r="AG348" s="23" t="s">
        <v>141</v>
      </c>
      <c r="AH348" s="14" t="s">
        <v>61</v>
      </c>
      <c r="AI348" s="14" t="s">
        <v>78</v>
      </c>
      <c r="AJ348" s="14"/>
      <c r="AK348" s="50" t="s">
        <v>1355</v>
      </c>
      <c r="AL348" s="50"/>
      <c r="AM348" s="50"/>
      <c r="AN348" s="50"/>
      <c r="AO348" s="50"/>
      <c r="AP348" s="50" t="str">
        <f t="shared" si="15"/>
        <v>Year to Year comparison - CWD (FS185): The number of CWD students who were enrolled at the time of the assessment and who took an ALTASSALTACH assessment in SY 2017-18 is -27.89% different from SY 2016-17. The approximate discrepancy is 588 students. Please submit a data note explaining the discrepancy if the data are correct or resubmit the data.</v>
      </c>
      <c r="AQ348" s="50" t="str">
        <f t="shared" si="16"/>
        <v/>
      </c>
      <c r="AR348" s="50"/>
      <c r="AS348" s="50" t="str">
        <f t="shared" si="17"/>
        <v>Include</v>
      </c>
      <c r="AT348" s="50" t="str">
        <f>IF(VLOOKUP($A348,'Data Notes - Working'!$A$2:$BP$571,55,FALSE)=0,"",VLOOKUP($A348,'Data Notes - Working'!$A$2:$BP$571,55,FALSE))</f>
        <v/>
      </c>
      <c r="AU348" s="50" t="str">
        <f>IF(VLOOKUP($A348,'Data Notes - Working'!$A$2:$BP$571,56,FALSE)=0,"",VLOOKUP($A348,'Data Notes - Working'!$A$2:$BP$571,56,FALSE))</f>
        <v/>
      </c>
      <c r="AV348" s="50" t="str">
        <f>IF(VLOOKUP($A348,'Data Notes - Working'!$A$2:$BP$571,57,FALSE)=0,"",VLOOKUP($A348,'Data Notes - Working'!$A$2:$BP$571,57,FALSE))</f>
        <v>No state response</v>
      </c>
      <c r="AW348" s="50" t="str">
        <f>IF(VLOOKUP($A348,'Data Notes - Working'!$A$2:$BP$571,58,FALSE)=0,"",VLOOKUP($A348,'Data Notes - Working'!$A$2:$BP$571,58,FALSE))</f>
        <v>No state response</v>
      </c>
      <c r="AX348" s="50" t="str">
        <f>IF(VLOOKUP(A348,'Data Notes - Working'!A347:BP916,59,FALSE)=0,"",VLOOKUP(A348,'Data Notes - Working'!A347:BP916,59,FALSE))</f>
        <v/>
      </c>
      <c r="AY348" s="50" t="str">
        <f>IF(VLOOKUP($A348,'Data Notes - Working'!$A$2:$BP$571,60,FALSE)=0,"",VLOOKUP($A348,'Data Notes - Working'!$A$2:$BP$571,60,FALSE))</f>
        <v>Year to Year comparison - CWD (FS185): The number of CWD students who were enrolled at the time of the assessment and who took an ALTASSALTACH assessment in SY 2017-18 is -27.89% different from SY 2016-17. The approximate discrepancy is 588 students. Please submit a data note explaining the discrepancy if the data are correct or resubmit the data.</v>
      </c>
      <c r="AZ348" s="50" t="str">
        <f>IF(VLOOKUP($A348,'Data Notes - Working'!$A$2:$BP$571,61,FALSE)=0,"",VLOOKUP($A348,'Data Notes - Working'!$A$2:$BP$571,61,FALSE))</f>
        <v/>
      </c>
      <c r="BA348" s="50"/>
      <c r="BB348" s="50"/>
      <c r="BC348" s="50"/>
      <c r="BD348" s="50"/>
      <c r="BE348" s="50"/>
      <c r="BF348" s="50"/>
      <c r="BG348" s="50"/>
    </row>
    <row r="349" spans="1:59" s="9" customFormat="1" ht="157.5">
      <c r="A349" s="13" t="s">
        <v>1356</v>
      </c>
      <c r="B349" s="14" t="s">
        <v>45</v>
      </c>
      <c r="C349" s="14" t="s">
        <v>46</v>
      </c>
      <c r="D349" s="14" t="s">
        <v>47</v>
      </c>
      <c r="E349" s="14" t="s">
        <v>1344</v>
      </c>
      <c r="F349" s="14" t="s">
        <v>1345</v>
      </c>
      <c r="G349" s="14" t="s">
        <v>172</v>
      </c>
      <c r="H349" s="14" t="s">
        <v>91</v>
      </c>
      <c r="I349" s="14" t="s">
        <v>92</v>
      </c>
      <c r="J349" s="14" t="s">
        <v>73</v>
      </c>
      <c r="K349" s="14" t="s">
        <v>173</v>
      </c>
      <c r="L349" s="14" t="s">
        <v>53</v>
      </c>
      <c r="M349" s="14"/>
      <c r="N349" s="14"/>
      <c r="O349" s="14"/>
      <c r="P349" s="14"/>
      <c r="Q349" s="14"/>
      <c r="R349" s="14"/>
      <c r="S349" s="14"/>
      <c r="T349" s="49"/>
      <c r="U349" s="49"/>
      <c r="V349" s="49"/>
      <c r="W349" s="26" t="s">
        <v>64</v>
      </c>
      <c r="X349" s="49"/>
      <c r="Y349" s="49"/>
      <c r="Z349" s="49"/>
      <c r="AA349" s="14" t="s">
        <v>54</v>
      </c>
      <c r="AB349" s="14" t="s">
        <v>54</v>
      </c>
      <c r="AC349" s="14"/>
      <c r="AD349" s="14" t="s">
        <v>1357</v>
      </c>
      <c r="AE349" s="14" t="s">
        <v>76</v>
      </c>
      <c r="AF349" s="23" t="s">
        <v>133</v>
      </c>
      <c r="AG349" s="23" t="s">
        <v>141</v>
      </c>
      <c r="AH349" s="14" t="s">
        <v>61</v>
      </c>
      <c r="AI349" s="14" t="s">
        <v>78</v>
      </c>
      <c r="AJ349" s="14"/>
      <c r="AK349" s="50" t="s">
        <v>1358</v>
      </c>
      <c r="AL349" s="50"/>
      <c r="AM349" s="50"/>
      <c r="AN349" s="50"/>
      <c r="AO349" s="50"/>
      <c r="AP349" s="50" t="str">
        <f t="shared" si="15"/>
        <v>Subject Count Comparison - MTH to RLA (FS185, 188): The count of ALL STUDENTS, CWD, ECODIS, F, FCS, M, MB, MHL, MILCNCTD, MW, MAP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4661 students, or 7.17%, is in the ALL STUDENTS subgroup. Please revise data and resubmit or explain in a data note why these data are accurate.</v>
      </c>
      <c r="AQ349" s="50" t="str">
        <f t="shared" si="16"/>
        <v/>
      </c>
      <c r="AR349" s="50"/>
      <c r="AS349" s="50" t="str">
        <f t="shared" si="17"/>
        <v>Include</v>
      </c>
      <c r="AT349" s="50" t="str">
        <f>IF(VLOOKUP($A349,'Data Notes - Working'!$A$2:$BP$571,55,FALSE)=0,"",VLOOKUP($A349,'Data Notes - Working'!$A$2:$BP$571,55,FALSE))</f>
        <v/>
      </c>
      <c r="AU349" s="50" t="str">
        <f>IF(VLOOKUP($A349,'Data Notes - Working'!$A$2:$BP$571,56,FALSE)=0,"",VLOOKUP($A349,'Data Notes - Working'!$A$2:$BP$571,56,FALSE))</f>
        <v/>
      </c>
      <c r="AV349" s="50" t="str">
        <f>IF(VLOOKUP($A349,'Data Notes - Working'!$A$2:$BP$571,57,FALSE)=0,"",VLOOKUP($A349,'Data Notes - Working'!$A$2:$BP$571,57,FALSE))</f>
        <v>No state response</v>
      </c>
      <c r="AW349" s="50" t="str">
        <f>IF(VLOOKUP($A349,'Data Notes - Working'!$A$2:$BP$571,58,FALSE)=0,"",VLOOKUP($A349,'Data Notes - Working'!$A$2:$BP$571,58,FALSE))</f>
        <v>No state response</v>
      </c>
      <c r="AX349" s="50" t="str">
        <f>IF(VLOOKUP(A349,'Data Notes - Working'!A348:BP917,59,FALSE)=0,"",VLOOKUP(A349,'Data Notes - Working'!A348:BP917,59,FALSE))</f>
        <v/>
      </c>
      <c r="AY349" s="50" t="str">
        <f>IF(VLOOKUP($A349,'Data Notes - Working'!$A$2:$BP$571,60,FALSE)=0,"",VLOOKUP($A349,'Data Notes - Working'!$A$2:$BP$571,60,FALSE))</f>
        <v>Subject Count Comparison - MTH to RLA (FS185, 188): The count of ALL STUDENTS, CWD, ECODIS, F, FCS, M, MB, MHL, MILCNCTD, MW, MAP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4661 students, or 7.17%, is in the ALL STUDENTS subgroup. Please revise data and resubmit or explain in a data note why these data are accurate.</v>
      </c>
      <c r="AZ349" s="50" t="str">
        <f>IF(VLOOKUP($A349,'Data Notes - Working'!$A$2:$BP$571,61,FALSE)=0,"",VLOOKUP($A349,'Data Notes - Working'!$A$2:$BP$571,61,FALSE))</f>
        <v/>
      </c>
      <c r="BA349" s="50"/>
      <c r="BB349" s="50"/>
      <c r="BC349" s="50"/>
      <c r="BD349" s="50"/>
      <c r="BE349" s="50"/>
      <c r="BF349" s="50"/>
      <c r="BG349" s="50"/>
    </row>
    <row r="350" spans="1:59" s="9" customFormat="1" ht="78.75">
      <c r="A350" s="13" t="s">
        <v>1359</v>
      </c>
      <c r="B350" s="14" t="s">
        <v>45</v>
      </c>
      <c r="C350" s="14" t="s">
        <v>46</v>
      </c>
      <c r="D350" s="14" t="s">
        <v>47</v>
      </c>
      <c r="E350" s="14" t="s">
        <v>1344</v>
      </c>
      <c r="F350" s="14" t="s">
        <v>1345</v>
      </c>
      <c r="G350" s="17" t="s">
        <v>518</v>
      </c>
      <c r="H350" s="14">
        <v>185</v>
      </c>
      <c r="I350" s="14">
        <v>588</v>
      </c>
      <c r="J350" s="14" t="s">
        <v>73</v>
      </c>
      <c r="K350" s="14" t="s">
        <v>519</v>
      </c>
      <c r="L350" s="14" t="s">
        <v>53</v>
      </c>
      <c r="M350" s="14"/>
      <c r="N350" s="14"/>
      <c r="O350" s="14"/>
      <c r="P350" s="14"/>
      <c r="Q350" s="14"/>
      <c r="R350" s="14"/>
      <c r="S350" s="14"/>
      <c r="T350" s="49"/>
      <c r="U350" s="49"/>
      <c r="V350" s="49"/>
      <c r="W350" s="26" t="s">
        <v>64</v>
      </c>
      <c r="X350" s="49"/>
      <c r="Y350" s="49"/>
      <c r="Z350" s="49"/>
      <c r="AA350" s="23" t="s">
        <v>54</v>
      </c>
      <c r="AB350" s="14"/>
      <c r="AC350" s="14"/>
      <c r="AD350" s="14" t="s">
        <v>274</v>
      </c>
      <c r="AE350" s="23" t="s">
        <v>133</v>
      </c>
      <c r="AF350" s="23" t="s">
        <v>133</v>
      </c>
      <c r="AG350" s="23" t="s">
        <v>141</v>
      </c>
      <c r="AH350" s="14" t="s">
        <v>61</v>
      </c>
      <c r="AI350" s="14" t="s">
        <v>78</v>
      </c>
      <c r="AJ350" s="14"/>
      <c r="AK350" s="50" t="s">
        <v>523</v>
      </c>
      <c r="AL350" s="50"/>
      <c r="AM350" s="50"/>
      <c r="AN350" s="50"/>
      <c r="AO350" s="50"/>
      <c r="AP350" s="50" t="str">
        <f t="shared" si="15"/>
        <v>100% Participation Rate (FS185): The participation rate for MIG students is 100%. ED does not expect to see participation rates below 95%. While a participation rate of 100% is possible, please resubmit data if data are inaccurate.</v>
      </c>
      <c r="AQ350" s="50" t="str">
        <f t="shared" si="16"/>
        <v/>
      </c>
      <c r="AR350" s="50"/>
      <c r="AS350" s="50" t="str">
        <f t="shared" si="17"/>
        <v>Include</v>
      </c>
      <c r="AT350" s="50" t="str">
        <f>IF(VLOOKUP($A350,'Data Notes - Working'!$A$2:$BP$571,55,FALSE)=0,"",VLOOKUP($A350,'Data Notes - Working'!$A$2:$BP$571,55,FALSE))</f>
        <v>No</v>
      </c>
      <c r="AU350" s="50" t="str">
        <f>IF(VLOOKUP($A350,'Data Notes - Working'!$A$2:$BP$571,56,FALSE)=0,"",VLOOKUP($A350,'Data Notes - Working'!$A$2:$BP$571,56,FALSE))</f>
        <v/>
      </c>
      <c r="AV350" s="50" t="str">
        <f>IF(VLOOKUP($A350,'Data Notes - Working'!$A$2:$BP$571,57,FALSE)=0,"",VLOOKUP($A350,'Data Notes - Working'!$A$2:$BP$571,57,FALSE))</f>
        <v>No state response</v>
      </c>
      <c r="AW350" s="50" t="str">
        <f>IF(VLOOKUP($A350,'Data Notes - Working'!$A$2:$BP$571,58,FALSE)=0,"",VLOOKUP($A350,'Data Notes - Working'!$A$2:$BP$571,58,FALSE))</f>
        <v>No state response</v>
      </c>
      <c r="AX350" s="50" t="str">
        <f>IF(VLOOKUP(A350,'Data Notes - Working'!A349:BP918,59,FALSE)=0,"",VLOOKUP(A350,'Data Notes - Working'!A349:BP918,59,FALSE))</f>
        <v/>
      </c>
      <c r="AY350" s="50" t="str">
        <f>IF(VLOOKUP($A350,'Data Notes - Working'!$A$2:$BP$571,60,FALSE)=0,"",VLOOKUP($A350,'Data Notes - Working'!$A$2:$BP$571,60,FALSE))</f>
        <v>100% Participation Rate (FS185): The participation rate for MIG students is 100%. ED does not expect to see participation rates below 95%. While a participation rate of 100% is possible, please resubmit data if data are inaccurate.</v>
      </c>
      <c r="AZ350" s="50" t="str">
        <f>IF(VLOOKUP($A350,'Data Notes - Working'!$A$2:$BP$571,61,FALSE)=0,"",VLOOKUP($A350,'Data Notes - Working'!$A$2:$BP$571,61,FALSE))</f>
        <v/>
      </c>
      <c r="BA350" s="50"/>
      <c r="BB350" s="50"/>
      <c r="BC350" s="50"/>
      <c r="BD350" s="50"/>
      <c r="BE350" s="50"/>
      <c r="BF350" s="50"/>
      <c r="BG350" s="50"/>
    </row>
    <row r="351" spans="1:59" s="9" customFormat="1" ht="78.75">
      <c r="A351" s="13" t="s">
        <v>1360</v>
      </c>
      <c r="B351" s="14" t="s">
        <v>45</v>
      </c>
      <c r="C351" s="14" t="s">
        <v>46</v>
      </c>
      <c r="D351" s="14" t="s">
        <v>47</v>
      </c>
      <c r="E351" s="14" t="s">
        <v>1344</v>
      </c>
      <c r="F351" s="14" t="s">
        <v>1345</v>
      </c>
      <c r="G351" s="17" t="s">
        <v>518</v>
      </c>
      <c r="H351" s="14">
        <v>188</v>
      </c>
      <c r="I351" s="14">
        <v>589</v>
      </c>
      <c r="J351" s="14" t="s">
        <v>73</v>
      </c>
      <c r="K351" s="14" t="s">
        <v>519</v>
      </c>
      <c r="L351" s="14" t="s">
        <v>53</v>
      </c>
      <c r="M351" s="14"/>
      <c r="N351" s="14"/>
      <c r="O351" s="14"/>
      <c r="P351" s="14"/>
      <c r="Q351" s="14"/>
      <c r="R351" s="14"/>
      <c r="S351" s="14"/>
      <c r="T351" s="49"/>
      <c r="U351" s="49"/>
      <c r="V351" s="49"/>
      <c r="W351" s="26" t="s">
        <v>64</v>
      </c>
      <c r="X351" s="49"/>
      <c r="Y351" s="49"/>
      <c r="Z351" s="49"/>
      <c r="AA351" s="14"/>
      <c r="AB351" s="14" t="s">
        <v>54</v>
      </c>
      <c r="AC351" s="14"/>
      <c r="AD351" s="23" t="s">
        <v>274</v>
      </c>
      <c r="AE351" s="14" t="s">
        <v>133</v>
      </c>
      <c r="AF351" s="14" t="s">
        <v>133</v>
      </c>
      <c r="AG351" s="14" t="s">
        <v>141</v>
      </c>
      <c r="AH351" s="14" t="s">
        <v>61</v>
      </c>
      <c r="AI351" s="14" t="s">
        <v>78</v>
      </c>
      <c r="AJ351" s="14"/>
      <c r="AK351" s="50" t="s">
        <v>1149</v>
      </c>
      <c r="AL351" s="50"/>
      <c r="AM351" s="49"/>
      <c r="AN351" s="49"/>
      <c r="AO351" s="49"/>
      <c r="AP351" s="50" t="str">
        <f t="shared" si="15"/>
        <v>100% Participation Rate (FS188): The participation rate for MIG students is 100%. ED does not expect to see participation rates below 95%. While a participation rate of 100% is possible, please resubmit data if data are inaccurate.</v>
      </c>
      <c r="AQ351" s="50" t="str">
        <f t="shared" si="16"/>
        <v/>
      </c>
      <c r="AR351" s="50"/>
      <c r="AS351" s="50" t="str">
        <f t="shared" si="17"/>
        <v>Include</v>
      </c>
      <c r="AT351" s="50" t="str">
        <f>IF(VLOOKUP($A351,'Data Notes - Working'!$A$2:$BP$571,55,FALSE)=0,"",VLOOKUP($A351,'Data Notes - Working'!$A$2:$BP$571,55,FALSE))</f>
        <v>No</v>
      </c>
      <c r="AU351" s="50" t="str">
        <f>IF(VLOOKUP($A351,'Data Notes - Working'!$A$2:$BP$571,56,FALSE)=0,"",VLOOKUP($A351,'Data Notes - Working'!$A$2:$BP$571,56,FALSE))</f>
        <v/>
      </c>
      <c r="AV351" s="50" t="str">
        <f>IF(VLOOKUP($A351,'Data Notes - Working'!$A$2:$BP$571,57,FALSE)=0,"",VLOOKUP($A351,'Data Notes - Working'!$A$2:$BP$571,57,FALSE))</f>
        <v>No state response</v>
      </c>
      <c r="AW351" s="50" t="str">
        <f>IF(VLOOKUP($A351,'Data Notes - Working'!$A$2:$BP$571,58,FALSE)=0,"",VLOOKUP($A351,'Data Notes - Working'!$A$2:$BP$571,58,FALSE))</f>
        <v>No state response</v>
      </c>
      <c r="AX351" s="50" t="str">
        <f>IF(VLOOKUP(A351,'Data Notes - Working'!A350:BP919,59,FALSE)=0,"",VLOOKUP(A351,'Data Notes - Working'!A350:BP919,59,FALSE))</f>
        <v/>
      </c>
      <c r="AY351" s="50" t="str">
        <f>IF(VLOOKUP($A351,'Data Notes - Working'!$A$2:$BP$571,60,FALSE)=0,"",VLOOKUP($A351,'Data Notes - Working'!$A$2:$BP$571,60,FALSE))</f>
        <v>100% Participation Rate (FS188): The participation rate for MIG students is 100%. ED does not expect to see participation rates below 95%. While a participation rate of 100% is possible, please resubmit data if data are inaccurate.</v>
      </c>
      <c r="AZ351" s="50" t="str">
        <f>IF(VLOOKUP($A351,'Data Notes - Working'!$A$2:$BP$571,61,FALSE)=0,"",VLOOKUP($A351,'Data Notes - Working'!$A$2:$BP$571,61,FALSE))</f>
        <v/>
      </c>
      <c r="BA351" s="50"/>
      <c r="BB351" s="50"/>
      <c r="BC351" s="50"/>
      <c r="BD351" s="50"/>
      <c r="BE351" s="50"/>
      <c r="BF351" s="50"/>
      <c r="BG351" s="50"/>
    </row>
    <row r="352" spans="1:59" s="9" customFormat="1" ht="120">
      <c r="A352" s="13" t="s">
        <v>1361</v>
      </c>
      <c r="B352" s="14" t="s">
        <v>45</v>
      </c>
      <c r="C352" s="14" t="s">
        <v>46</v>
      </c>
      <c r="D352" s="14" t="s">
        <v>47</v>
      </c>
      <c r="E352" s="14" t="s">
        <v>1362</v>
      </c>
      <c r="F352" s="14" t="s">
        <v>1363</v>
      </c>
      <c r="G352" s="13" t="s">
        <v>95</v>
      </c>
      <c r="H352" s="16" t="s">
        <v>157</v>
      </c>
      <c r="I352" s="14" t="s">
        <v>158</v>
      </c>
      <c r="J352" s="14" t="s">
        <v>51</v>
      </c>
      <c r="K352" s="14" t="s">
        <v>98</v>
      </c>
      <c r="L352" s="14" t="s">
        <v>53</v>
      </c>
      <c r="M352" s="49"/>
      <c r="N352" s="49"/>
      <c r="O352" s="49"/>
      <c r="P352" s="49"/>
      <c r="Q352" s="49"/>
      <c r="R352" s="49"/>
      <c r="S352" s="49"/>
      <c r="T352" s="49"/>
      <c r="U352" s="49"/>
      <c r="V352" s="49"/>
      <c r="W352" s="26" t="s">
        <v>64</v>
      </c>
      <c r="X352" s="49"/>
      <c r="Y352" s="49"/>
      <c r="Z352" s="49"/>
      <c r="AA352" s="14" t="s">
        <v>54</v>
      </c>
      <c r="AB352" s="14" t="s">
        <v>54</v>
      </c>
      <c r="AC352" s="14" t="s">
        <v>54</v>
      </c>
      <c r="AD352" s="14" t="s">
        <v>1364</v>
      </c>
      <c r="AE352" s="14" t="s">
        <v>900</v>
      </c>
      <c r="AF352" s="14" t="s">
        <v>68</v>
      </c>
      <c r="AG352" s="14"/>
      <c r="AH352" s="23" t="s">
        <v>61</v>
      </c>
      <c r="AI352" s="14" t="s">
        <v>78</v>
      </c>
      <c r="AJ352" s="49"/>
      <c r="AK352" s="50" t="s">
        <v>1365</v>
      </c>
      <c r="AL352" s="50"/>
      <c r="AM352" s="49" t="s">
        <v>1366</v>
      </c>
      <c r="AN352" s="49"/>
      <c r="AO352" s="49"/>
      <c r="AP352" s="50" t="str">
        <f t="shared" si="15"/>
        <v>Missing Data (FS 175/178/179/185/188/189): Achievement and Participation data for students in the FCS, MILCNCTD subgroups in GRADES 3, 4, 5, 6, 7, 8 for all assessment types were not reported at the SEA, LEA, and School levels. Although New York's submission on 11/26/18 contained nonzero counts for these grade/subgroup/assessment type combinations, the submission on 12/28/19 replaced the nonzero counts with zeroes for these grade/subgroup/assessment types. Please submit data.</v>
      </c>
      <c r="AQ352" s="50" t="str">
        <f t="shared" si="16"/>
        <v/>
      </c>
      <c r="AR352" s="50"/>
      <c r="AS352" s="50" t="str">
        <f t="shared" si="17"/>
        <v>Include</v>
      </c>
      <c r="AT352" s="50" t="str">
        <f>IF(VLOOKUP($A352,'Data Notes - Working'!$A$2:$BP$571,55,FALSE)=0,"",VLOOKUP($A352,'Data Notes - Working'!$A$2:$BP$571,55,FALSE))</f>
        <v/>
      </c>
      <c r="AU352" s="50" t="str">
        <f>IF(VLOOKUP($A352,'Data Notes - Working'!$A$2:$BP$571,56,FALSE)=0,"",VLOOKUP($A352,'Data Notes - Working'!$A$2:$BP$571,56,FALSE))</f>
        <v/>
      </c>
      <c r="AV352" s="50" t="str">
        <f>IF(VLOOKUP($A352,'Data Notes - Working'!$A$2:$BP$571,57,FALSE)=0,"",VLOOKUP($A352,'Data Notes - Working'!$A$2:$BP$571,57,FALSE))</f>
        <v>No state response</v>
      </c>
      <c r="AW352" s="50" t="str">
        <f>IF(VLOOKUP($A352,'Data Notes - Working'!$A$2:$BP$571,58,FALSE)=0,"",VLOOKUP($A352,'Data Notes - Working'!$A$2:$BP$571,58,FALSE))</f>
        <v>No state response</v>
      </c>
      <c r="AX352" s="50" t="str">
        <f>IF(VLOOKUP(A352,'Data Notes - Working'!A351:BP920,59,FALSE)=0,"",VLOOKUP(A352,'Data Notes - Working'!A351:BP920,59,FALSE))</f>
        <v/>
      </c>
      <c r="AY352" s="50" t="str">
        <f>IF(VLOOKUP($A352,'Data Notes - Working'!$A$2:$BP$571,60,FALSE)=0,"",VLOOKUP($A352,'Data Notes - Working'!$A$2:$BP$571,60,FALSE))</f>
        <v>Missing Data (FS 175/178/179/185/188/189): Achievement and Participation data for students in the FCS, MILCNCTD subgroups in GRADES 3, 4, 5, 6, 7, 8 for all assessment types were not reported at the SEA, LEA, and School levels. Although New York's submission on 11/26/18 contained nonzero counts for these grade/subgroup/assessment type combinations, the submission on 12/28/19 replaced the nonzero counts with zeroes for these grade/subgroup/assessment types. Please submit data.</v>
      </c>
      <c r="AZ352" s="50" t="str">
        <f>IF(VLOOKUP($A352,'Data Notes - Working'!$A$2:$BP$571,61,FALSE)=0,"",VLOOKUP($A352,'Data Notes - Working'!$A$2:$BP$571,61,FALSE))</f>
        <v/>
      </c>
      <c r="BA352" s="50"/>
      <c r="BB352" s="50"/>
      <c r="BC352" s="50"/>
      <c r="BD352" s="50"/>
      <c r="BE352" s="50"/>
      <c r="BF352" s="50"/>
      <c r="BG352" s="50"/>
    </row>
    <row r="353" spans="1:59" s="9" customFormat="1" ht="94.5">
      <c r="A353" s="13" t="s">
        <v>1367</v>
      </c>
      <c r="B353" s="14" t="s">
        <v>45</v>
      </c>
      <c r="C353" s="14" t="s">
        <v>46</v>
      </c>
      <c r="D353" s="14" t="s">
        <v>47</v>
      </c>
      <c r="E353" s="14" t="s">
        <v>1362</v>
      </c>
      <c r="F353" s="14" t="s">
        <v>1363</v>
      </c>
      <c r="G353" s="13" t="s">
        <v>95</v>
      </c>
      <c r="H353" s="16" t="s">
        <v>157</v>
      </c>
      <c r="I353" s="14" t="s">
        <v>158</v>
      </c>
      <c r="J353" s="14" t="s">
        <v>51</v>
      </c>
      <c r="K353" s="14" t="s">
        <v>98</v>
      </c>
      <c r="L353" s="14" t="s">
        <v>53</v>
      </c>
      <c r="M353" s="49"/>
      <c r="N353" s="49"/>
      <c r="O353" s="49"/>
      <c r="P353" s="49"/>
      <c r="Q353" s="49"/>
      <c r="R353" s="49"/>
      <c r="S353" s="49"/>
      <c r="T353" s="49"/>
      <c r="U353" s="49"/>
      <c r="V353" s="49"/>
      <c r="W353" s="26" t="s">
        <v>64</v>
      </c>
      <c r="X353" s="49"/>
      <c r="Y353" s="49"/>
      <c r="Z353" s="49"/>
      <c r="AA353" s="14" t="s">
        <v>54</v>
      </c>
      <c r="AB353" s="14" t="s">
        <v>54</v>
      </c>
      <c r="AC353" s="14" t="s">
        <v>54</v>
      </c>
      <c r="AD353" s="14" t="s">
        <v>315</v>
      </c>
      <c r="AE353" s="14" t="s">
        <v>76</v>
      </c>
      <c r="AF353" s="14" t="s">
        <v>68</v>
      </c>
      <c r="AG353" s="14"/>
      <c r="AH353" s="23" t="s">
        <v>61</v>
      </c>
      <c r="AI353" s="14" t="s">
        <v>78</v>
      </c>
      <c r="AJ353" s="49"/>
      <c r="AK353" s="50" t="s">
        <v>1368</v>
      </c>
      <c r="AL353" s="50"/>
      <c r="AM353" s="50"/>
      <c r="AN353" s="50"/>
      <c r="AO353" s="50"/>
      <c r="AP353" s="50" t="str">
        <f t="shared" si="15"/>
        <v>Missing Data (FS 175/178/179/185/188/189): Achievement and Participation data for students in the HOM subgroup in GRADE HS for all assessment types were not reported at the SEA, LEA, and School levels. Please submit data.</v>
      </c>
      <c r="AQ353" s="50" t="str">
        <f t="shared" si="16"/>
        <v/>
      </c>
      <c r="AR353" s="50"/>
      <c r="AS353" s="50" t="str">
        <f t="shared" si="17"/>
        <v>Include</v>
      </c>
      <c r="AT353" s="50" t="str">
        <f>IF(VLOOKUP($A353,'Data Notes - Working'!$A$2:$BP$571,55,FALSE)=0,"",VLOOKUP($A353,'Data Notes - Working'!$A$2:$BP$571,55,FALSE))</f>
        <v/>
      </c>
      <c r="AU353" s="50" t="str">
        <f>IF(VLOOKUP($A353,'Data Notes - Working'!$A$2:$BP$571,56,FALSE)=0,"",VLOOKUP($A353,'Data Notes - Working'!$A$2:$BP$571,56,FALSE))</f>
        <v/>
      </c>
      <c r="AV353" s="50" t="str">
        <f>IF(VLOOKUP($A353,'Data Notes - Working'!$A$2:$BP$571,57,FALSE)=0,"",VLOOKUP($A353,'Data Notes - Working'!$A$2:$BP$571,57,FALSE))</f>
        <v>No state response</v>
      </c>
      <c r="AW353" s="50" t="str">
        <f>IF(VLOOKUP($A353,'Data Notes - Working'!$A$2:$BP$571,58,FALSE)=0,"",VLOOKUP($A353,'Data Notes - Working'!$A$2:$BP$571,58,FALSE))</f>
        <v>No state response</v>
      </c>
      <c r="AX353" s="50" t="str">
        <f>IF(VLOOKUP(A353,'Data Notes - Working'!A352:BP921,59,FALSE)=0,"",VLOOKUP(A353,'Data Notes - Working'!A352:BP921,59,FALSE))</f>
        <v/>
      </c>
      <c r="AY353" s="50" t="str">
        <f>IF(VLOOKUP($A353,'Data Notes - Working'!$A$2:$BP$571,60,FALSE)=0,"",VLOOKUP($A353,'Data Notes - Working'!$A$2:$BP$571,60,FALSE))</f>
        <v>Missing Data (FS 175/178/179/185/188/189): Achievement and Participation data for students in the HOM subgroup in GRADE HS for all assessment types were not reported at the SEA, LEA, and School levels. Please submit data.</v>
      </c>
      <c r="AZ353" s="50" t="str">
        <f>IF(VLOOKUP($A353,'Data Notes - Working'!$A$2:$BP$571,61,FALSE)=0,"",VLOOKUP($A353,'Data Notes - Working'!$A$2:$BP$571,61,FALSE))</f>
        <v/>
      </c>
      <c r="BA353" s="50"/>
      <c r="BB353" s="50"/>
      <c r="BC353" s="50"/>
      <c r="BD353" s="50"/>
      <c r="BE353" s="50"/>
      <c r="BF353" s="50"/>
      <c r="BG353" s="50"/>
    </row>
    <row r="354" spans="1:59" s="9" customFormat="1" ht="94.5">
      <c r="A354" s="13" t="s">
        <v>1369</v>
      </c>
      <c r="B354" s="14" t="s">
        <v>45</v>
      </c>
      <c r="C354" s="14" t="s">
        <v>46</v>
      </c>
      <c r="D354" s="14" t="s">
        <v>47</v>
      </c>
      <c r="E354" s="14" t="s">
        <v>1362</v>
      </c>
      <c r="F354" s="14" t="s">
        <v>1363</v>
      </c>
      <c r="G354" s="13" t="s">
        <v>439</v>
      </c>
      <c r="H354" s="14" t="s">
        <v>96</v>
      </c>
      <c r="I354" s="14" t="s">
        <v>97</v>
      </c>
      <c r="J354" s="14" t="s">
        <v>440</v>
      </c>
      <c r="K354" s="14" t="s">
        <v>153</v>
      </c>
      <c r="L354" s="14" t="s">
        <v>53</v>
      </c>
      <c r="M354" s="14" t="s">
        <v>54</v>
      </c>
      <c r="N354" s="14" t="s">
        <v>54</v>
      </c>
      <c r="O354" s="14" t="s">
        <v>54</v>
      </c>
      <c r="P354" s="14" t="s">
        <v>1370</v>
      </c>
      <c r="Q354" s="14" t="s">
        <v>56</v>
      </c>
      <c r="R354" s="14" t="s">
        <v>376</v>
      </c>
      <c r="S354" s="14" t="s">
        <v>58</v>
      </c>
      <c r="T354" s="50" t="s">
        <v>1371</v>
      </c>
      <c r="U354" s="50"/>
      <c r="V354" s="50" t="s">
        <v>1371</v>
      </c>
      <c r="W354" s="26" t="s">
        <v>1372</v>
      </c>
      <c r="X354" s="50"/>
      <c r="Y354" s="50"/>
      <c r="Z354" s="50"/>
      <c r="AA354" s="14" t="s">
        <v>54</v>
      </c>
      <c r="AB354" s="14" t="s">
        <v>54</v>
      </c>
      <c r="AC354" s="14" t="s">
        <v>54</v>
      </c>
      <c r="AD354" s="14" t="s">
        <v>1370</v>
      </c>
      <c r="AE354" s="14" t="s">
        <v>56</v>
      </c>
      <c r="AF354" s="14" t="s">
        <v>376</v>
      </c>
      <c r="AG354" s="23"/>
      <c r="AH354" s="23" t="s">
        <v>61</v>
      </c>
      <c r="AI354" s="23" t="s">
        <v>101</v>
      </c>
      <c r="AJ354" s="50"/>
      <c r="AK354" s="50" t="s">
        <v>1371</v>
      </c>
      <c r="AL354" s="50"/>
      <c r="AM354" s="50"/>
      <c r="AN354" s="50"/>
      <c r="AO354" s="50"/>
      <c r="AP354" s="50" t="str">
        <f t="shared" si="15"/>
        <v>Achievement SEA to SCH comparison: The FS 175/178/179 SEA number of students in the ALL, ECODIS, F, LEP, M, MB, MHL, MW subgroups who took a(n) ALTASSALTACH assessment and received a valid score is different from the sum of the SCH level counts of students. Please revise data and resubmit or explain in a data note why these data are accurate.</v>
      </c>
      <c r="AQ354" s="50" t="str">
        <f t="shared" si="16"/>
        <v>It is not appropriate to compare SEA to SCH in New York State.  SEA counts include students in out-of-district placements that are not captured in SCH counts.</v>
      </c>
      <c r="AR354" s="50"/>
      <c r="AS354" s="50" t="str">
        <f t="shared" si="17"/>
        <v>Include</v>
      </c>
      <c r="AT354" s="50" t="str">
        <f>IF(VLOOKUP($A354,'Data Notes - Working'!$A$2:$BP$571,55,FALSE)=0,"",VLOOKUP($A354,'Data Notes - Working'!$A$2:$BP$571,55,FALSE))</f>
        <v/>
      </c>
      <c r="AU354" s="50" t="str">
        <f>IF(VLOOKUP($A354,'Data Notes - Working'!$A$2:$BP$571,56,FALSE)=0,"",VLOOKUP($A354,'Data Notes - Working'!$A$2:$BP$571,56,FALSE))</f>
        <v/>
      </c>
      <c r="AV354" s="50" t="str">
        <f>IF(VLOOKUP($A354,'Data Notes - Working'!$A$2:$BP$571,57,FALSE)=0,"",VLOOKUP($A354,'Data Notes - Working'!$A$2:$BP$571,57,FALSE))</f>
        <v/>
      </c>
      <c r="AW354" s="50" t="str">
        <f>IF(VLOOKUP($A354,'Data Notes - Working'!$A$2:$BP$571,58,FALSE)=0,"",VLOOKUP($A354,'Data Notes - Working'!$A$2:$BP$571,58,FALSE))</f>
        <v/>
      </c>
      <c r="AX354" s="50" t="str">
        <f>IF(VLOOKUP(A354,'Data Notes - Working'!A353:BP922,59,FALSE)=0,"",VLOOKUP(A354,'Data Notes - Working'!A353:BP922,59,FALSE))</f>
        <v>No</v>
      </c>
      <c r="AY354" s="50" t="str">
        <f>IF(VLOOKUP($A354,'Data Notes - Working'!$A$2:$BP$571,60,FALSE)=0,"",VLOOKUP($A354,'Data Notes - Working'!$A$2:$BP$571,60,FALSE))</f>
        <v>Achievement SEA to SCH comparison: The FS 175/178/179 SEA number of students in the ALL, ECODIS, F, LEP, M, MB, MHL, MW subgroups who took a(n) ALTASSALTACH assessment and received a valid score is different from the sum of the SCH level counts of students. Please revise data and resubmit or explain in a data note why these data are accurate.</v>
      </c>
      <c r="AZ354" s="50" t="str">
        <f>IF(VLOOKUP($A354,'Data Notes - Working'!$A$2:$BP$571,61,FALSE)=0,"",VLOOKUP($A354,'Data Notes - Working'!$A$2:$BP$571,61,FALSE))</f>
        <v>It is not appropriate to compare SEA to SCH in New York State.  SEA counts include students in out-of-district placements that are not captured in SCH counts.</v>
      </c>
      <c r="BA354" s="50"/>
      <c r="BB354" s="50"/>
      <c r="BC354" s="50"/>
      <c r="BD354" s="50"/>
      <c r="BE354" s="50"/>
      <c r="BF354" s="50"/>
      <c r="BG354" s="50"/>
    </row>
    <row r="355" spans="1:59" s="9" customFormat="1" ht="195">
      <c r="A355" s="13" t="s">
        <v>1374</v>
      </c>
      <c r="B355" s="14" t="s">
        <v>45</v>
      </c>
      <c r="C355" s="14" t="s">
        <v>46</v>
      </c>
      <c r="D355" s="14" t="s">
        <v>47</v>
      </c>
      <c r="E355" s="14" t="s">
        <v>1362</v>
      </c>
      <c r="F355" s="14" t="s">
        <v>1363</v>
      </c>
      <c r="G355" s="13" t="s">
        <v>439</v>
      </c>
      <c r="H355" s="14" t="s">
        <v>96</v>
      </c>
      <c r="I355" s="14" t="s">
        <v>97</v>
      </c>
      <c r="J355" s="14" t="s">
        <v>440</v>
      </c>
      <c r="K355" s="14" t="s">
        <v>153</v>
      </c>
      <c r="L355" s="14" t="s">
        <v>53</v>
      </c>
      <c r="M355" s="14" t="s">
        <v>54</v>
      </c>
      <c r="N355" s="14" t="s">
        <v>54</v>
      </c>
      <c r="O355" s="14" t="s">
        <v>54</v>
      </c>
      <c r="P355" s="14" t="s">
        <v>139</v>
      </c>
      <c r="Q355" s="14" t="s">
        <v>56</v>
      </c>
      <c r="R355" s="14" t="s">
        <v>1375</v>
      </c>
      <c r="S355" s="14" t="s">
        <v>58</v>
      </c>
      <c r="T355" s="50" t="s">
        <v>1376</v>
      </c>
      <c r="U355" s="50"/>
      <c r="V355" s="50" t="s">
        <v>1376</v>
      </c>
      <c r="W355" s="26" t="s">
        <v>1372</v>
      </c>
      <c r="X355" s="50"/>
      <c r="Y355" s="50"/>
      <c r="Z355" s="50"/>
      <c r="AA355" s="14" t="s">
        <v>54</v>
      </c>
      <c r="AB355" s="14" t="s">
        <v>54</v>
      </c>
      <c r="AC355" s="14" t="s">
        <v>54</v>
      </c>
      <c r="AD355" s="14" t="s">
        <v>139</v>
      </c>
      <c r="AE355" s="14" t="s">
        <v>56</v>
      </c>
      <c r="AF355" s="14" t="s">
        <v>1375</v>
      </c>
      <c r="AG355" s="23"/>
      <c r="AH355" s="23" t="s">
        <v>61</v>
      </c>
      <c r="AI355" s="23" t="s">
        <v>101</v>
      </c>
      <c r="AJ355" s="50"/>
      <c r="AK355" s="50" t="s">
        <v>1377</v>
      </c>
      <c r="AL355" s="50"/>
      <c r="AM355" s="50"/>
      <c r="AN355" s="50"/>
      <c r="AO355" s="50"/>
      <c r="AP355" s="50" t="str">
        <f t="shared" si="15"/>
        <v>Achievement SEA to SCH comparison: The FS 175/178/179 SEA number of students in the CWD subgroup who took a(n) ALL, ALTASSALTACH assessment and received a valid score is different from the sum of the SCH level counts of students. 
SEA to SCH discrepancies by subject: 
-MATHEMATICS: 33146 students, 16.92%
-READING/LANGUAGE ARTS: 33048 students, 16.76%
-SCIENCE: 13225 students, 15.91%
Discrepancies in the other grades range from 3196-5449 students. Please revise data and resubmit or explain in a data note why these data are accurate.</v>
      </c>
      <c r="AQ355" s="50" t="str">
        <f t="shared" si="16"/>
        <v>It is not appropriate to compare SEA to SCH in New York State.  SEA counts include students in out-of-district placements that are not captured in SCH counts.</v>
      </c>
      <c r="AR355" s="50"/>
      <c r="AS355" s="50" t="str">
        <f t="shared" si="17"/>
        <v>Include</v>
      </c>
      <c r="AT355" s="50" t="str">
        <f>IF(VLOOKUP($A355,'Data Notes - Working'!$A$2:$BP$571,55,FALSE)=0,"",VLOOKUP($A355,'Data Notes - Working'!$A$2:$BP$571,55,FALSE))</f>
        <v/>
      </c>
      <c r="AU355" s="50" t="str">
        <f>IF(VLOOKUP($A355,'Data Notes - Working'!$A$2:$BP$571,56,FALSE)=0,"",VLOOKUP($A355,'Data Notes - Working'!$A$2:$BP$571,56,FALSE))</f>
        <v/>
      </c>
      <c r="AV355" s="50" t="str">
        <f>IF(VLOOKUP($A355,'Data Notes - Working'!$A$2:$BP$571,57,FALSE)=0,"",VLOOKUP($A355,'Data Notes - Working'!$A$2:$BP$571,57,FALSE))</f>
        <v/>
      </c>
      <c r="AW355" s="50" t="str">
        <f>IF(VLOOKUP($A355,'Data Notes - Working'!$A$2:$BP$571,58,FALSE)=0,"",VLOOKUP($A355,'Data Notes - Working'!$A$2:$BP$571,58,FALSE))</f>
        <v/>
      </c>
      <c r="AX355" s="50" t="str">
        <f>IF(VLOOKUP(A355,'Data Notes - Working'!A354:BP923,59,FALSE)=0,"",VLOOKUP(A355,'Data Notes - Working'!A354:BP923,59,FALSE))</f>
        <v>No</v>
      </c>
      <c r="AY355" s="50" t="str">
        <f>IF(VLOOKUP($A355,'Data Notes - Working'!$A$2:$BP$571,60,FALSE)=0,"",VLOOKUP($A355,'Data Notes - Working'!$A$2:$BP$571,60,FALSE))</f>
        <v>Achievement SEA to SCH comparison: The FS 175/178/179 SEA number of students in the CWD subgroup who took a(n) ALL, ALTASSALTACH assessment and received a valid score is different from the sum of the SCH level counts of students. 
SEA to SCH discrepancies by subject: 
-MATHEMATICS: 33146 students, 16.92%
-READING/LANGUAGE ARTS: 33048 students, 16.76%
-SCIENCE: 13225 students, 15.91%
Discrepancies in the other grades range from 3196-5449 students. Please revise data and resubmit or explain in a data note why these data are accurate.</v>
      </c>
      <c r="AZ355" s="50" t="str">
        <f>IF(VLOOKUP($A355,'Data Notes - Working'!$A$2:$BP$571,61,FALSE)=0,"",VLOOKUP($A355,'Data Notes - Working'!$A$2:$BP$571,61,FALSE))</f>
        <v>It is not appropriate to compare SEA to SCH in New York State.  SEA counts include students in out-of-district placements that are not captured in SCH counts.</v>
      </c>
      <c r="BA355" s="50"/>
      <c r="BB355" s="50"/>
      <c r="BC355" s="50"/>
      <c r="BD355" s="50"/>
      <c r="BE355" s="50"/>
      <c r="BF355" s="50"/>
      <c r="BG355" s="50"/>
    </row>
    <row r="356" spans="1:59" s="9" customFormat="1" ht="90">
      <c r="A356" s="13" t="s">
        <v>1378</v>
      </c>
      <c r="B356" s="14" t="s">
        <v>45</v>
      </c>
      <c r="C356" s="14" t="s">
        <v>46</v>
      </c>
      <c r="D356" s="14" t="s">
        <v>47</v>
      </c>
      <c r="E356" s="14" t="s">
        <v>1362</v>
      </c>
      <c r="F356" s="14" t="s">
        <v>1363</v>
      </c>
      <c r="G356" s="13" t="s">
        <v>439</v>
      </c>
      <c r="H356" s="14" t="s">
        <v>96</v>
      </c>
      <c r="I356" s="14" t="s">
        <v>97</v>
      </c>
      <c r="J356" s="14" t="s">
        <v>440</v>
      </c>
      <c r="K356" s="14" t="s">
        <v>153</v>
      </c>
      <c r="L356" s="14" t="s">
        <v>53</v>
      </c>
      <c r="M356" s="14" t="s">
        <v>54</v>
      </c>
      <c r="N356" s="14" t="s">
        <v>54</v>
      </c>
      <c r="O356" s="14" t="s">
        <v>54</v>
      </c>
      <c r="P356" s="14" t="s">
        <v>1379</v>
      </c>
      <c r="Q356" s="14" t="s">
        <v>375</v>
      </c>
      <c r="R356" s="14" t="s">
        <v>376</v>
      </c>
      <c r="S356" s="14" t="s">
        <v>58</v>
      </c>
      <c r="T356" s="50" t="s">
        <v>1380</v>
      </c>
      <c r="U356" s="50"/>
      <c r="V356" s="50" t="s">
        <v>1380</v>
      </c>
      <c r="W356" s="26" t="s">
        <v>1372</v>
      </c>
      <c r="X356" s="50"/>
      <c r="Y356" s="50"/>
      <c r="Z356" s="50"/>
      <c r="AA356" s="23"/>
      <c r="AB356" s="23"/>
      <c r="AC356" s="23"/>
      <c r="AD356" s="23"/>
      <c r="AE356" s="23"/>
      <c r="AF356" s="23"/>
      <c r="AG356" s="23"/>
      <c r="AH356" s="23" t="s">
        <v>61</v>
      </c>
      <c r="AI356" s="23" t="s">
        <v>101</v>
      </c>
      <c r="AJ356" s="50"/>
      <c r="AK356" s="50" t="s">
        <v>1380</v>
      </c>
      <c r="AL356" s="50"/>
      <c r="AM356" s="50"/>
      <c r="AN356" s="50"/>
      <c r="AO356" s="50"/>
      <c r="AP356" s="50" t="str">
        <f t="shared" si="15"/>
        <v>Achievement SEA to SCH comparison: The FS 175/178/179 SEA number of students in the HOM, MA subgroups who took a(n) ALTASSALTACH assessment and received a valid score is different from the sum of the SCH level counts of students. Please revise data and resubmit or explain in a data note why these data are accurate.</v>
      </c>
      <c r="AQ356" s="50" t="str">
        <f t="shared" si="16"/>
        <v>It is not appropriate to compare SEA to SCH in New York State.  SEA counts include students in out-of-district placements that are not captured in SCH counts.</v>
      </c>
      <c r="AR356" s="50"/>
      <c r="AS356" s="50" t="str">
        <f t="shared" si="17"/>
        <v>Include</v>
      </c>
      <c r="AT356" s="50" t="str">
        <f>IF(VLOOKUP($A356,'Data Notes - Working'!$A$2:$BP$571,55,FALSE)=0,"",VLOOKUP($A356,'Data Notes - Working'!$A$2:$BP$571,55,FALSE))</f>
        <v/>
      </c>
      <c r="AU356" s="50" t="str">
        <f>IF(VLOOKUP($A356,'Data Notes - Working'!$A$2:$BP$571,56,FALSE)=0,"",VLOOKUP($A356,'Data Notes - Working'!$A$2:$BP$571,56,FALSE))</f>
        <v/>
      </c>
      <c r="AV356" s="50" t="str">
        <f>IF(VLOOKUP($A356,'Data Notes - Working'!$A$2:$BP$571,57,FALSE)=0,"",VLOOKUP($A356,'Data Notes - Working'!$A$2:$BP$571,57,FALSE))</f>
        <v/>
      </c>
      <c r="AW356" s="50" t="str">
        <f>IF(VLOOKUP($A356,'Data Notes - Working'!$A$2:$BP$571,58,FALSE)=0,"",VLOOKUP($A356,'Data Notes - Working'!$A$2:$BP$571,58,FALSE))</f>
        <v/>
      </c>
      <c r="AX356" s="50" t="str">
        <f>IF(VLOOKUP(A356,'Data Notes - Working'!A355:BP924,59,FALSE)=0,"",VLOOKUP(A356,'Data Notes - Working'!A355:BP924,59,FALSE))</f>
        <v>No</v>
      </c>
      <c r="AY356" s="50" t="str">
        <f>IF(VLOOKUP($A356,'Data Notes - Working'!$A$2:$BP$571,60,FALSE)=0,"",VLOOKUP($A356,'Data Notes - Working'!$A$2:$BP$571,60,FALSE))</f>
        <v>Achievement SEA to SCH comparison: The FS 175/178/179 SEA number of students in the HOM, MA subgroups who took a(n) ALTASSALTACH assessment and received a valid score is different from the sum of the SCH level counts of students. Please revise data and resubmit or explain in a data note why these data are accurate.</v>
      </c>
      <c r="AZ356" s="50" t="str">
        <f>IF(VLOOKUP($A356,'Data Notes - Working'!$A$2:$BP$571,61,FALSE)=0,"",VLOOKUP($A356,'Data Notes - Working'!$A$2:$BP$571,61,FALSE))</f>
        <v>It is not appropriate to compare SEA to SCH in New York State.  SEA counts include students in out-of-district placements that are not captured in SCH counts.</v>
      </c>
      <c r="BA356" s="50"/>
      <c r="BB356" s="50"/>
      <c r="BC356" s="50"/>
      <c r="BD356" s="50"/>
      <c r="BE356" s="50"/>
      <c r="BF356" s="50"/>
      <c r="BG356" s="50"/>
    </row>
    <row r="357" spans="1:59" s="9" customFormat="1" ht="240">
      <c r="A357" s="13" t="s">
        <v>1381</v>
      </c>
      <c r="B357" s="14" t="s">
        <v>45</v>
      </c>
      <c r="C357" s="14" t="s">
        <v>46</v>
      </c>
      <c r="D357" s="14" t="s">
        <v>47</v>
      </c>
      <c r="E357" s="14" t="s">
        <v>1362</v>
      </c>
      <c r="F357" s="14" t="s">
        <v>1363</v>
      </c>
      <c r="G357" s="13" t="s">
        <v>757</v>
      </c>
      <c r="H357" s="14" t="s">
        <v>66</v>
      </c>
      <c r="I357" s="14" t="s">
        <v>67</v>
      </c>
      <c r="J357" s="14" t="s">
        <v>440</v>
      </c>
      <c r="K357" s="14" t="s">
        <v>153</v>
      </c>
      <c r="L357" s="14" t="s">
        <v>53</v>
      </c>
      <c r="M357" s="14"/>
      <c r="N357" s="14"/>
      <c r="O357" s="14"/>
      <c r="P357" s="14"/>
      <c r="Q357" s="14"/>
      <c r="R357" s="14"/>
      <c r="S357" s="14"/>
      <c r="T357" s="49"/>
      <c r="U357" s="49"/>
      <c r="V357" s="49"/>
      <c r="W357" s="26" t="s">
        <v>64</v>
      </c>
      <c r="X357" s="49"/>
      <c r="Y357" s="49"/>
      <c r="Z357" s="49"/>
      <c r="AA357" s="14" t="s">
        <v>54</v>
      </c>
      <c r="AB357" s="14" t="s">
        <v>54</v>
      </c>
      <c r="AC357" s="14" t="s">
        <v>54</v>
      </c>
      <c r="AD357" s="14" t="s">
        <v>139</v>
      </c>
      <c r="AE357" s="14" t="s">
        <v>457</v>
      </c>
      <c r="AF357" s="14" t="s">
        <v>1086</v>
      </c>
      <c r="AG357" s="14"/>
      <c r="AH357" s="23" t="s">
        <v>61</v>
      </c>
      <c r="AI357" s="14" t="s">
        <v>78</v>
      </c>
      <c r="AJ357" s="49"/>
      <c r="AK357" s="50" t="s">
        <v>1382</v>
      </c>
      <c r="AL357" s="50"/>
      <c r="AM357" s="49"/>
      <c r="AN357" s="49"/>
      <c r="AO357" s="49"/>
      <c r="AP357" s="50" t="str">
        <f t="shared" si="15"/>
        <v>Participation SEA to SCH comparison: The SEA FS 185 number of students in the CWD subgroup who participated in an ALL, ALTASSALTACH, REGASSWOACC assessment reported at the SEA level in Mathematics for GRADES ALL, 3, 4, 5, 6, 7, 8, HS is different from the sum of the SCH level count of students. The SEA total number of students in the CWD subgroup who participated in an ALTASSALTACH assessment for MATHEMATICS is 33146 students (-16.92%) different from the SCH number, and total discrepancies by grade range from 3482-5346 students.
Similar SEA to SCH discrepancies exist for the FS 188/189 number of students in the CWD subgroup who participated in an assessment and for the FS 185/188/189 number of students in the CWD subgroup who were enrolled at the time of the assessment. Please revise data and resubmit or explain in a data note why these data are accurate.</v>
      </c>
      <c r="AQ357" s="50" t="str">
        <f t="shared" si="16"/>
        <v/>
      </c>
      <c r="AR357" s="50"/>
      <c r="AS357" s="50" t="str">
        <f t="shared" si="17"/>
        <v>Include</v>
      </c>
      <c r="AT357" s="50" t="str">
        <f>IF(VLOOKUP($A357,'Data Notes - Working'!$A$2:$BP$571,55,FALSE)=0,"",VLOOKUP($A357,'Data Notes - Working'!$A$2:$BP$571,55,FALSE))</f>
        <v/>
      </c>
      <c r="AU357" s="50" t="str">
        <f>IF(VLOOKUP($A357,'Data Notes - Working'!$A$2:$BP$571,56,FALSE)=0,"",VLOOKUP($A357,'Data Notes - Working'!$A$2:$BP$571,56,FALSE))</f>
        <v/>
      </c>
      <c r="AV357" s="50" t="str">
        <f>IF(VLOOKUP($A357,'Data Notes - Working'!$A$2:$BP$571,57,FALSE)=0,"",VLOOKUP($A357,'Data Notes - Working'!$A$2:$BP$571,57,FALSE))</f>
        <v>No state response</v>
      </c>
      <c r="AW357" s="50" t="str">
        <f>IF(VLOOKUP($A357,'Data Notes - Working'!$A$2:$BP$571,58,FALSE)=0,"",VLOOKUP($A357,'Data Notes - Working'!$A$2:$BP$571,58,FALSE))</f>
        <v>No state response</v>
      </c>
      <c r="AX357" s="50" t="str">
        <f>IF(VLOOKUP(A357,'Data Notes - Working'!A356:BP925,59,FALSE)=0,"",VLOOKUP(A357,'Data Notes - Working'!A356:BP925,59,FALSE))</f>
        <v/>
      </c>
      <c r="AY357" s="50" t="str">
        <f>IF(VLOOKUP($A357,'Data Notes - Working'!$A$2:$BP$571,60,FALSE)=0,"",VLOOKUP($A357,'Data Notes - Working'!$A$2:$BP$571,60,FALSE))</f>
        <v>Participation SEA to SCH comparison: The SEA FS 185 number of students in the CWD subgroup who participated in an ALL, ALTASSALTACH, REGASSWOACC assessment reported at the SEA level in Mathematics for GRADES ALL, 3, 4, 5, 6, 7, 8, HS is different from the sum of the SCH level count of students. The SEA total number of students in the CWD subgroup who participated in an ALTASSALTACH assessment for MATHEMATICS is 33146 students (-16.92%) different from the SCH number, and total discrepancies by grade range from 3482-5346 students.
Similar SEA to SCH discrepancies exist for the FS 188/189 number of students in the CWD subgroup who participated in an assessment and for the FS 185/188/189 number of students in the CWD subgroup who were enrolled at the time of the assessment. Please revise data and resubmit or explain in a data note why these data are accurate.</v>
      </c>
      <c r="AZ357" s="50" t="str">
        <f>IF(VLOOKUP($A357,'Data Notes - Working'!$A$2:$BP$571,61,FALSE)=0,"",VLOOKUP($A357,'Data Notes - Working'!$A$2:$BP$571,61,FALSE))</f>
        <v/>
      </c>
      <c r="BA357" s="50"/>
      <c r="BB357" s="50"/>
      <c r="BC357" s="50"/>
      <c r="BD357" s="50"/>
      <c r="BE357" s="50"/>
      <c r="BF357" s="50"/>
      <c r="BG357" s="50"/>
    </row>
    <row r="358" spans="1:59" s="9" customFormat="1" ht="255">
      <c r="A358" s="13" t="s">
        <v>1383</v>
      </c>
      <c r="B358" s="14" t="s">
        <v>45</v>
      </c>
      <c r="C358" s="14" t="s">
        <v>46</v>
      </c>
      <c r="D358" s="14" t="s">
        <v>47</v>
      </c>
      <c r="E358" s="14" t="s">
        <v>1362</v>
      </c>
      <c r="F358" s="14" t="s">
        <v>1363</v>
      </c>
      <c r="G358" s="13" t="s">
        <v>757</v>
      </c>
      <c r="H358" s="14" t="s">
        <v>66</v>
      </c>
      <c r="I358" s="14" t="s">
        <v>67</v>
      </c>
      <c r="J358" s="14" t="s">
        <v>440</v>
      </c>
      <c r="K358" s="14" t="s">
        <v>153</v>
      </c>
      <c r="L358" s="14" t="s">
        <v>53</v>
      </c>
      <c r="M358" s="14"/>
      <c r="N358" s="14"/>
      <c r="O358" s="14"/>
      <c r="P358" s="14"/>
      <c r="Q358" s="14"/>
      <c r="R358" s="14"/>
      <c r="S358" s="14"/>
      <c r="T358" s="49"/>
      <c r="U358" s="49"/>
      <c r="V358" s="49"/>
      <c r="W358" s="26" t="s">
        <v>64</v>
      </c>
      <c r="X358" s="49"/>
      <c r="Y358" s="49"/>
      <c r="Z358" s="49"/>
      <c r="AA358" s="14" t="s">
        <v>54</v>
      </c>
      <c r="AB358" s="14" t="s">
        <v>54</v>
      </c>
      <c r="AC358" s="14" t="s">
        <v>54</v>
      </c>
      <c r="AD358" s="14" t="s">
        <v>1384</v>
      </c>
      <c r="AE358" s="14" t="s">
        <v>511</v>
      </c>
      <c r="AF358" s="14" t="s">
        <v>140</v>
      </c>
      <c r="AG358" s="14"/>
      <c r="AH358" s="23" t="s">
        <v>61</v>
      </c>
      <c r="AI358" s="14" t="s">
        <v>78</v>
      </c>
      <c r="AJ358" s="49"/>
      <c r="AK358" s="50" t="s">
        <v>1385</v>
      </c>
      <c r="AL358" s="50"/>
      <c r="AM358" s="50"/>
      <c r="AN358" s="50"/>
      <c r="AO358" s="50"/>
      <c r="AP358" s="50" t="str">
        <f t="shared" si="15"/>
        <v>Participation SEA to SCH comparison: The SEA FS 185 number of students in the ALL, ECODIS, F, HOM, LEP, M, MA, MB, MHL, MW subgroups who participated in an assessment reported at the SEA level in Mathematics for the ALTASSALTACH assessment in GRADES ALL, 3, 4, 5, 6, 7, 8, HS is different than the sum of the SCH level count of students. The SEA total number of students who participated in an ALTASSALTACH assessment for MATHEMATICS is 12759 students (-65.42%) different from the SCH number, and total discrepancies by subgroup range from 698-9123 students.
Similar SEA to SCH discrepancies exist for the FS 188/189 number of students in the ALL, ECODIS, F, HOM, LEP, M, MA, MB, MHL, MW subgroups who participated in an assessment and for the FS 185/188/189 number of students in the ALL, ECODIS, F, HOM, LEP, M, MA, MB, MHL, MW subgroups who were enrolled at the time of the assessment. Please revise data and resubmit or explain in a data note why these data are accurate.</v>
      </c>
      <c r="AQ358" s="50" t="str">
        <f t="shared" si="16"/>
        <v/>
      </c>
      <c r="AR358" s="50"/>
      <c r="AS358" s="50" t="str">
        <f t="shared" si="17"/>
        <v>Include</v>
      </c>
      <c r="AT358" s="50" t="str">
        <f>IF(VLOOKUP($A358,'Data Notes - Working'!$A$2:$BP$571,55,FALSE)=0,"",VLOOKUP($A358,'Data Notes - Working'!$A$2:$BP$571,55,FALSE))</f>
        <v/>
      </c>
      <c r="AU358" s="50" t="str">
        <f>IF(VLOOKUP($A358,'Data Notes - Working'!$A$2:$BP$571,56,FALSE)=0,"",VLOOKUP($A358,'Data Notes - Working'!$A$2:$BP$571,56,FALSE))</f>
        <v/>
      </c>
      <c r="AV358" s="50" t="str">
        <f>IF(VLOOKUP($A358,'Data Notes - Working'!$A$2:$BP$571,57,FALSE)=0,"",VLOOKUP($A358,'Data Notes - Working'!$A$2:$BP$571,57,FALSE))</f>
        <v>No state response</v>
      </c>
      <c r="AW358" s="50" t="str">
        <f>IF(VLOOKUP($A358,'Data Notes - Working'!$A$2:$BP$571,58,FALSE)=0,"",VLOOKUP($A358,'Data Notes - Working'!$A$2:$BP$571,58,FALSE))</f>
        <v>No state response</v>
      </c>
      <c r="AX358" s="50" t="str">
        <f>IF(VLOOKUP(A358,'Data Notes - Working'!A357:BP926,59,FALSE)=0,"",VLOOKUP(A358,'Data Notes - Working'!A357:BP926,59,FALSE))</f>
        <v/>
      </c>
      <c r="AY358" s="50" t="str">
        <f>IF(VLOOKUP($A358,'Data Notes - Working'!$A$2:$BP$571,60,FALSE)=0,"",VLOOKUP($A358,'Data Notes - Working'!$A$2:$BP$571,60,FALSE))</f>
        <v>Participation SEA to SCH comparison: The SEA FS 185 number of students in the ALL, ECODIS, F, HOM, LEP, M, MA, MB, MHL, MW subgroups who participated in an assessment reported at the SEA level in Mathematics for the ALTASSALTACH assessment in GRADES ALL, 3, 4, 5, 6, 7, 8, HS is different than the sum of the SCH level count of students. The SEA total number of students who participated in an ALTASSALTACH assessment for MATHEMATICS is 12759 students (-65.42%) different from the SCH number, and total discrepancies by subgroup range from 698-9123 students.
Similar SEA to SCH discrepancies exist for the FS 188/189 number of students in the ALL, ECODIS, F, HOM, LEP, M, MA, MB, MHL, MW subgroups who participated in an assessment and for the FS 185/188/189 number of students in the ALL, ECODIS, F, HOM, LEP, M, MA, MB, MHL, MW subgroups who were enrolled at the time of the assessment. Please revise data and resubmit or explain in a data note why these data are accurate.</v>
      </c>
      <c r="AZ358" s="50" t="str">
        <f>IF(VLOOKUP($A358,'Data Notes - Working'!$A$2:$BP$571,61,FALSE)=0,"",VLOOKUP($A358,'Data Notes - Working'!$A$2:$BP$571,61,FALSE))</f>
        <v/>
      </c>
      <c r="BA358" s="50"/>
      <c r="BB358" s="50"/>
      <c r="BC358" s="50"/>
      <c r="BD358" s="50"/>
      <c r="BE358" s="50"/>
      <c r="BF358" s="50"/>
      <c r="BG358" s="50"/>
    </row>
    <row r="359" spans="1:59" s="9" customFormat="1" ht="94.5">
      <c r="A359" s="13" t="s">
        <v>1386</v>
      </c>
      <c r="B359" s="14" t="s">
        <v>45</v>
      </c>
      <c r="C359" s="14" t="s">
        <v>46</v>
      </c>
      <c r="D359" s="14" t="s">
        <v>47</v>
      </c>
      <c r="E359" s="14" t="s">
        <v>1362</v>
      </c>
      <c r="F359" s="14" t="s">
        <v>1363</v>
      </c>
      <c r="G359" s="13" t="s">
        <v>104</v>
      </c>
      <c r="H359" s="14" t="s">
        <v>157</v>
      </c>
      <c r="I359" s="14" t="s">
        <v>158</v>
      </c>
      <c r="J359" s="14" t="s">
        <v>73</v>
      </c>
      <c r="K359" s="14" t="s">
        <v>107</v>
      </c>
      <c r="L359" s="14" t="s">
        <v>53</v>
      </c>
      <c r="M359" s="14" t="s">
        <v>54</v>
      </c>
      <c r="N359" s="14" t="s">
        <v>54</v>
      </c>
      <c r="O359" s="14" t="s">
        <v>54</v>
      </c>
      <c r="P359" s="14" t="s">
        <v>108</v>
      </c>
      <c r="Q359" s="14" t="s">
        <v>108</v>
      </c>
      <c r="R359" s="14" t="s">
        <v>108</v>
      </c>
      <c r="S359" s="14" t="s">
        <v>108</v>
      </c>
      <c r="T359" s="50" t="s">
        <v>109</v>
      </c>
      <c r="U359" s="50"/>
      <c r="V359" s="50" t="s">
        <v>109</v>
      </c>
      <c r="W359" s="26">
        <v>0</v>
      </c>
      <c r="X359" s="50"/>
      <c r="Y359" s="50"/>
      <c r="Z359" s="50"/>
      <c r="AA359" s="23" t="s">
        <v>54</v>
      </c>
      <c r="AB359" s="23" t="s">
        <v>54</v>
      </c>
      <c r="AC359" s="23" t="s">
        <v>54</v>
      </c>
      <c r="AD359" s="14" t="s">
        <v>108</v>
      </c>
      <c r="AE359" s="14" t="s">
        <v>108</v>
      </c>
      <c r="AF359" s="14" t="s">
        <v>108</v>
      </c>
      <c r="AG359" s="14" t="s">
        <v>108</v>
      </c>
      <c r="AH359" s="23" t="s">
        <v>61</v>
      </c>
      <c r="AI359" s="23" t="s">
        <v>101</v>
      </c>
      <c r="AJ359" s="44"/>
      <c r="AK359" s="50" t="s">
        <v>111</v>
      </c>
      <c r="AL359" s="50"/>
      <c r="AM359" s="50"/>
      <c r="AN359" s="50"/>
      <c r="AO359" s="50"/>
      <c r="AP359" s="50" t="str">
        <f t="shared" si="15"/>
        <v>A year to year change of more than 200 (count difference) and 10% was identified for at least one subgroup, assessment type, or grade. Please review the CDQR Year to Year tab. Please resubmit SY 2017-18 data or submit a data note to explain why these data are accurate.</v>
      </c>
      <c r="AQ359" s="50">
        <f t="shared" si="16"/>
        <v>0</v>
      </c>
      <c r="AR359" s="50"/>
      <c r="AS359" s="50" t="str">
        <f t="shared" si="17"/>
        <v>Include</v>
      </c>
      <c r="AT359" s="50" t="str">
        <f>IF(VLOOKUP($A359,'Data Notes - Working'!$A$2:$BP$571,55,FALSE)=0,"",VLOOKUP($A359,'Data Notes - Working'!$A$2:$BP$571,55,FALSE))</f>
        <v/>
      </c>
      <c r="AU359" s="50" t="str">
        <f>IF(VLOOKUP($A359,'Data Notes - Working'!$A$2:$BP$571,56,FALSE)=0,"",VLOOKUP($A359,'Data Notes - Working'!$A$2:$BP$571,56,FALSE))</f>
        <v/>
      </c>
      <c r="AV359" s="50" t="str">
        <f>IF(VLOOKUP($A359,'Data Notes - Working'!$A$2:$BP$571,57,FALSE)=0,"",VLOOKUP($A359,'Data Notes - Working'!$A$2:$BP$571,57,FALSE))</f>
        <v>No state response</v>
      </c>
      <c r="AW359" s="50" t="str">
        <f>IF(VLOOKUP($A359,'Data Notes - Working'!$A$2:$BP$571,58,FALSE)=0,"",VLOOKUP($A359,'Data Notes - Working'!$A$2:$BP$571,58,FALSE))</f>
        <v>No state response</v>
      </c>
      <c r="AX359" s="50" t="str">
        <f>IF(VLOOKUP(A359,'Data Notes - Working'!A358:BP927,59,FALSE)=0,"",VLOOKUP(A359,'Data Notes - Working'!A358:BP927,59,FALSE))</f>
        <v>No</v>
      </c>
      <c r="AY359" s="50" t="str">
        <f>IF(VLOOKUP($A359,'Data Notes - Working'!$A$2:$BP$571,60,FALSE)=0,"",VLOOKUP($A359,'Data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359" s="50" t="str">
        <f>IF(VLOOKUP($A359,'Data Notes - Working'!$A$2:$BP$571,61,FALSE)=0,"",VLOOKUP($A359,'Data Notes - Working'!$A$2:$BP$571,61,FALSE))</f>
        <v/>
      </c>
      <c r="BA359" s="50"/>
      <c r="BB359" s="50"/>
      <c r="BC359" s="50"/>
      <c r="BD359" s="50"/>
      <c r="BE359" s="50"/>
      <c r="BF359" s="50"/>
      <c r="BG359" s="50"/>
    </row>
    <row r="360" spans="1:59" s="9" customFormat="1" ht="90">
      <c r="A360" s="13" t="s">
        <v>1387</v>
      </c>
      <c r="B360" s="14" t="s">
        <v>45</v>
      </c>
      <c r="C360" s="14" t="s">
        <v>46</v>
      </c>
      <c r="D360" s="14" t="s">
        <v>47</v>
      </c>
      <c r="E360" s="14" t="s">
        <v>1362</v>
      </c>
      <c r="F360" s="14" t="s">
        <v>1363</v>
      </c>
      <c r="G360" s="13" t="s">
        <v>118</v>
      </c>
      <c r="H360" s="14" t="s">
        <v>1388</v>
      </c>
      <c r="I360" s="14" t="s">
        <v>1389</v>
      </c>
      <c r="J360" s="14" t="s">
        <v>73</v>
      </c>
      <c r="K360" s="14" t="s">
        <v>121</v>
      </c>
      <c r="L360" s="14" t="s">
        <v>53</v>
      </c>
      <c r="M360" s="14"/>
      <c r="N360" s="14"/>
      <c r="O360" s="14"/>
      <c r="P360" s="14"/>
      <c r="Q360" s="14"/>
      <c r="R360" s="14"/>
      <c r="S360" s="14"/>
      <c r="T360" s="50"/>
      <c r="U360" s="50"/>
      <c r="V360" s="50"/>
      <c r="W360" s="26" t="s">
        <v>64</v>
      </c>
      <c r="X360" s="50"/>
      <c r="Y360" s="50"/>
      <c r="Z360" s="50"/>
      <c r="AA360" s="23" t="s">
        <v>54</v>
      </c>
      <c r="AB360" s="23" t="s">
        <v>54</v>
      </c>
      <c r="AC360" s="23"/>
      <c r="AD360" s="14" t="s">
        <v>108</v>
      </c>
      <c r="AE360" s="14" t="s">
        <v>108</v>
      </c>
      <c r="AF360" s="14" t="s">
        <v>108</v>
      </c>
      <c r="AG360" s="14" t="s">
        <v>108</v>
      </c>
      <c r="AH360" s="23" t="s">
        <v>61</v>
      </c>
      <c r="AI360" s="23" t="s">
        <v>78</v>
      </c>
      <c r="AJ360" s="50"/>
      <c r="AK360" s="50" t="s">
        <v>214</v>
      </c>
      <c r="AL360" s="50"/>
      <c r="AM360" s="50"/>
      <c r="AN360" s="50"/>
      <c r="AO360" s="50"/>
      <c r="AP360" s="50" t="str">
        <f t="shared" si="15"/>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360" s="50" t="str">
        <f t="shared" si="16"/>
        <v/>
      </c>
      <c r="AR360" s="50"/>
      <c r="AS360" s="50" t="str">
        <f t="shared" si="17"/>
        <v>Include</v>
      </c>
      <c r="AT360" s="50" t="str">
        <f>IF(VLOOKUP($A360,'Data Notes - Working'!$A$2:$BP$571,55,FALSE)=0,"",VLOOKUP($A360,'Data Notes - Working'!$A$2:$BP$571,55,FALSE))</f>
        <v/>
      </c>
      <c r="AU360" s="50" t="str">
        <f>IF(VLOOKUP($A360,'Data Notes - Working'!$A$2:$BP$571,56,FALSE)=0,"",VLOOKUP($A360,'Data Notes - Working'!$A$2:$BP$571,56,FALSE))</f>
        <v/>
      </c>
      <c r="AV360" s="50" t="str">
        <f>IF(VLOOKUP($A360,'Data Notes - Working'!$A$2:$BP$571,57,FALSE)=0,"",VLOOKUP($A360,'Data Notes - Working'!$A$2:$BP$571,57,FALSE))</f>
        <v>No state response</v>
      </c>
      <c r="AW360" s="50" t="str">
        <f>IF(VLOOKUP($A360,'Data Notes - Working'!$A$2:$BP$571,58,FALSE)=0,"",VLOOKUP($A360,'Data Notes - Working'!$A$2:$BP$571,58,FALSE))</f>
        <v>No state response</v>
      </c>
      <c r="AX360" s="50" t="str">
        <f>IF(VLOOKUP(A360,'Data Notes - Working'!A359:BP928,59,FALSE)=0,"",VLOOKUP(A360,'Data Notes - Working'!A359:BP928,59,FALSE))</f>
        <v/>
      </c>
      <c r="AY360" s="50" t="str">
        <f>IF(VLOOKUP($A360,'Data Notes - Working'!$A$2:$BP$571,60,FALSE)=0,"",VLOOKUP($A360,'Data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360" s="50" t="str">
        <f>IF(VLOOKUP($A360,'Data Notes - Working'!$A$2:$BP$571,61,FALSE)=0,"",VLOOKUP($A360,'Data Notes - Working'!$A$2:$BP$571,61,FALSE))</f>
        <v/>
      </c>
      <c r="BA360" s="50"/>
      <c r="BB360" s="50"/>
      <c r="BC360" s="50"/>
      <c r="BD360" s="50"/>
      <c r="BE360" s="50"/>
      <c r="BF360" s="50"/>
      <c r="BG360" s="50"/>
    </row>
    <row r="361" spans="1:59" s="9" customFormat="1" ht="120">
      <c r="A361" s="13" t="s">
        <v>1390</v>
      </c>
      <c r="B361" s="14" t="s">
        <v>45</v>
      </c>
      <c r="C361" s="14" t="s">
        <v>46</v>
      </c>
      <c r="D361" s="14" t="s">
        <v>47</v>
      </c>
      <c r="E361" s="14" t="s">
        <v>1362</v>
      </c>
      <c r="F361" s="14" t="s">
        <v>1363</v>
      </c>
      <c r="G361" s="13" t="s">
        <v>118</v>
      </c>
      <c r="H361" s="14" t="s">
        <v>1391</v>
      </c>
      <c r="I361" s="14" t="s">
        <v>1392</v>
      </c>
      <c r="J361" s="14" t="s">
        <v>73</v>
      </c>
      <c r="K361" s="14" t="s">
        <v>121</v>
      </c>
      <c r="L361" s="14" t="s">
        <v>53</v>
      </c>
      <c r="M361" s="14" t="s">
        <v>54</v>
      </c>
      <c r="N361" s="14" t="s">
        <v>54</v>
      </c>
      <c r="O361" s="14" t="s">
        <v>54</v>
      </c>
      <c r="P361" s="14" t="s">
        <v>108</v>
      </c>
      <c r="Q361" s="14" t="s">
        <v>108</v>
      </c>
      <c r="R361" s="14" t="s">
        <v>108</v>
      </c>
      <c r="S361" s="14" t="s">
        <v>108</v>
      </c>
      <c r="T361" s="50" t="s">
        <v>212</v>
      </c>
      <c r="U361" s="50"/>
      <c r="V361" s="50" t="s">
        <v>212</v>
      </c>
      <c r="W361" s="26" t="s">
        <v>1393</v>
      </c>
      <c r="X361" s="50"/>
      <c r="Y361" s="50"/>
      <c r="Z361" s="50"/>
      <c r="AA361" s="23"/>
      <c r="AB361" s="23"/>
      <c r="AC361" s="23"/>
      <c r="AD361" s="23"/>
      <c r="AE361" s="23"/>
      <c r="AF361" s="23"/>
      <c r="AG361" s="23"/>
      <c r="AH361" s="23" t="s">
        <v>61</v>
      </c>
      <c r="AI361" s="23" t="s">
        <v>62</v>
      </c>
      <c r="AJ361" s="14"/>
      <c r="AK361" s="50"/>
      <c r="AL361" s="50"/>
      <c r="AM361" s="50"/>
      <c r="AN361" s="50"/>
      <c r="AO361" s="50"/>
      <c r="AP361" s="50" t="str">
        <f t="shared" si="15"/>
        <v/>
      </c>
      <c r="AQ361" s="50" t="str">
        <f t="shared" si="16"/>
        <v>Grades 3-8 proficiency rates improved across all subjects and grades for 2017-18.  Results should not be compared with prior year results, however, due to the State’s new two-session test design and performance standards. The new baseline established in 2017-18 will enable comparisons with student scores in 2019 and 2020.</v>
      </c>
      <c r="AR361" s="50"/>
      <c r="AS361" s="50" t="str">
        <f t="shared" si="17"/>
        <v>Exclude</v>
      </c>
      <c r="AT361" s="50" t="str">
        <f>IF(VLOOKUP($A361,'Data Notes - Working'!$A$2:$BP$571,55,FALSE)=0,"",VLOOKUP($A361,'Data Notes - Working'!$A$2:$BP$571,55,FALSE))</f>
        <v>No</v>
      </c>
      <c r="AU361" s="50" t="str">
        <f>IF(VLOOKUP($A361,'Data Notes - Working'!$A$2:$BP$571,56,FALSE)=0,"",VLOOKUP($A361,'Data Notes - Working'!$A$2:$BP$571,56,FALSE))</f>
        <v>Resolved</v>
      </c>
      <c r="AV361" s="50" t="str">
        <f>IF(VLOOKUP($A361,'Data Notes - Working'!$A$2:$BP$571,57,FALSE)=0,"",VLOOKUP($A361,'Data Notes - Working'!$A$2:$BP$571,57,FALSE))</f>
        <v/>
      </c>
      <c r="AW361" s="50" t="str">
        <f>IF(VLOOKUP($A361,'Data Notes - Working'!$A$2:$BP$571,58,FALSE)=0,"",VLOOKUP($A361,'Data Notes - Working'!$A$2:$BP$571,58,FALSE))</f>
        <v/>
      </c>
      <c r="AX361" s="50" t="str">
        <f>IF(VLOOKUP(A361,'Data Notes - Working'!A360:BP929,59,FALSE)=0,"",VLOOKUP(A361,'Data Notes - Working'!A360:BP929,59,FALSE))</f>
        <v/>
      </c>
      <c r="AY361" s="50" t="str">
        <f>IF(VLOOKUP($A361,'Data Notes - Working'!$A$2:$BP$571,60,FALSE)=0,"",VLOOKUP($A361,'Data Notes - Working'!$A$2:$BP$571,60,FALSE))</f>
        <v/>
      </c>
      <c r="AZ361" s="50" t="str">
        <f>IF(VLOOKUP($A361,'Data Notes - Working'!$A$2:$BP$571,61,FALSE)=0,"",VLOOKUP($A361,'Data Notes - Working'!$A$2:$BP$571,61,FALSE))</f>
        <v/>
      </c>
      <c r="BA361" s="50"/>
      <c r="BB361" s="50"/>
      <c r="BC361" s="50"/>
      <c r="BD361" s="50"/>
      <c r="BE361" s="50"/>
      <c r="BF361" s="50"/>
      <c r="BG361" s="50"/>
    </row>
    <row r="362" spans="1:59" s="9" customFormat="1" ht="165">
      <c r="A362" s="13" t="s">
        <v>1394</v>
      </c>
      <c r="B362" s="14" t="s">
        <v>45</v>
      </c>
      <c r="C362" s="14" t="s">
        <v>46</v>
      </c>
      <c r="D362" s="14" t="s">
        <v>47</v>
      </c>
      <c r="E362" s="14" t="s">
        <v>1362</v>
      </c>
      <c r="F362" s="14" t="s">
        <v>1363</v>
      </c>
      <c r="G362" s="13" t="s">
        <v>127</v>
      </c>
      <c r="H362" s="14" t="s">
        <v>128</v>
      </c>
      <c r="I362" s="14" t="s">
        <v>129</v>
      </c>
      <c r="J362" s="14" t="s">
        <v>51</v>
      </c>
      <c r="K362" s="14" t="s">
        <v>130</v>
      </c>
      <c r="L362" s="14" t="s">
        <v>53</v>
      </c>
      <c r="M362" s="14"/>
      <c r="N362" s="14" t="s">
        <v>54</v>
      </c>
      <c r="O362" s="14"/>
      <c r="P362" s="14" t="s">
        <v>456</v>
      </c>
      <c r="Q362" s="14" t="s">
        <v>1282</v>
      </c>
      <c r="R362" s="14" t="s">
        <v>133</v>
      </c>
      <c r="S362" s="14" t="s">
        <v>58</v>
      </c>
      <c r="T362" s="50" t="s">
        <v>1395</v>
      </c>
      <c r="U362" s="50"/>
      <c r="V362" s="50" t="s">
        <v>1395</v>
      </c>
      <c r="W362" s="26" t="s">
        <v>1396</v>
      </c>
      <c r="X362" s="50"/>
      <c r="Y362" s="50"/>
      <c r="Z362" s="50"/>
      <c r="AA362" s="23"/>
      <c r="AB362" s="23" t="s">
        <v>54</v>
      </c>
      <c r="AC362" s="23"/>
      <c r="AD362" s="23" t="s">
        <v>1397</v>
      </c>
      <c r="AE362" s="23" t="s">
        <v>1398</v>
      </c>
      <c r="AF362" s="23" t="s">
        <v>133</v>
      </c>
      <c r="AG362" s="23"/>
      <c r="AH362" s="23" t="s">
        <v>61</v>
      </c>
      <c r="AI362" s="23" t="s">
        <v>101</v>
      </c>
      <c r="AJ362" s="50"/>
      <c r="AK362" s="50" t="s">
        <v>1399</v>
      </c>
      <c r="AL362" s="50"/>
      <c r="AM362" s="50"/>
      <c r="AN362" s="50"/>
      <c r="AO362" s="50"/>
      <c r="AP362" s="50" t="str">
        <f t="shared" si="15"/>
        <v>Across file comparison: The SEA number of students in the HOM, LEP subgroup who took an assessment and received a valid score for GRADES ALL, 3, 4, 5, 6, 7, 8 and ALL assessment types does not equal the number of students who participated in the assessment. The Grand Total discrepancy for the HOM subgroup is 2900 students, or -5.56%, and the Grand Total discrepancy for the LEP subgroup is 11160 students, or -10.93%. 
Similar discrepancies exist at the LEA and School levels. Please revise data and resubmit or explain in a data note why these data are accurate.</v>
      </c>
      <c r="AQ362" s="50" t="str">
        <f t="shared" si="16"/>
        <v>The number of students participating in the SF188 counts include first-year EL students who take the English Language Proficiency test instead of the State ELA test.  These students are not included in the SF178 counts.</v>
      </c>
      <c r="AR362" s="50"/>
      <c r="AS362" s="50" t="str">
        <f t="shared" si="17"/>
        <v>Include</v>
      </c>
      <c r="AT362" s="50" t="str">
        <f>IF(VLOOKUP($A362,'Data Notes - Working'!$A$2:$BP$571,55,FALSE)=0,"",VLOOKUP($A362,'Data Notes - Working'!$A$2:$BP$571,55,FALSE))</f>
        <v/>
      </c>
      <c r="AU362" s="50" t="str">
        <f>IF(VLOOKUP($A362,'Data Notes - Working'!$A$2:$BP$571,56,FALSE)=0,"",VLOOKUP($A362,'Data Notes - Working'!$A$2:$BP$571,56,FALSE))</f>
        <v/>
      </c>
      <c r="AV362" s="50" t="str">
        <f>IF(VLOOKUP($A362,'Data Notes - Working'!$A$2:$BP$571,57,FALSE)=0,"",VLOOKUP($A362,'Data Notes - Working'!$A$2:$BP$571,57,FALSE))</f>
        <v/>
      </c>
      <c r="AW362" s="50" t="str">
        <f>IF(VLOOKUP($A362,'Data Notes - Working'!$A$2:$BP$571,58,FALSE)=0,"",VLOOKUP($A362,'Data Notes - Working'!$A$2:$BP$571,58,FALSE))</f>
        <v/>
      </c>
      <c r="AX362" s="50" t="str">
        <f>IF(VLOOKUP(A362,'Data Notes - Working'!A361:BP930,59,FALSE)=0,"",VLOOKUP(A362,'Data Notes - Working'!A361:BP930,59,FALSE))</f>
        <v>No</v>
      </c>
      <c r="AY362" s="50" t="str">
        <f>IF(VLOOKUP($A362,'Data Notes - Working'!$A$2:$BP$571,60,FALSE)=0,"",VLOOKUP($A362,'Data Notes - Working'!$A$2:$BP$571,60,FALSE))</f>
        <v>Across file comparison: The SEA number of students in the HOM, LEP subgroup who took an assessment and received a valid score for GRADES ALL, 3, 4, 5, 6, 7, 8 and ALL assessment types does not equal the number of students who participated in the assessment. The Grand Total discrepancy for the HOM subgroup is 2900 students, or -5.56%, and the Grand Total discrepancy for the LEP subgroup is 11160 students, or -10.93%. 
Similar discrepancies exist at the LEA and School levels. Please revise data and resubmit or explain in a data note why these data are accurate.</v>
      </c>
      <c r="AZ362" s="50" t="str">
        <f>IF(VLOOKUP($A362,'Data Notes - Working'!$A$2:$BP$571,61,FALSE)=0,"",VLOOKUP($A362,'Data Notes - Working'!$A$2:$BP$571,61,FALSE))</f>
        <v>The number of students participating in the SF188 counts include first-year EL students who take the English Language Proficiency test instead of the State ELA test.  These students are not included in the SF178 counts.</v>
      </c>
      <c r="BA362" s="50"/>
      <c r="BB362" s="50"/>
      <c r="BC362" s="50"/>
      <c r="BD362" s="50"/>
      <c r="BE362" s="50"/>
      <c r="BF362" s="50"/>
      <c r="BG362" s="50"/>
    </row>
    <row r="363" spans="1:59" s="9" customFormat="1" ht="120">
      <c r="A363" s="13" t="s">
        <v>1401</v>
      </c>
      <c r="B363" s="14" t="s">
        <v>45</v>
      </c>
      <c r="C363" s="14" t="s">
        <v>46</v>
      </c>
      <c r="D363" s="14" t="s">
        <v>47</v>
      </c>
      <c r="E363" s="14" t="s">
        <v>1362</v>
      </c>
      <c r="F363" s="14" t="s">
        <v>1363</v>
      </c>
      <c r="G363" s="14" t="s">
        <v>172</v>
      </c>
      <c r="H363" s="14" t="s">
        <v>91</v>
      </c>
      <c r="I363" s="14" t="s">
        <v>92</v>
      </c>
      <c r="J363" s="14" t="s">
        <v>73</v>
      </c>
      <c r="K363" s="14" t="s">
        <v>173</v>
      </c>
      <c r="L363" s="14" t="s">
        <v>53</v>
      </c>
      <c r="M363" s="14"/>
      <c r="N363" s="14"/>
      <c r="O363" s="14"/>
      <c r="P363" s="14"/>
      <c r="Q363" s="14"/>
      <c r="R363" s="14"/>
      <c r="S363" s="14"/>
      <c r="T363" s="49"/>
      <c r="U363" s="49"/>
      <c r="V363" s="49"/>
      <c r="W363" s="26" t="s">
        <v>64</v>
      </c>
      <c r="X363" s="49"/>
      <c r="Y363" s="49"/>
      <c r="Z363" s="49"/>
      <c r="AA363" s="14" t="s">
        <v>54</v>
      </c>
      <c r="AB363" s="14" t="s">
        <v>54</v>
      </c>
      <c r="AC363" s="14"/>
      <c r="AD363" s="14" t="s">
        <v>503</v>
      </c>
      <c r="AE363" s="14" t="s">
        <v>174</v>
      </c>
      <c r="AF363" s="23" t="s">
        <v>133</v>
      </c>
      <c r="AG363" s="23" t="s">
        <v>141</v>
      </c>
      <c r="AH363" s="14" t="s">
        <v>61</v>
      </c>
      <c r="AI363" s="14" t="s">
        <v>78</v>
      </c>
      <c r="AJ363" s="14"/>
      <c r="AK363" s="50" t="s">
        <v>1402</v>
      </c>
      <c r="AL363" s="50"/>
      <c r="AM363" s="50"/>
      <c r="AN363" s="50"/>
      <c r="AO363" s="50"/>
      <c r="AP363" s="50" t="str">
        <f t="shared" si="15"/>
        <v>Subject Count Comparison - MTH to RLA (FS185, 188): The count of MILCNCTD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200.00%, is larger than expected. Please revise data and resubmit or explain in a data note why these data are accurate.</v>
      </c>
      <c r="AQ363" s="50" t="str">
        <f t="shared" si="16"/>
        <v/>
      </c>
      <c r="AR363" s="50"/>
      <c r="AS363" s="50" t="str">
        <f t="shared" si="17"/>
        <v>Include</v>
      </c>
      <c r="AT363" s="50" t="str">
        <f>IF(VLOOKUP($A363,'Data Notes - Working'!$A$2:$BP$571,55,FALSE)=0,"",VLOOKUP($A363,'Data Notes - Working'!$A$2:$BP$571,55,FALSE))</f>
        <v/>
      </c>
      <c r="AU363" s="50" t="str">
        <f>IF(VLOOKUP($A363,'Data Notes - Working'!$A$2:$BP$571,56,FALSE)=0,"",VLOOKUP($A363,'Data Notes - Working'!$A$2:$BP$571,56,FALSE))</f>
        <v/>
      </c>
      <c r="AV363" s="50" t="str">
        <f>IF(VLOOKUP($A363,'Data Notes - Working'!$A$2:$BP$571,57,FALSE)=0,"",VLOOKUP($A363,'Data Notes - Working'!$A$2:$BP$571,57,FALSE))</f>
        <v>No state response</v>
      </c>
      <c r="AW363" s="50" t="str">
        <f>IF(VLOOKUP($A363,'Data Notes - Working'!$A$2:$BP$571,58,FALSE)=0,"",VLOOKUP($A363,'Data Notes - Working'!$A$2:$BP$571,58,FALSE))</f>
        <v>No state response</v>
      </c>
      <c r="AX363" s="50" t="str">
        <f>IF(VLOOKUP(A363,'Data Notes - Working'!A362:BP931,59,FALSE)=0,"",VLOOKUP(A363,'Data Notes - Working'!A362:BP931,59,FALSE))</f>
        <v/>
      </c>
      <c r="AY363" s="50" t="str">
        <f>IF(VLOOKUP($A363,'Data Notes - Working'!$A$2:$BP$571,60,FALSE)=0,"",VLOOKUP($A363,'Data Notes - Working'!$A$2:$BP$571,60,FALSE))</f>
        <v>Subject Count Comparison - MTH to RLA (FS185, 188): The count of MILCNCTD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200.00%, is larger than expected. Please revise data and resubmit or explain in a data note why these data are accurate.</v>
      </c>
      <c r="AZ363" s="50" t="str">
        <f>IF(VLOOKUP($A363,'Data Notes - Working'!$A$2:$BP$571,61,FALSE)=0,"",VLOOKUP($A363,'Data Notes - Working'!$A$2:$BP$571,61,FALSE))</f>
        <v/>
      </c>
      <c r="BA363" s="50"/>
      <c r="BB363" s="50"/>
      <c r="BC363" s="50"/>
      <c r="BD363" s="50"/>
      <c r="BE363" s="50"/>
      <c r="BF363" s="50"/>
      <c r="BG363" s="50"/>
    </row>
    <row r="364" spans="1:59" s="9" customFormat="1" ht="220.5">
      <c r="A364" s="13" t="s">
        <v>1403</v>
      </c>
      <c r="B364" s="14" t="s">
        <v>45</v>
      </c>
      <c r="C364" s="14" t="s">
        <v>46</v>
      </c>
      <c r="D364" s="14" t="s">
        <v>47</v>
      </c>
      <c r="E364" s="14" t="s">
        <v>1362</v>
      </c>
      <c r="F364" s="14" t="s">
        <v>1363</v>
      </c>
      <c r="G364" s="13" t="s">
        <v>179</v>
      </c>
      <c r="H364" s="14">
        <v>185</v>
      </c>
      <c r="I364" s="14">
        <v>588</v>
      </c>
      <c r="J364" s="14" t="s">
        <v>73</v>
      </c>
      <c r="K364" s="14" t="s">
        <v>180</v>
      </c>
      <c r="L364" s="14" t="s">
        <v>53</v>
      </c>
      <c r="M364" s="14" t="s">
        <v>54</v>
      </c>
      <c r="N364" s="14"/>
      <c r="O364" s="14"/>
      <c r="P364" s="14" t="s">
        <v>1404</v>
      </c>
      <c r="Q364" s="14" t="s">
        <v>56</v>
      </c>
      <c r="R364" s="14" t="s">
        <v>68</v>
      </c>
      <c r="S364" s="14" t="s">
        <v>58</v>
      </c>
      <c r="T364" s="50" t="s">
        <v>1405</v>
      </c>
      <c r="U364" s="50"/>
      <c r="V364" s="50" t="s">
        <v>1405</v>
      </c>
      <c r="W364" s="26" t="s">
        <v>1406</v>
      </c>
      <c r="X364" s="50"/>
      <c r="Y364" s="50"/>
      <c r="Z364" s="50"/>
      <c r="AA364" s="23" t="s">
        <v>54</v>
      </c>
      <c r="AB364" s="23"/>
      <c r="AC364" s="23"/>
      <c r="AD364" s="23" t="s">
        <v>1407</v>
      </c>
      <c r="AE364" s="23" t="s">
        <v>133</v>
      </c>
      <c r="AF364" s="23" t="s">
        <v>133</v>
      </c>
      <c r="AG364" s="23" t="s">
        <v>141</v>
      </c>
      <c r="AH364" s="23" t="s">
        <v>61</v>
      </c>
      <c r="AI364" s="23" t="s">
        <v>101</v>
      </c>
      <c r="AJ364" s="50"/>
      <c r="AK364" s="50" t="s">
        <v>1408</v>
      </c>
      <c r="AL364" s="50"/>
      <c r="AM364" s="50"/>
      <c r="AN364" s="50"/>
      <c r="AO364" s="50"/>
      <c r="AP364" s="50" t="str">
        <f t="shared" si="15"/>
        <v>Low Participation Rate (FS185): The participation rate for ALL STUDENTS, MW, MNP, MM, MIG, MHL, MB, MAN, M, LEP, HOM, F, ECODIS, CWD students range from 73.34 to 93.40%. The ESEA, as amended, requires that States annually measure the achievement of not less than 95 percent of all students, and 95 percent of all students in each subgroup of students. Please revise data and resubmit and/or provide an explanatory data note.</v>
      </c>
      <c r="AQ364" s="50" t="str">
        <f t="shared" si="16"/>
        <v>The data is accurate.  Approximately 18 percent of eligible test takers refused participation in this year's assessment, which is 1% less than in 2016-17 and 3% less than in 2015-16.</v>
      </c>
      <c r="AR364" s="50"/>
      <c r="AS364" s="50" t="str">
        <f t="shared" si="17"/>
        <v>Include</v>
      </c>
      <c r="AT364" s="50" t="str">
        <f>IF(VLOOKUP($A364,'Data Notes - Working'!$A$2:$BP$571,55,FALSE)=0,"",VLOOKUP($A364,'Data Notes - Working'!$A$2:$BP$571,55,FALSE))</f>
        <v>SEA only issue</v>
      </c>
      <c r="AU364" s="50" t="str">
        <f>IF(VLOOKUP($A364,'Data Notes - Working'!$A$2:$BP$571,56,FALSE)=0,"",VLOOKUP($A364,'Data Notes - Working'!$A$2:$BP$571,56,FALSE))</f>
        <v/>
      </c>
      <c r="AV364" s="50" t="str">
        <f>IF(VLOOKUP($A364,'Data Notes - Working'!$A$2:$BP$571,57,FALSE)=0,"",VLOOKUP($A364,'Data Notes - Working'!$A$2:$BP$571,57,FALSE))</f>
        <v/>
      </c>
      <c r="AW364" s="50" t="str">
        <f>IF(VLOOKUP($A364,'Data Notes - Working'!$A$2:$BP$571,58,FALSE)=0,"",VLOOKUP($A364,'Data Notes - Working'!$A$2:$BP$571,58,FALSE))</f>
        <v/>
      </c>
      <c r="AX364" s="50" t="str">
        <f>IF(VLOOKUP(A364,'Data Notes - Working'!A363:BP932,59,FALSE)=0,"",VLOOKUP(A364,'Data Notes - Working'!A363:BP932,59,FALSE))</f>
        <v>Yes</v>
      </c>
      <c r="AY364" s="50" t="str">
        <f>IF(VLOOKUP($A364,'Data Notes - Working'!$A$2:$BP$571,60,FALSE)=0,"",VLOOKUP($A364,'Data Notes - Working'!$A$2:$BP$571,60,FALSE))</f>
        <v>Low Participation Rate (FS185): The participation rate for ALL STUDENTS, MW, MNP, MM, MIG, MHL, MB, MAN, M, LEP, HOM, F, ECODIS, CWD students range from 73.34 to 93.40%.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AZ364" s="50" t="str">
        <f>IF(VLOOKUP($A364,'Data Notes - Working'!$A$2:$BP$571,61,FALSE)=0,"",VLOOKUP($A364,'Data Notes - Working'!$A$2:$BP$571,61,FALSE))</f>
        <v>Approximately 18 percent of eligible test takers refused participation in this year's assessment, which is 1% less than in 2016-17 and 3% less than in 2015-16.</v>
      </c>
      <c r="BA364" s="50"/>
      <c r="BB364" s="50"/>
      <c r="BC364" s="50"/>
      <c r="BD364" s="50"/>
      <c r="BE364" s="50"/>
      <c r="BF364" s="50"/>
      <c r="BG364" s="50"/>
    </row>
    <row r="365" spans="1:59" s="9" customFormat="1" ht="220.5">
      <c r="A365" s="13" t="s">
        <v>1409</v>
      </c>
      <c r="B365" s="14" t="s">
        <v>45</v>
      </c>
      <c r="C365" s="14" t="s">
        <v>46</v>
      </c>
      <c r="D365" s="14" t="s">
        <v>47</v>
      </c>
      <c r="E365" s="14" t="s">
        <v>1362</v>
      </c>
      <c r="F365" s="14" t="s">
        <v>1363</v>
      </c>
      <c r="G365" s="13" t="s">
        <v>179</v>
      </c>
      <c r="H365" s="14">
        <v>188</v>
      </c>
      <c r="I365" s="14">
        <v>589</v>
      </c>
      <c r="J365" s="14" t="s">
        <v>73</v>
      </c>
      <c r="K365" s="14" t="s">
        <v>180</v>
      </c>
      <c r="L365" s="14" t="s">
        <v>53</v>
      </c>
      <c r="M365" s="14"/>
      <c r="N365" s="14" t="s">
        <v>54</v>
      </c>
      <c r="O365" s="14"/>
      <c r="P365" s="14" t="s">
        <v>1404</v>
      </c>
      <c r="Q365" s="14" t="s">
        <v>56</v>
      </c>
      <c r="R365" s="14" t="s">
        <v>68</v>
      </c>
      <c r="S365" s="14" t="s">
        <v>58</v>
      </c>
      <c r="T365" s="50" t="s">
        <v>1410</v>
      </c>
      <c r="U365" s="50"/>
      <c r="V365" s="50" t="s">
        <v>1410</v>
      </c>
      <c r="W365" s="26" t="s">
        <v>1406</v>
      </c>
      <c r="X365" s="50"/>
      <c r="Y365" s="50"/>
      <c r="Z365" s="50"/>
      <c r="AA365" s="23"/>
      <c r="AB365" s="23" t="s">
        <v>54</v>
      </c>
      <c r="AC365" s="23"/>
      <c r="AD365" s="23" t="s">
        <v>1411</v>
      </c>
      <c r="AE365" s="23" t="s">
        <v>133</v>
      </c>
      <c r="AF365" s="23" t="s">
        <v>133</v>
      </c>
      <c r="AG365" s="23" t="s">
        <v>141</v>
      </c>
      <c r="AH365" s="23" t="s">
        <v>61</v>
      </c>
      <c r="AI365" s="23" t="s">
        <v>101</v>
      </c>
      <c r="AJ365" s="50"/>
      <c r="AK365" s="50" t="s">
        <v>1412</v>
      </c>
      <c r="AL365" s="50"/>
      <c r="AM365" s="50"/>
      <c r="AN365" s="50"/>
      <c r="AO365" s="50"/>
      <c r="AP365" s="50" t="str">
        <f t="shared" si="15"/>
        <v>Low Participation Rate (FS188): The participation rate for ALL STUDENTS, MW, MNP, MM, MIG, MHL, MB, MAN, M, LEP, HOM, FCS, F, ECODIS, CWD students range from 73.98 to 94.35%. The ESEA, as amended, requires that States annually measure the achievement of not less than 95 percent of all students, and 95 percent of all students in each subgroup of students. Please revise data and resubmit and/or provide an explanatory data note.</v>
      </c>
      <c r="AQ365" s="50" t="str">
        <f t="shared" si="16"/>
        <v>The data is accurate.  Approximately 18 percent of eligible test takers refused participation in this year's assessment, which is 1% less than in 2016-17 and 3% less than in 2015-16.</v>
      </c>
      <c r="AR365" s="50"/>
      <c r="AS365" s="50" t="str">
        <f t="shared" si="17"/>
        <v>Include</v>
      </c>
      <c r="AT365" s="50" t="str">
        <f>IF(VLOOKUP($A365,'Data Notes - Working'!$A$2:$BP$571,55,FALSE)=0,"",VLOOKUP($A365,'Data Notes - Working'!$A$2:$BP$571,55,FALSE))</f>
        <v>SEA only issue</v>
      </c>
      <c r="AU365" s="50" t="str">
        <f>IF(VLOOKUP($A365,'Data Notes - Working'!$A$2:$BP$571,56,FALSE)=0,"",VLOOKUP($A365,'Data Notes - Working'!$A$2:$BP$571,56,FALSE))</f>
        <v/>
      </c>
      <c r="AV365" s="50" t="str">
        <f>IF(VLOOKUP($A365,'Data Notes - Working'!$A$2:$BP$571,57,FALSE)=0,"",VLOOKUP($A365,'Data Notes - Working'!$A$2:$BP$571,57,FALSE))</f>
        <v/>
      </c>
      <c r="AW365" s="50" t="str">
        <f>IF(VLOOKUP($A365,'Data Notes - Working'!$A$2:$BP$571,58,FALSE)=0,"",VLOOKUP($A365,'Data Notes - Working'!$A$2:$BP$571,58,FALSE))</f>
        <v/>
      </c>
      <c r="AX365" s="50" t="str">
        <f>IF(VLOOKUP(A365,'Data Notes - Working'!A364:BP933,59,FALSE)=0,"",VLOOKUP(A365,'Data Notes - Working'!A364:BP933,59,FALSE))</f>
        <v>Yes</v>
      </c>
      <c r="AY365" s="50" t="str">
        <f>IF(VLOOKUP($A365,'Data Notes - Working'!$A$2:$BP$571,60,FALSE)=0,"",VLOOKUP($A365,'Data Notes - Working'!$A$2:$BP$571,60,FALSE))</f>
        <v>Low Participation Rate (FS188): The participation rate for ALL STUDENTS, MW, MNP, MM, MIG, MHL, MB, MAN, M, LEP, HOM, FCS, F, ECODIS, CWD students range from 73.98 to 94.35%.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AZ365" s="50" t="str">
        <f>IF(VLOOKUP($A365,'Data Notes - Working'!$A$2:$BP$571,61,FALSE)=0,"",VLOOKUP($A365,'Data Notes - Working'!$A$2:$BP$571,61,FALSE))</f>
        <v>Approximately 18 percent of eligible test takers refused participation in this year's assessment, which is 1% less than in 2016-17 and 3% less than in 2015-16.</v>
      </c>
      <c r="BA365" s="50"/>
      <c r="BB365" s="50"/>
      <c r="BC365" s="50"/>
      <c r="BD365" s="50"/>
      <c r="BE365" s="50"/>
      <c r="BF365" s="50"/>
      <c r="BG365" s="50"/>
    </row>
    <row r="366" spans="1:59" s="9" customFormat="1" ht="165">
      <c r="A366" s="13" t="s">
        <v>1413</v>
      </c>
      <c r="B366" s="14" t="s">
        <v>45</v>
      </c>
      <c r="C366" s="14" t="s">
        <v>46</v>
      </c>
      <c r="D366" s="14" t="s">
        <v>47</v>
      </c>
      <c r="E366" s="14" t="s">
        <v>1362</v>
      </c>
      <c r="F366" s="14" t="s">
        <v>1363</v>
      </c>
      <c r="G366" s="17" t="s">
        <v>136</v>
      </c>
      <c r="H366" s="18">
        <v>185</v>
      </c>
      <c r="I366" s="14">
        <v>588</v>
      </c>
      <c r="J366" s="14" t="s">
        <v>73</v>
      </c>
      <c r="K366" s="14" t="s">
        <v>137</v>
      </c>
      <c r="L366" s="14" t="s">
        <v>53</v>
      </c>
      <c r="M366" s="14" t="s">
        <v>54</v>
      </c>
      <c r="N366" s="14"/>
      <c r="O366" s="14"/>
      <c r="P366" s="14" t="s">
        <v>55</v>
      </c>
      <c r="Q366" s="14" t="s">
        <v>56</v>
      </c>
      <c r="R366" s="14" t="s">
        <v>140</v>
      </c>
      <c r="S366" s="14" t="s">
        <v>58</v>
      </c>
      <c r="T366" s="50" t="s">
        <v>1414</v>
      </c>
      <c r="U366" s="50"/>
      <c r="V366" s="50" t="s">
        <v>1415</v>
      </c>
      <c r="W366" s="26" t="s">
        <v>1416</v>
      </c>
      <c r="X366" s="50"/>
      <c r="Y366" s="50"/>
      <c r="Z366" s="56" t="s">
        <v>399</v>
      </c>
      <c r="AA366" s="23" t="s">
        <v>54</v>
      </c>
      <c r="AB366" s="23"/>
      <c r="AC366" s="23"/>
      <c r="AD366" s="14" t="s">
        <v>139</v>
      </c>
      <c r="AE366" s="14" t="s">
        <v>133</v>
      </c>
      <c r="AF366" s="14" t="s">
        <v>140</v>
      </c>
      <c r="AG366" s="14" t="s">
        <v>141</v>
      </c>
      <c r="AH366" s="23" t="s">
        <v>61</v>
      </c>
      <c r="AI366" s="23" t="s">
        <v>101</v>
      </c>
      <c r="AJ366" s="50"/>
      <c r="AK366" s="50" t="s">
        <v>1415</v>
      </c>
      <c r="AL366" s="50"/>
      <c r="AM366" s="50"/>
      <c r="AN366" s="50"/>
      <c r="AO366" s="50"/>
      <c r="AP366" s="50" t="str">
        <f t="shared" si="15"/>
        <v xml:space="preserve">1% CWD Alternate Assessment Participation [MATHEMATICS]: Students with Disabilities (IDEA) (CWD) taking the alternate assessment based on alternate achievement standards (ALTPARTALTACH) make up 1.74%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Q366" s="50" t="str">
        <f t="shared" si="16"/>
        <v xml:space="preserve">The data is accurate. NYSED is developing the required justification and monitoring procedures that must be submitted to the SEA when a district tests more than 1% of its total student participant population with the alternate assessment. </v>
      </c>
      <c r="AR366" s="50"/>
      <c r="AS366" s="50" t="str">
        <f t="shared" si="17"/>
        <v>Include</v>
      </c>
      <c r="AT366" s="50" t="str">
        <f>IF(VLOOKUP($A366,'Data Notes - Working'!$A$2:$BP$571,55,FALSE)=0,"",VLOOKUP($A366,'Data Notes - Working'!$A$2:$BP$571,55,FALSE))</f>
        <v/>
      </c>
      <c r="AU366" s="50" t="str">
        <f>IF(VLOOKUP($A366,'Data Notes - Working'!$A$2:$BP$571,56,FALSE)=0,"",VLOOKUP($A366,'Data Notes - Working'!$A$2:$BP$571,56,FALSE))</f>
        <v/>
      </c>
      <c r="AV366" s="50" t="str">
        <f>IF(VLOOKUP($A366,'Data Notes - Working'!$A$2:$BP$571,57,FALSE)=0,"",VLOOKUP($A366,'Data Notes - Working'!$A$2:$BP$571,57,FALSE))</f>
        <v/>
      </c>
      <c r="AW366" s="50" t="str">
        <f>IF(VLOOKUP($A366,'Data Notes - Working'!$A$2:$BP$571,58,FALSE)=0,"",VLOOKUP($A366,'Data Notes - Working'!$A$2:$BP$571,58,FALSE))</f>
        <v/>
      </c>
      <c r="AX366" s="50" t="str">
        <f>IF(VLOOKUP(A366,'Data Notes - Working'!A365:BP934,59,FALSE)=0,"",VLOOKUP(A366,'Data Notes - Working'!A365:BP934,59,FALSE))</f>
        <v>Yes</v>
      </c>
      <c r="AY366" s="50" t="str">
        <f>IF(VLOOKUP($A366,'Data Notes - Working'!$A$2:$BP$571,60,FALSE)=0,"",VLOOKUP($A366,'Data Notes - Working'!$A$2:$BP$571,60,FALSE))</f>
        <v>1% CWD Alternate Assessment Participation [MATHEMATICS]: Students with Disabilities (IDEA) (CWD) taking the alternate assessment based on alternate achievement standards (ALTPARTALTACH) make up 1.74%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366" s="50" t="str">
        <f>IF(VLOOKUP($A366,'Data Notes - Working'!$A$2:$BP$571,61,FALSE)=0,"",VLOOKUP($A366,'Data Notes - Working'!$A$2:$BP$571,61,FALSE))</f>
        <v xml:space="preserve">NYSED is developing the required justification and monitoring procedures that must be submitted to the SEA when a district tests more than 1% of its total student participant population with the alternate assessment. </v>
      </c>
      <c r="BA366" s="50"/>
      <c r="BB366" s="50"/>
      <c r="BC366" s="50"/>
      <c r="BD366" s="50"/>
      <c r="BE366" s="50"/>
      <c r="BF366" s="50"/>
      <c r="BG366" s="50"/>
    </row>
    <row r="367" spans="1:59" s="9" customFormat="1" ht="180">
      <c r="A367" s="13" t="s">
        <v>1418</v>
      </c>
      <c r="B367" s="14" t="s">
        <v>45</v>
      </c>
      <c r="C367" s="14" t="s">
        <v>46</v>
      </c>
      <c r="D367" s="14" t="s">
        <v>47</v>
      </c>
      <c r="E367" s="14" t="s">
        <v>1362</v>
      </c>
      <c r="F367" s="14" t="s">
        <v>1363</v>
      </c>
      <c r="G367" s="17" t="s">
        <v>136</v>
      </c>
      <c r="H367" s="18">
        <v>188</v>
      </c>
      <c r="I367" s="14">
        <v>589</v>
      </c>
      <c r="J367" s="14" t="s">
        <v>73</v>
      </c>
      <c r="K367" s="14" t="s">
        <v>137</v>
      </c>
      <c r="L367" s="14" t="s">
        <v>53</v>
      </c>
      <c r="M367" s="14"/>
      <c r="N367" s="14" t="s">
        <v>54</v>
      </c>
      <c r="O367" s="14"/>
      <c r="P367" s="14" t="s">
        <v>55</v>
      </c>
      <c r="Q367" s="14" t="s">
        <v>56</v>
      </c>
      <c r="R367" s="14" t="s">
        <v>140</v>
      </c>
      <c r="S367" s="14" t="s">
        <v>58</v>
      </c>
      <c r="T367" s="50" t="s">
        <v>1419</v>
      </c>
      <c r="U367" s="50"/>
      <c r="V367" s="50" t="s">
        <v>1420</v>
      </c>
      <c r="W367" s="26" t="s">
        <v>1416</v>
      </c>
      <c r="X367" s="50"/>
      <c r="Y367" s="50"/>
      <c r="Z367" s="56" t="s">
        <v>399</v>
      </c>
      <c r="AA367" s="23"/>
      <c r="AB367" s="23" t="s">
        <v>54</v>
      </c>
      <c r="AC367" s="23"/>
      <c r="AD367" s="14" t="s">
        <v>139</v>
      </c>
      <c r="AE367" s="14" t="s">
        <v>133</v>
      </c>
      <c r="AF367" s="14" t="s">
        <v>140</v>
      </c>
      <c r="AG367" s="14" t="s">
        <v>141</v>
      </c>
      <c r="AH367" s="23" t="s">
        <v>61</v>
      </c>
      <c r="AI367" s="23" t="s">
        <v>101</v>
      </c>
      <c r="AJ367" s="50"/>
      <c r="AK367" s="50" t="s">
        <v>1420</v>
      </c>
      <c r="AL367" s="50"/>
      <c r="AM367" s="50"/>
      <c r="AN367" s="50"/>
      <c r="AO367" s="50"/>
      <c r="AP367" s="50" t="str">
        <f t="shared" si="15"/>
        <v xml:space="preserve">1% CWD Alternate Assessment Participation [READING/LANGUAGE ARTS]: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Q367" s="50" t="str">
        <f t="shared" si="16"/>
        <v xml:space="preserve">The data is accurate. NYSED is developing the required justification and monitoring procedures that must be submitted to the SEA when a district tests more than 1% of its total student participant population with the alternate assessment. </v>
      </c>
      <c r="AR367" s="50"/>
      <c r="AS367" s="50" t="str">
        <f t="shared" si="17"/>
        <v>Include</v>
      </c>
      <c r="AT367" s="50" t="str">
        <f>IF(VLOOKUP($A367,'Data Notes - Working'!$A$2:$BP$571,55,FALSE)=0,"",VLOOKUP($A367,'Data Notes - Working'!$A$2:$BP$571,55,FALSE))</f>
        <v/>
      </c>
      <c r="AU367" s="50" t="str">
        <f>IF(VLOOKUP($A367,'Data Notes - Working'!$A$2:$BP$571,56,FALSE)=0,"",VLOOKUP($A367,'Data Notes - Working'!$A$2:$BP$571,56,FALSE))</f>
        <v/>
      </c>
      <c r="AV367" s="50" t="str">
        <f>IF(VLOOKUP($A367,'Data Notes - Working'!$A$2:$BP$571,57,FALSE)=0,"",VLOOKUP($A367,'Data Notes - Working'!$A$2:$BP$571,57,FALSE))</f>
        <v/>
      </c>
      <c r="AW367" s="50" t="str">
        <f>IF(VLOOKUP($A367,'Data Notes - Working'!$A$2:$BP$571,58,FALSE)=0,"",VLOOKUP($A367,'Data Notes - Working'!$A$2:$BP$571,58,FALSE))</f>
        <v/>
      </c>
      <c r="AX367" s="50" t="str">
        <f>IF(VLOOKUP(A367,'Data Notes - Working'!A366:BP935,59,FALSE)=0,"",VLOOKUP(A367,'Data Notes - Working'!A366:BP935,59,FALSE))</f>
        <v>Yes</v>
      </c>
      <c r="AY367" s="50" t="str">
        <f>IF(VLOOKUP($A367,'Data Notes - Working'!$A$2:$BP$571,60,FALSE)=0,"",VLOOKUP($A367,'Data Notes - Working'!$A$2:$BP$571,60,FALSE))</f>
        <v>1% CWD Alternate Assessment Participation [READING/LANGUAGE ARTS]: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367" s="50" t="str">
        <f>IF(VLOOKUP($A367,'Data Notes - Working'!$A$2:$BP$571,61,FALSE)=0,"",VLOOKUP($A367,'Data Notes - Working'!$A$2:$BP$571,61,FALSE))</f>
        <v xml:space="preserve">NYSED is developing the required justification and monitoring procedures that must be submitted to the SEA when a district tests more than 1% of its total student participant population with the alternate assessment. </v>
      </c>
      <c r="BA367" s="50"/>
      <c r="BB367" s="50"/>
      <c r="BC367" s="50"/>
      <c r="BD367" s="50"/>
      <c r="BE367" s="50"/>
      <c r="BF367" s="50"/>
      <c r="BG367" s="50"/>
    </row>
    <row r="368" spans="1:59" s="9" customFormat="1" ht="165">
      <c r="A368" s="13" t="s">
        <v>1421</v>
      </c>
      <c r="B368" s="14" t="s">
        <v>45</v>
      </c>
      <c r="C368" s="14" t="s">
        <v>46</v>
      </c>
      <c r="D368" s="14" t="s">
        <v>47</v>
      </c>
      <c r="E368" s="14" t="s">
        <v>1362</v>
      </c>
      <c r="F368" s="14" t="s">
        <v>1363</v>
      </c>
      <c r="G368" s="17" t="s">
        <v>136</v>
      </c>
      <c r="H368" s="18">
        <v>189</v>
      </c>
      <c r="I368" s="14">
        <v>590</v>
      </c>
      <c r="J368" s="14" t="s">
        <v>73</v>
      </c>
      <c r="K368" s="14" t="s">
        <v>137</v>
      </c>
      <c r="L368" s="14" t="s">
        <v>53</v>
      </c>
      <c r="M368" s="14"/>
      <c r="N368" s="14"/>
      <c r="O368" s="14" t="s">
        <v>54</v>
      </c>
      <c r="P368" s="14" t="s">
        <v>55</v>
      </c>
      <c r="Q368" s="14" t="s">
        <v>56</v>
      </c>
      <c r="R368" s="14" t="s">
        <v>140</v>
      </c>
      <c r="S368" s="14" t="s">
        <v>58</v>
      </c>
      <c r="T368" s="50" t="s">
        <v>1422</v>
      </c>
      <c r="U368" s="50"/>
      <c r="V368" s="50" t="s">
        <v>1423</v>
      </c>
      <c r="W368" s="26" t="s">
        <v>1416</v>
      </c>
      <c r="X368" s="50"/>
      <c r="Y368" s="50"/>
      <c r="Z368" s="56" t="s">
        <v>399</v>
      </c>
      <c r="AA368" s="23"/>
      <c r="AB368" s="23"/>
      <c r="AC368" s="23" t="s">
        <v>54</v>
      </c>
      <c r="AD368" s="14" t="s">
        <v>139</v>
      </c>
      <c r="AE368" s="14" t="s">
        <v>133</v>
      </c>
      <c r="AF368" s="14" t="s">
        <v>140</v>
      </c>
      <c r="AG368" s="14" t="s">
        <v>141</v>
      </c>
      <c r="AH368" s="23" t="s">
        <v>61</v>
      </c>
      <c r="AI368" s="23" t="s">
        <v>101</v>
      </c>
      <c r="AJ368" s="50"/>
      <c r="AK368" s="50" t="s">
        <v>1424</v>
      </c>
      <c r="AL368" s="50"/>
      <c r="AM368" s="49"/>
      <c r="AN368" s="49"/>
      <c r="AO368" s="49"/>
      <c r="AP368" s="50" t="str">
        <f t="shared" si="15"/>
        <v>1% CWD Alternate Assessment Participation [SCIENCE]: Students with Disabilities (IDEA) (CWD) taking the alternate assessment based on alternate achievement standards (ALTPARTALTACH) make up 1.56%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v>
      </c>
      <c r="AQ368" s="50" t="str">
        <f t="shared" si="16"/>
        <v xml:space="preserve">The data is accurate. NYSED is developing the required justification and monitoring procedures that must be submitted to the SEA when a district tests more than 1% of its total student participant population with the alternate assessment. </v>
      </c>
      <c r="AR368" s="50"/>
      <c r="AS368" s="50" t="str">
        <f t="shared" si="17"/>
        <v>Include</v>
      </c>
      <c r="AT368" s="50" t="str">
        <f>IF(VLOOKUP($A368,'Data Notes - Working'!$A$2:$BP$571,55,FALSE)=0,"",VLOOKUP($A368,'Data Notes - Working'!$A$2:$BP$571,55,FALSE))</f>
        <v>Science-only issue</v>
      </c>
      <c r="AU368" s="50" t="str">
        <f>IF(VLOOKUP($A368,'Data Notes - Working'!$A$2:$BP$571,56,FALSE)=0,"",VLOOKUP($A368,'Data Notes - Working'!$A$2:$BP$571,56,FALSE))</f>
        <v/>
      </c>
      <c r="AV368" s="50" t="str">
        <f>IF(VLOOKUP($A368,'Data Notes - Working'!$A$2:$BP$571,57,FALSE)=0,"",VLOOKUP($A368,'Data Notes - Working'!$A$2:$BP$571,57,FALSE))</f>
        <v/>
      </c>
      <c r="AW368" s="50" t="str">
        <f>IF(VLOOKUP($A368,'Data Notes - Working'!$A$2:$BP$571,58,FALSE)=0,"",VLOOKUP($A368,'Data Notes - Working'!$A$2:$BP$571,58,FALSE))</f>
        <v/>
      </c>
      <c r="AX368" s="50" t="str">
        <f>IF(VLOOKUP(A368,'Data Notes - Working'!A367:BP936,59,FALSE)=0,"",VLOOKUP(A368,'Data Notes - Working'!A367:BP936,59,FALSE))</f>
        <v>Yes</v>
      </c>
      <c r="AY368" s="50" t="str">
        <f>IF(VLOOKUP($A368,'Data Notes - Working'!$A$2:$BP$571,60,FALSE)=0,"",VLOOKUP($A368,'Data Notes - Working'!$A$2:$BP$571,60,FALSE))</f>
        <v>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368" s="50" t="str">
        <f>IF(VLOOKUP($A368,'Data Notes - Working'!$A$2:$BP$571,61,FALSE)=0,"",VLOOKUP($A368,'Data Notes - Working'!$A$2:$BP$571,61,FALSE))</f>
        <v xml:space="preserve">The data is accurate. NYSED is developing the required justification and monitoring procedures that must be submitted to the SEA when a district tests more than 1% of its total student participant population with the alternate assessment. </v>
      </c>
      <c r="BA368" s="50"/>
      <c r="BB368" s="50"/>
      <c r="BC368" s="50"/>
      <c r="BD368" s="50"/>
      <c r="BE368" s="50"/>
      <c r="BF368" s="50"/>
      <c r="BG368" s="50"/>
    </row>
    <row r="369" spans="1:59" s="9" customFormat="1" ht="78.75">
      <c r="A369" s="13" t="s">
        <v>1425</v>
      </c>
      <c r="B369" s="14" t="s">
        <v>45</v>
      </c>
      <c r="C369" s="14" t="s">
        <v>46</v>
      </c>
      <c r="D369" s="14" t="s">
        <v>47</v>
      </c>
      <c r="E369" s="14" t="s">
        <v>1426</v>
      </c>
      <c r="F369" s="14" t="s">
        <v>1427</v>
      </c>
      <c r="G369" s="13" t="s">
        <v>72</v>
      </c>
      <c r="H369" s="14">
        <v>175</v>
      </c>
      <c r="I369" s="14">
        <v>583</v>
      </c>
      <c r="J369" s="14" t="s">
        <v>73</v>
      </c>
      <c r="K369" s="14" t="s">
        <v>74</v>
      </c>
      <c r="L369" s="14" t="s">
        <v>482</v>
      </c>
      <c r="M369" s="14" t="s">
        <v>54</v>
      </c>
      <c r="N369" s="14"/>
      <c r="O369" s="14"/>
      <c r="P369" s="14" t="s">
        <v>53</v>
      </c>
      <c r="Q369" s="14" t="s">
        <v>1428</v>
      </c>
      <c r="R369" s="14" t="s">
        <v>57</v>
      </c>
      <c r="S369" s="14" t="s">
        <v>58</v>
      </c>
      <c r="T369" s="50" t="s">
        <v>1429</v>
      </c>
      <c r="U369" s="50"/>
      <c r="V369" s="50" t="s">
        <v>1429</v>
      </c>
      <c r="W369" s="26" t="s">
        <v>1430</v>
      </c>
      <c r="X369" s="50"/>
      <c r="Y369" s="50"/>
      <c r="Z369" s="50"/>
      <c r="AA369" s="14" t="s">
        <v>54</v>
      </c>
      <c r="AB369" s="14" t="s">
        <v>54</v>
      </c>
      <c r="AC369" s="23"/>
      <c r="AD369" s="14" t="s">
        <v>53</v>
      </c>
      <c r="AE369" s="23" t="s">
        <v>1431</v>
      </c>
      <c r="AF369" s="23" t="s">
        <v>133</v>
      </c>
      <c r="AG369" s="23"/>
      <c r="AH369" s="23" t="s">
        <v>185</v>
      </c>
      <c r="AI369" s="23" t="s">
        <v>101</v>
      </c>
      <c r="AJ369" s="50"/>
      <c r="AK369" s="50" t="s">
        <v>1429</v>
      </c>
      <c r="AL369" s="50"/>
      <c r="AM369" s="50"/>
      <c r="AN369" s="50"/>
      <c r="AO369" s="50"/>
      <c r="AP369" s="50" t="str">
        <f t="shared" si="15"/>
        <v>Achievement metadata - [MATHEMATICS]: Achievement data (FS 175) submitted for GRADE 11; however, EMAPS assessment metadata indicated GRADE 10 would be submitted. Please resubmit metadata and/or data to ensure consistency.</v>
      </c>
      <c r="AQ369" s="50" t="str">
        <f t="shared" si="16"/>
        <v>Test is administered in Grade 10 and Scores are banked until Grade 11;  EMAPS survey has been updated</v>
      </c>
      <c r="AR369" s="50"/>
      <c r="AS369" s="50" t="str">
        <f t="shared" si="17"/>
        <v>Include</v>
      </c>
      <c r="AT369" s="50" t="str">
        <f>IF(VLOOKUP($A369,'Data Notes - Working'!$A$2:$BP$571,55,FALSE)=0,"",VLOOKUP($A369,'Data Notes - Working'!$A$2:$BP$571,55,FALSE))</f>
        <v/>
      </c>
      <c r="AU369" s="50" t="str">
        <f>IF(VLOOKUP($A369,'Data Notes - Working'!$A$2:$BP$571,56,FALSE)=0,"",VLOOKUP($A369,'Data Notes - Working'!$A$2:$BP$571,56,FALSE))</f>
        <v/>
      </c>
      <c r="AV369" s="50" t="str">
        <f>IF(VLOOKUP($A369,'Data Notes - Working'!$A$2:$BP$571,57,FALSE)=0,"",VLOOKUP($A369,'Data Notes - Working'!$A$2:$BP$571,57,FALSE))</f>
        <v/>
      </c>
      <c r="AW369" s="50" t="str">
        <f>IF(VLOOKUP($A369,'Data Notes - Working'!$A$2:$BP$571,58,FALSE)=0,"",VLOOKUP($A369,'Data Notes - Working'!$A$2:$BP$571,58,FALSE))</f>
        <v/>
      </c>
      <c r="AX369" s="50" t="str">
        <f>IF(VLOOKUP(A369,'Data Notes - Working'!A368:BP937,59,FALSE)=0,"",VLOOKUP(A369,'Data Notes - Working'!A368:BP937,59,FALSE))</f>
        <v>No</v>
      </c>
      <c r="AY369" s="50" t="str">
        <f>IF(VLOOKUP($A369,'Data Notes - Working'!$A$2:$BP$571,60,FALSE)=0,"",VLOOKUP($A369,'Data Notes - Working'!$A$2:$BP$571,60,FALSE))</f>
        <v>Achievement metadata - [MATHEMATICS]: Achievement data (FS 175) submitted for GRADE 11; however, EMAPS assessment metadata indicated GRADE 10 would be submitted. Please resubmit metadata and/or data to ensure consistency.</v>
      </c>
      <c r="AZ369" s="50" t="str">
        <f>IF(VLOOKUP($A369,'Data Notes - Working'!$A$2:$BP$571,61,FALSE)=0,"",VLOOKUP($A369,'Data Notes - Working'!$A$2:$BP$571,61,FALSE))</f>
        <v>Test is administered in Grade 10 and Scores are banked until Grade 11;  EMAPS survey has been updated</v>
      </c>
      <c r="BA369" s="50"/>
      <c r="BB369" s="50"/>
      <c r="BC369" s="50"/>
      <c r="BD369" s="50"/>
      <c r="BE369" s="50"/>
      <c r="BF369" s="50"/>
      <c r="BG369" s="50"/>
    </row>
    <row r="370" spans="1:59" s="9" customFormat="1" ht="78.75">
      <c r="A370" s="13" t="s">
        <v>1434</v>
      </c>
      <c r="B370" s="14" t="s">
        <v>45</v>
      </c>
      <c r="C370" s="14" t="s">
        <v>46</v>
      </c>
      <c r="D370" s="14" t="s">
        <v>47</v>
      </c>
      <c r="E370" s="14" t="s">
        <v>1426</v>
      </c>
      <c r="F370" s="14" t="s">
        <v>1427</v>
      </c>
      <c r="G370" s="13" t="s">
        <v>88</v>
      </c>
      <c r="H370" s="14">
        <v>185</v>
      </c>
      <c r="I370" s="14">
        <v>588</v>
      </c>
      <c r="J370" s="14" t="s">
        <v>73</v>
      </c>
      <c r="K370" s="14" t="s">
        <v>74</v>
      </c>
      <c r="L370" s="14" t="s">
        <v>482</v>
      </c>
      <c r="M370" s="14" t="s">
        <v>54</v>
      </c>
      <c r="N370" s="14"/>
      <c r="O370" s="14"/>
      <c r="P370" s="14" t="s">
        <v>53</v>
      </c>
      <c r="Q370" s="14" t="s">
        <v>1428</v>
      </c>
      <c r="R370" s="14" t="s">
        <v>57</v>
      </c>
      <c r="S370" s="14" t="s">
        <v>58</v>
      </c>
      <c r="T370" s="50" t="s">
        <v>1435</v>
      </c>
      <c r="U370" s="50"/>
      <c r="V370" s="50" t="s">
        <v>1435</v>
      </c>
      <c r="W370" s="26" t="s">
        <v>1430</v>
      </c>
      <c r="X370" s="50"/>
      <c r="Y370" s="50"/>
      <c r="Z370" s="50"/>
      <c r="AA370" s="14" t="s">
        <v>54</v>
      </c>
      <c r="AB370" s="14" t="s">
        <v>54</v>
      </c>
      <c r="AC370" s="23"/>
      <c r="AD370" s="14" t="s">
        <v>53</v>
      </c>
      <c r="AE370" s="23" t="s">
        <v>1431</v>
      </c>
      <c r="AF370" s="23" t="s">
        <v>57</v>
      </c>
      <c r="AG370" s="23"/>
      <c r="AH370" s="23" t="s">
        <v>185</v>
      </c>
      <c r="AI370" s="23" t="s">
        <v>101</v>
      </c>
      <c r="AJ370" s="50"/>
      <c r="AK370" s="50" t="s">
        <v>1435</v>
      </c>
      <c r="AL370" s="50"/>
      <c r="AM370" s="50"/>
      <c r="AN370" s="50"/>
      <c r="AO370" s="50"/>
      <c r="AP370" s="50" t="str">
        <f t="shared" si="15"/>
        <v>Participation metadata - [MATHEMATICS]: Participation data (FS 185) submitted for GRADE 11; however, EMAPS assessment metadata indicated GRADE 10 would be submitted. Please resubmit metadata and/or data to ensure consistency.</v>
      </c>
      <c r="AQ370" s="50" t="str">
        <f t="shared" si="16"/>
        <v>Test is administered in Grade 10 and Scores are banked until Grade 11;  EMAPS survey has been updated</v>
      </c>
      <c r="AR370" s="50"/>
      <c r="AS370" s="50" t="str">
        <f t="shared" si="17"/>
        <v>Include</v>
      </c>
      <c r="AT370" s="50" t="str">
        <f>IF(VLOOKUP($A370,'Data Notes - Working'!$A$2:$BP$571,55,FALSE)=0,"",VLOOKUP($A370,'Data Notes - Working'!$A$2:$BP$571,55,FALSE))</f>
        <v/>
      </c>
      <c r="AU370" s="50" t="str">
        <f>IF(VLOOKUP($A370,'Data Notes - Working'!$A$2:$BP$571,56,FALSE)=0,"",VLOOKUP($A370,'Data Notes - Working'!$A$2:$BP$571,56,FALSE))</f>
        <v/>
      </c>
      <c r="AV370" s="50" t="str">
        <f>IF(VLOOKUP($A370,'Data Notes - Working'!$A$2:$BP$571,57,FALSE)=0,"",VLOOKUP($A370,'Data Notes - Working'!$A$2:$BP$571,57,FALSE))</f>
        <v/>
      </c>
      <c r="AW370" s="50" t="str">
        <f>IF(VLOOKUP($A370,'Data Notes - Working'!$A$2:$BP$571,58,FALSE)=0,"",VLOOKUP($A370,'Data Notes - Working'!$A$2:$BP$571,58,FALSE))</f>
        <v/>
      </c>
      <c r="AX370" s="50" t="str">
        <f>IF(VLOOKUP(A370,'Data Notes - Working'!A369:BP938,59,FALSE)=0,"",VLOOKUP(A370,'Data Notes - Working'!A369:BP938,59,FALSE))</f>
        <v>No</v>
      </c>
      <c r="AY370" s="50" t="str">
        <f>IF(VLOOKUP($A370,'Data Notes - Working'!$A$2:$BP$571,60,FALSE)=0,"",VLOOKUP($A370,'Data Notes - Working'!$A$2:$BP$571,60,FALSE))</f>
        <v>Participation metadata - [MATHEMATICS]: Participation data (FS 185) submitted for GRADE 11; however, EMAPS assessment metadata indicated GRADE 10 would be submitted. Please resubmit metadata and/or data to ensure consistency.</v>
      </c>
      <c r="AZ370" s="50" t="str">
        <f>IF(VLOOKUP($A370,'Data Notes - Working'!$A$2:$BP$571,61,FALSE)=0,"",VLOOKUP($A370,'Data Notes - Working'!$A$2:$BP$571,61,FALSE))</f>
        <v>Test is administered in Grade 10 and Scores are banked until Grade 11;  EMAPS survey has been updated</v>
      </c>
      <c r="BA370" s="50"/>
      <c r="BB370" s="50"/>
      <c r="BC370" s="50"/>
      <c r="BD370" s="50"/>
      <c r="BE370" s="50"/>
      <c r="BF370" s="50"/>
      <c r="BG370" s="50"/>
    </row>
    <row r="371" spans="1:59" s="9" customFormat="1" ht="105">
      <c r="A371" s="13" t="s">
        <v>1436</v>
      </c>
      <c r="B371" s="14" t="s">
        <v>45</v>
      </c>
      <c r="C371" s="14" t="s">
        <v>46</v>
      </c>
      <c r="D371" s="14" t="s">
        <v>47</v>
      </c>
      <c r="E371" s="14" t="s">
        <v>1426</v>
      </c>
      <c r="F371" s="14" t="s">
        <v>1427</v>
      </c>
      <c r="G371" s="13" t="s">
        <v>104</v>
      </c>
      <c r="H371" s="14" t="s">
        <v>157</v>
      </c>
      <c r="I371" s="14" t="s">
        <v>158</v>
      </c>
      <c r="J371" s="14" t="s">
        <v>73</v>
      </c>
      <c r="K371" s="14" t="s">
        <v>107</v>
      </c>
      <c r="L371" s="14" t="s">
        <v>53</v>
      </c>
      <c r="M371" s="14" t="s">
        <v>54</v>
      </c>
      <c r="N371" s="14" t="s">
        <v>54</v>
      </c>
      <c r="O371" s="14" t="s">
        <v>54</v>
      </c>
      <c r="P371" s="14" t="s">
        <v>108</v>
      </c>
      <c r="Q371" s="14" t="s">
        <v>108</v>
      </c>
      <c r="R371" s="14" t="s">
        <v>108</v>
      </c>
      <c r="S371" s="14" t="s">
        <v>108</v>
      </c>
      <c r="T371" s="50" t="s">
        <v>109</v>
      </c>
      <c r="U371" s="50"/>
      <c r="V371" s="50" t="s">
        <v>109</v>
      </c>
      <c r="W371" s="26" t="s">
        <v>1437</v>
      </c>
      <c r="X371" s="50"/>
      <c r="Y371" s="50"/>
      <c r="Z371" s="50"/>
      <c r="AA371" s="23" t="s">
        <v>54</v>
      </c>
      <c r="AB371" s="23" t="s">
        <v>54</v>
      </c>
      <c r="AC371" s="23" t="s">
        <v>54</v>
      </c>
      <c r="AD371" s="14" t="s">
        <v>108</v>
      </c>
      <c r="AE371" s="14" t="s">
        <v>108</v>
      </c>
      <c r="AF371" s="14" t="s">
        <v>108</v>
      </c>
      <c r="AG371" s="14" t="s">
        <v>108</v>
      </c>
      <c r="AH371" s="23" t="s">
        <v>185</v>
      </c>
      <c r="AI371" s="23" t="s">
        <v>101</v>
      </c>
      <c r="AJ371" s="50"/>
      <c r="AK371" s="50" t="s">
        <v>111</v>
      </c>
      <c r="AL371" s="50"/>
      <c r="AM371" s="50"/>
      <c r="AN371" s="50"/>
      <c r="AO371" s="50"/>
      <c r="AP371" s="50" t="str">
        <f t="shared" si="15"/>
        <v>A year to year change of more than 200 (count difference) and 10% was identified for at least one subgroup, assessment type, or grade. Please review the CDQR Year to Year tab. Please resubmit SY 2017-18 data or submit a data note to explain why these data are accurate.</v>
      </c>
      <c r="AQ371" s="50" t="str">
        <f t="shared" si="16"/>
        <v>Data are accurate as reported, and can be explained by a higher than normal increase in the CWD headcount.</v>
      </c>
      <c r="AR371" s="50"/>
      <c r="AS371" s="50" t="str">
        <f t="shared" si="17"/>
        <v>Include</v>
      </c>
      <c r="AT371" s="50" t="str">
        <f>IF(VLOOKUP($A371,'Data Notes - Working'!$A$2:$BP$571,55,FALSE)=0,"",VLOOKUP($A371,'Data Notes - Working'!$A$2:$BP$571,55,FALSE))</f>
        <v/>
      </c>
      <c r="AU371" s="50" t="str">
        <f>IF(VLOOKUP($A371,'Data Notes - Working'!$A$2:$BP$571,56,FALSE)=0,"",VLOOKUP($A371,'Data Notes - Working'!$A$2:$BP$571,56,FALSE))</f>
        <v/>
      </c>
      <c r="AV371" s="50" t="str">
        <f>IF(VLOOKUP($A371,'Data Notes - Working'!$A$2:$BP$571,57,FALSE)=0,"",VLOOKUP($A371,'Data Notes - Working'!$A$2:$BP$571,57,FALSE))</f>
        <v>Y2Y explained</v>
      </c>
      <c r="AW371" s="50" t="str">
        <f>IF(VLOOKUP($A371,'Data Notes - Working'!$A$2:$BP$571,58,FALSE)=0,"",VLOOKUP($A371,'Data Notes - Working'!$A$2:$BP$571,58,FALSE))</f>
        <v/>
      </c>
      <c r="AX371" s="50" t="str">
        <f>IF(VLOOKUP(A371,'Data Notes - Working'!A370:BP939,59,FALSE)=0,"",VLOOKUP(A371,'Data Notes - Working'!A370:BP939,59,FALSE))</f>
        <v>Yes</v>
      </c>
      <c r="AY371" s="50" t="str">
        <f>IF(VLOOKUP($A371,'Data Notes - Working'!$A$2:$BP$571,60,FALSE)=0,"",VLOOKUP($A371,'Data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AZ371" s="50" t="str">
        <f>IF(VLOOKUP($A371,'Data Notes - Working'!$A$2:$BP$571,61,FALSE)=0,"",VLOOKUP($A371,'Data Notes - Working'!$A$2:$BP$571,61,FALSE))</f>
        <v>Data can be explained by a higher than normal increase in the CWD headcount.</v>
      </c>
      <c r="BA371" s="50"/>
      <c r="BB371" s="50"/>
      <c r="BC371" s="50"/>
      <c r="BD371" s="50"/>
      <c r="BE371" s="50"/>
      <c r="BF371" s="50"/>
      <c r="BG371" s="50"/>
    </row>
    <row r="372" spans="1:59" s="9" customFormat="1" ht="135">
      <c r="A372" s="13" t="s">
        <v>1439</v>
      </c>
      <c r="B372" s="14" t="s">
        <v>45</v>
      </c>
      <c r="C372" s="14" t="s">
        <v>46</v>
      </c>
      <c r="D372" s="14" t="s">
        <v>47</v>
      </c>
      <c r="E372" s="14" t="s">
        <v>1426</v>
      </c>
      <c r="F372" s="14" t="s">
        <v>1427</v>
      </c>
      <c r="G372" s="14" t="s">
        <v>172</v>
      </c>
      <c r="H372" s="14" t="s">
        <v>91</v>
      </c>
      <c r="I372" s="14" t="s">
        <v>92</v>
      </c>
      <c r="J372" s="14" t="s">
        <v>73</v>
      </c>
      <c r="K372" s="14" t="s">
        <v>173</v>
      </c>
      <c r="L372" s="14" t="s">
        <v>53</v>
      </c>
      <c r="M372" s="14" t="s">
        <v>54</v>
      </c>
      <c r="N372" s="14" t="s">
        <v>54</v>
      </c>
      <c r="O372" s="14"/>
      <c r="P372" s="14" t="s">
        <v>55</v>
      </c>
      <c r="Q372" s="14" t="s">
        <v>76</v>
      </c>
      <c r="R372" s="14" t="s">
        <v>133</v>
      </c>
      <c r="S372" s="14" t="s">
        <v>58</v>
      </c>
      <c r="T372" s="50" t="s">
        <v>1440</v>
      </c>
      <c r="U372" s="50"/>
      <c r="V372" s="50" t="s">
        <v>1440</v>
      </c>
      <c r="W372" s="26" t="s">
        <v>1441</v>
      </c>
      <c r="X372" s="50"/>
      <c r="Y372" s="50"/>
      <c r="Z372" s="50"/>
      <c r="AA372" s="23"/>
      <c r="AB372" s="23"/>
      <c r="AC372" s="23"/>
      <c r="AD372" s="23"/>
      <c r="AE372" s="23"/>
      <c r="AF372" s="23"/>
      <c r="AG372" s="23"/>
      <c r="AH372" s="23" t="s">
        <v>61</v>
      </c>
      <c r="AI372" s="23" t="s">
        <v>62</v>
      </c>
      <c r="AJ372" s="14"/>
      <c r="AK372" s="50"/>
      <c r="AL372" s="50"/>
      <c r="AM372" s="50"/>
      <c r="AN372" s="50"/>
      <c r="AO372" s="50"/>
      <c r="AP372" s="50" t="str">
        <f t="shared" si="15"/>
        <v/>
      </c>
      <c r="AQ372" s="50" t="str">
        <f t="shared" si="16"/>
        <v>Data are accurate as reported. MATH and RLA assessments are not administered to the same group of students, in the same grade, nor at the same time.  Differences in enrollment in these different courses is not surprising</v>
      </c>
      <c r="AR372" s="50"/>
      <c r="AS372" s="50" t="str">
        <f t="shared" si="17"/>
        <v>Exclude</v>
      </c>
      <c r="AT372" s="50" t="str">
        <f>IF(VLOOKUP($A372,'Data Notes - Working'!$A$2:$BP$571,55,FALSE)=0,"",VLOOKUP($A372,'Data Notes - Working'!$A$2:$BP$571,55,FALSE))</f>
        <v>No</v>
      </c>
      <c r="AU372" s="50" t="str">
        <f>IF(VLOOKUP($A372,'Data Notes - Working'!$A$2:$BP$571,56,FALSE)=0,"",VLOOKUP($A372,'Data Notes - Working'!$A$2:$BP$571,56,FALSE))</f>
        <v>Resolved</v>
      </c>
      <c r="AV372" s="50" t="str">
        <f>IF(VLOOKUP($A372,'Data Notes - Working'!$A$2:$BP$571,57,FALSE)=0,"",VLOOKUP($A372,'Data Notes - Working'!$A$2:$BP$571,57,FALSE))</f>
        <v/>
      </c>
      <c r="AW372" s="50" t="str">
        <f>IF(VLOOKUP($A372,'Data Notes - Working'!$A$2:$BP$571,58,FALSE)=0,"",VLOOKUP($A372,'Data Notes - Working'!$A$2:$BP$571,58,FALSE))</f>
        <v/>
      </c>
      <c r="AX372" s="50" t="str">
        <f>IF(VLOOKUP(A372,'Data Notes - Working'!A371:BP940,59,FALSE)=0,"",VLOOKUP(A372,'Data Notes - Working'!A371:BP940,59,FALSE))</f>
        <v>Yes</v>
      </c>
      <c r="AY372" s="50" t="str">
        <f>IF(VLOOKUP($A372,'Data Notes - Working'!$A$2:$BP$571,60,FALSE)=0,"",VLOOKUP($A372,'Data Notes - Working'!$A$2:$BP$571,60,FALSE))</f>
        <v/>
      </c>
      <c r="AZ372" s="50" t="str">
        <f>IF(VLOOKUP($A372,'Data Notes - Working'!$A$2:$BP$571,61,FALSE)=0,"",VLOOKUP($A372,'Data Notes - Working'!$A$2:$BP$571,61,FALSE))</f>
        <v/>
      </c>
      <c r="BA372" s="50"/>
      <c r="BB372" s="50"/>
      <c r="BC372" s="50"/>
      <c r="BD372" s="50"/>
      <c r="BE372" s="50"/>
      <c r="BF372" s="50"/>
      <c r="BG372" s="50"/>
    </row>
    <row r="373" spans="1:59" s="9" customFormat="1" ht="180">
      <c r="A373" s="13" t="s">
        <v>1442</v>
      </c>
      <c r="B373" s="14" t="s">
        <v>45</v>
      </c>
      <c r="C373" s="14" t="s">
        <v>46</v>
      </c>
      <c r="D373" s="14" t="s">
        <v>47</v>
      </c>
      <c r="E373" s="14" t="s">
        <v>1426</v>
      </c>
      <c r="F373" s="14" t="s">
        <v>1427</v>
      </c>
      <c r="G373" s="17" t="s">
        <v>136</v>
      </c>
      <c r="H373" s="18">
        <v>185</v>
      </c>
      <c r="I373" s="14">
        <v>588</v>
      </c>
      <c r="J373" s="14" t="s">
        <v>73</v>
      </c>
      <c r="K373" s="14" t="s">
        <v>137</v>
      </c>
      <c r="L373" s="14" t="s">
        <v>53</v>
      </c>
      <c r="M373" s="14" t="s">
        <v>54</v>
      </c>
      <c r="N373" s="14"/>
      <c r="O373" s="14"/>
      <c r="P373" s="14" t="s">
        <v>55</v>
      </c>
      <c r="Q373" s="14" t="s">
        <v>56</v>
      </c>
      <c r="R373" s="14" t="s">
        <v>140</v>
      </c>
      <c r="S373" s="14" t="s">
        <v>58</v>
      </c>
      <c r="T373" s="50" t="s">
        <v>1443</v>
      </c>
      <c r="U373" s="50"/>
      <c r="V373" s="50" t="s">
        <v>1444</v>
      </c>
      <c r="W373" s="26" t="s">
        <v>1445</v>
      </c>
      <c r="X373" s="50"/>
      <c r="Y373" s="50"/>
      <c r="Z373" s="56" t="s">
        <v>437</v>
      </c>
      <c r="AA373" s="23" t="s">
        <v>54</v>
      </c>
      <c r="AB373" s="23"/>
      <c r="AC373" s="23"/>
      <c r="AD373" s="14" t="s">
        <v>139</v>
      </c>
      <c r="AE373" s="14" t="s">
        <v>133</v>
      </c>
      <c r="AF373" s="14" t="s">
        <v>140</v>
      </c>
      <c r="AG373" s="14" t="s">
        <v>141</v>
      </c>
      <c r="AH373" s="23" t="s">
        <v>185</v>
      </c>
      <c r="AI373" s="23" t="s">
        <v>101</v>
      </c>
      <c r="AJ373" s="44"/>
      <c r="AK373" s="50" t="s">
        <v>1444</v>
      </c>
      <c r="AL373" s="50"/>
      <c r="AM373" s="50"/>
      <c r="AN373" s="50"/>
      <c r="AO373" s="50"/>
      <c r="AP373" s="50" t="str">
        <f t="shared" si="15"/>
        <v>1% CWD Alternate Assessment Participation [MATHEMATICS]: Students with Disabilities (IDEA) (CWD) taking the alternate assessment based on alternate achievement standards (ALTPARTALTACH) make up 1.08%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AQ373" s="50" t="str">
        <f t="shared" si="16"/>
        <v>Data are accurate as reported. ED notes that the State has a waiver of the 1% cap requirement.</v>
      </c>
      <c r="AR373" s="50"/>
      <c r="AS373" s="50" t="str">
        <f t="shared" si="17"/>
        <v>Include</v>
      </c>
      <c r="AT373" s="50" t="str">
        <f>IF(VLOOKUP($A373,'Data Notes - Working'!$A$2:$BP$571,55,FALSE)=0,"",VLOOKUP($A373,'Data Notes - Working'!$A$2:$BP$571,55,FALSE))</f>
        <v/>
      </c>
      <c r="AU373" s="50" t="str">
        <f>IF(VLOOKUP($A373,'Data Notes - Working'!$A$2:$BP$571,56,FALSE)=0,"",VLOOKUP($A373,'Data Notes - Working'!$A$2:$BP$571,56,FALSE))</f>
        <v/>
      </c>
      <c r="AV373" s="50" t="str">
        <f>IF(VLOOKUP($A373,'Data Notes - Working'!$A$2:$BP$571,57,FALSE)=0,"",VLOOKUP($A373,'Data Notes - Working'!$A$2:$BP$571,57,FALSE))</f>
        <v/>
      </c>
      <c r="AW373" s="50" t="str">
        <f>IF(VLOOKUP($A373,'Data Notes - Working'!$A$2:$BP$571,58,FALSE)=0,"",VLOOKUP($A373,'Data Notes - Working'!$A$2:$BP$571,58,FALSE))</f>
        <v/>
      </c>
      <c r="AX373" s="50" t="str">
        <f>IF(VLOOKUP(A373,'Data Notes - Working'!A372:BP941,59,FALSE)=0,"",VLOOKUP(A373,'Data Notes - Working'!A372:BP941,59,FALSE))</f>
        <v>Yes</v>
      </c>
      <c r="AY373" s="50" t="str">
        <f>IF(VLOOKUP($A373,'Data Notes - Working'!$A$2:$BP$571,60,FALSE)=0,"",VLOOKUP($A373,'Data Notes - Working'!$A$2:$BP$571,60,FALSE))</f>
        <v>1% CWD Alternate Assessment Participation [MATHEMATICS]: Students with Disabilities (IDEA) (CWD) taking the alternate assessment based on alternate achievement standards (ALTPARTALTACH) make up 1.08%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ED Note: State indicated that data were correct as reported.</v>
      </c>
      <c r="AZ373" s="50" t="str">
        <f>IF(VLOOKUP($A373,'Data Notes - Working'!$A$2:$BP$571,61,FALSE)=0,"",VLOOKUP($A373,'Data Notes - Working'!$A$2:$BP$571,61,FALSE))</f>
        <v>Data are accurate as reported. ED notes that the State has a waiver of the 1% cap requirement.</v>
      </c>
      <c r="BA373" s="50"/>
      <c r="BB373" s="50"/>
      <c r="BC373" s="50"/>
      <c r="BD373" s="50"/>
      <c r="BE373" s="50"/>
      <c r="BF373" s="50"/>
      <c r="BG373" s="50"/>
    </row>
    <row r="374" spans="1:59" s="9" customFormat="1" ht="150">
      <c r="A374" s="13" t="s">
        <v>1446</v>
      </c>
      <c r="B374" s="14" t="s">
        <v>45</v>
      </c>
      <c r="C374" s="14" t="s">
        <v>46</v>
      </c>
      <c r="D374" s="14" t="s">
        <v>47</v>
      </c>
      <c r="E374" s="14" t="s">
        <v>1426</v>
      </c>
      <c r="F374" s="14" t="s">
        <v>1427</v>
      </c>
      <c r="G374" s="17" t="s">
        <v>136</v>
      </c>
      <c r="H374" s="18">
        <v>188</v>
      </c>
      <c r="I374" s="14">
        <v>589</v>
      </c>
      <c r="J374" s="14" t="s">
        <v>73</v>
      </c>
      <c r="K374" s="14" t="s">
        <v>137</v>
      </c>
      <c r="L374" s="14" t="s">
        <v>53</v>
      </c>
      <c r="M374" s="14"/>
      <c r="N374" s="14"/>
      <c r="O374" s="14"/>
      <c r="P374" s="14"/>
      <c r="Q374" s="14"/>
      <c r="R374" s="14"/>
      <c r="S374" s="14"/>
      <c r="T374" s="55" t="s">
        <v>1447</v>
      </c>
      <c r="U374" s="49"/>
      <c r="V374" s="49"/>
      <c r="W374" s="26" t="s">
        <v>64</v>
      </c>
      <c r="X374" s="49"/>
      <c r="Y374" s="49" t="s">
        <v>857</v>
      </c>
      <c r="Z374" s="56" t="s">
        <v>858</v>
      </c>
      <c r="AA374" s="14"/>
      <c r="AB374" s="23" t="s">
        <v>54</v>
      </c>
      <c r="AC374" s="14"/>
      <c r="AD374" s="14" t="s">
        <v>139</v>
      </c>
      <c r="AE374" s="14" t="s">
        <v>133</v>
      </c>
      <c r="AF374" s="14" t="s">
        <v>140</v>
      </c>
      <c r="AG374" s="14" t="s">
        <v>141</v>
      </c>
      <c r="AH374" s="14" t="s">
        <v>61</v>
      </c>
      <c r="AI374" s="14" t="s">
        <v>859</v>
      </c>
      <c r="AJ374" s="14"/>
      <c r="AK374" s="50" t="s">
        <v>1448</v>
      </c>
      <c r="AL374" s="50"/>
      <c r="AM374" s="49" t="s">
        <v>860</v>
      </c>
      <c r="AN374" s="50"/>
      <c r="AO374" s="50"/>
      <c r="AP374" s="50" t="str">
        <f t="shared" si="15"/>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Q374" s="50" t="str">
        <f t="shared" si="16"/>
        <v/>
      </c>
      <c r="AR374" s="50"/>
      <c r="AS374" s="50" t="str">
        <f t="shared" si="17"/>
        <v>Include</v>
      </c>
      <c r="AT374" s="50" t="str">
        <f>IF(VLOOKUP($A374,'Data Notes - Working'!$A$2:$BP$571,55,FALSE)=0,"",VLOOKUP($A374,'Data Notes - Working'!$A$2:$BP$571,55,FALSE))</f>
        <v/>
      </c>
      <c r="AU374" s="50" t="str">
        <f>IF(VLOOKUP($A374,'Data Notes - Working'!$A$2:$BP$571,56,FALSE)=0,"",VLOOKUP($A374,'Data Notes - Working'!$A$2:$BP$571,56,FALSE))</f>
        <v/>
      </c>
      <c r="AV374" s="50" t="str">
        <f>IF(VLOOKUP($A374,'Data Notes - Working'!$A$2:$BP$571,57,FALSE)=0,"",VLOOKUP($A374,'Data Notes - Working'!$A$2:$BP$571,57,FALSE))</f>
        <v>No state response</v>
      </c>
      <c r="AW374" s="50" t="str">
        <f>IF(VLOOKUP($A374,'Data Notes - Working'!$A$2:$BP$571,58,FALSE)=0,"",VLOOKUP($A374,'Data Notes - Working'!$A$2:$BP$571,58,FALSE))</f>
        <v>No state response</v>
      </c>
      <c r="AX374" s="50" t="str">
        <f>IF(VLOOKUP(A374,'Data Notes - Working'!A373:BP942,59,FALSE)=0,"",VLOOKUP(A374,'Data Notes - Working'!A373:BP942,59,FALSE))</f>
        <v/>
      </c>
      <c r="AY374" s="50" t="str">
        <f>IF(VLOOKUP($A374,'Data Notes - Working'!$A$2:$BP$571,60,FALSE)=0,"",VLOOKUP($A374,'Data Notes - Working'!$A$2:$BP$571,60,FALSE))</f>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374" s="50" t="str">
        <f>IF(VLOOKUP($A374,'Data Notes - Working'!$A$2:$BP$571,61,FALSE)=0,"",VLOOKUP($A374,'Data Notes - Working'!$A$2:$BP$571,61,FALSE))</f>
        <v/>
      </c>
      <c r="BA374" s="50"/>
      <c r="BB374" s="50"/>
      <c r="BC374" s="50"/>
      <c r="BD374" s="50"/>
      <c r="BE374" s="50"/>
      <c r="BF374" s="50"/>
      <c r="BG374" s="50"/>
    </row>
    <row r="375" spans="1:59" s="9" customFormat="1" ht="180">
      <c r="A375" s="13" t="s">
        <v>1449</v>
      </c>
      <c r="B375" s="14" t="s">
        <v>45</v>
      </c>
      <c r="C375" s="14" t="s">
        <v>46</v>
      </c>
      <c r="D375" s="14" t="s">
        <v>47</v>
      </c>
      <c r="E375" s="14" t="s">
        <v>1426</v>
      </c>
      <c r="F375" s="14" t="s">
        <v>1427</v>
      </c>
      <c r="G375" s="17" t="s">
        <v>136</v>
      </c>
      <c r="H375" s="18">
        <v>189</v>
      </c>
      <c r="I375" s="14">
        <v>590</v>
      </c>
      <c r="J375" s="14" t="s">
        <v>73</v>
      </c>
      <c r="K375" s="14" t="s">
        <v>137</v>
      </c>
      <c r="L375" s="14" t="s">
        <v>53</v>
      </c>
      <c r="M375" s="14"/>
      <c r="N375" s="14"/>
      <c r="O375" s="14" t="s">
        <v>54</v>
      </c>
      <c r="P375" s="14" t="s">
        <v>55</v>
      </c>
      <c r="Q375" s="14" t="s">
        <v>56</v>
      </c>
      <c r="R375" s="14" t="s">
        <v>140</v>
      </c>
      <c r="S375" s="14" t="s">
        <v>58</v>
      </c>
      <c r="T375" s="50" t="s">
        <v>699</v>
      </c>
      <c r="U375" s="50"/>
      <c r="V375" s="50" t="s">
        <v>721</v>
      </c>
      <c r="W375" s="26" t="s">
        <v>1445</v>
      </c>
      <c r="X375" s="50"/>
      <c r="Y375" s="50"/>
      <c r="Z375" s="56" t="s">
        <v>437</v>
      </c>
      <c r="AA375" s="23"/>
      <c r="AB375" s="23"/>
      <c r="AC375" s="23" t="s">
        <v>54</v>
      </c>
      <c r="AD375" s="14" t="s">
        <v>139</v>
      </c>
      <c r="AE375" s="14" t="s">
        <v>133</v>
      </c>
      <c r="AF375" s="14" t="s">
        <v>140</v>
      </c>
      <c r="AG375" s="14" t="s">
        <v>141</v>
      </c>
      <c r="AH375" s="23" t="s">
        <v>185</v>
      </c>
      <c r="AI375" s="23" t="s">
        <v>101</v>
      </c>
      <c r="AJ375" s="50"/>
      <c r="AK375" s="50" t="s">
        <v>723</v>
      </c>
      <c r="AL375" s="7"/>
      <c r="AM375" s="50"/>
      <c r="AN375" s="50"/>
      <c r="AO375" s="50"/>
      <c r="AP375" s="50" t="str">
        <f t="shared" si="15"/>
        <v>1% CWD Alternate Assessment Participation [SCIENCE]: Students with Disabilities (IDEA) (CWD) taking the alternate assessment based on alternate achievement standards (ALTPARTALTACH) make up 1.11%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375" s="50" t="str">
        <f t="shared" si="16"/>
        <v>Data are accurate as reported. ED notes that the State has a waiver of the 1% cap requirement.</v>
      </c>
      <c r="AR375" s="50"/>
      <c r="AS375" s="50" t="str">
        <f t="shared" si="17"/>
        <v>Include</v>
      </c>
      <c r="AT375" s="50" t="str">
        <f>IF(VLOOKUP($A375,'Data Notes - Working'!$A$2:$BP$571,55,FALSE)=0,"",VLOOKUP($A375,'Data Notes - Working'!$A$2:$BP$571,55,FALSE))</f>
        <v>Science-only issue</v>
      </c>
      <c r="AU375" s="50" t="str">
        <f>IF(VLOOKUP($A375,'Data Notes - Working'!$A$2:$BP$571,56,FALSE)=0,"",VLOOKUP($A375,'Data Notes - Working'!$A$2:$BP$571,56,FALSE))</f>
        <v/>
      </c>
      <c r="AV375" s="50" t="str">
        <f>IF(VLOOKUP($A375,'Data Notes - Working'!$A$2:$BP$571,57,FALSE)=0,"",VLOOKUP($A375,'Data Notes - Working'!$A$2:$BP$571,57,FALSE))</f>
        <v/>
      </c>
      <c r="AW375" s="50" t="str">
        <f>IF(VLOOKUP($A375,'Data Notes - Working'!$A$2:$BP$571,58,FALSE)=0,"",VLOOKUP($A375,'Data Notes - Working'!$A$2:$BP$571,58,FALSE))</f>
        <v/>
      </c>
      <c r="AX375" s="50" t="str">
        <f>IF(VLOOKUP(A375,'Data Notes - Working'!A374:BP943,59,FALSE)=0,"",VLOOKUP(A375,'Data Notes - Working'!A374:BP943,59,FALSE))</f>
        <v>Yes</v>
      </c>
      <c r="AY375" s="50" t="str">
        <f>IF(VLOOKUP($A375,'Data Notes - Working'!$A$2:$BP$571,60,FALSE)=0,"",VLOOKUP($A375,'Data Notes - Working'!$A$2:$BP$571,60,FALSE))</f>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AZ375" s="50" t="str">
        <f>IF(VLOOKUP($A375,'Data Notes - Working'!$A$2:$BP$571,61,FALSE)=0,"",VLOOKUP($A375,'Data Notes - Working'!$A$2:$BP$571,61,FALSE))</f>
        <v>Data are accurate as reported. ED notes that the State has a waiver of the 1% cap requirement.</v>
      </c>
      <c r="BA375" s="50"/>
      <c r="BB375" s="50"/>
      <c r="BC375" s="50"/>
      <c r="BD375" s="50"/>
      <c r="BE375" s="50"/>
      <c r="BF375" s="50"/>
      <c r="BG375" s="50"/>
    </row>
    <row r="376" spans="1:59" s="9" customFormat="1" ht="409.5">
      <c r="A376" s="13" t="s">
        <v>1450</v>
      </c>
      <c r="B376" s="14" t="s">
        <v>45</v>
      </c>
      <c r="C376" s="14" t="s">
        <v>46</v>
      </c>
      <c r="D376" s="14" t="s">
        <v>47</v>
      </c>
      <c r="E376" s="14" t="s">
        <v>1451</v>
      </c>
      <c r="F376" s="14" t="s">
        <v>1452</v>
      </c>
      <c r="G376" s="13" t="s">
        <v>104</v>
      </c>
      <c r="H376" s="14" t="s">
        <v>198</v>
      </c>
      <c r="I376" s="14" t="s">
        <v>199</v>
      </c>
      <c r="J376" s="14" t="s">
        <v>73</v>
      </c>
      <c r="K376" s="14" t="s">
        <v>107</v>
      </c>
      <c r="L376" s="14" t="s">
        <v>53</v>
      </c>
      <c r="M376" s="14" t="s">
        <v>54</v>
      </c>
      <c r="N376" s="14" t="s">
        <v>54</v>
      </c>
      <c r="O376" s="14"/>
      <c r="P376" s="14" t="s">
        <v>108</v>
      </c>
      <c r="Q376" s="14" t="s">
        <v>108</v>
      </c>
      <c r="R376" s="14" t="s">
        <v>108</v>
      </c>
      <c r="S376" s="14" t="s">
        <v>108</v>
      </c>
      <c r="T376" s="50" t="s">
        <v>109</v>
      </c>
      <c r="U376" s="50"/>
      <c r="V376" s="50" t="s">
        <v>109</v>
      </c>
      <c r="W376" s="26" t="s">
        <v>1453</v>
      </c>
      <c r="X376" s="50"/>
      <c r="Y376" s="50"/>
      <c r="Z376" s="50"/>
      <c r="AA376" s="23" t="s">
        <v>54</v>
      </c>
      <c r="AB376" s="23" t="s">
        <v>54</v>
      </c>
      <c r="AC376" s="23"/>
      <c r="AD376" s="14" t="s">
        <v>108</v>
      </c>
      <c r="AE376" s="14" t="s">
        <v>108</v>
      </c>
      <c r="AF376" s="14" t="s">
        <v>108</v>
      </c>
      <c r="AG376" s="14" t="s">
        <v>108</v>
      </c>
      <c r="AH376" s="23" t="s">
        <v>185</v>
      </c>
      <c r="AI376" s="23" t="s">
        <v>101</v>
      </c>
      <c r="AJ376" s="50"/>
      <c r="AK376" s="50" t="s">
        <v>111</v>
      </c>
      <c r="AL376" s="50"/>
      <c r="AM376" s="50"/>
      <c r="AN376" s="50"/>
      <c r="AO376" s="50"/>
      <c r="AP376" s="50" t="str">
        <f t="shared" si="15"/>
        <v>A year to year change of more than 200 (count difference) and 10% was identified for at least one subgroup, assessment type, or grade. Please review the CDQR Year to Year tab. Please resubmit SY 2017-18 data or submit a data note to explain why these data are accurate.</v>
      </c>
      <c r="AQ376" s="50" t="str">
        <f t="shared" si="16"/>
        <v>One of the key changes affecting Participation and Achievement, Regular With and Without Accommodations and Alternate Assessment, specifically at the high school level, was that Ed 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
In addition to the change of HS testing grade, 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As noted, an inconsistent decrease in the number and percent of 3rd grade students, who participated in the math assessment with accommodations, was observed for the 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Bonnie Weisz, Assistant Director Assessment, bweisz@nd.gov, 701-328-1838</v>
      </c>
      <c r="AR376" s="50"/>
      <c r="AS376" s="50" t="str">
        <f t="shared" si="17"/>
        <v>Include</v>
      </c>
      <c r="AT376" s="50" t="str">
        <f>IF(VLOOKUP($A376,'Data Notes - Working'!$A$2:$BP$571,55,FALSE)=0,"",VLOOKUP($A376,'Data Notes - Working'!$A$2:$BP$571,55,FALSE))</f>
        <v/>
      </c>
      <c r="AU376" s="50" t="str">
        <f>IF(VLOOKUP($A376,'Data Notes - Working'!$A$2:$BP$571,56,FALSE)=0,"",VLOOKUP($A376,'Data Notes - Working'!$A$2:$BP$571,56,FALSE))</f>
        <v/>
      </c>
      <c r="AV376" s="50" t="str">
        <f>IF(VLOOKUP($A376,'Data Notes - Working'!$A$2:$BP$571,57,FALSE)=0,"",VLOOKUP($A376,'Data Notes - Working'!$A$2:$BP$571,57,FALSE))</f>
        <v>Y2Y explained</v>
      </c>
      <c r="AW376" s="50" t="str">
        <f>IF(VLOOKUP($A376,'Data Notes - Working'!$A$2:$BP$571,58,FALSE)=0,"",VLOOKUP($A376,'Data Notes - Working'!$A$2:$BP$571,58,FALSE))</f>
        <v/>
      </c>
      <c r="AX376" s="50" t="str">
        <f>IF(VLOOKUP(A376,'Data Notes - Working'!A375:BP944,59,FALSE)=0,"",VLOOKUP(A376,'Data Notes - Working'!A375:BP944,59,FALSE))</f>
        <v>No</v>
      </c>
      <c r="AY376" s="50" t="str">
        <f>IF(VLOOKUP($A376,'Data Notes - Working'!$A$2:$BP$571,60,FALSE)=0,"",VLOOKUP($A376,'Data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376" s="50" t="str">
        <f>IF(VLOOKUP($A376,'Data Notes - Working'!$A$2:$BP$571,61,FALSE)=0,"",VLOOKUP($A376,'Data Notes - Working'!$A$2:$BP$571,61,FALSE))</f>
        <v>One of the key changes affecting Participation and Achievement, Regular With and Without Accommodations and Alternate Assessment, specifically at the high school level, was that Ed 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
In addition to the change of HS testing grade, 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As noted, an inconsistent decrease in the number and percent of 3rd grade students, who participated in the math assessment with accommodations, was observed for the 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Bonnie Weisz, Assistant Director Assessment, bweisz@nd.gov, 701-328-1838</v>
      </c>
      <c r="BA376" s="50"/>
      <c r="BB376" s="50"/>
      <c r="BC376" s="50"/>
      <c r="BD376" s="50"/>
      <c r="BE376" s="50"/>
      <c r="BF376" s="50"/>
      <c r="BG376" s="50"/>
    </row>
    <row r="377" spans="1:59" s="9" customFormat="1" ht="409.5">
      <c r="A377" s="13" t="s">
        <v>1454</v>
      </c>
      <c r="B377" s="14" t="s">
        <v>45</v>
      </c>
      <c r="C377" s="14" t="s">
        <v>46</v>
      </c>
      <c r="D377" s="14" t="s">
        <v>47</v>
      </c>
      <c r="E377" s="14" t="s">
        <v>1451</v>
      </c>
      <c r="F377" s="14" t="s">
        <v>1452</v>
      </c>
      <c r="G377" s="13" t="s">
        <v>118</v>
      </c>
      <c r="H377" s="14" t="s">
        <v>91</v>
      </c>
      <c r="I377" s="14" t="s">
        <v>92</v>
      </c>
      <c r="J377" s="14" t="s">
        <v>73</v>
      </c>
      <c r="K377" s="14" t="s">
        <v>121</v>
      </c>
      <c r="L377" s="14" t="s">
        <v>53</v>
      </c>
      <c r="M377" s="14" t="s">
        <v>54</v>
      </c>
      <c r="N377" s="14" t="s">
        <v>54</v>
      </c>
      <c r="O377" s="14"/>
      <c r="P377" s="14" t="s">
        <v>108</v>
      </c>
      <c r="Q377" s="14" t="s">
        <v>108</v>
      </c>
      <c r="R377" s="14" t="s">
        <v>108</v>
      </c>
      <c r="S377" s="14" t="s">
        <v>108</v>
      </c>
      <c r="T377" s="50" t="s">
        <v>164</v>
      </c>
      <c r="U377" s="50"/>
      <c r="V377" s="50" t="s">
        <v>164</v>
      </c>
      <c r="W377" s="26" t="s">
        <v>1455</v>
      </c>
      <c r="X377" s="50"/>
      <c r="Y377" s="50"/>
      <c r="Z377" s="50"/>
      <c r="AA377" s="23" t="s">
        <v>54</v>
      </c>
      <c r="AB377" s="23" t="s">
        <v>54</v>
      </c>
      <c r="AC377" s="23"/>
      <c r="AD377" s="14" t="s">
        <v>108</v>
      </c>
      <c r="AE377" s="14" t="s">
        <v>108</v>
      </c>
      <c r="AF377" s="14" t="s">
        <v>108</v>
      </c>
      <c r="AG377" s="14" t="s">
        <v>108</v>
      </c>
      <c r="AH377" s="23" t="s">
        <v>185</v>
      </c>
      <c r="AI377" s="23" t="s">
        <v>101</v>
      </c>
      <c r="AJ377" s="50"/>
      <c r="AK377" s="50" t="s">
        <v>166</v>
      </c>
      <c r="AL377" s="50"/>
      <c r="AM377" s="50"/>
      <c r="AN377" s="50"/>
      <c r="AO377" s="50"/>
      <c r="AP377" s="50" t="str">
        <f t="shared" si="15"/>
        <v>A year to year participation rate change of more than 4% was identified for at least one subgroup, assessment type, or grade. Please review the CDQR Year to Year tab. Please resubmit SY 2017-18 data or submit a data note to explain why these data are accurate.</v>
      </c>
      <c r="AQ377" s="50" t="str">
        <f t="shared" si="16"/>
        <v>One of the key changes affecting Participation and Achievement, Regular With and Without Accommodations and Alternate Assessment, specifically at the high school level, was that Ed 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
In addition to the change of HS testing grade, 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As noted, an inconsistent decrease in the number and percent of 3rd grade students, who participated in the math assessment with accommodations, was observed for the 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According to the North Dakota Census Office, the population of the state has seen a continuing and dramatic increase in population over the last several years.  The United State Census Bureau estimates North Dakota population has had a 12.3% increase since the last census, occurring in 2010.  Estimated population totals from 2016 to 2017 continue to show this upward trend.  Not only is the overall population increasing, but we are also seeing an increase in our racial and ethnic diversity.  In 2010, North Dakota’s minority population was at 10%.  By 2016, population estimates show the minority population increasing to 15%.  While Native Americans are still by far the largest minority group represented in North Dakota, there has been a significant increase in the Black and Hispanic populations.  Statistics from 2018 also show high numbers in our international migration, compared to domestic migrants. Changes in the overall population and diversity of North Dakota are reflected in the increase of our Black, Hispanic, and LEP subgroups represented in our North Dakota State Assessments. 
Bonnie Weisz, Assistant Director Assessment, bweisz@nd.gov, 701-328-1838</v>
      </c>
      <c r="AR377" s="50"/>
      <c r="AS377" s="50" t="str">
        <f t="shared" si="17"/>
        <v>Include</v>
      </c>
      <c r="AT377" s="50" t="str">
        <f>IF(VLOOKUP($A377,'Data Notes - Working'!$A$2:$BP$571,55,FALSE)=0,"",VLOOKUP($A377,'Data Notes - Working'!$A$2:$BP$571,55,FALSE))</f>
        <v/>
      </c>
      <c r="AU377" s="50" t="str">
        <f>IF(VLOOKUP($A377,'Data Notes - Working'!$A$2:$BP$571,56,FALSE)=0,"",VLOOKUP($A377,'Data Notes - Working'!$A$2:$BP$571,56,FALSE))</f>
        <v/>
      </c>
      <c r="AV377" s="50" t="str">
        <f>IF(VLOOKUP($A377,'Data Notes - Working'!$A$2:$BP$571,57,FALSE)=0,"",VLOOKUP($A377,'Data Notes - Working'!$A$2:$BP$571,57,FALSE))</f>
        <v>Y2Y explained</v>
      </c>
      <c r="AW377" s="50" t="str">
        <f>IF(VLOOKUP($A377,'Data Notes - Working'!$A$2:$BP$571,58,FALSE)=0,"",VLOOKUP($A377,'Data Notes - Working'!$A$2:$BP$571,58,FALSE))</f>
        <v/>
      </c>
      <c r="AX377" s="50" t="str">
        <f>IF(VLOOKUP(A377,'Data Notes - Working'!A376:BP945,59,FALSE)=0,"",VLOOKUP(A377,'Data Notes - Working'!A376:BP945,59,FALSE))</f>
        <v>No</v>
      </c>
      <c r="AY377" s="50" t="str">
        <f>IF(VLOOKUP($A377,'Data Notes - Working'!$A$2:$BP$571,60,FALSE)=0,"",VLOOKUP($A377,'Data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v>
      </c>
      <c r="AZ377" s="50" t="str">
        <f>IF(VLOOKUP($A377,'Data Notes - Working'!$A$2:$BP$571,61,FALSE)=0,"",VLOOKUP($A377,'Data Notes - Working'!$A$2:$BP$571,61,FALSE))</f>
        <v>One of the key changes affecting Participation and Achievement, Regular With and Without Accommodations and Alternate Assessment, specifically at the high school level, was that Ed 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
In addition to the change of HS testing grade, 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As noted, an inconsistent decrease in the number and percent of 3rd grade students, who participated in the math assessment with accommodations, was observed for the 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According to the North Dakota Census Office, the population of the state has seen a continuing and dramatic increase in population over the last several years.  The United State Census Bureau estimates North Dakota population has had a 12.3% increase since the last census, occurring in 2010.  Estimated population totals from 2016 to 2017 continue to show this upward trend.  Not only is the overall population increasing, but we are also seeing an increase in our racial and ethnic diversity.  In 2010, North Dakota’s minority population was at 10%.  By 2016, population estimates show the minority population increasing to 15%.  While Native Americans are still by far the largest minority group represented in North Dakota, there has been a significant increase in the Black and Hispanic populations.  Statistics from 2018 also show high numbers in our international migration, compared to domestic migrants. Changes in the overall population and diversity of North Dakota are reflected in the increase of our Black, Hispanic, and LEP subgroups represented in our North Dakota State Assessments. 
Bonnie Weisz, Assistant Director Assessment, bweisz@nd.gov, 701-328-1838</v>
      </c>
      <c r="BA377" s="50"/>
      <c r="BB377" s="50"/>
      <c r="BC377" s="50"/>
      <c r="BD377" s="50"/>
      <c r="BE377" s="50"/>
      <c r="BF377" s="50"/>
      <c r="BG377" s="50"/>
    </row>
    <row r="378" spans="1:59" s="9" customFormat="1" ht="409.5">
      <c r="A378" s="13" t="s">
        <v>1456</v>
      </c>
      <c r="B378" s="14" t="s">
        <v>45</v>
      </c>
      <c r="C378" s="14" t="s">
        <v>46</v>
      </c>
      <c r="D378" s="14" t="s">
        <v>47</v>
      </c>
      <c r="E378" s="14" t="s">
        <v>1451</v>
      </c>
      <c r="F378" s="14" t="s">
        <v>1452</v>
      </c>
      <c r="G378" s="13" t="s">
        <v>179</v>
      </c>
      <c r="H378" s="14">
        <v>185</v>
      </c>
      <c r="I378" s="14">
        <v>588</v>
      </c>
      <c r="J378" s="14" t="s">
        <v>73</v>
      </c>
      <c r="K378" s="14" t="s">
        <v>180</v>
      </c>
      <c r="L378" s="14" t="s">
        <v>53</v>
      </c>
      <c r="M378" s="14" t="s">
        <v>54</v>
      </c>
      <c r="N378" s="14"/>
      <c r="O378" s="14"/>
      <c r="P378" s="14" t="s">
        <v>274</v>
      </c>
      <c r="Q378" s="14" t="s">
        <v>56</v>
      </c>
      <c r="R378" s="14" t="s">
        <v>68</v>
      </c>
      <c r="S378" s="14" t="s">
        <v>58</v>
      </c>
      <c r="T378" s="50" t="s">
        <v>1457</v>
      </c>
      <c r="U378" s="50"/>
      <c r="V378" s="50" t="s">
        <v>1457</v>
      </c>
      <c r="W378" s="26" t="s">
        <v>1458</v>
      </c>
      <c r="X378" s="50"/>
      <c r="Y378" s="50"/>
      <c r="Z378" s="50"/>
      <c r="AA378" s="23"/>
      <c r="AB378" s="23"/>
      <c r="AC378" s="23"/>
      <c r="AD378" s="23"/>
      <c r="AE378" s="23"/>
      <c r="AF378" s="23"/>
      <c r="AG378" s="23"/>
      <c r="AH378" s="23" t="s">
        <v>61</v>
      </c>
      <c r="AI378" s="23" t="s">
        <v>62</v>
      </c>
      <c r="AJ378" s="14"/>
      <c r="AK378" s="50"/>
      <c r="AL378" s="50"/>
      <c r="AM378" s="50"/>
      <c r="AN378" s="50"/>
      <c r="AO378" s="50"/>
      <c r="AP378" s="50" t="str">
        <f t="shared" si="15"/>
        <v/>
      </c>
      <c r="AQ378" s="50" t="str">
        <f t="shared" si="16"/>
        <v>MIG (Math (FS 185) 88.89% Participation - Our migrant population often follows available work.  The majority of migrant workers do not stay in the state during the winter season.  Students most likely left prior to testing.  With a switch to a new assessment this year, the testing window also was shortened, which could have impacted students of families returning in late spring who may have tested the previous year.  While our migrant numbers are relatively small, we did see a fairly large increase in our migrant student population reported in 17-18.  This does support the migrant population increase we are seeing in the state.  Of the main non-participation reasons for migrant students, five were for absense and another seven showed as transfered out of district.  Since our enrollment records showed that these students were still enrolled at the inital part of the testing window, we counted these "transfer"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Additionally, this was the first year that our state legislature put into century code a Parental Directive option, allowing parents to opt their students out of state testing, which some migrant parents did take advantage of.
Bonnie Weisz, Assistant Director Assessment, bweisz@nd.gov, 701-328-1838</v>
      </c>
      <c r="AR378" s="50"/>
      <c r="AS378" s="50" t="str">
        <f t="shared" si="17"/>
        <v>Exclude</v>
      </c>
      <c r="AT378" s="50" t="str">
        <f>IF(VLOOKUP($A378,'Data Notes - Working'!$A$2:$BP$571,55,FALSE)=0,"",VLOOKUP($A378,'Data Notes - Working'!$A$2:$BP$571,55,FALSE))</f>
        <v>No</v>
      </c>
      <c r="AU378" s="50" t="str">
        <f>IF(VLOOKUP($A378,'Data Notes - Working'!$A$2:$BP$571,56,FALSE)=0,"",VLOOKUP($A378,'Data Notes - Working'!$A$2:$BP$571,56,FALSE))</f>
        <v>Resolved</v>
      </c>
      <c r="AV378" s="50" t="str">
        <f>IF(VLOOKUP($A378,'Data Notes - Working'!$A$2:$BP$571,57,FALSE)=0,"",VLOOKUP($A378,'Data Notes - Working'!$A$2:$BP$571,57,FALSE))</f>
        <v/>
      </c>
      <c r="AW378" s="50" t="str">
        <f>IF(VLOOKUP($A378,'Data Notes - Working'!$A$2:$BP$571,58,FALSE)=0,"",VLOOKUP($A378,'Data Notes - Working'!$A$2:$BP$571,58,FALSE))</f>
        <v/>
      </c>
      <c r="AX378" s="50" t="str">
        <f>IF(VLOOKUP(A378,'Data Notes - Working'!A377:BP946,59,FALSE)=0,"",VLOOKUP(A378,'Data Notes - Working'!A377:BP946,59,FALSE))</f>
        <v/>
      </c>
      <c r="AY378" s="50" t="str">
        <f>IF(VLOOKUP($A378,'Data Notes - Working'!$A$2:$BP$571,60,FALSE)=0,"",VLOOKUP($A378,'Data Notes - Working'!$A$2:$BP$571,60,FALSE))</f>
        <v/>
      </c>
      <c r="AZ378" s="50" t="str">
        <f>IF(VLOOKUP($A378,'Data Notes - Working'!$A$2:$BP$571,61,FALSE)=0,"",VLOOKUP($A378,'Data Notes - Working'!$A$2:$BP$571,61,FALSE))</f>
        <v/>
      </c>
      <c r="BA378" s="50"/>
      <c r="BB378" s="50"/>
      <c r="BC378" s="50"/>
      <c r="BD378" s="50"/>
      <c r="BE378" s="50"/>
      <c r="BF378" s="50"/>
      <c r="BG378" s="50"/>
    </row>
    <row r="379" spans="1:59" s="9" customFormat="1" ht="409.5">
      <c r="A379" s="13" t="s">
        <v>1459</v>
      </c>
      <c r="B379" s="14" t="s">
        <v>45</v>
      </c>
      <c r="C379" s="14" t="s">
        <v>46</v>
      </c>
      <c r="D379" s="14" t="s">
        <v>47</v>
      </c>
      <c r="E379" s="14" t="s">
        <v>1451</v>
      </c>
      <c r="F379" s="14" t="s">
        <v>1452</v>
      </c>
      <c r="G379" s="13" t="s">
        <v>179</v>
      </c>
      <c r="H379" s="14">
        <v>188</v>
      </c>
      <c r="I379" s="14">
        <v>589</v>
      </c>
      <c r="J379" s="14" t="s">
        <v>73</v>
      </c>
      <c r="K379" s="14" t="s">
        <v>180</v>
      </c>
      <c r="L379" s="14" t="s">
        <v>53</v>
      </c>
      <c r="M379" s="14"/>
      <c r="N379" s="14" t="s">
        <v>54</v>
      </c>
      <c r="O379" s="14"/>
      <c r="P379" s="14" t="s">
        <v>1316</v>
      </c>
      <c r="Q379" s="14" t="s">
        <v>56</v>
      </c>
      <c r="R379" s="14" t="s">
        <v>68</v>
      </c>
      <c r="S379" s="14" t="s">
        <v>58</v>
      </c>
      <c r="T379" s="50" t="s">
        <v>1460</v>
      </c>
      <c r="U379" s="50"/>
      <c r="V379" s="50" t="s">
        <v>1460</v>
      </c>
      <c r="W379" s="26" t="s">
        <v>1461</v>
      </c>
      <c r="X379" s="50"/>
      <c r="Y379" s="50"/>
      <c r="Z379" s="50"/>
      <c r="AA379" s="23"/>
      <c r="AB379" s="23"/>
      <c r="AC379" s="23"/>
      <c r="AD379" s="23"/>
      <c r="AE379" s="23"/>
      <c r="AF379" s="23"/>
      <c r="AG379" s="23"/>
      <c r="AH379" s="23" t="s">
        <v>61</v>
      </c>
      <c r="AI379" s="23" t="s">
        <v>62</v>
      </c>
      <c r="AJ379" s="14"/>
      <c r="AK379" s="50"/>
      <c r="AL379" s="50"/>
      <c r="AM379" s="50"/>
      <c r="AN379" s="50"/>
      <c r="AO379" s="50"/>
      <c r="AP379" s="50" t="str">
        <f t="shared" si="15"/>
        <v/>
      </c>
      <c r="AQ379" s="50" t="str">
        <f t="shared" si="16"/>
        <v>MIG (Reading/Language Arts Participation (FS 188) – 89.68% Participation - Our migrant population often follows available work.  The majority of migrant workers do not stay in the state during the winter season.  Students most likely left prior to testing.  With a switch to a new assessment this year, the testing window also was shortened, which could have impacted students of families returning in late spring who may have tested the previous year.  While our migrant numbers are relatively small, we did see a fairly large increase in our migrant student population reported in 17-18.  This does support the migrant population increase we are seeing in the state.  Of the main non-participation reasons for migrant students, five were for absense and another seven showed as transfered out of district.  Since our enrollment records showed that these students were still enrolled at the inital part of the testing window, we counted these "transfer"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Additionally, this was the first year that our state legislature put into century code a Parental Directive option, allowing parents to opt their students out of state testing, which some migrant parents did take advantage of.
Bonnie Weisz, Assistant Director Assessment, bweisz@nd.gov, 701-328-1838
LEP (Reading/Language Arts Participation (FS 188) – 93% Participation - Since a significant number of our LEP students are also migrant students, we see some similar characteristics concerning non-participation. Of the main non-participation reasons for LEP students, fifty one were marked for absense and another nineteen showed as transfered out of district.  Since our enrollment records showed that these students were still enrolled at the inital part of the testing window, we counted these "transfer"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LEP students who are also migrant could also be affected by the new shortened testing window ending earlier in the spring which provides less opportunities for those students coming back later in the spring to test. Additionally, this was the first year that our state legislature put into century code a Parental Directive option, allowing parents to opt their students out of state testing, which several LEP parents took advantage of. 
HOM (Reading/Language Arts Participation (FS 188) – Our homeless subgroup participation was 94.4%, just short of the required 95%.  There were a total of 826 homeless students reported for the Reading Assessment.  44 students were coded as non-participants.  This is a participation rate of  94.67%.  There were two students marked as medically exempt.  Adding these two exempt testers into the total, brings our participation rate down to 94.4%, slightly below the required 95% rate. Since these students are exempt and not counted as non-participants, it would seem they should not have a negative impact on our participation rate.  
Considering the circumstances surrounding homelessness, it is often difficult for these students to even make it to school, much less test.  The highest reasons for non-participation in this group were for absenses and for transfer out of the district after the start of the initial testing window.  As with migrant students, these homeless students most likely left the district prior to the official transfer date listed by the district in their enrollment report. With a new assessment and new reporting rules in place, these transfer students may not have been counted as non-participants in past years' reporting.  There were also parents of homeless students who took advantage of the Parental Directive option, allowing them to opt their students out of state testing.</v>
      </c>
      <c r="AR379" s="50"/>
      <c r="AS379" s="50" t="str">
        <f t="shared" si="17"/>
        <v>Exclude</v>
      </c>
      <c r="AT379" s="50" t="str">
        <f>IF(VLOOKUP($A379,'Data Notes - Working'!$A$2:$BP$571,55,FALSE)=0,"",VLOOKUP($A379,'Data Notes - Working'!$A$2:$BP$571,55,FALSE))</f>
        <v>No</v>
      </c>
      <c r="AU379" s="50" t="str">
        <f>IF(VLOOKUP($A379,'Data Notes - Working'!$A$2:$BP$571,56,FALSE)=0,"",VLOOKUP($A379,'Data Notes - Working'!$A$2:$BP$571,56,FALSE))</f>
        <v>Resolved</v>
      </c>
      <c r="AV379" s="50" t="str">
        <f>IF(VLOOKUP($A379,'Data Notes - Working'!$A$2:$BP$571,57,FALSE)=0,"",VLOOKUP($A379,'Data Notes - Working'!$A$2:$BP$571,57,FALSE))</f>
        <v/>
      </c>
      <c r="AW379" s="50" t="str">
        <f>IF(VLOOKUP($A379,'Data Notes - Working'!$A$2:$BP$571,58,FALSE)=0,"",VLOOKUP($A379,'Data Notes - Working'!$A$2:$BP$571,58,FALSE))</f>
        <v/>
      </c>
      <c r="AX379" s="50" t="str">
        <f>IF(VLOOKUP(A379,'Data Notes - Working'!A378:BP947,59,FALSE)=0,"",VLOOKUP(A379,'Data Notes - Working'!A378:BP947,59,FALSE))</f>
        <v/>
      </c>
      <c r="AY379" s="50" t="str">
        <f>IF(VLOOKUP($A379,'Data Notes - Working'!$A$2:$BP$571,60,FALSE)=0,"",VLOOKUP($A379,'Data Notes - Working'!$A$2:$BP$571,60,FALSE))</f>
        <v/>
      </c>
      <c r="AZ379" s="50" t="str">
        <f>IF(VLOOKUP($A379,'Data Notes - Working'!$A$2:$BP$571,61,FALSE)=0,"",VLOOKUP($A379,'Data Notes - Working'!$A$2:$BP$571,61,FALSE))</f>
        <v/>
      </c>
      <c r="BA379" s="50"/>
      <c r="BB379" s="50"/>
      <c r="BC379" s="50"/>
      <c r="BD379" s="50"/>
      <c r="BE379" s="50"/>
      <c r="BF379" s="50"/>
      <c r="BG379" s="50"/>
    </row>
    <row r="380" spans="1:59" s="9" customFormat="1" ht="195">
      <c r="A380" s="13" t="s">
        <v>1462</v>
      </c>
      <c r="B380" s="14" t="s">
        <v>45</v>
      </c>
      <c r="C380" s="14" t="s">
        <v>46</v>
      </c>
      <c r="D380" s="14" t="s">
        <v>47</v>
      </c>
      <c r="E380" s="14" t="s">
        <v>1463</v>
      </c>
      <c r="F380" s="14" t="s">
        <v>1464</v>
      </c>
      <c r="G380" s="13" t="s">
        <v>104</v>
      </c>
      <c r="H380" s="14">
        <v>175</v>
      </c>
      <c r="I380" s="14">
        <v>583</v>
      </c>
      <c r="J380" s="14" t="s">
        <v>73</v>
      </c>
      <c r="K380" s="14" t="s">
        <v>107</v>
      </c>
      <c r="L380" s="14" t="s">
        <v>53</v>
      </c>
      <c r="M380" s="14" t="s">
        <v>54</v>
      </c>
      <c r="N380" s="14"/>
      <c r="O380" s="14"/>
      <c r="P380" s="14" t="s">
        <v>108</v>
      </c>
      <c r="Q380" s="14" t="s">
        <v>108</v>
      </c>
      <c r="R380" s="14" t="s">
        <v>108</v>
      </c>
      <c r="S380" s="14" t="s">
        <v>108</v>
      </c>
      <c r="T380" s="50" t="s">
        <v>208</v>
      </c>
      <c r="U380" s="50"/>
      <c r="V380" s="50" t="s">
        <v>208</v>
      </c>
      <c r="W380" s="26" t="s">
        <v>1465</v>
      </c>
      <c r="X380" s="50"/>
      <c r="Y380" s="50"/>
      <c r="Z380" s="50"/>
      <c r="AA380" s="23" t="s">
        <v>54</v>
      </c>
      <c r="AB380" s="23"/>
      <c r="AC380" s="23"/>
      <c r="AD380" s="14" t="s">
        <v>108</v>
      </c>
      <c r="AE380" s="14" t="s">
        <v>108</v>
      </c>
      <c r="AF380" s="14" t="s">
        <v>108</v>
      </c>
      <c r="AG380" s="14" t="s">
        <v>108</v>
      </c>
      <c r="AH380" s="23" t="s">
        <v>185</v>
      </c>
      <c r="AI380" s="23" t="s">
        <v>101</v>
      </c>
      <c r="AJ380" s="50"/>
      <c r="AK380" s="50" t="s">
        <v>116</v>
      </c>
      <c r="AL380" s="50"/>
      <c r="AM380" s="50"/>
      <c r="AN380" s="50"/>
      <c r="AO380" s="50"/>
      <c r="AP380" s="50" t="str">
        <f t="shared" si="15"/>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Q380" s="50" t="str">
        <f t="shared" si="16"/>
        <v>The Northern Mariana Islands reviewed and compared its data with the Year to Year Change Report, and the data reported is accurate and reflects what was originally reported. The year to year changes in proficiency rate for Math Proficiency in students taking the Alternate Assessment based on alternate achievement standards and regular assessments based on grade level achievement standards without accomodation is due to a decrease in the number of students taking these assessments in grades 4, 5, and 7.</v>
      </c>
      <c r="AR380" s="50"/>
      <c r="AS380" s="50" t="str">
        <f t="shared" si="17"/>
        <v>Include</v>
      </c>
      <c r="AT380" s="50" t="str">
        <f>IF(VLOOKUP($A380,'Data Notes - Working'!$A$2:$BP$571,55,FALSE)=0,"",VLOOKUP($A380,'Data Notes - Working'!$A$2:$BP$571,55,FALSE))</f>
        <v>Not included in LEA or SCH files</v>
      </c>
      <c r="AU380" s="50" t="str">
        <f>IF(VLOOKUP($A380,'Data Notes - Working'!$A$2:$BP$571,56,FALSE)=0,"",VLOOKUP($A380,'Data Notes - Working'!$A$2:$BP$571,56,FALSE))</f>
        <v/>
      </c>
      <c r="AV380" s="50" t="str">
        <f>IF(VLOOKUP($A380,'Data Notes - Working'!$A$2:$BP$571,57,FALSE)=0,"",VLOOKUP($A380,'Data Notes - Working'!$A$2:$BP$571,57,FALSE))</f>
        <v>Y2Y explained</v>
      </c>
      <c r="AW380" s="50" t="str">
        <f>IF(VLOOKUP($A380,'Data Notes - Working'!$A$2:$BP$571,58,FALSE)=0,"",VLOOKUP($A380,'Data Notes - Working'!$A$2:$BP$571,58,FALSE))</f>
        <v/>
      </c>
      <c r="AX380" s="50" t="str">
        <f>IF(VLOOKUP(A380,'Data Notes - Working'!A379:BP948,59,FALSE)=0,"",VLOOKUP(A380,'Data Notes - Working'!A379:BP948,59,FALSE))</f>
        <v>Yes</v>
      </c>
      <c r="AY380" s="50" t="str">
        <f>IF(VLOOKUP($A380,'Data Notes - Working'!$A$2:$BP$571,60,FALSE)=0,"",VLOOKUP($A380,'Data Notes - Working'!$A$2:$BP$571,60,FALSE))</f>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ED Note: State indicated that data were correct as reported.</v>
      </c>
      <c r="AZ380" s="50" t="str">
        <f>IF(VLOOKUP($A380,'Data Notes - Working'!$A$2:$BP$571,61,FALSE)=0,"",VLOOKUP($A380,'Data Notes - Working'!$A$2:$BP$571,61,FALSE))</f>
        <v>The year to year changes in proficiency rate for Math Proficiency in students taking the Alternate Assessment based on alternate achievement standards and regular assessments based on grade level achievement standards without accomodation is due to a decrease in the number of students taking these assessments in grades 4, 5, and 7.</v>
      </c>
      <c r="BA380" s="50"/>
      <c r="BB380" s="50"/>
      <c r="BC380" s="50"/>
      <c r="BD380" s="50"/>
      <c r="BE380" s="50"/>
      <c r="BF380" s="50"/>
      <c r="BG380" s="50"/>
    </row>
    <row r="381" spans="1:59" s="9" customFormat="1" ht="135">
      <c r="A381" s="13" t="s">
        <v>1467</v>
      </c>
      <c r="B381" s="14" t="s">
        <v>45</v>
      </c>
      <c r="C381" s="14" t="s">
        <v>46</v>
      </c>
      <c r="D381" s="14" t="s">
        <v>47</v>
      </c>
      <c r="E381" s="14" t="s">
        <v>1463</v>
      </c>
      <c r="F381" s="14" t="s">
        <v>1464</v>
      </c>
      <c r="G381" s="13" t="s">
        <v>118</v>
      </c>
      <c r="H381" s="14" t="s">
        <v>91</v>
      </c>
      <c r="I381" s="14" t="s">
        <v>92</v>
      </c>
      <c r="J381" s="14" t="s">
        <v>73</v>
      </c>
      <c r="K381" s="14" t="s">
        <v>121</v>
      </c>
      <c r="L381" s="14" t="s">
        <v>53</v>
      </c>
      <c r="M381" s="14" t="s">
        <v>54</v>
      </c>
      <c r="N381" s="14" t="s">
        <v>54</v>
      </c>
      <c r="O381" s="14"/>
      <c r="P381" s="14" t="s">
        <v>108</v>
      </c>
      <c r="Q381" s="14" t="s">
        <v>108</v>
      </c>
      <c r="R381" s="14" t="s">
        <v>108</v>
      </c>
      <c r="S381" s="14" t="s">
        <v>108</v>
      </c>
      <c r="T381" s="50" t="s">
        <v>164</v>
      </c>
      <c r="U381" s="50"/>
      <c r="V381" s="7" t="s">
        <v>164</v>
      </c>
      <c r="W381" s="26" t="s">
        <v>1468</v>
      </c>
      <c r="X381" s="50"/>
      <c r="Y381" s="50"/>
      <c r="Z381" s="50"/>
      <c r="AA381" s="23" t="s">
        <v>54</v>
      </c>
      <c r="AB381" s="23" t="s">
        <v>54</v>
      </c>
      <c r="AC381" s="23"/>
      <c r="AD381" s="14" t="s">
        <v>108</v>
      </c>
      <c r="AE381" s="14" t="s">
        <v>108</v>
      </c>
      <c r="AF381" s="14" t="s">
        <v>108</v>
      </c>
      <c r="AG381" s="14" t="s">
        <v>108</v>
      </c>
      <c r="AH381" s="23" t="s">
        <v>185</v>
      </c>
      <c r="AI381" s="23" t="s">
        <v>101</v>
      </c>
      <c r="AJ381" s="50"/>
      <c r="AK381" s="7" t="s">
        <v>166</v>
      </c>
      <c r="AL381" s="50"/>
      <c r="AM381" s="50"/>
      <c r="AN381" s="50"/>
      <c r="AO381" s="50"/>
      <c r="AP381" s="50" t="str">
        <f t="shared" si="15"/>
        <v>A year to year participation rate change of more than 4% was identified for at least one subgroup, assessment type, or grade. Please review the CDQR Year to Year tab. Please resubmit SY 2017-18 data or submit a data note to explain why these data are accurate.</v>
      </c>
      <c r="AQ381" s="50" t="str">
        <f t="shared" si="16"/>
        <v>The Northern Mariana Islands reviewed and compared its data with the Year to Year Change Report, and the data reported is accurate and reflects what was originally reported. The participation rate change of more than 4 % is due to an increase in the number of students you participated and received a valid score in SY 17-18 compared to SY 16-17.</v>
      </c>
      <c r="AR381" s="50"/>
      <c r="AS381" s="50" t="str">
        <f t="shared" si="17"/>
        <v>Include</v>
      </c>
      <c r="AT381" s="50" t="str">
        <f>IF(VLOOKUP($A381,'Data Notes - Working'!$A$2:$BP$571,55,FALSE)=0,"",VLOOKUP($A381,'Data Notes - Working'!$A$2:$BP$571,55,FALSE))</f>
        <v>Not included in LEA or SCH files</v>
      </c>
      <c r="AU381" s="50" t="str">
        <f>IF(VLOOKUP($A381,'Data Notes - Working'!$A$2:$BP$571,56,FALSE)=0,"",VLOOKUP($A381,'Data Notes - Working'!$A$2:$BP$571,56,FALSE))</f>
        <v/>
      </c>
      <c r="AV381" s="50" t="str">
        <f>IF(VLOOKUP($A381,'Data Notes - Working'!$A$2:$BP$571,57,FALSE)=0,"",VLOOKUP($A381,'Data Notes - Working'!$A$2:$BP$571,57,FALSE))</f>
        <v>Y2Y explained</v>
      </c>
      <c r="AW381" s="50" t="str">
        <f>IF(VLOOKUP($A381,'Data Notes - Working'!$A$2:$BP$571,58,FALSE)=0,"",VLOOKUP($A381,'Data Notes - Working'!$A$2:$BP$571,58,FALSE))</f>
        <v/>
      </c>
      <c r="AX381" s="50" t="str">
        <f>IF(VLOOKUP(A381,'Data Notes - Working'!A380:BP949,59,FALSE)=0,"",VLOOKUP(A381,'Data Notes - Working'!A380:BP949,59,FALSE))</f>
        <v>Yes</v>
      </c>
      <c r="AY381" s="50" t="str">
        <f>IF(VLOOKUP($A381,'Data Notes - Working'!$A$2:$BP$571,60,FALSE)=0,"",VLOOKUP($A381,'Data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
ED Note: State indicated that data were correct as reported.</v>
      </c>
      <c r="AZ381" s="50" t="str">
        <f>IF(VLOOKUP($A381,'Data Notes - Working'!$A$2:$BP$571,61,FALSE)=0,"",VLOOKUP($A381,'Data Notes - Working'!$A$2:$BP$571,61,FALSE))</f>
        <v>The participation rate change of more than 4% is due to an increase in the number of students you participated and received a valid score in SY 2017-18 compared to SY 2016-17.</v>
      </c>
      <c r="BA381" s="50"/>
      <c r="BB381" s="50"/>
      <c r="BC381" s="50"/>
      <c r="BD381" s="50"/>
      <c r="BE381" s="50"/>
      <c r="BF381" s="50"/>
      <c r="BG381" s="50"/>
    </row>
    <row r="382" spans="1:59" s="9" customFormat="1" ht="165.75">
      <c r="A382" s="13" t="s">
        <v>1470</v>
      </c>
      <c r="B382" s="14" t="s">
        <v>45</v>
      </c>
      <c r="C382" s="14" t="s">
        <v>46</v>
      </c>
      <c r="D382" s="14" t="s">
        <v>47</v>
      </c>
      <c r="E382" s="14" t="s">
        <v>1463</v>
      </c>
      <c r="F382" s="14" t="s">
        <v>1464</v>
      </c>
      <c r="G382" s="13" t="s">
        <v>179</v>
      </c>
      <c r="H382" s="14">
        <v>185</v>
      </c>
      <c r="I382" s="14">
        <v>588</v>
      </c>
      <c r="J382" s="14" t="s">
        <v>73</v>
      </c>
      <c r="K382" s="14" t="s">
        <v>180</v>
      </c>
      <c r="L382" s="14" t="s">
        <v>53</v>
      </c>
      <c r="M382" s="14" t="s">
        <v>54</v>
      </c>
      <c r="N382" s="14"/>
      <c r="O382" s="14"/>
      <c r="P382" s="14" t="s">
        <v>216</v>
      </c>
      <c r="Q382" s="14" t="s">
        <v>56</v>
      </c>
      <c r="R382" s="14" t="s">
        <v>68</v>
      </c>
      <c r="S382" s="14" t="s">
        <v>58</v>
      </c>
      <c r="T382" s="50" t="s">
        <v>1471</v>
      </c>
      <c r="U382" s="50"/>
      <c r="V382" s="50" t="s">
        <v>1471</v>
      </c>
      <c r="W382" s="26" t="s">
        <v>1472</v>
      </c>
      <c r="X382" s="50"/>
      <c r="Y382" s="50"/>
      <c r="Z382" s="54" t="s">
        <v>223</v>
      </c>
      <c r="AA382" s="23"/>
      <c r="AB382" s="23"/>
      <c r="AC382" s="23"/>
      <c r="AD382" s="23"/>
      <c r="AE382" s="23"/>
      <c r="AF382" s="23"/>
      <c r="AG382" s="23"/>
      <c r="AH382" s="23" t="s">
        <v>61</v>
      </c>
      <c r="AI382" s="23" t="s">
        <v>62</v>
      </c>
      <c r="AJ382" s="14"/>
      <c r="AK382" s="50"/>
      <c r="AL382" s="50"/>
      <c r="AM382" s="50"/>
      <c r="AN382" s="50"/>
      <c r="AO382" s="50"/>
      <c r="AP382" s="50" t="str">
        <f t="shared" si="15"/>
        <v/>
      </c>
      <c r="AQ382" s="50" t="str">
        <f t="shared" si="16"/>
        <v>The Northern Mariana Islands reviewed and compared its data with the Year to Year Change Report, and the data reported is accurate and reflects what was originally reported. The decrease in the number of students with IEP’s who took the Math assessment and received a valid score in SY 17-18 compared to SY 16-17 was due to the number of students who were reported being absent and did not take the math assessment in SY 17-18.</v>
      </c>
      <c r="AR382" s="50"/>
      <c r="AS382" s="50" t="str">
        <f t="shared" si="17"/>
        <v>Exclude</v>
      </c>
      <c r="AT382" s="50" t="str">
        <f>IF(VLOOKUP($A382,'Data Notes - Working'!$A$2:$BP$571,55,FALSE)=0,"",VLOOKUP($A382,'Data Notes - Working'!$A$2:$BP$571,55,FALSE))</f>
        <v>No</v>
      </c>
      <c r="AU382" s="50" t="str">
        <f>IF(VLOOKUP($A382,'Data Notes - Working'!$A$2:$BP$571,56,FALSE)=0,"",VLOOKUP($A382,'Data Notes - Working'!$A$2:$BP$571,56,FALSE))</f>
        <v>Resolved</v>
      </c>
      <c r="AV382" s="50" t="str">
        <f>IF(VLOOKUP($A382,'Data Notes - Working'!$A$2:$BP$571,57,FALSE)=0,"",VLOOKUP($A382,'Data Notes - Working'!$A$2:$BP$571,57,FALSE))</f>
        <v/>
      </c>
      <c r="AW382" s="50" t="str">
        <f>IF(VLOOKUP($A382,'Data Notes - Working'!$A$2:$BP$571,58,FALSE)=0,"",VLOOKUP($A382,'Data Notes - Working'!$A$2:$BP$571,58,FALSE))</f>
        <v/>
      </c>
      <c r="AX382" s="50" t="str">
        <f>IF(VLOOKUP(A382,'Data Notes - Working'!A381:BP950,59,FALSE)=0,"",VLOOKUP(A382,'Data Notes - Working'!A381:BP950,59,FALSE))</f>
        <v>Yes</v>
      </c>
      <c r="AY382" s="50" t="str">
        <f>IF(VLOOKUP($A382,'Data Notes - Working'!$A$2:$BP$571,60,FALSE)=0,"",VLOOKUP($A382,'Data Notes - Working'!$A$2:$BP$571,60,FALSE))</f>
        <v/>
      </c>
      <c r="AZ382" s="50" t="str">
        <f>IF(VLOOKUP($A382,'Data Notes - Working'!$A$2:$BP$571,61,FALSE)=0,"",VLOOKUP($A382,'Data Notes - Working'!$A$2:$BP$571,61,FALSE))</f>
        <v/>
      </c>
      <c r="BA382" s="50"/>
      <c r="BB382" s="50"/>
      <c r="BC382" s="50"/>
      <c r="BD382" s="50"/>
      <c r="BE382" s="50"/>
      <c r="BF382" s="50"/>
      <c r="BG382" s="50"/>
    </row>
    <row r="383" spans="1:59" s="9" customFormat="1" ht="165.75">
      <c r="A383" s="13" t="s">
        <v>1473</v>
      </c>
      <c r="B383" s="14" t="s">
        <v>45</v>
      </c>
      <c r="C383" s="14" t="s">
        <v>46</v>
      </c>
      <c r="D383" s="14" t="s">
        <v>47</v>
      </c>
      <c r="E383" s="14" t="s">
        <v>1463</v>
      </c>
      <c r="F383" s="14" t="s">
        <v>1464</v>
      </c>
      <c r="G383" s="13" t="s">
        <v>179</v>
      </c>
      <c r="H383" s="14">
        <v>188</v>
      </c>
      <c r="I383" s="14">
        <v>589</v>
      </c>
      <c r="J383" s="14" t="s">
        <v>73</v>
      </c>
      <c r="K383" s="14" t="s">
        <v>180</v>
      </c>
      <c r="L383" s="14" t="s">
        <v>53</v>
      </c>
      <c r="M383" s="14"/>
      <c r="N383" s="14" t="s">
        <v>54</v>
      </c>
      <c r="O383" s="14"/>
      <c r="P383" s="14" t="s">
        <v>216</v>
      </c>
      <c r="Q383" s="14" t="s">
        <v>56</v>
      </c>
      <c r="R383" s="14" t="s">
        <v>68</v>
      </c>
      <c r="S383" s="14" t="s">
        <v>58</v>
      </c>
      <c r="T383" s="50" t="s">
        <v>1474</v>
      </c>
      <c r="U383" s="50"/>
      <c r="V383" s="50" t="s">
        <v>1474</v>
      </c>
      <c r="W383" s="26" t="s">
        <v>1475</v>
      </c>
      <c r="X383" s="50"/>
      <c r="Y383" s="50"/>
      <c r="Z383" s="54" t="s">
        <v>223</v>
      </c>
      <c r="AA383" s="23"/>
      <c r="AB383" s="23"/>
      <c r="AC383" s="23"/>
      <c r="AD383" s="23"/>
      <c r="AE383" s="23"/>
      <c r="AF383" s="23"/>
      <c r="AG383" s="23"/>
      <c r="AH383" s="23" t="s">
        <v>61</v>
      </c>
      <c r="AI383" s="23" t="s">
        <v>62</v>
      </c>
      <c r="AJ383" s="14"/>
      <c r="AK383" s="50"/>
      <c r="AL383" s="50"/>
      <c r="AM383" s="50"/>
      <c r="AN383" s="50"/>
      <c r="AO383" s="50"/>
      <c r="AP383" s="50" t="str">
        <f t="shared" si="15"/>
        <v/>
      </c>
      <c r="AQ383" s="50" t="str">
        <f t="shared" si="16"/>
        <v>The Northern Mariana Islands reviewed and compared its data with the Year to Year Change Report, and the data reported is accurate and reflects what was originally reported. The decrease in the number of students with IEP’s who took the Reading assessment and received a valid score in SY 17-18 compared to SY 16-17 was due to the number of students who were reported being absent and did not take the math assessment in SY 17-18.</v>
      </c>
      <c r="AR383" s="50"/>
      <c r="AS383" s="50" t="str">
        <f t="shared" si="17"/>
        <v>Exclude</v>
      </c>
      <c r="AT383" s="50" t="str">
        <f>IF(VLOOKUP($A383,'Data Notes - Working'!$A$2:$BP$571,55,FALSE)=0,"",VLOOKUP($A383,'Data Notes - Working'!$A$2:$BP$571,55,FALSE))</f>
        <v>No</v>
      </c>
      <c r="AU383" s="50" t="str">
        <f>IF(VLOOKUP($A383,'Data Notes - Working'!$A$2:$BP$571,56,FALSE)=0,"",VLOOKUP($A383,'Data Notes - Working'!$A$2:$BP$571,56,FALSE))</f>
        <v>Resolved</v>
      </c>
      <c r="AV383" s="50" t="str">
        <f>IF(VLOOKUP($A383,'Data Notes - Working'!$A$2:$BP$571,57,FALSE)=0,"",VLOOKUP($A383,'Data Notes - Working'!$A$2:$BP$571,57,FALSE))</f>
        <v/>
      </c>
      <c r="AW383" s="50" t="str">
        <f>IF(VLOOKUP($A383,'Data Notes - Working'!$A$2:$BP$571,58,FALSE)=0,"",VLOOKUP($A383,'Data Notes - Working'!$A$2:$BP$571,58,FALSE))</f>
        <v/>
      </c>
      <c r="AX383" s="50" t="str">
        <f>IF(VLOOKUP(A383,'Data Notes - Working'!A382:BP951,59,FALSE)=0,"",VLOOKUP(A383,'Data Notes - Working'!A382:BP951,59,FALSE))</f>
        <v>Yes</v>
      </c>
      <c r="AY383" s="50" t="str">
        <f>IF(VLOOKUP($A383,'Data Notes - Working'!$A$2:$BP$571,60,FALSE)=0,"",VLOOKUP($A383,'Data Notes - Working'!$A$2:$BP$571,60,FALSE))</f>
        <v/>
      </c>
      <c r="AZ383" s="50" t="str">
        <f>IF(VLOOKUP($A383,'Data Notes - Working'!$A$2:$BP$571,61,FALSE)=0,"",VLOOKUP($A383,'Data Notes - Working'!$A$2:$BP$571,61,FALSE))</f>
        <v/>
      </c>
      <c r="BA383" s="50"/>
      <c r="BB383" s="50"/>
      <c r="BC383" s="50"/>
      <c r="BD383" s="50"/>
      <c r="BE383" s="50"/>
      <c r="BF383" s="50"/>
      <c r="BG383" s="50"/>
    </row>
    <row r="384" spans="1:59" s="9" customFormat="1" ht="409.5">
      <c r="A384" s="13" t="s">
        <v>1476</v>
      </c>
      <c r="B384" s="14" t="s">
        <v>45</v>
      </c>
      <c r="C384" s="14" t="s">
        <v>46</v>
      </c>
      <c r="D384" s="14" t="s">
        <v>47</v>
      </c>
      <c r="E384" s="14" t="s">
        <v>1477</v>
      </c>
      <c r="F384" s="14" t="s">
        <v>1478</v>
      </c>
      <c r="G384" s="13" t="s">
        <v>439</v>
      </c>
      <c r="H384" s="14" t="s">
        <v>96</v>
      </c>
      <c r="I384" s="14" t="s">
        <v>97</v>
      </c>
      <c r="J384" s="14" t="s">
        <v>440</v>
      </c>
      <c r="K384" s="14" t="s">
        <v>153</v>
      </c>
      <c r="L384" s="14" t="s">
        <v>53</v>
      </c>
      <c r="M384" s="14" t="s">
        <v>54</v>
      </c>
      <c r="N384" s="14" t="s">
        <v>54</v>
      </c>
      <c r="O384" s="14" t="s">
        <v>54</v>
      </c>
      <c r="P384" s="14" t="s">
        <v>281</v>
      </c>
      <c r="Q384" s="14" t="s">
        <v>56</v>
      </c>
      <c r="R384" s="14" t="s">
        <v>68</v>
      </c>
      <c r="S384" s="14" t="s">
        <v>58</v>
      </c>
      <c r="T384" s="50" t="s">
        <v>1479</v>
      </c>
      <c r="U384" s="50"/>
      <c r="V384" s="50" t="s">
        <v>1479</v>
      </c>
      <c r="W384" s="26" t="s">
        <v>1480</v>
      </c>
      <c r="X384" s="50"/>
      <c r="Y384" s="50"/>
      <c r="Z384" s="50"/>
      <c r="AA384" s="14" t="s">
        <v>54</v>
      </c>
      <c r="AB384" s="14" t="s">
        <v>54</v>
      </c>
      <c r="AC384" s="14" t="s">
        <v>54</v>
      </c>
      <c r="AD384" s="14" t="s">
        <v>281</v>
      </c>
      <c r="AE384" s="14" t="s">
        <v>56</v>
      </c>
      <c r="AF384" s="14" t="s">
        <v>68</v>
      </c>
      <c r="AG384" s="23"/>
      <c r="AH384" s="23" t="s">
        <v>185</v>
      </c>
      <c r="AI384" s="23" t="s">
        <v>101</v>
      </c>
      <c r="AJ384" s="50"/>
      <c r="AK384" s="50" t="s">
        <v>1479</v>
      </c>
      <c r="AL384" s="50"/>
      <c r="AM384" s="50"/>
      <c r="AN384" s="50"/>
      <c r="AO384" s="50"/>
      <c r="AP384" s="50" t="str">
        <f t="shared" si="15"/>
        <v>Achievement and Participation SEA to SCH comparison: The SEA FS 175/178/179/185/188/189 GRAND TOTAL number of students in the FCS subgroup who took an assessment and received a valid score is different by more than 10% and 200 students from the sum of the SCH level counts of students who took an assessment and received a valid score. 
Similar discrepancies exist in the other grade/assessment type combinations. Please revise data and resubmit or explain in a data note why these data are accurate.</v>
      </c>
      <c r="AQ384" s="50" t="str">
        <f t="shared" si="16"/>
        <v xml:space="preserve">Similar to military-affiliated students, students in foster care may be more mobile than other groups of students.  In such scenarios, a student may not spend the majority of his/her time in one particular school, or even school district.  Rather than assigning students to "Accountable" schools and LEAs for participation and proficiency purposes, they are more accurately reported with "Participation" schools and LEAs. The Participation IRN follows the same logic as the Accountable IRN, in that students who are not reported with a "Participation SCH" or "Participation LEA" are rolled up to the SEA level for participation and proficiency calculations, and are reported as such. This policy of "rolling up" students who do not meet Full Academic Year criteria in a single LEA is not based on any demographic attribute, so the higher state-level totals occur across all grade levels, racial/ethnic statuses, assessment types, etc. The Ohio Department of Education follows all published file specifications for reporting of data, including Full Academic Year considerations, so students are indeed reported at the LEA and SCH levels regardless of Full Academic Year considerations.  ED will note that this scenario occurs in Ohio on a yearly basis, lending credibility to the fact that it is a normal and expected data observation. </v>
      </c>
      <c r="AR384" s="50"/>
      <c r="AS384" s="50" t="str">
        <f t="shared" si="17"/>
        <v>Include</v>
      </c>
      <c r="AT384" s="50" t="str">
        <f>IF(VLOOKUP($A384,'Data Notes - Working'!$A$2:$BP$571,55,FALSE)=0,"",VLOOKUP($A384,'Data Notes - Working'!$A$2:$BP$571,55,FALSE))</f>
        <v/>
      </c>
      <c r="AU384" s="50" t="str">
        <f>IF(VLOOKUP($A384,'Data Notes - Working'!$A$2:$BP$571,56,FALSE)=0,"",VLOOKUP($A384,'Data Notes - Working'!$A$2:$BP$571,56,FALSE))</f>
        <v/>
      </c>
      <c r="AV384" s="50" t="str">
        <f>IF(VLOOKUP($A384,'Data Notes - Working'!$A$2:$BP$571,57,FALSE)=0,"",VLOOKUP($A384,'Data Notes - Working'!$A$2:$BP$571,57,FALSE))</f>
        <v/>
      </c>
      <c r="AW384" s="50" t="str">
        <f>IF(VLOOKUP($A384,'Data Notes - Working'!$A$2:$BP$571,58,FALSE)=0,"",VLOOKUP($A384,'Data Notes - Working'!$A$2:$BP$571,58,FALSE))</f>
        <v/>
      </c>
      <c r="AX384" s="50" t="str">
        <f>IF(VLOOKUP(A384,'Data Notes - Working'!A383:BP952,59,FALSE)=0,"",VLOOKUP(A384,'Data Notes - Working'!A383:BP952,59,FALSE))</f>
        <v>No</v>
      </c>
      <c r="AY384" s="50" t="str">
        <f>IF(VLOOKUP($A384,'Data Notes - Working'!$A$2:$BP$571,60,FALSE)=0,"",VLOOKUP($A384,'Data Notes - Working'!$A$2:$BP$571,60,FALSE))</f>
        <v>Achievement and Participation SEA to SCH comparison: The SEA FS 175/178/179/185/188/189 GRAND TOTAL number of students in the FCS subgroup who took an assessment and received a valid score is different by more than 10% and 200 students from the sum of the SCH level counts of students who took an assessment and received a valid score. 
Similar discrepancies exist in the other grade/assessment type combinations. Please revise data and resubmit or explain in a data note why these data are accurate.</v>
      </c>
      <c r="AZ384" s="50" t="str">
        <f>IF(VLOOKUP($A384,'Data Notes - Working'!$A$2:$BP$571,61,FALSE)=0,"",VLOOKUP($A384,'Data Notes - Working'!$A$2:$BP$571,61,FALSE))</f>
        <v xml:space="preserve">Similar to military-affiliated students, students in foster care may be more mobile than other groups of students.  In such scenarios, a student may not spend the majority of his/her time in one particular school, or even school district.  Rather than assigning students to "Accountable" schools and LEAs for participation and proficiency purposes, they are more accurately reported with "Participation" schools and LEAs. The Participation IRN follows the same logic as the Accountable IRN, in that students who are not reported with a "Participation SCH" or "Participation LEA" are rolled up to the SEA level for participation and proficiency calculations, and are reported as such. This policy of "rolling up" students who do not meet Full Academic Year criteria in a single LEA is not based on any demographic attribute, so the higher state-level totals occur across all grade levels, racial/ethnic statuses, assessment types, etc. The Ohio Department of Education follows all published file specifications for reporting of data, including Full Academic Year considerations, so students are indeed reported at the LEA and SCH levels regardless of Full Academic Year considerations.  ED will note that this scenario occurs in Ohio on a yearly basis, lending credibility to the fact that it is a normal and expected data observation. </v>
      </c>
      <c r="BA384" s="50"/>
      <c r="BB384" s="50"/>
      <c r="BC384" s="50"/>
      <c r="BD384" s="50"/>
      <c r="BE384" s="50"/>
      <c r="BF384" s="50"/>
      <c r="BG384" s="50"/>
    </row>
    <row r="385" spans="1:59" s="9" customFormat="1" ht="409.5">
      <c r="A385" s="13" t="s">
        <v>1482</v>
      </c>
      <c r="B385" s="14" t="s">
        <v>45</v>
      </c>
      <c r="C385" s="14" t="s">
        <v>46</v>
      </c>
      <c r="D385" s="14" t="s">
        <v>47</v>
      </c>
      <c r="E385" s="14" t="s">
        <v>1477</v>
      </c>
      <c r="F385" s="14" t="s">
        <v>1478</v>
      </c>
      <c r="G385" s="13" t="s">
        <v>439</v>
      </c>
      <c r="H385" s="14" t="s">
        <v>1483</v>
      </c>
      <c r="I385" s="14" t="s">
        <v>1484</v>
      </c>
      <c r="J385" s="14" t="s">
        <v>440</v>
      </c>
      <c r="K385" s="14" t="s">
        <v>153</v>
      </c>
      <c r="L385" s="14" t="s">
        <v>53</v>
      </c>
      <c r="M385" s="14"/>
      <c r="N385" s="14" t="s">
        <v>54</v>
      </c>
      <c r="O385" s="14" t="s">
        <v>54</v>
      </c>
      <c r="P385" s="14" t="s">
        <v>503</v>
      </c>
      <c r="Q385" s="14" t="s">
        <v>56</v>
      </c>
      <c r="R385" s="14" t="s">
        <v>450</v>
      </c>
      <c r="S385" s="14" t="s">
        <v>58</v>
      </c>
      <c r="T385" s="50" t="s">
        <v>1485</v>
      </c>
      <c r="U385" s="50"/>
      <c r="V385" s="50" t="s">
        <v>1485</v>
      </c>
      <c r="W385" s="26" t="s">
        <v>1486</v>
      </c>
      <c r="X385" s="50"/>
      <c r="Y385" s="50"/>
      <c r="Z385" s="50"/>
      <c r="AA385" s="14"/>
      <c r="AB385" s="14" t="s">
        <v>54</v>
      </c>
      <c r="AC385" s="14" t="s">
        <v>54</v>
      </c>
      <c r="AD385" s="14" t="s">
        <v>503</v>
      </c>
      <c r="AE385" s="14" t="s">
        <v>56</v>
      </c>
      <c r="AF385" s="14" t="s">
        <v>672</v>
      </c>
      <c r="AG385" s="23"/>
      <c r="AH385" s="23" t="s">
        <v>185</v>
      </c>
      <c r="AI385" s="23" t="s">
        <v>101</v>
      </c>
      <c r="AJ385" s="50"/>
      <c r="AK385" s="50" t="s">
        <v>1485</v>
      </c>
      <c r="AL385" s="50"/>
      <c r="AM385" s="50"/>
      <c r="AN385" s="50"/>
      <c r="AO385" s="50"/>
      <c r="AP385" s="50" t="str">
        <f t="shared" si="15"/>
        <v>Achievement SEA to SCH comparison: The SEA FS 178/179/188/189 number of students in the MILCNCTD subgroup who took a(n) ALL, REGASSWOACC assessment and received a valid score is different from the sum of the SCH level count of students who took an assessment and received a valid score. For FS178, the difference is 1216 students, or 29%. For FS179, the difference is 241 students, or 17%. Similar discrepancies exist for in FS188 and FS189. Please revise data and resubmit or explain in a data note why these data are accurate.</v>
      </c>
      <c r="AQ385" s="50" t="str">
        <f t="shared" si="16"/>
        <v>Similar to students in foster care, military-affiliated students may be more mobile than other groups of students.  In such scenarios, a student may not spend the majority of his/her time in one particular school, or even school district.  Rather than assigning students to "Accountable" schools and LEAs for participation and proficiency purposes, they are more accurately reported with "Participation" schools and LEAs. The Participation IRN follows the same logic as the Accountable IRN, in that students who are not reported with a "Participation SCH" or "Participation LEA" are rolled up to the SEA level for participation and proficiency calculations, and are reported as such. This policy of "rolling up" students who do not meet Full Academic Year criteria in a single LEA is not based on any demographic attribute, so the higher state-level totals occur across all grade levels, racial/ethnic statuses, assessment types, etc. The Ohio Department of Education follows all published file specifications for reporting of data, including Full Academic Year considerations, so students are indeed reported at the LEA and SCH levels regardless of Full Academic Year considerations.  ED will note that this scenario occurs in Ohio on a yearly basis, lending credibility to the fact that it is a normal and expected data observation.</v>
      </c>
      <c r="AR385" s="50"/>
      <c r="AS385" s="50" t="str">
        <f t="shared" si="17"/>
        <v>Include</v>
      </c>
      <c r="AT385" s="50" t="str">
        <f>IF(VLOOKUP($A385,'Data Notes - Working'!$A$2:$BP$571,55,FALSE)=0,"",VLOOKUP($A385,'Data Notes - Working'!$A$2:$BP$571,55,FALSE))</f>
        <v/>
      </c>
      <c r="AU385" s="50" t="str">
        <f>IF(VLOOKUP($A385,'Data Notes - Working'!$A$2:$BP$571,56,FALSE)=0,"",VLOOKUP($A385,'Data Notes - Working'!$A$2:$BP$571,56,FALSE))</f>
        <v/>
      </c>
      <c r="AV385" s="50" t="str">
        <f>IF(VLOOKUP($A385,'Data Notes - Working'!$A$2:$BP$571,57,FALSE)=0,"",VLOOKUP($A385,'Data Notes - Working'!$A$2:$BP$571,57,FALSE))</f>
        <v/>
      </c>
      <c r="AW385" s="50" t="str">
        <f>IF(VLOOKUP($A385,'Data Notes - Working'!$A$2:$BP$571,58,FALSE)=0,"",VLOOKUP($A385,'Data Notes - Working'!$A$2:$BP$571,58,FALSE))</f>
        <v/>
      </c>
      <c r="AX385" s="50" t="str">
        <f>IF(VLOOKUP(A385,'Data Notes - Working'!A384:BP953,59,FALSE)=0,"",VLOOKUP(A385,'Data Notes - Working'!A384:BP953,59,FALSE))</f>
        <v>No</v>
      </c>
      <c r="AY385" s="50" t="str">
        <f>IF(VLOOKUP($A385,'Data Notes - Working'!$A$2:$BP$571,60,FALSE)=0,"",VLOOKUP($A385,'Data Notes - Working'!$A$2:$BP$571,60,FALSE))</f>
        <v>Achievement SEA to SCH comparison: The SEA FS 178/179/188/189 number of students in the MILCNCTD subgroup who took a(n) ALL, REGASSWOACC assessment and received a valid score is different from the sum of the SCH level count of students who took an assessment and received a valid score. For FS178, the difference is 1216 students, or 29%. For FS179, the difference is 241 students, or 17%. Similar discrepancies exist for in FS188 and FS189. Please revise data and resubmit or explain in a data note why these data are accurate.</v>
      </c>
      <c r="AZ385" s="50" t="str">
        <f>IF(VLOOKUP($A385,'Data Notes - Working'!$A$2:$BP$571,61,FALSE)=0,"",VLOOKUP($A385,'Data Notes - Working'!$A$2:$BP$571,61,FALSE))</f>
        <v>Similar to students in foster care, military-affiliated students may be more mobile than other groups of students.  In such scenarios, a student may not spend the majority of his/her time in one particular school, or even school district.  Rather than assigning students to "Accountable" schools and LEAs for participation and proficiency purposes, they are more accurately reported with "Participation" schools and LEAs. The Participation IRN follows the same logic as the Accountable IRN, in that students who are not reported with a "Participation SCH" or "Participation LEA" are rolled up to the SEA level for participation and proficiency calculations, and are reported as such. This policy of "rolling up" students who do not meet Full Academic Year criteria in a single LEA is not based on any demographic attribute, so the higher state-level totals occur across all grade levels, racial/ethnic statuses, assessment types, etc. The Ohio Department of Education follows all published file specifications for reporting of data, including Full Academic Year considerations, so students are indeed reported at the LEA and SCH levels regardless of Full Academic Year considerations.  ED will note that this scenario occurs in Ohio on a yearly basis, lending credibility to the fact that it is a normal and expected data observation.</v>
      </c>
      <c r="BA385" s="50"/>
      <c r="BB385" s="50"/>
      <c r="BC385" s="50"/>
      <c r="BD385" s="50"/>
      <c r="BE385" s="50"/>
      <c r="BF385" s="50"/>
      <c r="BG385" s="50"/>
    </row>
    <row r="386" spans="1:59" s="9" customFormat="1" ht="255">
      <c r="A386" s="13" t="s">
        <v>1488</v>
      </c>
      <c r="B386" s="14" t="s">
        <v>45</v>
      </c>
      <c r="C386" s="14" t="s">
        <v>46</v>
      </c>
      <c r="D386" s="14" t="s">
        <v>47</v>
      </c>
      <c r="E386" s="14" t="s">
        <v>1477</v>
      </c>
      <c r="F386" s="14" t="s">
        <v>1478</v>
      </c>
      <c r="G386" s="13" t="s">
        <v>104</v>
      </c>
      <c r="H386" s="14" t="s">
        <v>157</v>
      </c>
      <c r="I386" s="14" t="s">
        <v>158</v>
      </c>
      <c r="J386" s="14" t="s">
        <v>73</v>
      </c>
      <c r="K386" s="14" t="s">
        <v>107</v>
      </c>
      <c r="L386" s="14" t="s">
        <v>53</v>
      </c>
      <c r="M386" s="14" t="s">
        <v>54</v>
      </c>
      <c r="N386" s="14" t="s">
        <v>54</v>
      </c>
      <c r="O386" s="14" t="s">
        <v>54</v>
      </c>
      <c r="P386" s="14" t="s">
        <v>108</v>
      </c>
      <c r="Q386" s="14" t="s">
        <v>108</v>
      </c>
      <c r="R386" s="14" t="s">
        <v>108</v>
      </c>
      <c r="S386" s="14" t="s">
        <v>108</v>
      </c>
      <c r="T386" s="50" t="s">
        <v>109</v>
      </c>
      <c r="U386" s="50"/>
      <c r="V386" s="50" t="s">
        <v>109</v>
      </c>
      <c r="W386" s="26" t="s">
        <v>1489</v>
      </c>
      <c r="X386" s="50"/>
      <c r="Y386" s="50"/>
      <c r="Z386" s="50"/>
      <c r="AA386" s="23" t="s">
        <v>54</v>
      </c>
      <c r="AB386" s="23" t="s">
        <v>54</v>
      </c>
      <c r="AC386" s="23" t="s">
        <v>54</v>
      </c>
      <c r="AD386" s="14" t="s">
        <v>108</v>
      </c>
      <c r="AE386" s="14" t="s">
        <v>108</v>
      </c>
      <c r="AF386" s="14" t="s">
        <v>108</v>
      </c>
      <c r="AG386" s="14" t="s">
        <v>108</v>
      </c>
      <c r="AH386" s="23" t="s">
        <v>185</v>
      </c>
      <c r="AI386" s="23" t="s">
        <v>101</v>
      </c>
      <c r="AJ386" s="50"/>
      <c r="AK386" s="50" t="s">
        <v>111</v>
      </c>
      <c r="AL386" s="50"/>
      <c r="AM386" s="50"/>
      <c r="AN386" s="50"/>
      <c r="AO386" s="50"/>
      <c r="AP386" s="50" t="str">
        <f t="shared" si="15"/>
        <v>A year to year change of more than 200 (count difference) and 10% was identified for at least one subgroup, assessment type, or grade. Please review the CDQR Year to Year tab. Please resubmit SY 2017-18 data or submit a data note to explain why these data are accurate.</v>
      </c>
      <c r="AQ386" s="50" t="str">
        <f t="shared" si="16"/>
        <v xml:space="preserve">In the State of Ohio, significant fluctuation in grade level and/or student subgroup is not uncommon year-to-year.  For example, between SY 17 and SY 18, Ohio observed changes of at least 1,000 students in nine grade levels.  Additionally, every race saw an increase or decrease of at least 1,000 students - most well over that amount.  Between SY 18 and current enrollment figures, Ohio has observed changes of at least 2,000 students in eight grade levels.  Two of these grade levels saw changes in student enrollment of over 3,000.  Ohio also requests that ED verify and provide the methods used to calculate student enrollment from FS185, FS188, and FS189.  There appear to be inconsistencies in the categories being used.   </v>
      </c>
      <c r="AR386" s="50"/>
      <c r="AS386" s="50" t="str">
        <f t="shared" si="17"/>
        <v>Include</v>
      </c>
      <c r="AT386" s="50" t="str">
        <f>IF(VLOOKUP($A386,'Data Notes - Working'!$A$2:$BP$571,55,FALSE)=0,"",VLOOKUP($A386,'Data Notes - Working'!$A$2:$BP$571,55,FALSE))</f>
        <v/>
      </c>
      <c r="AU386" s="50" t="str">
        <f>IF(VLOOKUP($A386,'Data Notes - Working'!$A$2:$BP$571,56,FALSE)=0,"",VLOOKUP($A386,'Data Notes - Working'!$A$2:$BP$571,56,FALSE))</f>
        <v/>
      </c>
      <c r="AV386" s="50" t="str">
        <f>IF(VLOOKUP($A386,'Data Notes - Working'!$A$2:$BP$571,57,FALSE)=0,"",VLOOKUP($A386,'Data Notes - Working'!$A$2:$BP$571,57,FALSE))</f>
        <v>Y2Y explained</v>
      </c>
      <c r="AW386" s="50" t="str">
        <f>IF(VLOOKUP($A386,'Data Notes - Working'!$A$2:$BP$571,58,FALSE)=0,"",VLOOKUP($A386,'Data Notes - Working'!$A$2:$BP$571,58,FALSE))</f>
        <v/>
      </c>
      <c r="AX386" s="50" t="str">
        <f>IF(VLOOKUP(A386,'Data Notes - Working'!A385:BP954,59,FALSE)=0,"",VLOOKUP(A386,'Data Notes - Working'!A385:BP954,59,FALSE))</f>
        <v>No</v>
      </c>
      <c r="AY386" s="50" t="str">
        <f>IF(VLOOKUP($A386,'Data Notes - Working'!$A$2:$BP$571,60,FALSE)=0,"",VLOOKUP($A386,'Data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386" s="50" t="str">
        <f>IF(VLOOKUP($A386,'Data Notes - Working'!$A$2:$BP$571,61,FALSE)=0,"",VLOOKUP($A386,'Data Notes - Working'!$A$2:$BP$571,61,FALSE))</f>
        <v xml:space="preserve">In the State of Ohio, significant fluctuation in grade level and/or student subgroup is not uncommon year-to-year.  For example, between SY 2017 and SY 2018, Ohio observed changes of at least 1,000 students in nine grade levels.  Additionally, every race saw an increase or decrease of at least 1,000 students - most well over that amount.  Between SY 18 and current enrollment figures, Ohio has observed changes of at least 2,000 students in eight grade levels.  Two of these grade levels saw changes in student enrollment of over 3,000.  Ohio also requests that ED verify and provide the methods used to calculate student enrollment from FS185, FS188, and FS189.  There appear to be inconsistencies in the categories being used.   </v>
      </c>
      <c r="BA386" s="50"/>
      <c r="BB386" s="50"/>
      <c r="BC386" s="50"/>
      <c r="BD386" s="50"/>
      <c r="BE386" s="50"/>
      <c r="BF386" s="50"/>
      <c r="BG386" s="50"/>
    </row>
    <row r="387" spans="1:59" s="9" customFormat="1" ht="405">
      <c r="A387" s="13" t="s">
        <v>1491</v>
      </c>
      <c r="B387" s="14" t="s">
        <v>45</v>
      </c>
      <c r="C387" s="14" t="s">
        <v>46</v>
      </c>
      <c r="D387" s="14" t="s">
        <v>47</v>
      </c>
      <c r="E387" s="14" t="s">
        <v>1477</v>
      </c>
      <c r="F387" s="14" t="s">
        <v>1478</v>
      </c>
      <c r="G387" s="14" t="s">
        <v>172</v>
      </c>
      <c r="H387" s="14" t="s">
        <v>91</v>
      </c>
      <c r="I387" s="14" t="s">
        <v>92</v>
      </c>
      <c r="J387" s="14" t="s">
        <v>73</v>
      </c>
      <c r="K387" s="14" t="s">
        <v>173</v>
      </c>
      <c r="L387" s="14" t="s">
        <v>53</v>
      </c>
      <c r="M387" s="14" t="s">
        <v>54</v>
      </c>
      <c r="N387" s="14" t="s">
        <v>54</v>
      </c>
      <c r="O387" s="14"/>
      <c r="P387" s="14" t="s">
        <v>1492</v>
      </c>
      <c r="Q387" s="14" t="s">
        <v>76</v>
      </c>
      <c r="R387" s="14" t="s">
        <v>133</v>
      </c>
      <c r="S387" s="14" t="s">
        <v>58</v>
      </c>
      <c r="T387" s="50" t="s">
        <v>1493</v>
      </c>
      <c r="U387" s="50"/>
      <c r="V387" s="50" t="s">
        <v>1493</v>
      </c>
      <c r="W387" s="26" t="s">
        <v>1494</v>
      </c>
      <c r="X387" s="50"/>
      <c r="Y387" s="50"/>
      <c r="Z387" s="50"/>
      <c r="AA387" s="23"/>
      <c r="AB387" s="23"/>
      <c r="AC387" s="23"/>
      <c r="AD387" s="23"/>
      <c r="AE387" s="23"/>
      <c r="AF387" s="23"/>
      <c r="AG387" s="23"/>
      <c r="AH387" s="23" t="s">
        <v>61</v>
      </c>
      <c r="AI387" s="23" t="s">
        <v>62</v>
      </c>
      <c r="AJ387" s="14"/>
      <c r="AK387" s="50"/>
      <c r="AL387" s="50"/>
      <c r="AM387" s="49"/>
      <c r="AN387" s="49"/>
      <c r="AO387" s="49"/>
      <c r="AP387" s="50" t="str">
        <f t="shared" si="15"/>
        <v/>
      </c>
      <c r="AQ387" s="50" t="str">
        <f t="shared" si="16"/>
        <v>Data have been verified as accurate.  Multiple possibilities exist for this observation, and Ohio notes that differences in reported enrollment exist between all files - FS185, FS188, and FS189. The differences in numbers of students tested across subjects in High School Mathematics, Reading/Language Arts, and Science are attributable to the operation of Ohio's End of Course Exams.  Due to the fact that these tests are not required to be taken when a student is at a particular grade level, not every student will take an exam in every subject area in any given year  There are also more assessments in Mathematics than RLA or SCI, further reducing the possibility that the number of students taking each subject will match.  Differences in the specific student subgroups may occur due to the fact that assessments are administered in different windows, and these students may exhibit greater mobility, leading to movement out of the state prior to a particular window. Ohio also requests that ED verify and provide the methods used to calculate student enrollment from FS185, FS188, and FS189.  There appear to be inconsistencies in the categories being used.</v>
      </c>
      <c r="AR387" s="50"/>
      <c r="AS387" s="50" t="str">
        <f t="shared" si="17"/>
        <v>Exclude</v>
      </c>
      <c r="AT387" s="50" t="str">
        <f>IF(VLOOKUP($A387,'Data Notes - Working'!$A$2:$BP$571,55,FALSE)=0,"",VLOOKUP($A387,'Data Notes - Working'!$A$2:$BP$571,55,FALSE))</f>
        <v>No</v>
      </c>
      <c r="AU387" s="50" t="str">
        <f>IF(VLOOKUP($A387,'Data Notes - Working'!$A$2:$BP$571,56,FALSE)=0,"",VLOOKUP($A387,'Data Notes - Working'!$A$2:$BP$571,56,FALSE))</f>
        <v>Resolved</v>
      </c>
      <c r="AV387" s="50" t="str">
        <f>IF(VLOOKUP($A387,'Data Notes - Working'!$A$2:$BP$571,57,FALSE)=0,"",VLOOKUP($A387,'Data Notes - Working'!$A$2:$BP$571,57,FALSE))</f>
        <v/>
      </c>
      <c r="AW387" s="50" t="str">
        <f>IF(VLOOKUP($A387,'Data Notes - Working'!$A$2:$BP$571,58,FALSE)=0,"",VLOOKUP($A387,'Data Notes - Working'!$A$2:$BP$571,58,FALSE))</f>
        <v/>
      </c>
      <c r="AX387" s="50" t="str">
        <f>IF(VLOOKUP(A387,'Data Notes - Working'!A386:BP955,59,FALSE)=0,"",VLOOKUP(A387,'Data Notes - Working'!A386:BP955,59,FALSE))</f>
        <v>Yes</v>
      </c>
      <c r="AY387" s="50" t="str">
        <f>IF(VLOOKUP($A387,'Data Notes - Working'!$A$2:$BP$571,60,FALSE)=0,"",VLOOKUP($A387,'Data Notes - Working'!$A$2:$BP$571,60,FALSE))</f>
        <v/>
      </c>
      <c r="AZ387" s="50" t="str">
        <f>IF(VLOOKUP($A387,'Data Notes - Working'!$A$2:$BP$571,61,FALSE)=0,"",VLOOKUP($A387,'Data Notes - Working'!$A$2:$BP$571,61,FALSE))</f>
        <v/>
      </c>
      <c r="BA387" s="50"/>
      <c r="BB387" s="50"/>
      <c r="BC387" s="50"/>
      <c r="BD387" s="50"/>
      <c r="BE387" s="50"/>
      <c r="BF387" s="50"/>
      <c r="BG387" s="50"/>
    </row>
    <row r="388" spans="1:59" s="9" customFormat="1" ht="285">
      <c r="A388" s="13" t="s">
        <v>1495</v>
      </c>
      <c r="B388" s="14" t="s">
        <v>45</v>
      </c>
      <c r="C388" s="14" t="s">
        <v>46</v>
      </c>
      <c r="D388" s="14" t="s">
        <v>47</v>
      </c>
      <c r="E388" s="14" t="s">
        <v>1477</v>
      </c>
      <c r="F388" s="14" t="s">
        <v>1478</v>
      </c>
      <c r="G388" s="14" t="s">
        <v>172</v>
      </c>
      <c r="H388" s="14" t="s">
        <v>91</v>
      </c>
      <c r="I388" s="14" t="s">
        <v>92</v>
      </c>
      <c r="J388" s="14" t="s">
        <v>73</v>
      </c>
      <c r="K388" s="14" t="s">
        <v>173</v>
      </c>
      <c r="L388" s="14" t="s">
        <v>53</v>
      </c>
      <c r="M388" s="14" t="s">
        <v>54</v>
      </c>
      <c r="N388" s="14" t="s">
        <v>54</v>
      </c>
      <c r="O388" s="14"/>
      <c r="P388" s="14" t="s">
        <v>503</v>
      </c>
      <c r="Q388" s="14" t="s">
        <v>174</v>
      </c>
      <c r="R388" s="14" t="s">
        <v>133</v>
      </c>
      <c r="S388" s="14" t="s">
        <v>58</v>
      </c>
      <c r="T388" s="50" t="s">
        <v>1496</v>
      </c>
      <c r="U388" s="50"/>
      <c r="V388" s="50" t="s">
        <v>1496</v>
      </c>
      <c r="W388" s="26" t="s">
        <v>1497</v>
      </c>
      <c r="X388" s="50"/>
      <c r="Y388" s="50"/>
      <c r="Z388" s="50"/>
      <c r="AA388" s="23"/>
      <c r="AB388" s="23"/>
      <c r="AC388" s="23"/>
      <c r="AD388" s="23"/>
      <c r="AE388" s="23"/>
      <c r="AF388" s="23"/>
      <c r="AG388" s="23"/>
      <c r="AH388" s="23" t="s">
        <v>61</v>
      </c>
      <c r="AI388" s="23" t="s">
        <v>62</v>
      </c>
      <c r="AJ388" s="14"/>
      <c r="AK388" s="50"/>
      <c r="AL388" s="50"/>
      <c r="AM388" s="50"/>
      <c r="AN388" s="50"/>
      <c r="AO388" s="50"/>
      <c r="AP388" s="50" t="str">
        <f t="shared" ref="AP388:AP451" si="18">IF(AK388="","",AK388)</f>
        <v/>
      </c>
      <c r="AQ388" s="50" t="str">
        <f t="shared" ref="AQ388:AQ451" si="19">IF(W388="","",W388)</f>
        <v>Data have been verified as accurate.  The most likely explanation for this observed difference is the fact that military students tend to be highly mobile, and the fact that Ohio's State Tests are administered during different windows.  This could lead to a student moving out of the state prior to sitting for both assessments.  Additionally, particularly in grade 3, there are multiple administrations of the RLA, reducing the likelihood that a student would not participate in this assessment.  This plays out across 3rd grade as a whole, with approximately 5,000 more students being tested in ELA (RLA) than Math.  Ohio also requests that ED verify and provide the methods used to calculate student enrollment from FS185, FS188, and FS189.  There appear to be inconsistencies in the categories being used.</v>
      </c>
      <c r="AR388" s="50"/>
      <c r="AS388" s="50" t="str">
        <f t="shared" ref="AS388:AS451" si="20">IF(AI388="Resolved","Exclude","Include")</f>
        <v>Exclude</v>
      </c>
      <c r="AT388" s="50" t="str">
        <f>IF(VLOOKUP($A388,'Data Notes - Working'!$A$2:$BP$571,55,FALSE)=0,"",VLOOKUP($A388,'Data Notes - Working'!$A$2:$BP$571,55,FALSE))</f>
        <v>No</v>
      </c>
      <c r="AU388" s="50" t="str">
        <f>IF(VLOOKUP($A388,'Data Notes - Working'!$A$2:$BP$571,56,FALSE)=0,"",VLOOKUP($A388,'Data Notes - Working'!$A$2:$BP$571,56,FALSE))</f>
        <v>Resolved</v>
      </c>
      <c r="AV388" s="50" t="str">
        <f>IF(VLOOKUP($A388,'Data Notes - Working'!$A$2:$BP$571,57,FALSE)=0,"",VLOOKUP($A388,'Data Notes - Working'!$A$2:$BP$571,57,FALSE))</f>
        <v/>
      </c>
      <c r="AW388" s="50" t="str">
        <f>IF(VLOOKUP($A388,'Data Notes - Working'!$A$2:$BP$571,58,FALSE)=0,"",VLOOKUP($A388,'Data Notes - Working'!$A$2:$BP$571,58,FALSE))</f>
        <v/>
      </c>
      <c r="AX388" s="50" t="str">
        <f>IF(VLOOKUP(A388,'Data Notes - Working'!A387:BP956,59,FALSE)=0,"",VLOOKUP(A388,'Data Notes - Working'!A387:BP956,59,FALSE))</f>
        <v>Yes</v>
      </c>
      <c r="AY388" s="50" t="str">
        <f>IF(VLOOKUP($A388,'Data Notes - Working'!$A$2:$BP$571,60,FALSE)=0,"",VLOOKUP($A388,'Data Notes - Working'!$A$2:$BP$571,60,FALSE))</f>
        <v/>
      </c>
      <c r="AZ388" s="50" t="str">
        <f>IF(VLOOKUP($A388,'Data Notes - Working'!$A$2:$BP$571,61,FALSE)=0,"",VLOOKUP($A388,'Data Notes - Working'!$A$2:$BP$571,61,FALSE))</f>
        <v/>
      </c>
      <c r="BA388" s="50"/>
      <c r="BB388" s="50"/>
      <c r="BC388" s="50"/>
      <c r="BD388" s="50"/>
      <c r="BE388" s="50"/>
      <c r="BF388" s="50"/>
      <c r="BG388" s="50"/>
    </row>
    <row r="389" spans="1:59" s="9" customFormat="1" ht="180">
      <c r="A389" s="13" t="s">
        <v>1498</v>
      </c>
      <c r="B389" s="14" t="s">
        <v>45</v>
      </c>
      <c r="C389" s="14" t="s">
        <v>46</v>
      </c>
      <c r="D389" s="14" t="s">
        <v>47</v>
      </c>
      <c r="E389" s="14" t="s">
        <v>1477</v>
      </c>
      <c r="F389" s="14" t="s">
        <v>1478</v>
      </c>
      <c r="G389" s="17" t="s">
        <v>136</v>
      </c>
      <c r="H389" s="18">
        <v>185</v>
      </c>
      <c r="I389" s="14">
        <v>588</v>
      </c>
      <c r="J389" s="14" t="s">
        <v>73</v>
      </c>
      <c r="K389" s="14" t="s">
        <v>137</v>
      </c>
      <c r="L389" s="14" t="s">
        <v>53</v>
      </c>
      <c r="M389" s="14" t="s">
        <v>54</v>
      </c>
      <c r="N389" s="14"/>
      <c r="O389" s="14"/>
      <c r="P389" s="14" t="s">
        <v>55</v>
      </c>
      <c r="Q389" s="14" t="s">
        <v>56</v>
      </c>
      <c r="R389" s="14" t="s">
        <v>140</v>
      </c>
      <c r="S389" s="14" t="s">
        <v>58</v>
      </c>
      <c r="T389" s="50" t="s">
        <v>1499</v>
      </c>
      <c r="U389" s="50"/>
      <c r="V389" s="50" t="s">
        <v>1500</v>
      </c>
      <c r="W389" s="26" t="s">
        <v>1501</v>
      </c>
      <c r="X389" s="50"/>
      <c r="Y389" s="50"/>
      <c r="Z389" s="50" t="s">
        <v>437</v>
      </c>
      <c r="AA389" s="23" t="s">
        <v>54</v>
      </c>
      <c r="AB389" s="23"/>
      <c r="AC389" s="23"/>
      <c r="AD389" s="14" t="s">
        <v>139</v>
      </c>
      <c r="AE389" s="14" t="s">
        <v>133</v>
      </c>
      <c r="AF389" s="14" t="s">
        <v>140</v>
      </c>
      <c r="AG389" s="14" t="s">
        <v>141</v>
      </c>
      <c r="AH389" s="23" t="s">
        <v>185</v>
      </c>
      <c r="AI389" s="23" t="s">
        <v>101</v>
      </c>
      <c r="AJ389" s="44"/>
      <c r="AK389" s="50" t="s">
        <v>1500</v>
      </c>
      <c r="AL389" s="50"/>
      <c r="AM389" s="49"/>
      <c r="AN389" s="49"/>
      <c r="AO389" s="49"/>
      <c r="AP389" s="50" t="str">
        <f t="shared" si="18"/>
        <v xml:space="preserve">1% CWD Alternate Assessment Participation [MATHEMATICS]: Students with Disabilities (IDEA) (CWD) taking the alternate assessment based on alternate achievement standards (ALTPARTALTACH) make up 1.98%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389" s="50" t="str">
        <f t="shared" si="19"/>
        <v>Data verified as correct. State has obtained waiver to exceed 1% AASCD cap.</v>
      </c>
      <c r="AR389" s="50"/>
      <c r="AS389" s="50" t="str">
        <f t="shared" si="20"/>
        <v>Include</v>
      </c>
      <c r="AT389" s="50" t="str">
        <f>IF(VLOOKUP($A389,'Data Notes - Working'!$A$2:$BP$571,55,FALSE)=0,"",VLOOKUP($A389,'Data Notes - Working'!$A$2:$BP$571,55,FALSE))</f>
        <v/>
      </c>
      <c r="AU389" s="50" t="str">
        <f>IF(VLOOKUP($A389,'Data Notes - Working'!$A$2:$BP$571,56,FALSE)=0,"",VLOOKUP($A389,'Data Notes - Working'!$A$2:$BP$571,56,FALSE))</f>
        <v/>
      </c>
      <c r="AV389" s="50" t="str">
        <f>IF(VLOOKUP($A389,'Data Notes - Working'!$A$2:$BP$571,57,FALSE)=0,"",VLOOKUP($A389,'Data Notes - Working'!$A$2:$BP$571,57,FALSE))</f>
        <v/>
      </c>
      <c r="AW389" s="50" t="str">
        <f>IF(VLOOKUP($A389,'Data Notes - Working'!$A$2:$BP$571,58,FALSE)=0,"",VLOOKUP($A389,'Data Notes - Working'!$A$2:$BP$571,58,FALSE))</f>
        <v/>
      </c>
      <c r="AX389" s="50" t="str">
        <f>IF(VLOOKUP(A389,'Data Notes - Working'!A388:BP957,59,FALSE)=0,"",VLOOKUP(A389,'Data Notes - Working'!A388:BP957,59,FALSE))</f>
        <v>Yes</v>
      </c>
      <c r="AY389" s="50" t="str">
        <f>IF(VLOOKUP($A389,'Data Notes - Working'!$A$2:$BP$571,60,FALSE)=0,"",VLOOKUP($A389,'Data Notes - Working'!$A$2:$BP$571,60,FALSE))</f>
        <v>1% CWD Alternate Assessment Participation [MATHEMATICS]: Students with Disabilities (IDEA) (CWD) taking the alternate assessment based on alternate achievement standards (ALTPARTALTACH) make up 1.98%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AZ389" s="50" t="str">
        <f>IF(VLOOKUP($A389,'Data Notes - Working'!$A$2:$BP$571,61,FALSE)=0,"",VLOOKUP($A389,'Data Notes - Working'!$A$2:$BP$571,61,FALSE))</f>
        <v>Data verified as correct. State has obtained waiver to exceed 1% AASCD cap.</v>
      </c>
      <c r="BA389" s="50"/>
      <c r="BB389" s="50"/>
      <c r="BC389" s="50"/>
      <c r="BD389" s="50"/>
      <c r="BE389" s="50"/>
      <c r="BF389" s="50"/>
      <c r="BG389" s="50"/>
    </row>
    <row r="390" spans="1:59" s="9" customFormat="1" ht="195">
      <c r="A390" s="13" t="s">
        <v>1502</v>
      </c>
      <c r="B390" s="14" t="s">
        <v>45</v>
      </c>
      <c r="C390" s="14" t="s">
        <v>46</v>
      </c>
      <c r="D390" s="14" t="s">
        <v>47</v>
      </c>
      <c r="E390" s="14" t="s">
        <v>1477</v>
      </c>
      <c r="F390" s="14" t="s">
        <v>1478</v>
      </c>
      <c r="G390" s="17" t="s">
        <v>136</v>
      </c>
      <c r="H390" s="18">
        <v>188</v>
      </c>
      <c r="I390" s="14">
        <v>589</v>
      </c>
      <c r="J390" s="14" t="s">
        <v>73</v>
      </c>
      <c r="K390" s="14" t="s">
        <v>137</v>
      </c>
      <c r="L390" s="14" t="s">
        <v>53</v>
      </c>
      <c r="M390" s="14"/>
      <c r="N390" s="14" t="s">
        <v>54</v>
      </c>
      <c r="O390" s="14"/>
      <c r="P390" s="14" t="s">
        <v>55</v>
      </c>
      <c r="Q390" s="14" t="s">
        <v>56</v>
      </c>
      <c r="R390" s="14" t="s">
        <v>140</v>
      </c>
      <c r="S390" s="14" t="s">
        <v>58</v>
      </c>
      <c r="T390" s="50" t="s">
        <v>1503</v>
      </c>
      <c r="U390" s="50"/>
      <c r="V390" s="50" t="s">
        <v>1504</v>
      </c>
      <c r="W390" s="26" t="s">
        <v>1501</v>
      </c>
      <c r="X390" s="50"/>
      <c r="Y390" s="50"/>
      <c r="Z390" s="50" t="s">
        <v>437</v>
      </c>
      <c r="AA390" s="23"/>
      <c r="AB390" s="23" t="s">
        <v>54</v>
      </c>
      <c r="AC390" s="23"/>
      <c r="AD390" s="14" t="s">
        <v>139</v>
      </c>
      <c r="AE390" s="14" t="s">
        <v>133</v>
      </c>
      <c r="AF390" s="14" t="s">
        <v>140</v>
      </c>
      <c r="AG390" s="14" t="s">
        <v>141</v>
      </c>
      <c r="AH390" s="23" t="s">
        <v>185</v>
      </c>
      <c r="AI390" s="23" t="s">
        <v>101</v>
      </c>
      <c r="AJ390" s="44"/>
      <c r="AK390" s="50" t="s">
        <v>1504</v>
      </c>
      <c r="AL390" s="50"/>
      <c r="AM390" s="50"/>
      <c r="AN390" s="50"/>
      <c r="AO390" s="50"/>
      <c r="AP390" s="50" t="str">
        <f t="shared" si="18"/>
        <v xml:space="preserve">1% CWD Alternate Assessment Participation [READING/LANGUAGE ARTS]: Students with Disabilities (IDEA) (CWD) taking the alternate assessment based on alternate achievement standards (ALTPARTALTACH) make up 1.95%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390" s="50" t="str">
        <f t="shared" si="19"/>
        <v>Data verified as correct. State has obtained waiver to exceed 1% AASCD cap.</v>
      </c>
      <c r="AR390" s="50"/>
      <c r="AS390" s="50" t="str">
        <f t="shared" si="20"/>
        <v>Include</v>
      </c>
      <c r="AT390" s="50" t="str">
        <f>IF(VLOOKUP($A390,'Data Notes - Working'!$A$2:$BP$571,55,FALSE)=0,"",VLOOKUP($A390,'Data Notes - Working'!$A$2:$BP$571,55,FALSE))</f>
        <v/>
      </c>
      <c r="AU390" s="50" t="str">
        <f>IF(VLOOKUP($A390,'Data Notes - Working'!$A$2:$BP$571,56,FALSE)=0,"",VLOOKUP($A390,'Data Notes - Working'!$A$2:$BP$571,56,FALSE))</f>
        <v/>
      </c>
      <c r="AV390" s="50" t="str">
        <f>IF(VLOOKUP($A390,'Data Notes - Working'!$A$2:$BP$571,57,FALSE)=0,"",VLOOKUP($A390,'Data Notes - Working'!$A$2:$BP$571,57,FALSE))</f>
        <v/>
      </c>
      <c r="AW390" s="50" t="str">
        <f>IF(VLOOKUP($A390,'Data Notes - Working'!$A$2:$BP$571,58,FALSE)=0,"",VLOOKUP($A390,'Data Notes - Working'!$A$2:$BP$571,58,FALSE))</f>
        <v/>
      </c>
      <c r="AX390" s="50" t="str">
        <f>IF(VLOOKUP(A390,'Data Notes - Working'!A389:BP958,59,FALSE)=0,"",VLOOKUP(A390,'Data Notes - Working'!A389:BP958,59,FALSE))</f>
        <v>Yes</v>
      </c>
      <c r="AY390" s="50" t="str">
        <f>IF(VLOOKUP($A390,'Data Notes - Working'!$A$2:$BP$571,60,FALSE)=0,"",VLOOKUP($A390,'Data Notes - Working'!$A$2:$BP$571,60,FALSE))</f>
        <v>1% CWD Alternate Assessment Participation [READING/LANGUAGE ARTS]: Students with Disabilities (IDEA) (CWD) taking the alternate assessment based on alternate achievement standards (ALTPARTALTACH) make up 1.95%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AZ390" s="50" t="str">
        <f>IF(VLOOKUP($A390,'Data Notes - Working'!$A$2:$BP$571,61,FALSE)=0,"",VLOOKUP($A390,'Data Notes - Working'!$A$2:$BP$571,61,FALSE))</f>
        <v>Data verified as correct. State has obtained waiver to exceed 1% AASCD cap.</v>
      </c>
      <c r="BA390" s="50"/>
      <c r="BB390" s="50"/>
      <c r="BC390" s="50"/>
      <c r="BD390" s="50"/>
      <c r="BE390" s="50"/>
      <c r="BF390" s="50"/>
      <c r="BG390" s="50"/>
    </row>
    <row r="391" spans="1:59" s="9" customFormat="1" ht="180">
      <c r="A391" s="13" t="s">
        <v>1505</v>
      </c>
      <c r="B391" s="14" t="s">
        <v>45</v>
      </c>
      <c r="C391" s="14" t="s">
        <v>46</v>
      </c>
      <c r="D391" s="14" t="s">
        <v>47</v>
      </c>
      <c r="E391" s="14" t="s">
        <v>1477</v>
      </c>
      <c r="F391" s="14" t="s">
        <v>1478</v>
      </c>
      <c r="G391" s="17" t="s">
        <v>136</v>
      </c>
      <c r="H391" s="18">
        <v>189</v>
      </c>
      <c r="I391" s="14">
        <v>590</v>
      </c>
      <c r="J391" s="14" t="s">
        <v>73</v>
      </c>
      <c r="K391" s="14" t="s">
        <v>137</v>
      </c>
      <c r="L391" s="14" t="s">
        <v>53</v>
      </c>
      <c r="M391" s="14"/>
      <c r="N391" s="14"/>
      <c r="O391" s="14" t="s">
        <v>54</v>
      </c>
      <c r="P391" s="14" t="s">
        <v>55</v>
      </c>
      <c r="Q391" s="14" t="s">
        <v>56</v>
      </c>
      <c r="R391" s="14" t="s">
        <v>140</v>
      </c>
      <c r="S391" s="14" t="s">
        <v>58</v>
      </c>
      <c r="T391" s="50" t="s">
        <v>1506</v>
      </c>
      <c r="U391" s="50"/>
      <c r="V391" s="50" t="s">
        <v>1507</v>
      </c>
      <c r="W391" s="26" t="s">
        <v>1501</v>
      </c>
      <c r="X391" s="50"/>
      <c r="Y391" s="50"/>
      <c r="Z391" s="50" t="s">
        <v>437</v>
      </c>
      <c r="AA391" s="23"/>
      <c r="AB391" s="23"/>
      <c r="AC391" s="23" t="s">
        <v>54</v>
      </c>
      <c r="AD391" s="14" t="s">
        <v>139</v>
      </c>
      <c r="AE391" s="14" t="s">
        <v>133</v>
      </c>
      <c r="AF391" s="14" t="s">
        <v>140</v>
      </c>
      <c r="AG391" s="14" t="s">
        <v>141</v>
      </c>
      <c r="AH391" s="23" t="s">
        <v>185</v>
      </c>
      <c r="AI391" s="23" t="s">
        <v>101</v>
      </c>
      <c r="AJ391" s="50"/>
      <c r="AK391" s="50" t="s">
        <v>1508</v>
      </c>
      <c r="AL391" s="50"/>
      <c r="AM391" s="49"/>
      <c r="AN391" s="49"/>
      <c r="AO391" s="49"/>
      <c r="AP391" s="50" t="str">
        <f t="shared" si="18"/>
        <v>1% CWD Alternate Assessment Participation [SCIENCE]: Students with Disabilities (IDEA) (CWD) taking the alternate assessment based on alternate achievement standards (ALTPARTALTACH) make up 2.02%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391" s="50" t="str">
        <f t="shared" si="19"/>
        <v>Data verified as correct. State has obtained waiver to exceed 1% AASCD cap.</v>
      </c>
      <c r="AR391" s="50"/>
      <c r="AS391" s="50" t="str">
        <f t="shared" si="20"/>
        <v>Include</v>
      </c>
      <c r="AT391" s="50" t="str">
        <f>IF(VLOOKUP($A391,'Data Notes - Working'!$A$2:$BP$571,55,FALSE)=0,"",VLOOKUP($A391,'Data Notes - Working'!$A$2:$BP$571,55,FALSE))</f>
        <v>Science-only issue</v>
      </c>
      <c r="AU391" s="50" t="str">
        <f>IF(VLOOKUP($A391,'Data Notes - Working'!$A$2:$BP$571,56,FALSE)=0,"",VLOOKUP($A391,'Data Notes - Working'!$A$2:$BP$571,56,FALSE))</f>
        <v/>
      </c>
      <c r="AV391" s="50" t="str">
        <f>IF(VLOOKUP($A391,'Data Notes - Working'!$A$2:$BP$571,57,FALSE)=0,"",VLOOKUP($A391,'Data Notes - Working'!$A$2:$BP$571,57,FALSE))</f>
        <v/>
      </c>
      <c r="AW391" s="50" t="str">
        <f>IF(VLOOKUP($A391,'Data Notes - Working'!$A$2:$BP$571,58,FALSE)=0,"",VLOOKUP($A391,'Data Notes - Working'!$A$2:$BP$571,58,FALSE))</f>
        <v/>
      </c>
      <c r="AX391" s="50" t="str">
        <f>IF(VLOOKUP(A391,'Data Notes - Working'!A390:BP959,59,FALSE)=0,"",VLOOKUP(A391,'Data Notes - Working'!A390:BP959,59,FALSE))</f>
        <v>Yes</v>
      </c>
      <c r="AY391" s="50" t="str">
        <f>IF(VLOOKUP($A391,'Data Notes - Working'!$A$2:$BP$571,60,FALSE)=0,"",VLOOKUP($A391,'Data Notes - Working'!$A$2:$BP$571,60,FALSE))</f>
        <v>1% CWD Alternate Assessment Participation [SCIENCE]: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AZ391" s="50" t="str">
        <f>IF(VLOOKUP($A391,'Data Notes - Working'!$A$2:$BP$571,61,FALSE)=0,"",VLOOKUP($A391,'Data Notes - Working'!$A$2:$BP$571,61,FALSE))</f>
        <v>Data verified as correct. State has obtained waiver to exceed 1% AASCD cap.</v>
      </c>
      <c r="BA391" s="50"/>
      <c r="BB391" s="50"/>
      <c r="BC391" s="50"/>
      <c r="BD391" s="50"/>
      <c r="BE391" s="50"/>
      <c r="BF391" s="50"/>
      <c r="BG391" s="50"/>
    </row>
    <row r="392" spans="1:59" s="9" customFormat="1" ht="105">
      <c r="A392" s="13" t="s">
        <v>1509</v>
      </c>
      <c r="B392" s="14" t="s">
        <v>45</v>
      </c>
      <c r="C392" s="14" t="s">
        <v>46</v>
      </c>
      <c r="D392" s="14" t="s">
        <v>47</v>
      </c>
      <c r="E392" s="14" t="s">
        <v>1510</v>
      </c>
      <c r="F392" s="14" t="s">
        <v>1511</v>
      </c>
      <c r="G392" s="13" t="s">
        <v>72</v>
      </c>
      <c r="H392" s="14">
        <v>179</v>
      </c>
      <c r="I392" s="14">
        <v>585</v>
      </c>
      <c r="J392" s="14" t="s">
        <v>73</v>
      </c>
      <c r="K392" s="14" t="s">
        <v>74</v>
      </c>
      <c r="L392" s="14" t="s">
        <v>891</v>
      </c>
      <c r="M392" s="14"/>
      <c r="N392" s="14"/>
      <c r="O392" s="14" t="s">
        <v>54</v>
      </c>
      <c r="P392" s="14" t="s">
        <v>53</v>
      </c>
      <c r="Q392" s="14" t="s">
        <v>1512</v>
      </c>
      <c r="R392" s="14" t="s">
        <v>57</v>
      </c>
      <c r="S392" s="14" t="s">
        <v>58</v>
      </c>
      <c r="T392" s="50" t="s">
        <v>1513</v>
      </c>
      <c r="U392" s="50"/>
      <c r="V392" s="50" t="s">
        <v>1513</v>
      </c>
      <c r="W392" s="26" t="s">
        <v>1514</v>
      </c>
      <c r="X392" s="50"/>
      <c r="Y392" s="50"/>
      <c r="Z392" s="50"/>
      <c r="AA392" s="23"/>
      <c r="AB392" s="23"/>
      <c r="AC392" s="14" t="s">
        <v>54</v>
      </c>
      <c r="AD392" s="14" t="s">
        <v>53</v>
      </c>
      <c r="AE392" s="23">
        <v>11</v>
      </c>
      <c r="AF392" s="23" t="s">
        <v>201</v>
      </c>
      <c r="AG392" s="23"/>
      <c r="AH392" s="23" t="s">
        <v>61</v>
      </c>
      <c r="AI392" s="23" t="s">
        <v>101</v>
      </c>
      <c r="AJ392" s="50"/>
      <c r="AK392" s="50" t="s">
        <v>1515</v>
      </c>
      <c r="AL392" s="50"/>
      <c r="AM392" s="50"/>
      <c r="AN392" s="50"/>
      <c r="AO392" s="50"/>
      <c r="AP392" s="50" t="str">
        <f t="shared" si="18"/>
        <v>Achievement metadata - [SCIENCE]: No achievement data (FS 179) submitted for REGASSWOACC [PERF LEVELS 1-4] for GRADE 11; however, EMAPS assessment metadata indicated GRADE 11/REGASSWOACC/LEVELS 1-4 would be submitted. Please resubmit metadata and/or data to ensure consistency.</v>
      </c>
      <c r="AQ392" s="50" t="str">
        <f t="shared" si="19"/>
        <v>FS179 has been resubmitted to correct this issue.</v>
      </c>
      <c r="AR392" s="50"/>
      <c r="AS392" s="50" t="str">
        <f t="shared" si="20"/>
        <v>Include</v>
      </c>
      <c r="AT392" s="50" t="str">
        <f>IF(VLOOKUP($A392,'Data Notes - Working'!$A$2:$BP$571,55,FALSE)=0,"",VLOOKUP($A392,'Data Notes - Working'!$A$2:$BP$571,55,FALSE))</f>
        <v>Science-only issue</v>
      </c>
      <c r="AU392" s="50" t="str">
        <f>IF(VLOOKUP($A392,'Data Notes - Working'!$A$2:$BP$571,56,FALSE)=0,"",VLOOKUP($A392,'Data Notes - Working'!$A$2:$BP$571,56,FALSE))</f>
        <v>Not relevant</v>
      </c>
      <c r="AV392" s="50" t="str">
        <f>IF(VLOOKUP($A392,'Data Notes - Working'!$A$2:$BP$571,57,FALSE)=0,"",VLOOKUP($A392,'Data Notes - Working'!$A$2:$BP$571,57,FALSE))</f>
        <v/>
      </c>
      <c r="AW392" s="50" t="str">
        <f>IF(VLOOKUP($A392,'Data Notes - Working'!$A$2:$BP$571,58,FALSE)=0,"",VLOOKUP($A392,'Data Notes - Working'!$A$2:$BP$571,58,FALSE))</f>
        <v/>
      </c>
      <c r="AX392" s="50" t="str">
        <f>IF(VLOOKUP(A392,'Data Notes - Working'!A391:BP960,59,FALSE)=0,"",VLOOKUP(A392,'Data Notes - Working'!A391:BP960,59,FALSE))</f>
        <v>No</v>
      </c>
      <c r="AY392" s="50" t="str">
        <f>IF(VLOOKUP($A392,'Data Notes - Working'!$A$2:$BP$571,60,FALSE)=0,"",VLOOKUP($A392,'Data Notes - Working'!$A$2:$BP$571,60,FALSE))</f>
        <v>Achievement metadata - [SCIENCE]: No achievement data (FS 179) submitted for REGASSWOACC [PERF LEVELS 1-4] for GRADE 11; however, EMAPS assessment metadata indicated GRADE 11/REGASSWOACC/LEVELS 1-4 would be submitted. Please resubmit metadata and/or data to ensure consistency.</v>
      </c>
      <c r="AZ392" s="50" t="str">
        <f>IF(VLOOKUP($A392,'Data Notes - Working'!$A$2:$BP$571,61,FALSE)=0,"",VLOOKUP($A392,'Data Notes - Working'!$A$2:$BP$571,61,FALSE))</f>
        <v>FS179 has been resubmitted to correct this issue.</v>
      </c>
      <c r="BA392" s="50"/>
      <c r="BB392" s="50"/>
      <c r="BC392" s="50"/>
      <c r="BD392" s="50"/>
      <c r="BE392" s="50"/>
      <c r="BF392" s="50"/>
      <c r="BG392" s="50"/>
    </row>
    <row r="393" spans="1:59" s="9" customFormat="1" ht="90">
      <c r="A393" s="13" t="s">
        <v>1516</v>
      </c>
      <c r="B393" s="14" t="s">
        <v>45</v>
      </c>
      <c r="C393" s="14" t="s">
        <v>46</v>
      </c>
      <c r="D393" s="14" t="s">
        <v>47</v>
      </c>
      <c r="E393" s="14" t="s">
        <v>1510</v>
      </c>
      <c r="F393" s="14" t="s">
        <v>1511</v>
      </c>
      <c r="G393" s="13" t="s">
        <v>72</v>
      </c>
      <c r="H393" s="14">
        <v>179</v>
      </c>
      <c r="I393" s="14">
        <v>585</v>
      </c>
      <c r="J393" s="14" t="s">
        <v>73</v>
      </c>
      <c r="K393" s="14" t="s">
        <v>74</v>
      </c>
      <c r="L393" s="14" t="s">
        <v>269</v>
      </c>
      <c r="M393" s="14"/>
      <c r="N393" s="14"/>
      <c r="O393" s="14"/>
      <c r="P393" s="14"/>
      <c r="Q393" s="14"/>
      <c r="R393" s="14"/>
      <c r="S393" s="14"/>
      <c r="T393" s="49"/>
      <c r="U393" s="49"/>
      <c r="V393" s="49"/>
      <c r="W393" s="26" t="s">
        <v>64</v>
      </c>
      <c r="X393" s="49"/>
      <c r="Y393" s="49"/>
      <c r="Z393" s="49"/>
      <c r="AA393" s="14"/>
      <c r="AB393" s="14"/>
      <c r="AC393" s="14" t="s">
        <v>54</v>
      </c>
      <c r="AD393" s="14" t="s">
        <v>53</v>
      </c>
      <c r="AE393" s="14">
        <v>11</v>
      </c>
      <c r="AF393" s="14" t="s">
        <v>478</v>
      </c>
      <c r="AG393" s="14"/>
      <c r="AH393" s="14" t="s">
        <v>61</v>
      </c>
      <c r="AI393" s="14" t="s">
        <v>78</v>
      </c>
      <c r="AJ393" s="49"/>
      <c r="AK393" s="50" t="s">
        <v>1517</v>
      </c>
      <c r="AL393" s="50"/>
      <c r="AM393" s="50"/>
      <c r="AN393" s="50"/>
      <c r="AO393" s="50"/>
      <c r="AP393" s="50" t="str">
        <f t="shared" si="18"/>
        <v>Achievement metadata - [SCIENCE]: No achievement data (FS 179) submitted for REGASSWACC, REGASSWOACC [PERF LEVELS 1-4] for GRADE 11; however, EMAPS assessment metadata indicated GRADE 11/REGASSWACC/LEVELS 1-4, GRADE 11/REGASSWOACC/LEVELS 1-4 would be submitted. Please resubmit metadata and/or data to ensure consistency.</v>
      </c>
      <c r="AQ393" s="50" t="str">
        <f t="shared" si="19"/>
        <v/>
      </c>
      <c r="AR393" s="50"/>
      <c r="AS393" s="50" t="str">
        <f t="shared" si="20"/>
        <v>Include</v>
      </c>
      <c r="AT393" s="50" t="str">
        <f>IF(VLOOKUP($A393,'Data Notes - Working'!$A$2:$BP$571,55,FALSE)=0,"",VLOOKUP($A393,'Data Notes - Working'!$A$2:$BP$571,55,FALSE))</f>
        <v>Science-only issue</v>
      </c>
      <c r="AU393" s="50" t="str">
        <f>IF(VLOOKUP($A393,'Data Notes - Working'!$A$2:$BP$571,56,FALSE)=0,"",VLOOKUP($A393,'Data Notes - Working'!$A$2:$BP$571,56,FALSE))</f>
        <v>Metadata issue</v>
      </c>
      <c r="AV393" s="50" t="str">
        <f>IF(VLOOKUP($A393,'Data Notes - Working'!$A$2:$BP$571,57,FALSE)=0,"",VLOOKUP($A393,'Data Notes - Working'!$A$2:$BP$571,57,FALSE))</f>
        <v>No state response</v>
      </c>
      <c r="AW393" s="50" t="str">
        <f>IF(VLOOKUP($A393,'Data Notes - Working'!$A$2:$BP$571,58,FALSE)=0,"",VLOOKUP($A393,'Data Notes - Working'!$A$2:$BP$571,58,FALSE))</f>
        <v>No state response</v>
      </c>
      <c r="AX393" s="50" t="str">
        <f>IF(VLOOKUP(A393,'Data Notes - Working'!A392:BP961,59,FALSE)=0,"",VLOOKUP(A393,'Data Notes - Working'!A392:BP961,59,FALSE))</f>
        <v/>
      </c>
      <c r="AY393" s="50" t="str">
        <f>IF(VLOOKUP($A393,'Data Notes - Working'!$A$2:$BP$571,60,FALSE)=0,"",VLOOKUP($A393,'Data Notes - Working'!$A$2:$BP$571,60,FALSE))</f>
        <v>Achievement metadata - [SCIENCE]: No achievement data (FS 179) submitted for REGASSWACC, REGASSWOACC [PERF LEVELS 1-4] for GRADE 11; however, EMAPS assessment metadata indicated GRADE 11/REGASSWACC/LEVELS 1-4, GRADE 11/REGASSWOACC/LEVELS 1-4 would be submitted. Please resubmit metadata and/or data to ensure consistency.</v>
      </c>
      <c r="AZ393" s="50" t="str">
        <f>IF(VLOOKUP($A393,'Data Notes - Working'!$A$2:$BP$571,61,FALSE)=0,"",VLOOKUP($A393,'Data Notes - Working'!$A$2:$BP$571,61,FALSE))</f>
        <v/>
      </c>
      <c r="BA393" s="50"/>
      <c r="BB393" s="50"/>
      <c r="BC393" s="50"/>
      <c r="BD393" s="50"/>
      <c r="BE393" s="50"/>
      <c r="BF393" s="50"/>
      <c r="BG393" s="50"/>
    </row>
    <row r="394" spans="1:59" s="9" customFormat="1" ht="135">
      <c r="A394" s="13" t="s">
        <v>1518</v>
      </c>
      <c r="B394" s="14" t="s">
        <v>45</v>
      </c>
      <c r="C394" s="14" t="s">
        <v>46</v>
      </c>
      <c r="D394" s="14" t="s">
        <v>47</v>
      </c>
      <c r="E394" s="14" t="s">
        <v>1510</v>
      </c>
      <c r="F394" s="14" t="s">
        <v>1511</v>
      </c>
      <c r="G394" s="13" t="s">
        <v>72</v>
      </c>
      <c r="H394" s="14" t="s">
        <v>84</v>
      </c>
      <c r="I394" s="14" t="s">
        <v>85</v>
      </c>
      <c r="J394" s="14" t="s">
        <v>73</v>
      </c>
      <c r="K394" s="14" t="s">
        <v>74</v>
      </c>
      <c r="L394" s="14" t="s">
        <v>891</v>
      </c>
      <c r="M394" s="14" t="s">
        <v>54</v>
      </c>
      <c r="N394" s="14" t="s">
        <v>54</v>
      </c>
      <c r="O394" s="14"/>
      <c r="P394" s="14" t="s">
        <v>53</v>
      </c>
      <c r="Q394" s="14" t="s">
        <v>1247</v>
      </c>
      <c r="R394" s="14" t="s">
        <v>57</v>
      </c>
      <c r="S394" s="14" t="s">
        <v>58</v>
      </c>
      <c r="T394" s="50" t="s">
        <v>1519</v>
      </c>
      <c r="U394" s="50"/>
      <c r="V394" s="50" t="s">
        <v>1519</v>
      </c>
      <c r="W394" s="26" t="s">
        <v>1520</v>
      </c>
      <c r="X394" s="50"/>
      <c r="Y394" s="50"/>
      <c r="Z394" s="50"/>
      <c r="AA394" s="14" t="s">
        <v>54</v>
      </c>
      <c r="AB394" s="14" t="s">
        <v>54</v>
      </c>
      <c r="AC394" s="23"/>
      <c r="AD394" s="14" t="s">
        <v>53</v>
      </c>
      <c r="AE394" s="23">
        <v>11</v>
      </c>
      <c r="AF394" s="23" t="s">
        <v>201</v>
      </c>
      <c r="AG394" s="23"/>
      <c r="AH394" s="23" t="s">
        <v>61</v>
      </c>
      <c r="AI394" s="23" t="s">
        <v>101</v>
      </c>
      <c r="AJ394" s="50"/>
      <c r="AK394" s="50" t="s">
        <v>1521</v>
      </c>
      <c r="AL394" s="50"/>
      <c r="AM394" s="50"/>
      <c r="AN394" s="50"/>
      <c r="AO394" s="50"/>
      <c r="AP394" s="50" t="str">
        <f t="shared" si="18"/>
        <v>Achievement metadata - [MATHEMATICS and READING/LANGUAGE ARTS]: No achievement data (FS 175/178) submitted for REGASSWOACC [PERF LEVEL 4] for GRADE 11; however, EMAPS assessment metadata indicated GRADE 11/REGASSWOACC/PERF LEVEL 4 would be submitted. Please resubmit metadata and/or data to ensure consistency.</v>
      </c>
      <c r="AQ394" s="50" t="str">
        <f t="shared" si="19"/>
        <v>FS175 and FS178 have been resubmitted to correct the issues.</v>
      </c>
      <c r="AR394" s="50"/>
      <c r="AS394" s="50" t="str">
        <f t="shared" si="20"/>
        <v>Include</v>
      </c>
      <c r="AT394" s="50" t="str">
        <f>IF(VLOOKUP($A394,'Data Notes - Working'!$A$2:$BP$571,55,FALSE)=0,"",VLOOKUP($A394,'Data Notes - Working'!$A$2:$BP$571,55,FALSE))</f>
        <v/>
      </c>
      <c r="AU394" s="50" t="str">
        <f>IF(VLOOKUP($A394,'Data Notes - Working'!$A$2:$BP$571,56,FALSE)=0,"",VLOOKUP($A394,'Data Notes - Working'!$A$2:$BP$571,56,FALSE))</f>
        <v>Not relevant</v>
      </c>
      <c r="AV394" s="50" t="str">
        <f>IF(VLOOKUP($A394,'Data Notes - Working'!$A$2:$BP$571,57,FALSE)=0,"",VLOOKUP($A394,'Data Notes - Working'!$A$2:$BP$571,57,FALSE))</f>
        <v>No</v>
      </c>
      <c r="AW394" s="50" t="str">
        <f>IF(VLOOKUP($A394,'Data Notes - Working'!$A$2:$BP$571,58,FALSE)=0,"",VLOOKUP($A394,'Data Notes - Working'!$A$2:$BP$571,58,FALSE))</f>
        <v>Not relevant</v>
      </c>
      <c r="AX394" s="50" t="str">
        <f>IF(VLOOKUP(A394,'Data Notes - Working'!A393:BP962,59,FALSE)=0,"",VLOOKUP(A394,'Data Notes - Working'!A393:BP962,59,FALSE))</f>
        <v>No</v>
      </c>
      <c r="AY394" s="50" t="str">
        <f>IF(VLOOKUP($A394,'Data Notes - Working'!$A$2:$BP$571,60,FALSE)=0,"",VLOOKUP($A394,'Data Notes - Working'!$A$2:$BP$571,60,FALSE))</f>
        <v>Achievement metadata - [MATHEMATICS and READING/LANGUAGE ARTS]: No achievement data (FS 175/178) submitted for REGASSWOACC [PERF LEVEL 4] for GRADE 11; however, EMAPS assessment metadata indicated GRADE 11/REGASSWOACC/PERF LEVEL 4 would be submitted. Please resubmit metadata and/or data to ensure consistency.</v>
      </c>
      <c r="AZ394" s="50" t="str">
        <f>IF(VLOOKUP($A394,'Data Notes - Working'!$A$2:$BP$571,61,FALSE)=0,"",VLOOKUP($A394,'Data Notes - Working'!$A$2:$BP$571,61,FALSE))</f>
        <v/>
      </c>
      <c r="BA394" s="50"/>
      <c r="BB394" s="50"/>
      <c r="BC394" s="50"/>
      <c r="BD394" s="50"/>
      <c r="BE394" s="50"/>
      <c r="BF394" s="50"/>
      <c r="BG394" s="50"/>
    </row>
    <row r="395" spans="1:59" s="9" customFormat="1" ht="90">
      <c r="A395" s="13" t="s">
        <v>1522</v>
      </c>
      <c r="B395" s="14" t="s">
        <v>45</v>
      </c>
      <c r="C395" s="14" t="s">
        <v>46</v>
      </c>
      <c r="D395" s="14" t="s">
        <v>47</v>
      </c>
      <c r="E395" s="14" t="s">
        <v>1510</v>
      </c>
      <c r="F395" s="14" t="s">
        <v>1511</v>
      </c>
      <c r="G395" s="13" t="s">
        <v>72</v>
      </c>
      <c r="H395" s="14" t="s">
        <v>84</v>
      </c>
      <c r="I395" s="14" t="s">
        <v>85</v>
      </c>
      <c r="J395" s="14" t="s">
        <v>73</v>
      </c>
      <c r="K395" s="14" t="s">
        <v>74</v>
      </c>
      <c r="L395" s="14" t="s">
        <v>269</v>
      </c>
      <c r="M395" s="14"/>
      <c r="N395" s="14"/>
      <c r="O395" s="14"/>
      <c r="P395" s="14"/>
      <c r="Q395" s="14"/>
      <c r="R395" s="14"/>
      <c r="S395" s="14"/>
      <c r="T395" s="49"/>
      <c r="U395" s="49"/>
      <c r="V395" s="49"/>
      <c r="W395" s="26" t="s">
        <v>64</v>
      </c>
      <c r="X395" s="49"/>
      <c r="Y395" s="49"/>
      <c r="Z395" s="49"/>
      <c r="AA395" s="14" t="s">
        <v>54</v>
      </c>
      <c r="AB395" s="14" t="s">
        <v>54</v>
      </c>
      <c r="AC395" s="14"/>
      <c r="AD395" s="14" t="s">
        <v>53</v>
      </c>
      <c r="AE395" s="14">
        <v>11</v>
      </c>
      <c r="AF395" s="14" t="s">
        <v>201</v>
      </c>
      <c r="AG395" s="14"/>
      <c r="AH395" s="14" t="s">
        <v>61</v>
      </c>
      <c r="AI395" s="14" t="s">
        <v>78</v>
      </c>
      <c r="AJ395" s="49"/>
      <c r="AK395" s="50" t="s">
        <v>1521</v>
      </c>
      <c r="AL395" s="7"/>
      <c r="AM395" s="50"/>
      <c r="AN395" s="50"/>
      <c r="AO395" s="50"/>
      <c r="AP395" s="50" t="str">
        <f t="shared" si="18"/>
        <v>Achievement metadata - [MATHEMATICS and READING/LANGUAGE ARTS]: No achievement data (FS 175/178) submitted for REGASSWOACC [PERF LEVEL 4] for GRADE 11; however, EMAPS assessment metadata indicated GRADE 11/REGASSWOACC/PERF LEVEL 4 would be submitted. Please resubmit metadata and/or data to ensure consistency.</v>
      </c>
      <c r="AQ395" s="50" t="str">
        <f t="shared" si="19"/>
        <v/>
      </c>
      <c r="AR395" s="50"/>
      <c r="AS395" s="50" t="str">
        <f t="shared" si="20"/>
        <v>Include</v>
      </c>
      <c r="AT395" s="50" t="str">
        <f>IF(VLOOKUP($A395,'Data Notes - Working'!$A$2:$BP$571,55,FALSE)=0,"",VLOOKUP($A395,'Data Notes - Working'!$A$2:$BP$571,55,FALSE))</f>
        <v>No</v>
      </c>
      <c r="AU395" s="50" t="str">
        <f>IF(VLOOKUP($A395,'Data Notes - Working'!$A$2:$BP$571,56,FALSE)=0,"",VLOOKUP($A395,'Data Notes - Working'!$A$2:$BP$571,56,FALSE))</f>
        <v>Metadata issue</v>
      </c>
      <c r="AV395" s="50" t="str">
        <f>IF(VLOOKUP($A395,'Data Notes - Working'!$A$2:$BP$571,57,FALSE)=0,"",VLOOKUP($A395,'Data Notes - Working'!$A$2:$BP$571,57,FALSE))</f>
        <v>No state response</v>
      </c>
      <c r="AW395" s="50" t="str">
        <f>IF(VLOOKUP($A395,'Data Notes - Working'!$A$2:$BP$571,58,FALSE)=0,"",VLOOKUP($A395,'Data Notes - Working'!$A$2:$BP$571,58,FALSE))</f>
        <v>No state response</v>
      </c>
      <c r="AX395" s="50" t="str">
        <f>IF(VLOOKUP(A395,'Data Notes - Working'!A394:BP963,59,FALSE)=0,"",VLOOKUP(A395,'Data Notes - Working'!A394:BP963,59,FALSE))</f>
        <v/>
      </c>
      <c r="AY395" s="50" t="str">
        <f>IF(VLOOKUP($A395,'Data Notes - Working'!$A$2:$BP$571,60,FALSE)=0,"",VLOOKUP($A395,'Data Notes - Working'!$A$2:$BP$571,60,FALSE))</f>
        <v>Achievement metadata - [MATHEMATICS and READING/LANGUAGE ARTS]: No achievement data (FS 175/178) submitted for REGASSWOACC [PERF LEVEL 4] for GRADE 11; however, EMAPS assessment metadata indicated GRADE 11/REGASSWOACC/PERF LEVEL 4 would be submitted. Please resubmit metadata and/or data to ensure consistency.</v>
      </c>
      <c r="AZ395" s="50" t="str">
        <f>IF(VLOOKUP($A395,'Data Notes - Working'!$A$2:$BP$571,61,FALSE)=0,"",VLOOKUP($A395,'Data Notes - Working'!$A$2:$BP$571,61,FALSE))</f>
        <v/>
      </c>
      <c r="BA395" s="50"/>
      <c r="BB395" s="50"/>
      <c r="BC395" s="50"/>
      <c r="BD395" s="50"/>
      <c r="BE395" s="50"/>
      <c r="BF395" s="50"/>
      <c r="BG395" s="50"/>
    </row>
    <row r="396" spans="1:59" s="9" customFormat="1" ht="105">
      <c r="A396" s="13" t="s">
        <v>1523</v>
      </c>
      <c r="B396" s="14" t="s">
        <v>45</v>
      </c>
      <c r="C396" s="14" t="s">
        <v>46</v>
      </c>
      <c r="D396" s="14" t="s">
        <v>47</v>
      </c>
      <c r="E396" s="14" t="s">
        <v>1510</v>
      </c>
      <c r="F396" s="14" t="s">
        <v>1511</v>
      </c>
      <c r="G396" s="13" t="s">
        <v>88</v>
      </c>
      <c r="H396" s="16">
        <v>189</v>
      </c>
      <c r="I396" s="14">
        <v>590</v>
      </c>
      <c r="J396" s="14" t="s">
        <v>73</v>
      </c>
      <c r="K396" s="14" t="s">
        <v>74</v>
      </c>
      <c r="L396" s="14" t="s">
        <v>891</v>
      </c>
      <c r="M396" s="14"/>
      <c r="N396" s="14"/>
      <c r="O396" s="14" t="s">
        <v>54</v>
      </c>
      <c r="P396" s="14" t="s">
        <v>53</v>
      </c>
      <c r="Q396" s="14" t="s">
        <v>1512</v>
      </c>
      <c r="R396" s="14" t="s">
        <v>57</v>
      </c>
      <c r="S396" s="14" t="s">
        <v>58</v>
      </c>
      <c r="T396" s="50" t="s">
        <v>1524</v>
      </c>
      <c r="U396" s="50"/>
      <c r="V396" s="50" t="s">
        <v>1524</v>
      </c>
      <c r="W396" s="26" t="s">
        <v>1525</v>
      </c>
      <c r="X396" s="50"/>
      <c r="Y396" s="50"/>
      <c r="Z396" s="50"/>
      <c r="AA396" s="23"/>
      <c r="AB396" s="23"/>
      <c r="AC396" s="14"/>
      <c r="AD396" s="14"/>
      <c r="AE396" s="23"/>
      <c r="AF396" s="23"/>
      <c r="AG396" s="23"/>
      <c r="AH396" s="23" t="s">
        <v>61</v>
      </c>
      <c r="AI396" s="23" t="s">
        <v>62</v>
      </c>
      <c r="AJ396" s="14"/>
      <c r="AK396" s="50"/>
      <c r="AL396" s="50"/>
      <c r="AM396" s="50"/>
      <c r="AN396" s="50"/>
      <c r="AO396" s="50"/>
      <c r="AP396" s="50" t="str">
        <f t="shared" si="18"/>
        <v/>
      </c>
      <c r="AQ396" s="50" t="str">
        <f t="shared" si="19"/>
        <v>FS189 has been resubmitted to correct this issue.</v>
      </c>
      <c r="AR396" s="50"/>
      <c r="AS396" s="50" t="str">
        <f t="shared" si="20"/>
        <v>Exclude</v>
      </c>
      <c r="AT396" s="50" t="str">
        <f>IF(VLOOKUP($A396,'Data Notes - Working'!$A$2:$BP$571,55,FALSE)=0,"",VLOOKUP($A396,'Data Notes - Working'!$A$2:$BP$571,55,FALSE))</f>
        <v>No</v>
      </c>
      <c r="AU396" s="50" t="str">
        <f>IF(VLOOKUP($A396,'Data Notes - Working'!$A$2:$BP$571,56,FALSE)=0,"",VLOOKUP($A396,'Data Notes - Working'!$A$2:$BP$571,56,FALSE))</f>
        <v>Resolved</v>
      </c>
      <c r="AV396" s="50" t="str">
        <f>IF(VLOOKUP($A396,'Data Notes - Working'!$A$2:$BP$571,57,FALSE)=0,"",VLOOKUP($A396,'Data Notes - Working'!$A$2:$BP$571,57,FALSE))</f>
        <v/>
      </c>
      <c r="AW396" s="50" t="str">
        <f>IF(VLOOKUP($A396,'Data Notes - Working'!$A$2:$BP$571,58,FALSE)=0,"",VLOOKUP($A396,'Data Notes - Working'!$A$2:$BP$571,58,FALSE))</f>
        <v/>
      </c>
      <c r="AX396" s="50" t="str">
        <f>IF(VLOOKUP(A396,'Data Notes - Working'!A395:BP964,59,FALSE)=0,"",VLOOKUP(A396,'Data Notes - Working'!A395:BP964,59,FALSE))</f>
        <v/>
      </c>
      <c r="AY396" s="50" t="str">
        <f>IF(VLOOKUP($A396,'Data Notes - Working'!$A$2:$BP$571,60,FALSE)=0,"",VLOOKUP($A396,'Data Notes - Working'!$A$2:$BP$571,60,FALSE))</f>
        <v/>
      </c>
      <c r="AZ396" s="50" t="str">
        <f>IF(VLOOKUP($A396,'Data Notes - Working'!$A$2:$BP$571,61,FALSE)=0,"",VLOOKUP($A396,'Data Notes - Working'!$A$2:$BP$571,61,FALSE))</f>
        <v/>
      </c>
      <c r="BA396" s="50"/>
      <c r="BB396" s="50"/>
      <c r="BC396" s="50"/>
      <c r="BD396" s="50"/>
      <c r="BE396" s="50"/>
      <c r="BF396" s="50"/>
      <c r="BG396" s="50"/>
    </row>
    <row r="397" spans="1:59" s="9" customFormat="1" ht="75">
      <c r="A397" s="13" t="s">
        <v>1526</v>
      </c>
      <c r="B397" s="14" t="s">
        <v>45</v>
      </c>
      <c r="C397" s="14" t="s">
        <v>46</v>
      </c>
      <c r="D397" s="14" t="s">
        <v>47</v>
      </c>
      <c r="E397" s="14" t="s">
        <v>1510</v>
      </c>
      <c r="F397" s="14" t="s">
        <v>1511</v>
      </c>
      <c r="G397" s="13" t="s">
        <v>88</v>
      </c>
      <c r="H397" s="14">
        <v>189</v>
      </c>
      <c r="I397" s="14">
        <v>590</v>
      </c>
      <c r="J397" s="14" t="s">
        <v>73</v>
      </c>
      <c r="K397" s="14" t="s">
        <v>74</v>
      </c>
      <c r="L397" s="14" t="s">
        <v>269</v>
      </c>
      <c r="M397" s="14"/>
      <c r="N397" s="14"/>
      <c r="O397" s="14"/>
      <c r="P397" s="14"/>
      <c r="Q397" s="14"/>
      <c r="R397" s="14"/>
      <c r="S397" s="14"/>
      <c r="T397" s="49"/>
      <c r="U397" s="49"/>
      <c r="V397" s="49"/>
      <c r="W397" s="26" t="s">
        <v>64</v>
      </c>
      <c r="X397" s="49"/>
      <c r="Y397" s="49"/>
      <c r="Z397" s="49"/>
      <c r="AA397" s="14"/>
      <c r="AB397" s="14"/>
      <c r="AC397" s="14" t="s">
        <v>54</v>
      </c>
      <c r="AD397" s="14" t="s">
        <v>53</v>
      </c>
      <c r="AE397" s="14">
        <v>11</v>
      </c>
      <c r="AF397" s="14" t="s">
        <v>478</v>
      </c>
      <c r="AG397" s="14"/>
      <c r="AH397" s="14" t="s">
        <v>61</v>
      </c>
      <c r="AI397" s="14" t="s">
        <v>78</v>
      </c>
      <c r="AJ397" s="49"/>
      <c r="AK397" s="50" t="s">
        <v>1527</v>
      </c>
      <c r="AL397" s="50"/>
      <c r="AM397" s="50"/>
      <c r="AN397" s="50"/>
      <c r="AO397" s="50"/>
      <c r="AP397" s="50" t="str">
        <f t="shared" si="18"/>
        <v>Participation metadata - [SCIENCE]: No Participation data (FS 189) submitted for REGPARTWACC, REGPARTWOACC for GRADE 11; however, EMAPS assessment metadata indicated GRADE 11/REGPARTWACC, REGPARTWOACC would be submitted. Please resubmit metadata and/or data to ensure consistency.</v>
      </c>
      <c r="AQ397" s="50" t="str">
        <f t="shared" si="19"/>
        <v/>
      </c>
      <c r="AR397" s="50"/>
      <c r="AS397" s="50" t="str">
        <f t="shared" si="20"/>
        <v>Include</v>
      </c>
      <c r="AT397" s="50" t="str">
        <f>IF(VLOOKUP($A397,'Data Notes - Working'!$A$2:$BP$571,55,FALSE)=0,"",VLOOKUP($A397,'Data Notes - Working'!$A$2:$BP$571,55,FALSE))</f>
        <v>Science-only issue</v>
      </c>
      <c r="AU397" s="50" t="str">
        <f>IF(VLOOKUP($A397,'Data Notes - Working'!$A$2:$BP$571,56,FALSE)=0,"",VLOOKUP($A397,'Data Notes - Working'!$A$2:$BP$571,56,FALSE))</f>
        <v>Metadata issue</v>
      </c>
      <c r="AV397" s="50" t="str">
        <f>IF(VLOOKUP($A397,'Data Notes - Working'!$A$2:$BP$571,57,FALSE)=0,"",VLOOKUP($A397,'Data Notes - Working'!$A$2:$BP$571,57,FALSE))</f>
        <v>No state response</v>
      </c>
      <c r="AW397" s="50" t="str">
        <f>IF(VLOOKUP($A397,'Data Notes - Working'!$A$2:$BP$571,58,FALSE)=0,"",VLOOKUP($A397,'Data Notes - Working'!$A$2:$BP$571,58,FALSE))</f>
        <v>No state response</v>
      </c>
      <c r="AX397" s="50" t="str">
        <f>IF(VLOOKUP(A397,'Data Notes - Working'!A396:BP965,59,FALSE)=0,"",VLOOKUP(A397,'Data Notes - Working'!A396:BP965,59,FALSE))</f>
        <v/>
      </c>
      <c r="AY397" s="50" t="str">
        <f>IF(VLOOKUP($A397,'Data Notes - Working'!$A$2:$BP$571,60,FALSE)=0,"",VLOOKUP($A397,'Data Notes - Working'!$A$2:$BP$571,60,FALSE))</f>
        <v>Participation metadata - [SCIENCE]: No Participation data (FS 189) submitted for REGPARTWACC, REGPARTWOACC for GRADE 11; however, EMAPS assessment metadata indicated GRADE 11/REGPARTWACC, REGPARTWOACC would be submitted. Please resubmit metadata and/or data to ensure consistency.</v>
      </c>
      <c r="AZ397" s="50" t="str">
        <f>IF(VLOOKUP($A397,'Data Notes - Working'!$A$2:$BP$571,61,FALSE)=0,"",VLOOKUP($A397,'Data Notes - Working'!$A$2:$BP$571,61,FALSE))</f>
        <v/>
      </c>
      <c r="BA397" s="50"/>
      <c r="BB397" s="50"/>
      <c r="BC397" s="50"/>
      <c r="BD397" s="50"/>
      <c r="BE397" s="50"/>
      <c r="BF397" s="50"/>
      <c r="BG397" s="50"/>
    </row>
    <row r="398" spans="1:59" s="9" customFormat="1" ht="120">
      <c r="A398" s="13" t="s">
        <v>1528</v>
      </c>
      <c r="B398" s="14" t="s">
        <v>45</v>
      </c>
      <c r="C398" s="14" t="s">
        <v>46</v>
      </c>
      <c r="D398" s="14" t="s">
        <v>47</v>
      </c>
      <c r="E398" s="14" t="s">
        <v>1510</v>
      </c>
      <c r="F398" s="14" t="s">
        <v>1511</v>
      </c>
      <c r="G398" s="13" t="s">
        <v>88</v>
      </c>
      <c r="H398" s="14" t="s">
        <v>91</v>
      </c>
      <c r="I398" s="14" t="s">
        <v>92</v>
      </c>
      <c r="J398" s="14" t="s">
        <v>73</v>
      </c>
      <c r="K398" s="14" t="s">
        <v>74</v>
      </c>
      <c r="L398" s="14" t="s">
        <v>891</v>
      </c>
      <c r="M398" s="14" t="s">
        <v>54</v>
      </c>
      <c r="N398" s="14" t="s">
        <v>54</v>
      </c>
      <c r="O398" s="14"/>
      <c r="P398" s="14" t="s">
        <v>53</v>
      </c>
      <c r="Q398" s="14" t="s">
        <v>1247</v>
      </c>
      <c r="R398" s="14" t="s">
        <v>57</v>
      </c>
      <c r="S398" s="14" t="s">
        <v>58</v>
      </c>
      <c r="T398" s="50" t="s">
        <v>1529</v>
      </c>
      <c r="U398" s="50"/>
      <c r="V398" s="50" t="s">
        <v>1529</v>
      </c>
      <c r="W398" s="26" t="s">
        <v>1530</v>
      </c>
      <c r="X398" s="50"/>
      <c r="Y398" s="50"/>
      <c r="Z398" s="50"/>
      <c r="AA398" s="14"/>
      <c r="AB398" s="14"/>
      <c r="AC398" s="23"/>
      <c r="AD398" s="14"/>
      <c r="AE398" s="23"/>
      <c r="AF398" s="23"/>
      <c r="AG398" s="23"/>
      <c r="AH398" s="23" t="s">
        <v>61</v>
      </c>
      <c r="AI398" s="23" t="s">
        <v>62</v>
      </c>
      <c r="AJ398" s="14"/>
      <c r="AK398" s="50"/>
      <c r="AL398" s="50"/>
      <c r="AM398" s="50"/>
      <c r="AN398" s="50"/>
      <c r="AO398" s="50"/>
      <c r="AP398" s="50" t="str">
        <f t="shared" si="18"/>
        <v/>
      </c>
      <c r="AQ398" s="50" t="str">
        <f t="shared" si="19"/>
        <v>FS185 and FS188 have been resubmitted to correct these issues.</v>
      </c>
      <c r="AR398" s="50"/>
      <c r="AS398" s="50" t="str">
        <f t="shared" si="20"/>
        <v>Exclude</v>
      </c>
      <c r="AT398" s="50" t="str">
        <f>IF(VLOOKUP($A398,'Data Notes - Working'!$A$2:$BP$571,55,FALSE)=0,"",VLOOKUP($A398,'Data Notes - Working'!$A$2:$BP$571,55,FALSE))</f>
        <v>No</v>
      </c>
      <c r="AU398" s="50" t="str">
        <f>IF(VLOOKUP($A398,'Data Notes - Working'!$A$2:$BP$571,56,FALSE)=0,"",VLOOKUP($A398,'Data Notes - Working'!$A$2:$BP$571,56,FALSE))</f>
        <v>Resolved</v>
      </c>
      <c r="AV398" s="50" t="str">
        <f>IF(VLOOKUP($A398,'Data Notes - Working'!$A$2:$BP$571,57,FALSE)=0,"",VLOOKUP($A398,'Data Notes - Working'!$A$2:$BP$571,57,FALSE))</f>
        <v/>
      </c>
      <c r="AW398" s="50" t="str">
        <f>IF(VLOOKUP($A398,'Data Notes - Working'!$A$2:$BP$571,58,FALSE)=0,"",VLOOKUP($A398,'Data Notes - Working'!$A$2:$BP$571,58,FALSE))</f>
        <v/>
      </c>
      <c r="AX398" s="50" t="str">
        <f>IF(VLOOKUP(A398,'Data Notes - Working'!A397:BP966,59,FALSE)=0,"",VLOOKUP(A398,'Data Notes - Working'!A397:BP966,59,FALSE))</f>
        <v/>
      </c>
      <c r="AY398" s="50" t="str">
        <f>IF(VLOOKUP($A398,'Data Notes - Working'!$A$2:$BP$571,60,FALSE)=0,"",VLOOKUP($A398,'Data Notes - Working'!$A$2:$BP$571,60,FALSE))</f>
        <v/>
      </c>
      <c r="AZ398" s="50" t="str">
        <f>IF(VLOOKUP($A398,'Data Notes - Working'!$A$2:$BP$571,61,FALSE)=0,"",VLOOKUP($A398,'Data Notes - Working'!$A$2:$BP$571,61,FALSE))</f>
        <v/>
      </c>
      <c r="BA398" s="50"/>
      <c r="BB398" s="50"/>
      <c r="BC398" s="50"/>
      <c r="BD398" s="50"/>
      <c r="BE398" s="50"/>
      <c r="BF398" s="50"/>
      <c r="BG398" s="50"/>
    </row>
    <row r="399" spans="1:59" s="9" customFormat="1" ht="75">
      <c r="A399" s="13" t="s">
        <v>1531</v>
      </c>
      <c r="B399" s="14" t="s">
        <v>45</v>
      </c>
      <c r="C399" s="14" t="s">
        <v>46</v>
      </c>
      <c r="D399" s="14" t="s">
        <v>47</v>
      </c>
      <c r="E399" s="49" t="s">
        <v>1510</v>
      </c>
      <c r="F399" s="49" t="s">
        <v>1511</v>
      </c>
      <c r="G399" s="13" t="s">
        <v>95</v>
      </c>
      <c r="H399" s="49" t="s">
        <v>380</v>
      </c>
      <c r="I399" s="49" t="s">
        <v>381</v>
      </c>
      <c r="J399" s="14" t="s">
        <v>51</v>
      </c>
      <c r="K399" s="14" t="s">
        <v>98</v>
      </c>
      <c r="L399" s="14" t="s">
        <v>53</v>
      </c>
      <c r="M399" s="49"/>
      <c r="N399" s="49"/>
      <c r="O399" s="49"/>
      <c r="P399" s="49"/>
      <c r="Q399" s="49"/>
      <c r="R399" s="49"/>
      <c r="S399" s="49"/>
      <c r="T399" s="49"/>
      <c r="U399" s="49"/>
      <c r="V399" s="49"/>
      <c r="W399" s="26" t="s">
        <v>64</v>
      </c>
      <c r="X399" s="49"/>
      <c r="Y399" s="49"/>
      <c r="Z399" s="49"/>
      <c r="AA399" s="49"/>
      <c r="AB399" s="49"/>
      <c r="AC399" s="49" t="s">
        <v>54</v>
      </c>
      <c r="AD399" s="49" t="s">
        <v>1532</v>
      </c>
      <c r="AE399" s="49">
        <v>11</v>
      </c>
      <c r="AF399" s="49" t="s">
        <v>478</v>
      </c>
      <c r="AG399" s="49"/>
      <c r="AH399" s="49" t="s">
        <v>61</v>
      </c>
      <c r="AI399" s="49" t="s">
        <v>78</v>
      </c>
      <c r="AJ399" s="49"/>
      <c r="AK399" s="50" t="s">
        <v>1533</v>
      </c>
      <c r="AL399" s="50"/>
      <c r="AM399" s="50"/>
      <c r="AN399" s="50"/>
      <c r="AO399" s="50"/>
      <c r="AP399" s="50" t="str">
        <f t="shared" si="18"/>
        <v>Missing Data (179/189): Achievement and Participation data for students in the ALL, CWD, ECODIS, M, MAN, MB, MHL, MW subgroups for the REGASSWACC, REGASSWOACC assessment types in GRADE 11 was not reported in any of the grades at the SEA, LEA, and School levels. Please submit data.</v>
      </c>
      <c r="AQ399" s="50" t="str">
        <f t="shared" si="19"/>
        <v/>
      </c>
      <c r="AR399" s="50"/>
      <c r="AS399" s="50" t="str">
        <f t="shared" si="20"/>
        <v>Include</v>
      </c>
      <c r="AT399" s="50" t="str">
        <f>IF(VLOOKUP($A399,'Data Notes - Working'!$A$2:$BP$571,55,FALSE)=0,"",VLOOKUP($A399,'Data Notes - Working'!$A$2:$BP$571,55,FALSE))</f>
        <v>Science-only issue</v>
      </c>
      <c r="AU399" s="50" t="str">
        <f>IF(VLOOKUP($A399,'Data Notes - Working'!$A$2:$BP$571,56,FALSE)=0,"",VLOOKUP($A399,'Data Notes - Working'!$A$2:$BP$571,56,FALSE))</f>
        <v/>
      </c>
      <c r="AV399" s="50" t="str">
        <f>IF(VLOOKUP($A399,'Data Notes - Working'!$A$2:$BP$571,57,FALSE)=0,"",VLOOKUP($A399,'Data Notes - Working'!$A$2:$BP$571,57,FALSE))</f>
        <v>No state response</v>
      </c>
      <c r="AW399" s="50" t="str">
        <f>IF(VLOOKUP($A399,'Data Notes - Working'!$A$2:$BP$571,58,FALSE)=0,"",VLOOKUP($A399,'Data Notes - Working'!$A$2:$BP$571,58,FALSE))</f>
        <v>No state response</v>
      </c>
      <c r="AX399" s="50" t="str">
        <f>IF(VLOOKUP(A399,'Data Notes - Working'!A398:BP967,59,FALSE)=0,"",VLOOKUP(A399,'Data Notes - Working'!A398:BP967,59,FALSE))</f>
        <v/>
      </c>
      <c r="AY399" s="50" t="str">
        <f>IF(VLOOKUP($A399,'Data Notes - Working'!$A$2:$BP$571,60,FALSE)=0,"",VLOOKUP($A399,'Data Notes - Working'!$A$2:$BP$571,60,FALSE))</f>
        <v>Missing Data (179/189): Achievement and Participation data for students in the ALL, CWD, ECODIS, M, MAN, MB, MHL, MW subgroups for the REGASSWACC, REGASSWOACC assessment types in GRADE 11 was not reported in any of the grades at the SEA, LEA, and School levels. Please submit data.</v>
      </c>
      <c r="AZ399" s="50" t="str">
        <f>IF(VLOOKUP($A399,'Data Notes - Working'!$A$2:$BP$571,61,FALSE)=0,"",VLOOKUP($A399,'Data Notes - Working'!$A$2:$BP$571,61,FALSE))</f>
        <v/>
      </c>
      <c r="BA399" s="50"/>
      <c r="BB399" s="50"/>
      <c r="BC399" s="50"/>
      <c r="BD399" s="50"/>
      <c r="BE399" s="50"/>
      <c r="BF399" s="50"/>
      <c r="BG399" s="50"/>
    </row>
    <row r="400" spans="1:59" s="9" customFormat="1" ht="105">
      <c r="A400" s="13" t="s">
        <v>1534</v>
      </c>
      <c r="B400" s="14" t="s">
        <v>45</v>
      </c>
      <c r="C400" s="14" t="s">
        <v>46</v>
      </c>
      <c r="D400" s="14" t="s">
        <v>47</v>
      </c>
      <c r="E400" s="14" t="s">
        <v>1510</v>
      </c>
      <c r="F400" s="14" t="s">
        <v>1511</v>
      </c>
      <c r="G400" s="13" t="s">
        <v>104</v>
      </c>
      <c r="H400" s="14" t="s">
        <v>157</v>
      </c>
      <c r="I400" s="14" t="s">
        <v>158</v>
      </c>
      <c r="J400" s="14" t="s">
        <v>73</v>
      </c>
      <c r="K400" s="14" t="s">
        <v>107</v>
      </c>
      <c r="L400" s="14" t="s">
        <v>53</v>
      </c>
      <c r="M400" s="14" t="s">
        <v>54</v>
      </c>
      <c r="N400" s="14" t="s">
        <v>54</v>
      </c>
      <c r="O400" s="14" t="s">
        <v>54</v>
      </c>
      <c r="P400" s="14" t="s">
        <v>108</v>
      </c>
      <c r="Q400" s="14" t="s">
        <v>108</v>
      </c>
      <c r="R400" s="14" t="s">
        <v>108</v>
      </c>
      <c r="S400" s="14" t="s">
        <v>108</v>
      </c>
      <c r="T400" s="50" t="s">
        <v>159</v>
      </c>
      <c r="U400" s="50"/>
      <c r="V400" s="50" t="s">
        <v>159</v>
      </c>
      <c r="W400" s="26" t="s">
        <v>1535</v>
      </c>
      <c r="X400" s="50"/>
      <c r="Y400" s="50"/>
      <c r="Z400" s="50"/>
      <c r="AA400" s="23" t="s">
        <v>54</v>
      </c>
      <c r="AB400" s="23" t="s">
        <v>54</v>
      </c>
      <c r="AC400" s="23" t="s">
        <v>54</v>
      </c>
      <c r="AD400" s="14" t="s">
        <v>108</v>
      </c>
      <c r="AE400" s="14" t="s">
        <v>108</v>
      </c>
      <c r="AF400" s="14" t="s">
        <v>108</v>
      </c>
      <c r="AG400" s="14" t="s">
        <v>108</v>
      </c>
      <c r="AH400" s="23" t="s">
        <v>61</v>
      </c>
      <c r="AI400" s="23" t="s">
        <v>101</v>
      </c>
      <c r="AJ400" s="50"/>
      <c r="AK400" s="50" t="s">
        <v>161</v>
      </c>
      <c r="AL400" s="50"/>
      <c r="AM400" s="50"/>
      <c r="AN400" s="50"/>
      <c r="AO400" s="50"/>
      <c r="AP400" s="50" t="str">
        <f t="shared" si="18"/>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400" s="50" t="str">
        <f t="shared" si="19"/>
        <v>FS175, FS178,FS179,FS185, FS188 and FS 189 have been resubmitted to correct these issues.</v>
      </c>
      <c r="AR400" s="50"/>
      <c r="AS400" s="50" t="str">
        <f t="shared" si="20"/>
        <v>Include</v>
      </c>
      <c r="AT400" s="50" t="str">
        <f>IF(VLOOKUP($A400,'Data Notes - Working'!$A$2:$BP$571,55,FALSE)=0,"",VLOOKUP($A400,'Data Notes - Working'!$A$2:$BP$571,55,FALSE))</f>
        <v/>
      </c>
      <c r="AU400" s="50" t="str">
        <f>IF(VLOOKUP($A400,'Data Notes - Working'!$A$2:$BP$571,56,FALSE)=0,"",VLOOKUP($A400,'Data Notes - Working'!$A$2:$BP$571,56,FALSE))</f>
        <v/>
      </c>
      <c r="AV400" s="50" t="str">
        <f>IF(VLOOKUP($A400,'Data Notes - Working'!$A$2:$BP$571,57,FALSE)=0,"",VLOOKUP($A400,'Data Notes - Working'!$A$2:$BP$571,57,FALSE))</f>
        <v>No</v>
      </c>
      <c r="AW400" s="50" t="str">
        <f>IF(VLOOKUP($A400,'Data Notes - Working'!$A$2:$BP$571,58,FALSE)=0,"",VLOOKUP($A400,'Data Notes - Working'!$A$2:$BP$571,58,FALSE))</f>
        <v>Not relevant</v>
      </c>
      <c r="AX400" s="50" t="str">
        <f>IF(VLOOKUP(A400,'Data Notes - Working'!A399:BP968,59,FALSE)=0,"",VLOOKUP(A400,'Data Notes - Working'!A399:BP968,59,FALSE))</f>
        <v>No</v>
      </c>
      <c r="AY400" s="50" t="str">
        <f>IF(VLOOKUP($A400,'Data Notes - Working'!$A$2:$BP$571,60,FALSE)=0,"",VLOOKUP($A400,'Data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400" s="50" t="str">
        <f>IF(VLOOKUP($A400,'Data Notes - Working'!$A$2:$BP$571,61,FALSE)=0,"",VLOOKUP($A400,'Data Notes - Working'!$A$2:$BP$571,61,FALSE))</f>
        <v/>
      </c>
      <c r="BA400" s="50"/>
      <c r="BB400" s="50"/>
      <c r="BC400" s="50"/>
      <c r="BD400" s="50"/>
      <c r="BE400" s="50"/>
      <c r="BF400" s="50"/>
      <c r="BG400" s="50"/>
    </row>
    <row r="401" spans="1:59" s="9" customFormat="1" ht="78.75">
      <c r="A401" s="13" t="s">
        <v>1536</v>
      </c>
      <c r="B401" s="14" t="s">
        <v>45</v>
      </c>
      <c r="C401" s="14" t="s">
        <v>46</v>
      </c>
      <c r="D401" s="14" t="s">
        <v>47</v>
      </c>
      <c r="E401" s="14" t="s">
        <v>1510</v>
      </c>
      <c r="F401" s="14" t="s">
        <v>1511</v>
      </c>
      <c r="G401" s="13" t="s">
        <v>118</v>
      </c>
      <c r="H401" s="14">
        <v>189</v>
      </c>
      <c r="I401" s="14">
        <v>590</v>
      </c>
      <c r="J401" s="14" t="s">
        <v>73</v>
      </c>
      <c r="K401" s="14" t="s">
        <v>121</v>
      </c>
      <c r="L401" s="14" t="s">
        <v>53</v>
      </c>
      <c r="M401" s="14"/>
      <c r="N401" s="14"/>
      <c r="O401" s="14"/>
      <c r="P401" s="14"/>
      <c r="Q401" s="14"/>
      <c r="R401" s="14"/>
      <c r="S401" s="14"/>
      <c r="T401" s="50"/>
      <c r="U401" s="50"/>
      <c r="V401" s="50"/>
      <c r="W401" s="26" t="s">
        <v>64</v>
      </c>
      <c r="X401" s="50"/>
      <c r="Y401" s="50"/>
      <c r="Z401" s="50"/>
      <c r="AA401" s="23"/>
      <c r="AB401" s="23"/>
      <c r="AC401" s="23" t="s">
        <v>54</v>
      </c>
      <c r="AD401" s="14" t="s">
        <v>108</v>
      </c>
      <c r="AE401" s="14" t="s">
        <v>108</v>
      </c>
      <c r="AF401" s="14" t="s">
        <v>108</v>
      </c>
      <c r="AG401" s="14" t="s">
        <v>108</v>
      </c>
      <c r="AH401" s="23" t="s">
        <v>61</v>
      </c>
      <c r="AI401" s="23" t="s">
        <v>78</v>
      </c>
      <c r="AJ401" s="50"/>
      <c r="AK401" s="50" t="s">
        <v>166</v>
      </c>
      <c r="AL401" s="50"/>
      <c r="AM401" s="50"/>
      <c r="AN401" s="50"/>
      <c r="AO401" s="50"/>
      <c r="AP401" s="50" t="str">
        <f t="shared" si="18"/>
        <v>A year to year participation rate change of more than 4% was identified for at least one subgroup, assessment type, or grade. Please review the CDQR Year to Year tab. Please resubmit SY 2017-18 data or submit a data note to explain why these data are accurate.</v>
      </c>
      <c r="AQ401" s="50" t="str">
        <f t="shared" si="19"/>
        <v/>
      </c>
      <c r="AR401" s="50"/>
      <c r="AS401" s="50" t="str">
        <f t="shared" si="20"/>
        <v>Include</v>
      </c>
      <c r="AT401" s="50" t="str">
        <f>IF(VLOOKUP($A401,'Data Notes - Working'!$A$2:$BP$571,55,FALSE)=0,"",VLOOKUP($A401,'Data Notes - Working'!$A$2:$BP$571,55,FALSE))</f>
        <v>Science-only issue</v>
      </c>
      <c r="AU401" s="50" t="str">
        <f>IF(VLOOKUP($A401,'Data Notes - Working'!$A$2:$BP$571,56,FALSE)=0,"",VLOOKUP($A401,'Data Notes - Working'!$A$2:$BP$571,56,FALSE))</f>
        <v/>
      </c>
      <c r="AV401" s="50" t="str">
        <f>IF(VLOOKUP($A401,'Data Notes - Working'!$A$2:$BP$571,57,FALSE)=0,"",VLOOKUP($A401,'Data Notes - Working'!$A$2:$BP$571,57,FALSE))</f>
        <v>No state response</v>
      </c>
      <c r="AW401" s="50" t="str">
        <f>IF(VLOOKUP($A401,'Data Notes - Working'!$A$2:$BP$571,58,FALSE)=0,"",VLOOKUP($A401,'Data Notes - Working'!$A$2:$BP$571,58,FALSE))</f>
        <v>No state response</v>
      </c>
      <c r="AX401" s="50" t="str">
        <f>IF(VLOOKUP(A401,'Data Notes - Working'!A400:BP969,59,FALSE)=0,"",VLOOKUP(A401,'Data Notes - Working'!A400:BP969,59,FALSE))</f>
        <v/>
      </c>
      <c r="AY401" s="50" t="str">
        <f>IF(VLOOKUP($A401,'Data Notes - Working'!$A$2:$BP$571,60,FALSE)=0,"",VLOOKUP($A401,'Data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v>
      </c>
      <c r="AZ401" s="50" t="str">
        <f>IF(VLOOKUP($A401,'Data Notes - Working'!$A$2:$BP$571,61,FALSE)=0,"",VLOOKUP($A401,'Data Notes - Working'!$A$2:$BP$571,61,FALSE))</f>
        <v/>
      </c>
      <c r="BA401" s="50"/>
      <c r="BB401" s="50"/>
      <c r="BC401" s="50"/>
      <c r="BD401" s="50"/>
      <c r="BE401" s="50"/>
      <c r="BF401" s="50"/>
      <c r="BG401" s="50"/>
    </row>
    <row r="402" spans="1:59" s="9" customFormat="1" ht="94.5">
      <c r="A402" s="13" t="s">
        <v>1537</v>
      </c>
      <c r="B402" s="14" t="s">
        <v>45</v>
      </c>
      <c r="C402" s="14" t="s">
        <v>46</v>
      </c>
      <c r="D402" s="14" t="s">
        <v>47</v>
      </c>
      <c r="E402" s="14" t="s">
        <v>1510</v>
      </c>
      <c r="F402" s="14" t="s">
        <v>1511</v>
      </c>
      <c r="G402" s="13" t="s">
        <v>118</v>
      </c>
      <c r="H402" s="14" t="s">
        <v>157</v>
      </c>
      <c r="I402" s="14" t="s">
        <v>158</v>
      </c>
      <c r="J402" s="14" t="s">
        <v>73</v>
      </c>
      <c r="K402" s="14" t="s">
        <v>121</v>
      </c>
      <c r="L402" s="14" t="s">
        <v>53</v>
      </c>
      <c r="M402" s="14" t="s">
        <v>54</v>
      </c>
      <c r="N402" s="14" t="s">
        <v>54</v>
      </c>
      <c r="O402" s="14" t="s">
        <v>54</v>
      </c>
      <c r="P402" s="14" t="s">
        <v>108</v>
      </c>
      <c r="Q402" s="14" t="s">
        <v>108</v>
      </c>
      <c r="R402" s="14" t="s">
        <v>108</v>
      </c>
      <c r="S402" s="14" t="s">
        <v>108</v>
      </c>
      <c r="T402" s="50" t="s">
        <v>212</v>
      </c>
      <c r="U402" s="50"/>
      <c r="V402" s="7" t="s">
        <v>212</v>
      </c>
      <c r="W402" s="26" t="s">
        <v>1535</v>
      </c>
      <c r="X402" s="50"/>
      <c r="Y402" s="50"/>
      <c r="Z402" s="50"/>
      <c r="AA402" s="23"/>
      <c r="AB402" s="23"/>
      <c r="AC402" s="23"/>
      <c r="AD402" s="23"/>
      <c r="AE402" s="23"/>
      <c r="AF402" s="23"/>
      <c r="AG402" s="23"/>
      <c r="AH402" s="23" t="s">
        <v>61</v>
      </c>
      <c r="AI402" s="23" t="s">
        <v>62</v>
      </c>
      <c r="AJ402" s="14"/>
      <c r="AK402" s="7"/>
      <c r="AL402" s="50"/>
      <c r="AM402" s="50"/>
      <c r="AN402" s="50"/>
      <c r="AO402" s="50"/>
      <c r="AP402" s="50" t="str">
        <f t="shared" si="18"/>
        <v/>
      </c>
      <c r="AQ402" s="50" t="str">
        <f t="shared" si="19"/>
        <v>FS175, FS178,FS179,FS185, FS188 and FS 189 have been resubmitted to correct these issues.</v>
      </c>
      <c r="AR402" s="50"/>
      <c r="AS402" s="50" t="str">
        <f t="shared" si="20"/>
        <v>Exclude</v>
      </c>
      <c r="AT402" s="50" t="str">
        <f>IF(VLOOKUP($A402,'Data Notes - Working'!$A$2:$BP$571,55,FALSE)=0,"",VLOOKUP($A402,'Data Notes - Working'!$A$2:$BP$571,55,FALSE))</f>
        <v>No</v>
      </c>
      <c r="AU402" s="50" t="str">
        <f>IF(VLOOKUP($A402,'Data Notes - Working'!$A$2:$BP$571,56,FALSE)=0,"",VLOOKUP($A402,'Data Notes - Working'!$A$2:$BP$571,56,FALSE))</f>
        <v>Resolved</v>
      </c>
      <c r="AV402" s="50" t="str">
        <f>IF(VLOOKUP($A402,'Data Notes - Working'!$A$2:$BP$571,57,FALSE)=0,"",VLOOKUP($A402,'Data Notes - Working'!$A$2:$BP$571,57,FALSE))</f>
        <v/>
      </c>
      <c r="AW402" s="50" t="str">
        <f>IF(VLOOKUP($A402,'Data Notes - Working'!$A$2:$BP$571,58,FALSE)=0,"",VLOOKUP($A402,'Data Notes - Working'!$A$2:$BP$571,58,FALSE))</f>
        <v/>
      </c>
      <c r="AX402" s="50" t="str">
        <f>IF(VLOOKUP(A402,'Data Notes - Working'!A401:BP970,59,FALSE)=0,"",VLOOKUP(A402,'Data Notes - Working'!A401:BP970,59,FALSE))</f>
        <v/>
      </c>
      <c r="AY402" s="50" t="str">
        <f>IF(VLOOKUP($A402,'Data Notes - Working'!$A$2:$BP$571,60,FALSE)=0,"",VLOOKUP($A402,'Data Notes - Working'!$A$2:$BP$571,60,FALSE))</f>
        <v/>
      </c>
      <c r="AZ402" s="50" t="str">
        <f>IF(VLOOKUP($A402,'Data Notes - Working'!$A$2:$BP$571,61,FALSE)=0,"",VLOOKUP($A402,'Data Notes - Working'!$A$2:$BP$571,61,FALSE))</f>
        <v/>
      </c>
      <c r="BA402" s="50"/>
      <c r="BB402" s="50"/>
      <c r="BC402" s="50"/>
      <c r="BD402" s="50"/>
      <c r="BE402" s="50"/>
      <c r="BF402" s="50"/>
      <c r="BG402" s="50"/>
    </row>
    <row r="403" spans="1:59" s="9" customFormat="1" ht="210">
      <c r="A403" s="13" t="s">
        <v>1538</v>
      </c>
      <c r="B403" s="14" t="s">
        <v>45</v>
      </c>
      <c r="C403" s="14" t="s">
        <v>46</v>
      </c>
      <c r="D403" s="14" t="s">
        <v>47</v>
      </c>
      <c r="E403" s="14" t="s">
        <v>1510</v>
      </c>
      <c r="F403" s="14" t="s">
        <v>1511</v>
      </c>
      <c r="G403" s="13" t="s">
        <v>127</v>
      </c>
      <c r="H403" s="14" t="s">
        <v>198</v>
      </c>
      <c r="I403" s="14" t="s">
        <v>199</v>
      </c>
      <c r="J403" s="14" t="s">
        <v>51</v>
      </c>
      <c r="K403" s="14" t="s">
        <v>130</v>
      </c>
      <c r="L403" s="14" t="s">
        <v>53</v>
      </c>
      <c r="M403" s="14" t="s">
        <v>54</v>
      </c>
      <c r="N403" s="14" t="s">
        <v>54</v>
      </c>
      <c r="O403" s="14"/>
      <c r="P403" s="14" t="s">
        <v>1539</v>
      </c>
      <c r="Q403" s="14">
        <v>11</v>
      </c>
      <c r="R403" s="14" t="s">
        <v>333</v>
      </c>
      <c r="S403" s="14" t="s">
        <v>58</v>
      </c>
      <c r="T403" s="50" t="s">
        <v>1540</v>
      </c>
      <c r="U403" s="50"/>
      <c r="V403" s="50" t="s">
        <v>1540</v>
      </c>
      <c r="W403" s="26" t="s">
        <v>1541</v>
      </c>
      <c r="X403" s="50"/>
      <c r="Y403" s="50"/>
      <c r="Z403" s="50"/>
      <c r="AA403" s="23"/>
      <c r="AB403" s="23"/>
      <c r="AC403" s="23"/>
      <c r="AD403" s="23"/>
      <c r="AE403" s="23"/>
      <c r="AF403" s="23"/>
      <c r="AG403" s="23"/>
      <c r="AH403" s="23" t="s">
        <v>61</v>
      </c>
      <c r="AI403" s="23" t="s">
        <v>62</v>
      </c>
      <c r="AJ403" s="14"/>
      <c r="AK403" s="50"/>
      <c r="AL403" s="50"/>
      <c r="AM403" s="50"/>
      <c r="AN403" s="50"/>
      <c r="AO403" s="50"/>
      <c r="AP403" s="50" t="str">
        <f t="shared" si="18"/>
        <v/>
      </c>
      <c r="AQ403" s="50" t="str">
        <f t="shared" si="19"/>
        <v>FS175, FS178,FS185, FS188  have been resubmitted to correct these issues.</v>
      </c>
      <c r="AR403" s="50"/>
      <c r="AS403" s="50" t="str">
        <f t="shared" si="20"/>
        <v>Exclude</v>
      </c>
      <c r="AT403" s="50" t="str">
        <f>IF(VLOOKUP($A403,'Data Notes - Working'!$A$2:$BP$571,55,FALSE)=0,"",VLOOKUP($A403,'Data Notes - Working'!$A$2:$BP$571,55,FALSE))</f>
        <v>No</v>
      </c>
      <c r="AU403" s="50" t="str">
        <f>IF(VLOOKUP($A403,'Data Notes - Working'!$A$2:$BP$571,56,FALSE)=0,"",VLOOKUP($A403,'Data Notes - Working'!$A$2:$BP$571,56,FALSE))</f>
        <v>Resolved</v>
      </c>
      <c r="AV403" s="50" t="str">
        <f>IF(VLOOKUP($A403,'Data Notes - Working'!$A$2:$BP$571,57,FALSE)=0,"",VLOOKUP($A403,'Data Notes - Working'!$A$2:$BP$571,57,FALSE))</f>
        <v/>
      </c>
      <c r="AW403" s="50" t="str">
        <f>IF(VLOOKUP($A403,'Data Notes - Working'!$A$2:$BP$571,58,FALSE)=0,"",VLOOKUP($A403,'Data Notes - Working'!$A$2:$BP$571,58,FALSE))</f>
        <v/>
      </c>
      <c r="AX403" s="50" t="str">
        <f>IF(VLOOKUP(A403,'Data Notes - Working'!A402:BP971,59,FALSE)=0,"",VLOOKUP(A403,'Data Notes - Working'!A402:BP971,59,FALSE))</f>
        <v/>
      </c>
      <c r="AY403" s="50" t="str">
        <f>IF(VLOOKUP($A403,'Data Notes - Working'!$A$2:$BP$571,60,FALSE)=0,"",VLOOKUP($A403,'Data Notes - Working'!$A$2:$BP$571,60,FALSE))</f>
        <v/>
      </c>
      <c r="AZ403" s="50" t="str">
        <f>IF(VLOOKUP($A403,'Data Notes - Working'!$A$2:$BP$571,61,FALSE)=0,"",VLOOKUP($A403,'Data Notes - Working'!$A$2:$BP$571,61,FALSE))</f>
        <v/>
      </c>
      <c r="BA403" s="50"/>
      <c r="BB403" s="50"/>
      <c r="BC403" s="50"/>
      <c r="BD403" s="50"/>
      <c r="BE403" s="50"/>
      <c r="BF403" s="50"/>
      <c r="BG403" s="50"/>
    </row>
    <row r="404" spans="1:59" s="9" customFormat="1" ht="240">
      <c r="A404" s="13" t="s">
        <v>1542</v>
      </c>
      <c r="B404" s="14" t="s">
        <v>45</v>
      </c>
      <c r="C404" s="14" t="s">
        <v>46</v>
      </c>
      <c r="D404" s="14" t="s">
        <v>47</v>
      </c>
      <c r="E404" s="14" t="s">
        <v>1510</v>
      </c>
      <c r="F404" s="14" t="s">
        <v>1511</v>
      </c>
      <c r="G404" s="13" t="s">
        <v>127</v>
      </c>
      <c r="H404" s="14" t="s">
        <v>1543</v>
      </c>
      <c r="I404" s="14" t="s">
        <v>1544</v>
      </c>
      <c r="J404" s="14" t="s">
        <v>51</v>
      </c>
      <c r="K404" s="14" t="s">
        <v>130</v>
      </c>
      <c r="L404" s="14" t="s">
        <v>53</v>
      </c>
      <c r="M404" s="14" t="s">
        <v>54</v>
      </c>
      <c r="N404" s="14"/>
      <c r="O404" s="14" t="s">
        <v>54</v>
      </c>
      <c r="P404" s="14" t="s">
        <v>1539</v>
      </c>
      <c r="Q404" s="14">
        <v>12</v>
      </c>
      <c r="R404" s="14" t="s">
        <v>306</v>
      </c>
      <c r="S404" s="14" t="s">
        <v>58</v>
      </c>
      <c r="T404" s="50" t="s">
        <v>1545</v>
      </c>
      <c r="U404" s="50"/>
      <c r="V404" s="50" t="s">
        <v>1545</v>
      </c>
      <c r="W404" s="26" t="s">
        <v>1546</v>
      </c>
      <c r="X404" s="50"/>
      <c r="Y404" s="50"/>
      <c r="Z404" s="50"/>
      <c r="AA404" s="23"/>
      <c r="AB404" s="23"/>
      <c r="AC404" s="23"/>
      <c r="AD404" s="23"/>
      <c r="AE404" s="23"/>
      <c r="AF404" s="23"/>
      <c r="AG404" s="23"/>
      <c r="AH404" s="23" t="s">
        <v>61</v>
      </c>
      <c r="AI404" s="23" t="s">
        <v>62</v>
      </c>
      <c r="AJ404" s="14"/>
      <c r="AK404" s="50"/>
      <c r="AL404" s="50"/>
      <c r="AM404" s="50"/>
      <c r="AN404" s="50"/>
      <c r="AO404" s="50"/>
      <c r="AP404" s="50" t="str">
        <f t="shared" si="18"/>
        <v/>
      </c>
      <c r="AQ404" s="50" t="str">
        <f t="shared" si="19"/>
        <v>FS175, FS179, FS185, FS189 have been resubmitted to correct these issues.</v>
      </c>
      <c r="AR404" s="50"/>
      <c r="AS404" s="50" t="str">
        <f t="shared" si="20"/>
        <v>Exclude</v>
      </c>
      <c r="AT404" s="50" t="str">
        <f>IF(VLOOKUP($A404,'Data Notes - Working'!$A$2:$BP$571,55,FALSE)=0,"",VLOOKUP($A404,'Data Notes - Working'!$A$2:$BP$571,55,FALSE))</f>
        <v>No</v>
      </c>
      <c r="AU404" s="50" t="str">
        <f>IF(VLOOKUP($A404,'Data Notes - Working'!$A$2:$BP$571,56,FALSE)=0,"",VLOOKUP($A404,'Data Notes - Working'!$A$2:$BP$571,56,FALSE))</f>
        <v>Resolved</v>
      </c>
      <c r="AV404" s="50" t="str">
        <f>IF(VLOOKUP($A404,'Data Notes - Working'!$A$2:$BP$571,57,FALSE)=0,"",VLOOKUP($A404,'Data Notes - Working'!$A$2:$BP$571,57,FALSE))</f>
        <v/>
      </c>
      <c r="AW404" s="50" t="str">
        <f>IF(VLOOKUP($A404,'Data Notes - Working'!$A$2:$BP$571,58,FALSE)=0,"",VLOOKUP($A404,'Data Notes - Working'!$A$2:$BP$571,58,FALSE))</f>
        <v/>
      </c>
      <c r="AX404" s="50" t="str">
        <f>IF(VLOOKUP(A404,'Data Notes - Working'!A403:BP972,59,FALSE)=0,"",VLOOKUP(A404,'Data Notes - Working'!A403:BP972,59,FALSE))</f>
        <v/>
      </c>
      <c r="AY404" s="50" t="str">
        <f>IF(VLOOKUP($A404,'Data Notes - Working'!$A$2:$BP$571,60,FALSE)=0,"",VLOOKUP($A404,'Data Notes - Working'!$A$2:$BP$571,60,FALSE))</f>
        <v/>
      </c>
      <c r="AZ404" s="50" t="str">
        <f>IF(VLOOKUP($A404,'Data Notes - Working'!$A$2:$BP$571,61,FALSE)=0,"",VLOOKUP($A404,'Data Notes - Working'!$A$2:$BP$571,61,FALSE))</f>
        <v/>
      </c>
      <c r="BA404" s="50"/>
      <c r="BB404" s="50"/>
      <c r="BC404" s="50"/>
      <c r="BD404" s="50"/>
      <c r="BE404" s="50"/>
      <c r="BF404" s="50"/>
      <c r="BG404" s="50"/>
    </row>
    <row r="405" spans="1:59" s="9" customFormat="1" ht="210">
      <c r="A405" s="13" t="s">
        <v>1547</v>
      </c>
      <c r="B405" s="14" t="s">
        <v>45</v>
      </c>
      <c r="C405" s="14" t="s">
        <v>46</v>
      </c>
      <c r="D405" s="14" t="s">
        <v>47</v>
      </c>
      <c r="E405" s="14" t="s">
        <v>1510</v>
      </c>
      <c r="F405" s="14" t="s">
        <v>1511</v>
      </c>
      <c r="G405" s="13" t="s">
        <v>127</v>
      </c>
      <c r="H405" s="14" t="s">
        <v>128</v>
      </c>
      <c r="I405" s="14" t="s">
        <v>129</v>
      </c>
      <c r="J405" s="14" t="s">
        <v>51</v>
      </c>
      <c r="K405" s="14" t="s">
        <v>130</v>
      </c>
      <c r="L405" s="14" t="s">
        <v>53</v>
      </c>
      <c r="M405" s="14"/>
      <c r="N405" s="14" t="s">
        <v>54</v>
      </c>
      <c r="O405" s="14"/>
      <c r="P405" s="14" t="s">
        <v>441</v>
      </c>
      <c r="Q405" s="14">
        <v>12</v>
      </c>
      <c r="R405" s="14" t="s">
        <v>333</v>
      </c>
      <c r="S405" s="14" t="s">
        <v>58</v>
      </c>
      <c r="T405" s="50" t="s">
        <v>1548</v>
      </c>
      <c r="U405" s="50"/>
      <c r="V405" s="50" t="s">
        <v>1548</v>
      </c>
      <c r="W405" s="26" t="s">
        <v>1549</v>
      </c>
      <c r="X405" s="50"/>
      <c r="Y405" s="50"/>
      <c r="Z405" s="50"/>
      <c r="AA405" s="23"/>
      <c r="AB405" s="23"/>
      <c r="AC405" s="23"/>
      <c r="AD405" s="23"/>
      <c r="AE405" s="23"/>
      <c r="AF405" s="23"/>
      <c r="AG405" s="23"/>
      <c r="AH405" s="23" t="s">
        <v>61</v>
      </c>
      <c r="AI405" s="23" t="s">
        <v>62</v>
      </c>
      <c r="AJ405" s="14"/>
      <c r="AK405" s="50"/>
      <c r="AL405" s="50"/>
      <c r="AM405" s="50"/>
      <c r="AN405" s="50"/>
      <c r="AO405" s="50"/>
      <c r="AP405" s="50" t="str">
        <f t="shared" si="18"/>
        <v/>
      </c>
      <c r="AQ405" s="50" t="str">
        <f t="shared" si="19"/>
        <v>FS 178 and FS 179 have been resubmitted to correct these issues.</v>
      </c>
      <c r="AR405" s="50"/>
      <c r="AS405" s="50" t="str">
        <f t="shared" si="20"/>
        <v>Exclude</v>
      </c>
      <c r="AT405" s="50" t="str">
        <f>IF(VLOOKUP($A405,'Data Notes - Working'!$A$2:$BP$571,55,FALSE)=0,"",VLOOKUP($A405,'Data Notes - Working'!$A$2:$BP$571,55,FALSE))</f>
        <v>No</v>
      </c>
      <c r="AU405" s="50" t="str">
        <f>IF(VLOOKUP($A405,'Data Notes - Working'!$A$2:$BP$571,56,FALSE)=0,"",VLOOKUP($A405,'Data Notes - Working'!$A$2:$BP$571,56,FALSE))</f>
        <v>Resolved</v>
      </c>
      <c r="AV405" s="50" t="str">
        <f>IF(VLOOKUP($A405,'Data Notes - Working'!$A$2:$BP$571,57,FALSE)=0,"",VLOOKUP($A405,'Data Notes - Working'!$A$2:$BP$571,57,FALSE))</f>
        <v/>
      </c>
      <c r="AW405" s="50" t="str">
        <f>IF(VLOOKUP($A405,'Data Notes - Working'!$A$2:$BP$571,58,FALSE)=0,"",VLOOKUP($A405,'Data Notes - Working'!$A$2:$BP$571,58,FALSE))</f>
        <v/>
      </c>
      <c r="AX405" s="50" t="str">
        <f>IF(VLOOKUP(A405,'Data Notes - Working'!A404:BP973,59,FALSE)=0,"",VLOOKUP(A405,'Data Notes - Working'!A404:BP973,59,FALSE))</f>
        <v/>
      </c>
      <c r="AY405" s="50" t="str">
        <f>IF(VLOOKUP($A405,'Data Notes - Working'!$A$2:$BP$571,60,FALSE)=0,"",VLOOKUP($A405,'Data Notes - Working'!$A$2:$BP$571,60,FALSE))</f>
        <v/>
      </c>
      <c r="AZ405" s="50" t="str">
        <f>IF(VLOOKUP($A405,'Data Notes - Working'!$A$2:$BP$571,61,FALSE)=0,"",VLOOKUP($A405,'Data Notes - Working'!$A$2:$BP$571,61,FALSE))</f>
        <v/>
      </c>
      <c r="BA405" s="50"/>
      <c r="BB405" s="50"/>
      <c r="BC405" s="50"/>
      <c r="BD405" s="50"/>
      <c r="BE405" s="50"/>
      <c r="BF405" s="50"/>
      <c r="BG405" s="50"/>
    </row>
    <row r="406" spans="1:59" s="9" customFormat="1" ht="204.75">
      <c r="A406" s="13" t="s">
        <v>1550</v>
      </c>
      <c r="B406" s="14" t="s">
        <v>45</v>
      </c>
      <c r="C406" s="14" t="s">
        <v>46</v>
      </c>
      <c r="D406" s="14" t="s">
        <v>47</v>
      </c>
      <c r="E406" s="14" t="s">
        <v>1510</v>
      </c>
      <c r="F406" s="14" t="s">
        <v>1511</v>
      </c>
      <c r="G406" s="13" t="s">
        <v>127</v>
      </c>
      <c r="H406" s="14" t="s">
        <v>380</v>
      </c>
      <c r="I406" s="14" t="s">
        <v>381</v>
      </c>
      <c r="J406" s="14" t="s">
        <v>51</v>
      </c>
      <c r="K406" s="14" t="s">
        <v>130</v>
      </c>
      <c r="L406" s="14" t="s">
        <v>53</v>
      </c>
      <c r="M406" s="14"/>
      <c r="N406" s="14"/>
      <c r="O406" s="14" t="s">
        <v>54</v>
      </c>
      <c r="P406" s="14" t="s">
        <v>1551</v>
      </c>
      <c r="Q406" s="14" t="s">
        <v>1552</v>
      </c>
      <c r="R406" s="14" t="s">
        <v>333</v>
      </c>
      <c r="S406" s="14" t="s">
        <v>58</v>
      </c>
      <c r="T406" s="50" t="s">
        <v>1553</v>
      </c>
      <c r="U406" s="50"/>
      <c r="V406" s="50" t="s">
        <v>1553</v>
      </c>
      <c r="W406" s="26" t="s">
        <v>1554</v>
      </c>
      <c r="X406" s="50"/>
      <c r="Y406" s="50"/>
      <c r="Z406" s="50"/>
      <c r="AA406" s="23"/>
      <c r="AB406" s="23"/>
      <c r="AC406" s="23"/>
      <c r="AD406" s="23"/>
      <c r="AE406" s="23"/>
      <c r="AF406" s="23"/>
      <c r="AG406" s="23"/>
      <c r="AH406" s="23" t="s">
        <v>61</v>
      </c>
      <c r="AI406" s="23" t="s">
        <v>62</v>
      </c>
      <c r="AJ406" s="14"/>
      <c r="AK406" s="50"/>
      <c r="AL406" s="50"/>
      <c r="AM406" s="50"/>
      <c r="AN406" s="50"/>
      <c r="AO406" s="50"/>
      <c r="AP406" s="50" t="str">
        <f t="shared" si="18"/>
        <v/>
      </c>
      <c r="AQ406" s="50" t="str">
        <f t="shared" si="19"/>
        <v>FS 189 and FS 179 have been resubmitted to correct these issues.</v>
      </c>
      <c r="AR406" s="50"/>
      <c r="AS406" s="50" t="str">
        <f t="shared" si="20"/>
        <v>Exclude</v>
      </c>
      <c r="AT406" s="50" t="str">
        <f>IF(VLOOKUP($A406,'Data Notes - Working'!$A$2:$BP$571,55,FALSE)=0,"",VLOOKUP($A406,'Data Notes - Working'!$A$2:$BP$571,55,FALSE))</f>
        <v>No</v>
      </c>
      <c r="AU406" s="50" t="str">
        <f>IF(VLOOKUP($A406,'Data Notes - Working'!$A$2:$BP$571,56,FALSE)=0,"",VLOOKUP($A406,'Data Notes - Working'!$A$2:$BP$571,56,FALSE))</f>
        <v>Resolved</v>
      </c>
      <c r="AV406" s="50" t="str">
        <f>IF(VLOOKUP($A406,'Data Notes - Working'!$A$2:$BP$571,57,FALSE)=0,"",VLOOKUP($A406,'Data Notes - Working'!$A$2:$BP$571,57,FALSE))</f>
        <v/>
      </c>
      <c r="AW406" s="50" t="str">
        <f>IF(VLOOKUP($A406,'Data Notes - Working'!$A$2:$BP$571,58,FALSE)=0,"",VLOOKUP($A406,'Data Notes - Working'!$A$2:$BP$571,58,FALSE))</f>
        <v/>
      </c>
      <c r="AX406" s="50" t="str">
        <f>IF(VLOOKUP(A406,'Data Notes - Working'!A405:BP974,59,FALSE)=0,"",VLOOKUP(A406,'Data Notes - Working'!A405:BP974,59,FALSE))</f>
        <v/>
      </c>
      <c r="AY406" s="50" t="str">
        <f>IF(VLOOKUP($A406,'Data Notes - Working'!$A$2:$BP$571,60,FALSE)=0,"",VLOOKUP($A406,'Data Notes - Working'!$A$2:$BP$571,60,FALSE))</f>
        <v/>
      </c>
      <c r="AZ406" s="50" t="str">
        <f>IF(VLOOKUP($A406,'Data Notes - Working'!$A$2:$BP$571,61,FALSE)=0,"",VLOOKUP($A406,'Data Notes - Working'!$A$2:$BP$571,61,FALSE))</f>
        <v/>
      </c>
      <c r="BA406" s="50"/>
      <c r="BB406" s="50"/>
      <c r="BC406" s="50"/>
      <c r="BD406" s="50"/>
      <c r="BE406" s="50"/>
      <c r="BF406" s="50"/>
      <c r="BG406" s="50"/>
    </row>
    <row r="407" spans="1:59" s="9" customFormat="1" ht="105">
      <c r="A407" s="13" t="s">
        <v>1555</v>
      </c>
      <c r="B407" s="14" t="s">
        <v>45</v>
      </c>
      <c r="C407" s="14" t="s">
        <v>46</v>
      </c>
      <c r="D407" s="14" t="s">
        <v>47</v>
      </c>
      <c r="E407" s="14" t="s">
        <v>1510</v>
      </c>
      <c r="F407" s="14" t="s">
        <v>1511</v>
      </c>
      <c r="G407" s="13" t="s">
        <v>179</v>
      </c>
      <c r="H407" s="14">
        <v>185</v>
      </c>
      <c r="I407" s="14">
        <v>588</v>
      </c>
      <c r="J407" s="14" t="s">
        <v>73</v>
      </c>
      <c r="K407" s="14" t="s">
        <v>180</v>
      </c>
      <c r="L407" s="14" t="s">
        <v>53</v>
      </c>
      <c r="M407" s="14" t="s">
        <v>54</v>
      </c>
      <c r="N407" s="14"/>
      <c r="O407" s="14"/>
      <c r="P407" s="14" t="s">
        <v>55</v>
      </c>
      <c r="Q407" s="14" t="s">
        <v>56</v>
      </c>
      <c r="R407" s="14" t="s">
        <v>68</v>
      </c>
      <c r="S407" s="14" t="s">
        <v>69</v>
      </c>
      <c r="T407" s="50" t="s">
        <v>1556</v>
      </c>
      <c r="U407" s="50"/>
      <c r="V407" s="50" t="s">
        <v>1556</v>
      </c>
      <c r="W407" s="26" t="s">
        <v>1557</v>
      </c>
      <c r="X407" s="50"/>
      <c r="Y407" s="50"/>
      <c r="Z407" s="50"/>
      <c r="AA407" s="23"/>
      <c r="AB407" s="23"/>
      <c r="AC407" s="23"/>
      <c r="AD407" s="23"/>
      <c r="AE407" s="23"/>
      <c r="AF407" s="23"/>
      <c r="AG407" s="23"/>
      <c r="AH407" s="23" t="s">
        <v>61</v>
      </c>
      <c r="AI407" s="23" t="s">
        <v>62</v>
      </c>
      <c r="AJ407" s="14"/>
      <c r="AK407" s="50"/>
      <c r="AL407" s="50"/>
      <c r="AM407" s="50"/>
      <c r="AN407" s="50"/>
      <c r="AO407" s="50"/>
      <c r="AP407" s="50" t="str">
        <f t="shared" si="18"/>
        <v/>
      </c>
      <c r="AQ407" s="50" t="str">
        <f t="shared" si="19"/>
        <v>FS185 has been resubmitted to correct this error.</v>
      </c>
      <c r="AR407" s="50"/>
      <c r="AS407" s="50" t="str">
        <f t="shared" si="20"/>
        <v>Exclude</v>
      </c>
      <c r="AT407" s="50" t="str">
        <f>IF(VLOOKUP($A407,'Data Notes - Working'!$A$2:$BP$571,55,FALSE)=0,"",VLOOKUP($A407,'Data Notes - Working'!$A$2:$BP$571,55,FALSE))</f>
        <v>No</v>
      </c>
      <c r="AU407" s="50" t="str">
        <f>IF(VLOOKUP($A407,'Data Notes - Working'!$A$2:$BP$571,56,FALSE)=0,"",VLOOKUP($A407,'Data Notes - Working'!$A$2:$BP$571,56,FALSE))</f>
        <v>Resolved</v>
      </c>
      <c r="AV407" s="50" t="str">
        <f>IF(VLOOKUP($A407,'Data Notes - Working'!$A$2:$BP$571,57,FALSE)=0,"",VLOOKUP($A407,'Data Notes - Working'!$A$2:$BP$571,57,FALSE))</f>
        <v/>
      </c>
      <c r="AW407" s="50" t="str">
        <f>IF(VLOOKUP($A407,'Data Notes - Working'!$A$2:$BP$571,58,FALSE)=0,"",VLOOKUP($A407,'Data Notes - Working'!$A$2:$BP$571,58,FALSE))</f>
        <v/>
      </c>
      <c r="AX407" s="50" t="str">
        <f>IF(VLOOKUP(A407,'Data Notes - Working'!A406:BP975,59,FALSE)=0,"",VLOOKUP(A407,'Data Notes - Working'!A406:BP975,59,FALSE))</f>
        <v/>
      </c>
      <c r="AY407" s="50" t="str">
        <f>IF(VLOOKUP($A407,'Data Notes - Working'!$A$2:$BP$571,60,FALSE)=0,"",VLOOKUP($A407,'Data Notes - Working'!$A$2:$BP$571,60,FALSE))</f>
        <v/>
      </c>
      <c r="AZ407" s="50" t="str">
        <f>IF(VLOOKUP($A407,'Data Notes - Working'!$A$2:$BP$571,61,FALSE)=0,"",VLOOKUP($A407,'Data Notes - Working'!$A$2:$BP$571,61,FALSE))</f>
        <v/>
      </c>
      <c r="BA407" s="50"/>
      <c r="BB407" s="50"/>
      <c r="BC407" s="50"/>
      <c r="BD407" s="50"/>
      <c r="BE407" s="50"/>
      <c r="BF407" s="50"/>
      <c r="BG407" s="50"/>
    </row>
    <row r="408" spans="1:59" s="9" customFormat="1" ht="105">
      <c r="A408" s="13" t="s">
        <v>1558</v>
      </c>
      <c r="B408" s="14" t="s">
        <v>45</v>
      </c>
      <c r="C408" s="14" t="s">
        <v>46</v>
      </c>
      <c r="D408" s="14" t="s">
        <v>47</v>
      </c>
      <c r="E408" s="14" t="s">
        <v>1510</v>
      </c>
      <c r="F408" s="14" t="s">
        <v>1511</v>
      </c>
      <c r="G408" s="13" t="s">
        <v>179</v>
      </c>
      <c r="H408" s="14">
        <v>188</v>
      </c>
      <c r="I408" s="14">
        <v>589</v>
      </c>
      <c r="J408" s="14" t="s">
        <v>73</v>
      </c>
      <c r="K408" s="14" t="s">
        <v>180</v>
      </c>
      <c r="L408" s="14" t="s">
        <v>53</v>
      </c>
      <c r="M408" s="14"/>
      <c r="N408" s="14" t="s">
        <v>54</v>
      </c>
      <c r="O408" s="14"/>
      <c r="P408" s="14" t="s">
        <v>55</v>
      </c>
      <c r="Q408" s="14" t="s">
        <v>56</v>
      </c>
      <c r="R408" s="14" t="s">
        <v>68</v>
      </c>
      <c r="S408" s="14" t="s">
        <v>69</v>
      </c>
      <c r="T408" s="50" t="s">
        <v>1559</v>
      </c>
      <c r="U408" s="50"/>
      <c r="V408" s="50" t="s">
        <v>1559</v>
      </c>
      <c r="W408" s="26" t="s">
        <v>1560</v>
      </c>
      <c r="X408" s="50"/>
      <c r="Y408" s="50"/>
      <c r="Z408" s="50"/>
      <c r="AA408" s="23"/>
      <c r="AB408" s="23"/>
      <c r="AC408" s="23"/>
      <c r="AD408" s="23"/>
      <c r="AE408" s="23"/>
      <c r="AF408" s="23"/>
      <c r="AG408" s="23"/>
      <c r="AH408" s="23" t="s">
        <v>61</v>
      </c>
      <c r="AI408" s="23" t="s">
        <v>62</v>
      </c>
      <c r="AJ408" s="14"/>
      <c r="AK408" s="50"/>
      <c r="AL408" s="50"/>
      <c r="AM408" s="50"/>
      <c r="AN408" s="50"/>
      <c r="AO408" s="50"/>
      <c r="AP408" s="50" t="str">
        <f t="shared" si="18"/>
        <v/>
      </c>
      <c r="AQ408" s="50" t="str">
        <f t="shared" si="19"/>
        <v>FS188 has been resubmitted to correct this issue.</v>
      </c>
      <c r="AR408" s="50"/>
      <c r="AS408" s="50" t="str">
        <f t="shared" si="20"/>
        <v>Exclude</v>
      </c>
      <c r="AT408" s="50" t="str">
        <f>IF(VLOOKUP($A408,'Data Notes - Working'!$A$2:$BP$571,55,FALSE)=0,"",VLOOKUP($A408,'Data Notes - Working'!$A$2:$BP$571,55,FALSE))</f>
        <v>No</v>
      </c>
      <c r="AU408" s="50" t="str">
        <f>IF(VLOOKUP($A408,'Data Notes - Working'!$A$2:$BP$571,56,FALSE)=0,"",VLOOKUP($A408,'Data Notes - Working'!$A$2:$BP$571,56,FALSE))</f>
        <v>Resolved</v>
      </c>
      <c r="AV408" s="50" t="str">
        <f>IF(VLOOKUP($A408,'Data Notes - Working'!$A$2:$BP$571,57,FALSE)=0,"",VLOOKUP($A408,'Data Notes - Working'!$A$2:$BP$571,57,FALSE))</f>
        <v/>
      </c>
      <c r="AW408" s="50" t="str">
        <f>IF(VLOOKUP($A408,'Data Notes - Working'!$A$2:$BP$571,58,FALSE)=0,"",VLOOKUP($A408,'Data Notes - Working'!$A$2:$BP$571,58,FALSE))</f>
        <v/>
      </c>
      <c r="AX408" s="50" t="str">
        <f>IF(VLOOKUP(A408,'Data Notes - Working'!A407:BP976,59,FALSE)=0,"",VLOOKUP(A408,'Data Notes - Working'!A407:BP976,59,FALSE))</f>
        <v/>
      </c>
      <c r="AY408" s="50" t="str">
        <f>IF(VLOOKUP($A408,'Data Notes - Working'!$A$2:$BP$571,60,FALSE)=0,"",VLOOKUP($A408,'Data Notes - Working'!$A$2:$BP$571,60,FALSE))</f>
        <v/>
      </c>
      <c r="AZ408" s="50" t="str">
        <f>IF(VLOOKUP($A408,'Data Notes - Working'!$A$2:$BP$571,61,FALSE)=0,"",VLOOKUP($A408,'Data Notes - Working'!$A$2:$BP$571,61,FALSE))</f>
        <v/>
      </c>
      <c r="BA408" s="50"/>
      <c r="BB408" s="50"/>
      <c r="BC408" s="50"/>
      <c r="BD408" s="50"/>
      <c r="BE408" s="50"/>
      <c r="BF408" s="50"/>
      <c r="BG408" s="50"/>
    </row>
    <row r="409" spans="1:59" s="9" customFormat="1" ht="150">
      <c r="A409" s="13" t="s">
        <v>1561</v>
      </c>
      <c r="B409" s="14" t="s">
        <v>45</v>
      </c>
      <c r="C409" s="14" t="s">
        <v>46</v>
      </c>
      <c r="D409" s="14" t="s">
        <v>47</v>
      </c>
      <c r="E409" s="14" t="s">
        <v>1510</v>
      </c>
      <c r="F409" s="14" t="s">
        <v>1511</v>
      </c>
      <c r="G409" s="17" t="s">
        <v>136</v>
      </c>
      <c r="H409" s="18">
        <v>185</v>
      </c>
      <c r="I409" s="14">
        <v>588</v>
      </c>
      <c r="J409" s="14" t="s">
        <v>73</v>
      </c>
      <c r="K409" s="14" t="s">
        <v>137</v>
      </c>
      <c r="L409" s="14" t="s">
        <v>53</v>
      </c>
      <c r="M409" s="14" t="s">
        <v>54</v>
      </c>
      <c r="N409" s="14"/>
      <c r="O409" s="14"/>
      <c r="P409" s="14" t="s">
        <v>55</v>
      </c>
      <c r="Q409" s="14" t="s">
        <v>56</v>
      </c>
      <c r="R409" s="14" t="s">
        <v>140</v>
      </c>
      <c r="S409" s="14" t="s">
        <v>58</v>
      </c>
      <c r="T409" s="50" t="s">
        <v>1562</v>
      </c>
      <c r="U409" s="50"/>
      <c r="V409" s="50" t="s">
        <v>1563</v>
      </c>
      <c r="W409" s="26" t="s">
        <v>1557</v>
      </c>
      <c r="X409" s="50"/>
      <c r="Y409" s="50"/>
      <c r="Z409" s="50" t="s">
        <v>437</v>
      </c>
      <c r="AA409" s="23" t="s">
        <v>54</v>
      </c>
      <c r="AB409" s="23"/>
      <c r="AC409" s="23"/>
      <c r="AD409" s="14" t="s">
        <v>139</v>
      </c>
      <c r="AE409" s="14" t="s">
        <v>133</v>
      </c>
      <c r="AF409" s="14" t="s">
        <v>140</v>
      </c>
      <c r="AG409" s="14" t="s">
        <v>141</v>
      </c>
      <c r="AH409" s="23" t="s">
        <v>61</v>
      </c>
      <c r="AI409" s="23" t="s">
        <v>101</v>
      </c>
      <c r="AJ409" s="50"/>
      <c r="AK409" s="50" t="s">
        <v>1563</v>
      </c>
      <c r="AL409" s="50"/>
      <c r="AM409" s="50"/>
      <c r="AN409" s="50"/>
      <c r="AO409" s="50"/>
      <c r="AP409" s="50" t="str">
        <f t="shared" si="18"/>
        <v xml:space="preserve">1% CWD Alternate Assessment Participation: Students with Disabilities (IDEA) (CWD) taking the alternate assessment based on alternate achievement standards (ALTPARTALTACH) make up 1.63%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409" s="50" t="str">
        <f t="shared" si="19"/>
        <v>FS185 has been resubmitted to correct this error.</v>
      </c>
      <c r="AR409" s="50"/>
      <c r="AS409" s="50" t="str">
        <f t="shared" si="20"/>
        <v>Include</v>
      </c>
      <c r="AT409" s="50" t="str">
        <f>IF(VLOOKUP($A409,'Data Notes - Working'!$A$2:$BP$571,55,FALSE)=0,"",VLOOKUP($A409,'Data Notes - Working'!$A$2:$BP$571,55,FALSE))</f>
        <v/>
      </c>
      <c r="AU409" s="50" t="str">
        <f>IF(VLOOKUP($A409,'Data Notes - Working'!$A$2:$BP$571,56,FALSE)=0,"",VLOOKUP($A409,'Data Notes - Working'!$A$2:$BP$571,56,FALSE))</f>
        <v/>
      </c>
      <c r="AV409" s="50" t="str">
        <f>IF(VLOOKUP($A409,'Data Notes - Working'!$A$2:$BP$571,57,FALSE)=0,"",VLOOKUP($A409,'Data Notes - Working'!$A$2:$BP$571,57,FALSE))</f>
        <v>No</v>
      </c>
      <c r="AW409" s="50" t="str">
        <f>IF(VLOOKUP($A409,'Data Notes - Working'!$A$2:$BP$571,58,FALSE)=0,"",VLOOKUP($A409,'Data Notes - Working'!$A$2:$BP$571,58,FALSE))</f>
        <v>Not relevant</v>
      </c>
      <c r="AX409" s="50" t="str">
        <f>IF(VLOOKUP(A409,'Data Notes - Working'!A408:BP977,59,FALSE)=0,"",VLOOKUP(A409,'Data Notes - Working'!A408:BP977,59,FALSE))</f>
        <v>No</v>
      </c>
      <c r="AY409" s="50" t="str">
        <f>IF(VLOOKUP($A409,'Data Notes - Working'!$A$2:$BP$571,60,FALSE)=0,"",VLOOKUP($A409,'Data Notes - Working'!$A$2:$BP$571,60,FALSE))</f>
        <v xml:space="preserve">1% CWD Alternate Assessment Participation: Students with Disabilities (IDEA) (CWD) taking the alternate assessment based on alternate achievement standards (ALTPARTALTACH) make up 1.63%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09" s="50" t="str">
        <f>IF(VLOOKUP($A409,'Data Notes - Working'!$A$2:$BP$571,61,FALSE)=0,"",VLOOKUP($A409,'Data Notes - Working'!$A$2:$BP$571,61,FALSE))</f>
        <v/>
      </c>
      <c r="BA409" s="50"/>
      <c r="BB409" s="50"/>
      <c r="BC409" s="50"/>
      <c r="BD409" s="50"/>
      <c r="BE409" s="50"/>
      <c r="BF409" s="50"/>
      <c r="BG409" s="50"/>
    </row>
    <row r="410" spans="1:59" s="9" customFormat="1" ht="165">
      <c r="A410" s="13" t="s">
        <v>1564</v>
      </c>
      <c r="B410" s="14" t="s">
        <v>45</v>
      </c>
      <c r="C410" s="14" t="s">
        <v>46</v>
      </c>
      <c r="D410" s="14" t="s">
        <v>47</v>
      </c>
      <c r="E410" s="14" t="s">
        <v>1510</v>
      </c>
      <c r="F410" s="14" t="s">
        <v>1511</v>
      </c>
      <c r="G410" s="17" t="s">
        <v>136</v>
      </c>
      <c r="H410" s="18">
        <v>188</v>
      </c>
      <c r="I410" s="14">
        <v>589</v>
      </c>
      <c r="J410" s="14" t="s">
        <v>73</v>
      </c>
      <c r="K410" s="14" t="s">
        <v>137</v>
      </c>
      <c r="L410" s="14" t="s">
        <v>53</v>
      </c>
      <c r="M410" s="14"/>
      <c r="N410" s="14" t="s">
        <v>54</v>
      </c>
      <c r="O410" s="14"/>
      <c r="P410" s="14" t="s">
        <v>55</v>
      </c>
      <c r="Q410" s="14" t="s">
        <v>56</v>
      </c>
      <c r="R410" s="14" t="s">
        <v>140</v>
      </c>
      <c r="S410" s="14" t="s">
        <v>58</v>
      </c>
      <c r="T410" s="50" t="s">
        <v>1565</v>
      </c>
      <c r="U410" s="50"/>
      <c r="V410" s="50" t="s">
        <v>1566</v>
      </c>
      <c r="W410" s="26" t="s">
        <v>1567</v>
      </c>
      <c r="X410" s="50"/>
      <c r="Y410" s="50"/>
      <c r="Z410" s="50" t="s">
        <v>437</v>
      </c>
      <c r="AA410" s="23"/>
      <c r="AB410" s="23" t="s">
        <v>54</v>
      </c>
      <c r="AC410" s="23"/>
      <c r="AD410" s="14" t="s">
        <v>139</v>
      </c>
      <c r="AE410" s="14" t="s">
        <v>133</v>
      </c>
      <c r="AF410" s="14" t="s">
        <v>140</v>
      </c>
      <c r="AG410" s="14" t="s">
        <v>141</v>
      </c>
      <c r="AH410" s="23" t="s">
        <v>61</v>
      </c>
      <c r="AI410" s="23" t="s">
        <v>101</v>
      </c>
      <c r="AJ410" s="50"/>
      <c r="AK410" s="50" t="s">
        <v>1566</v>
      </c>
      <c r="AL410" s="50"/>
      <c r="AM410" s="50"/>
      <c r="AN410" s="50"/>
      <c r="AO410" s="50"/>
      <c r="AP410" s="50" t="str">
        <f t="shared" si="18"/>
        <v xml:space="preserve">1% CWD Alternate Assessment Participation [READING/LANGUAGE ARTS]: Students with Disabilities (IDEA) (CWD) taking the alternate assessment based on alternate achievement standards (ALTPARTALTACH) make up 1.64%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410" s="50" t="str">
        <f t="shared" si="19"/>
        <v>FS188 has been resubmitted to correct this error.</v>
      </c>
      <c r="AR410" s="50"/>
      <c r="AS410" s="50" t="str">
        <f t="shared" si="20"/>
        <v>Include</v>
      </c>
      <c r="AT410" s="50" t="str">
        <f>IF(VLOOKUP($A410,'Data Notes - Working'!$A$2:$BP$571,55,FALSE)=0,"",VLOOKUP($A410,'Data Notes - Working'!$A$2:$BP$571,55,FALSE))</f>
        <v/>
      </c>
      <c r="AU410" s="50" t="str">
        <f>IF(VLOOKUP($A410,'Data Notes - Working'!$A$2:$BP$571,56,FALSE)=0,"",VLOOKUP($A410,'Data Notes - Working'!$A$2:$BP$571,56,FALSE))</f>
        <v/>
      </c>
      <c r="AV410" s="50" t="str">
        <f>IF(VLOOKUP($A410,'Data Notes - Working'!$A$2:$BP$571,57,FALSE)=0,"",VLOOKUP($A410,'Data Notes - Working'!$A$2:$BP$571,57,FALSE))</f>
        <v>No</v>
      </c>
      <c r="AW410" s="50" t="str">
        <f>IF(VLOOKUP($A410,'Data Notes - Working'!$A$2:$BP$571,58,FALSE)=0,"",VLOOKUP($A410,'Data Notes - Working'!$A$2:$BP$571,58,FALSE))</f>
        <v>Not relevant</v>
      </c>
      <c r="AX410" s="50" t="str">
        <f>IF(VLOOKUP(A410,'Data Notes - Working'!A409:BP978,59,FALSE)=0,"",VLOOKUP(A410,'Data Notes - Working'!A409:BP978,59,FALSE))</f>
        <v>No</v>
      </c>
      <c r="AY410" s="50" t="str">
        <f>IF(VLOOKUP($A410,'Data Notes - Working'!$A$2:$BP$571,60,FALSE)=0,"",VLOOKUP($A410,'Data Notes - Working'!$A$2:$BP$571,60,FALSE))</f>
        <v xml:space="preserve">1% CWD Alternate Assessment Participation [READING/LANGUAGE ARTS]: Students with Disabilities (IDEA) (CWD) taking the alternate assessment based on alternate achievement standards (ALTPARTALTACH) make up 1.64%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10" s="50" t="str">
        <f>IF(VLOOKUP($A410,'Data Notes - Working'!$A$2:$BP$571,61,FALSE)=0,"",VLOOKUP($A410,'Data Notes - Working'!$A$2:$BP$571,61,FALSE))</f>
        <v/>
      </c>
      <c r="BA410" s="50"/>
      <c r="BB410" s="50"/>
      <c r="BC410" s="50"/>
      <c r="BD410" s="50"/>
      <c r="BE410" s="50"/>
      <c r="BF410" s="50"/>
      <c r="BG410" s="50"/>
    </row>
    <row r="411" spans="1:59" s="9" customFormat="1" ht="150">
      <c r="A411" s="13" t="s">
        <v>1568</v>
      </c>
      <c r="B411" s="14" t="s">
        <v>45</v>
      </c>
      <c r="C411" s="14" t="s">
        <v>46</v>
      </c>
      <c r="D411" s="14" t="s">
        <v>47</v>
      </c>
      <c r="E411" s="14" t="s">
        <v>1510</v>
      </c>
      <c r="F411" s="14" t="s">
        <v>1511</v>
      </c>
      <c r="G411" s="17" t="s">
        <v>136</v>
      </c>
      <c r="H411" s="18">
        <v>189</v>
      </c>
      <c r="I411" s="14">
        <v>590</v>
      </c>
      <c r="J411" s="14" t="s">
        <v>73</v>
      </c>
      <c r="K411" s="14" t="s">
        <v>137</v>
      </c>
      <c r="L411" s="14" t="s">
        <v>53</v>
      </c>
      <c r="M411" s="14"/>
      <c r="N411" s="14"/>
      <c r="O411" s="14" t="s">
        <v>54</v>
      </c>
      <c r="P411" s="14" t="s">
        <v>55</v>
      </c>
      <c r="Q411" s="14" t="s">
        <v>56</v>
      </c>
      <c r="R411" s="14" t="s">
        <v>140</v>
      </c>
      <c r="S411" s="14" t="s">
        <v>58</v>
      </c>
      <c r="T411" s="50" t="s">
        <v>1422</v>
      </c>
      <c r="U411" s="50"/>
      <c r="V411" s="50" t="s">
        <v>1569</v>
      </c>
      <c r="W411" s="26" t="s">
        <v>1525</v>
      </c>
      <c r="X411" s="50"/>
      <c r="Y411" s="50"/>
      <c r="Z411" s="50" t="s">
        <v>437</v>
      </c>
      <c r="AA411" s="23"/>
      <c r="AB411" s="23"/>
      <c r="AC411" s="23" t="s">
        <v>54</v>
      </c>
      <c r="AD411" s="14" t="s">
        <v>139</v>
      </c>
      <c r="AE411" s="14" t="s">
        <v>133</v>
      </c>
      <c r="AF411" s="14" t="s">
        <v>140</v>
      </c>
      <c r="AG411" s="14" t="s">
        <v>141</v>
      </c>
      <c r="AH411" s="23" t="s">
        <v>61</v>
      </c>
      <c r="AI411" s="23" t="s">
        <v>101</v>
      </c>
      <c r="AJ411" s="50"/>
      <c r="AK411" s="50" t="s">
        <v>1570</v>
      </c>
      <c r="AL411" s="50"/>
      <c r="AM411" s="50"/>
      <c r="AN411" s="50"/>
      <c r="AO411" s="50"/>
      <c r="AP411" s="50" t="str">
        <f t="shared" si="18"/>
        <v>1% CWD Alternate Assessment Participation [SCIENCE]: Students with Disabilities (IDEA) (CWD) taking the alternate assessment based on alternate achievement standards (ALTPARTALTACH) make up 1.56%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411" s="50" t="str">
        <f t="shared" si="19"/>
        <v>FS189 has been resubmitted to correct this issue.</v>
      </c>
      <c r="AR411" s="50"/>
      <c r="AS411" s="50" t="str">
        <f t="shared" si="20"/>
        <v>Include</v>
      </c>
      <c r="AT411" s="50" t="str">
        <f>IF(VLOOKUP($A411,'Data Notes - Working'!$A$2:$BP$571,55,FALSE)=0,"",VLOOKUP($A411,'Data Notes - Working'!$A$2:$BP$571,55,FALSE))</f>
        <v>Science-only issue</v>
      </c>
      <c r="AU411" s="50" t="str">
        <f>IF(VLOOKUP($A411,'Data Notes - Working'!$A$2:$BP$571,56,FALSE)=0,"",VLOOKUP($A411,'Data Notes - Working'!$A$2:$BP$571,56,FALSE))</f>
        <v/>
      </c>
      <c r="AV411" s="50" t="str">
        <f>IF(VLOOKUP($A411,'Data Notes - Working'!$A$2:$BP$571,57,FALSE)=0,"",VLOOKUP($A411,'Data Notes - Working'!$A$2:$BP$571,57,FALSE))</f>
        <v/>
      </c>
      <c r="AW411" s="50" t="str">
        <f>IF(VLOOKUP($A411,'Data Notes - Working'!$A$2:$BP$571,58,FALSE)=0,"",VLOOKUP($A411,'Data Notes - Working'!$A$2:$BP$571,58,FALSE))</f>
        <v/>
      </c>
      <c r="AX411" s="50" t="str">
        <f>IF(VLOOKUP(A411,'Data Notes - Working'!A410:BP979,59,FALSE)=0,"",VLOOKUP(A411,'Data Notes - Working'!A410:BP979,59,FALSE))</f>
        <v>No</v>
      </c>
      <c r="AY411" s="50" t="str">
        <f>IF(VLOOKUP($A411,'Data Notes - Working'!$A$2:$BP$571,60,FALSE)=0,"",VLOOKUP($A411,'Data Notes - Working'!$A$2:$BP$571,60,FALSE))</f>
        <v>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11" s="50" t="str">
        <f>IF(VLOOKUP($A411,'Data Notes - Working'!$A$2:$BP$571,61,FALSE)=0,"",VLOOKUP($A411,'Data Notes - Working'!$A$2:$BP$571,61,FALSE))</f>
        <v>FS189 has been resubmitted to correct this issue.</v>
      </c>
      <c r="BA411" s="50"/>
      <c r="BB411" s="50"/>
      <c r="BC411" s="50"/>
      <c r="BD411" s="50"/>
      <c r="BE411" s="50"/>
      <c r="BF411" s="50"/>
      <c r="BG411" s="50"/>
    </row>
    <row r="412" spans="1:59" s="9" customFormat="1" ht="90">
      <c r="A412" s="13" t="s">
        <v>1571</v>
      </c>
      <c r="B412" s="14" t="s">
        <v>45</v>
      </c>
      <c r="C412" s="14" t="s">
        <v>46</v>
      </c>
      <c r="D412" s="14" t="s">
        <v>47</v>
      </c>
      <c r="E412" s="14" t="s">
        <v>1572</v>
      </c>
      <c r="F412" s="14" t="s">
        <v>1573</v>
      </c>
      <c r="G412" s="13" t="s">
        <v>72</v>
      </c>
      <c r="H412" s="14">
        <v>179</v>
      </c>
      <c r="I412" s="14">
        <v>585</v>
      </c>
      <c r="J412" s="14" t="s">
        <v>73</v>
      </c>
      <c r="K412" s="14" t="s">
        <v>74</v>
      </c>
      <c r="L412" s="14" t="s">
        <v>891</v>
      </c>
      <c r="M412" s="14"/>
      <c r="N412" s="14"/>
      <c r="O412" s="14" t="s">
        <v>54</v>
      </c>
      <c r="P412" s="14" t="s">
        <v>53</v>
      </c>
      <c r="Q412" s="14" t="s">
        <v>1574</v>
      </c>
      <c r="R412" s="14" t="s">
        <v>140</v>
      </c>
      <c r="S412" s="14" t="s">
        <v>58</v>
      </c>
      <c r="T412" s="50" t="s">
        <v>1575</v>
      </c>
      <c r="U412" s="50"/>
      <c r="V412" s="50" t="s">
        <v>1575</v>
      </c>
      <c r="W412" s="26" t="s">
        <v>1576</v>
      </c>
      <c r="X412" s="50"/>
      <c r="Y412" s="50"/>
      <c r="Z412" s="50"/>
      <c r="AA412" s="23"/>
      <c r="AB412" s="23"/>
      <c r="AC412" s="14" t="s">
        <v>54</v>
      </c>
      <c r="AD412" s="14" t="s">
        <v>53</v>
      </c>
      <c r="AE412" s="23" t="s">
        <v>1577</v>
      </c>
      <c r="AF412" s="23" t="s">
        <v>140</v>
      </c>
      <c r="AG412" s="23"/>
      <c r="AH412" s="23" t="s">
        <v>185</v>
      </c>
      <c r="AI412" s="23" t="s">
        <v>101</v>
      </c>
      <c r="AJ412" s="50"/>
      <c r="AK412" s="50" t="s">
        <v>1575</v>
      </c>
      <c r="AL412" s="50"/>
      <c r="AM412" s="50"/>
      <c r="AN412" s="50"/>
      <c r="AO412" s="50"/>
      <c r="AP412" s="50" t="str">
        <f t="shared" si="18"/>
        <v>Achievement metadata - [SCIENCE]: Achievement data (FS 179) submitted for ALTASSALTACH [PERF LEVEL 5] for GRADES 5, 8, 11; however, EMAPS assessment metadata does not include this GRADES 5, 8, 11/ALTASSALTACH/PERF LEVEL 5 combination. Additionally, zeroes were reported for this combination. Please resubmit metadata and/or data to ensure consistency.</v>
      </c>
      <c r="AQ412" s="50" t="str">
        <f t="shared" si="19"/>
        <v>Per spec zero counts are required for all valid combinations.  While Oregon does not have Perf Level 5 for ALTASSALTACH thus not reported in metadata but zero.  Should we not report zero counts OR indicate it as a valid combination in metadata?</v>
      </c>
      <c r="AR412" s="50"/>
      <c r="AS412" s="50" t="str">
        <f t="shared" si="20"/>
        <v>Include</v>
      </c>
      <c r="AT412" s="50" t="str">
        <f>IF(VLOOKUP($A412,'Data Notes - Working'!$A$2:$BP$571,55,FALSE)=0,"",VLOOKUP($A412,'Data Notes - Working'!$A$2:$BP$571,55,FALSE))</f>
        <v>Science-only issue</v>
      </c>
      <c r="AU412" s="50" t="str">
        <f>IF(VLOOKUP($A412,'Data Notes - Working'!$A$2:$BP$571,56,FALSE)=0,"",VLOOKUP($A412,'Data Notes - Working'!$A$2:$BP$571,56,FALSE))</f>
        <v>Metadata issue</v>
      </c>
      <c r="AV412" s="50" t="str">
        <f>IF(VLOOKUP($A412,'Data Notes - Working'!$A$2:$BP$571,57,FALSE)=0,"",VLOOKUP($A412,'Data Notes - Working'!$A$2:$BP$571,57,FALSE))</f>
        <v/>
      </c>
      <c r="AW412" s="50" t="str">
        <f>IF(VLOOKUP($A412,'Data Notes - Working'!$A$2:$BP$571,58,FALSE)=0,"",VLOOKUP($A412,'Data Notes - Working'!$A$2:$BP$571,58,FALSE))</f>
        <v/>
      </c>
      <c r="AX412" s="50" t="str">
        <f>IF(VLOOKUP(A412,'Data Notes - Working'!A411:BP980,59,FALSE)=0,"",VLOOKUP(A412,'Data Notes - Working'!A411:BP980,59,FALSE))</f>
        <v>No</v>
      </c>
      <c r="AY412" s="50" t="str">
        <f>IF(VLOOKUP($A412,'Data Notes - Working'!$A$2:$BP$571,60,FALSE)=0,"",VLOOKUP($A412,'Data Notes - Working'!$A$2:$BP$571,60,FALSE))</f>
        <v>Achievement metadata - [SCIENCE]: Achievement data (FS 179) submitted for ALTASSALTACH [PERF LEVEL 5] for GRADES 5, 8, 11; however, EMAPS assessment metadata does not include this GRADES 5, 8, 11/ALTASSALTACH/PERF LEVEL 5 combination. Additionally, zeroes were reported for this combination. Please resubmit metadata and/or data to ensure consistency.</v>
      </c>
      <c r="AZ412" s="50" t="str">
        <f>IF(VLOOKUP($A412,'Data Notes - Working'!$A$2:$BP$571,61,FALSE)=0,"",VLOOKUP($A412,'Data Notes - Working'!$A$2:$BP$571,61,FALSE))</f>
        <v>Per spec zero counts are required for all valid combinations.  While Oregon does not have Perf Level 5 for ALTASSALTACH thus not reported in metadata but zero.  Should we not report zero counts OR indicate it as a valid combination in metadata?</v>
      </c>
      <c r="BA412" s="50"/>
      <c r="BB412" s="50"/>
      <c r="BC412" s="50"/>
      <c r="BD412" s="50"/>
      <c r="BE412" s="50"/>
      <c r="BF412" s="50"/>
      <c r="BG412" s="50"/>
    </row>
    <row r="413" spans="1:59" s="9" customFormat="1" ht="94.5">
      <c r="A413" s="13" t="s">
        <v>1578</v>
      </c>
      <c r="B413" s="14" t="s">
        <v>45</v>
      </c>
      <c r="C413" s="14" t="s">
        <v>46</v>
      </c>
      <c r="D413" s="14" t="s">
        <v>47</v>
      </c>
      <c r="E413" s="14" t="s">
        <v>1572</v>
      </c>
      <c r="F413" s="14" t="s">
        <v>1573</v>
      </c>
      <c r="G413" s="13" t="s">
        <v>95</v>
      </c>
      <c r="H413" s="14" t="s">
        <v>157</v>
      </c>
      <c r="I413" s="14" t="s">
        <v>158</v>
      </c>
      <c r="J413" s="14" t="s">
        <v>51</v>
      </c>
      <c r="K413" s="14" t="s">
        <v>98</v>
      </c>
      <c r="L413" s="14" t="s">
        <v>53</v>
      </c>
      <c r="M413" s="14" t="s">
        <v>54</v>
      </c>
      <c r="N413" s="14" t="s">
        <v>54</v>
      </c>
      <c r="O413" s="14" t="s">
        <v>54</v>
      </c>
      <c r="P413" s="14" t="s">
        <v>1364</v>
      </c>
      <c r="Q413" s="14" t="s">
        <v>56</v>
      </c>
      <c r="R413" s="14" t="s">
        <v>68</v>
      </c>
      <c r="S413" s="14" t="s">
        <v>58</v>
      </c>
      <c r="T413" s="50" t="s">
        <v>1579</v>
      </c>
      <c r="U413" s="50"/>
      <c r="V413" s="50" t="s">
        <v>1579</v>
      </c>
      <c r="W413" s="26" t="s">
        <v>1580</v>
      </c>
      <c r="X413" s="50"/>
      <c r="Y413" s="50"/>
      <c r="Z413" s="50"/>
      <c r="AA413" s="14" t="s">
        <v>54</v>
      </c>
      <c r="AB413" s="14" t="s">
        <v>54</v>
      </c>
      <c r="AC413" s="14" t="s">
        <v>54</v>
      </c>
      <c r="AD413" s="14" t="s">
        <v>1364</v>
      </c>
      <c r="AE413" s="14" t="s">
        <v>56</v>
      </c>
      <c r="AF413" s="14" t="s">
        <v>68</v>
      </c>
      <c r="AG413" s="23"/>
      <c r="AH413" s="23" t="s">
        <v>185</v>
      </c>
      <c r="AI413" s="23" t="s">
        <v>101</v>
      </c>
      <c r="AJ413" s="50"/>
      <c r="AK413" s="50" t="s">
        <v>1579</v>
      </c>
      <c r="AL413" s="50"/>
      <c r="AM413" s="50"/>
      <c r="AN413" s="50"/>
      <c r="AO413" s="50"/>
      <c r="AP413" s="50" t="str">
        <f t="shared" si="18"/>
        <v>Missing Data (175/178/185/188): Achievement and Participation data for students in the FCS and MILCNCTD subgroups for a(n) ALL Assessment Type was not reported in any of the grades at the SEA, LEA, and School levels. Please submit data.</v>
      </c>
      <c r="AQ413" s="50" t="str">
        <f t="shared" si="19"/>
        <v>Oregon was unable to report FCS and MILCNCTD for '1718.  We report 0 at the SEA level for all category sets (as required by the spec).  Please advise if this is wrong and how to correct.</v>
      </c>
      <c r="AR413" s="50"/>
      <c r="AS413" s="50" t="str">
        <f t="shared" si="20"/>
        <v>Include</v>
      </c>
      <c r="AT413" s="50" t="str">
        <f>IF(VLOOKUP($A413,'Data Notes - Working'!$A$2:$BP$571,55,FALSE)=0,"",VLOOKUP($A413,'Data Notes - Working'!$A$2:$BP$571,55,FALSE))</f>
        <v/>
      </c>
      <c r="AU413" s="50" t="str">
        <f>IF(VLOOKUP($A413,'Data Notes - Working'!$A$2:$BP$571,56,FALSE)=0,"",VLOOKUP($A413,'Data Notes - Working'!$A$2:$BP$571,56,FALSE))</f>
        <v/>
      </c>
      <c r="AV413" s="50" t="str">
        <f>IF(VLOOKUP($A413,'Data Notes - Working'!$A$2:$BP$571,57,FALSE)=0,"",VLOOKUP($A413,'Data Notes - Working'!$A$2:$BP$571,57,FALSE))</f>
        <v/>
      </c>
      <c r="AW413" s="50" t="str">
        <f>IF(VLOOKUP($A413,'Data Notes - Working'!$A$2:$BP$571,58,FALSE)=0,"",VLOOKUP($A413,'Data Notes - Working'!$A$2:$BP$571,58,FALSE))</f>
        <v/>
      </c>
      <c r="AX413" s="50" t="str">
        <f>IF(VLOOKUP(A413,'Data Notes - Working'!A412:BP981,59,FALSE)=0,"",VLOOKUP(A413,'Data Notes - Working'!A412:BP981,59,FALSE))</f>
        <v>No</v>
      </c>
      <c r="AY413" s="50" t="str">
        <f>IF(VLOOKUP($A413,'Data Notes - Working'!$A$2:$BP$571,60,FALSE)=0,"",VLOOKUP($A413,'Data Notes - Working'!$A$2:$BP$571,60,FALSE))</f>
        <v>Missing Data (175/178/185/188): Achievement and Participation data for students in the FCS and MILCNCTD subgroups for a(n) ALL Assessment Type was not reported in any of the grades at the SEA, LEA, and School levels. Please submit data.</v>
      </c>
      <c r="AZ413" s="50" t="str">
        <f>IF(VLOOKUP($A413,'Data Notes - Working'!$A$2:$BP$571,61,FALSE)=0,"",VLOOKUP($A413,'Data Notes - Working'!$A$2:$BP$571,61,FALSE))</f>
        <v>Oregon was unable to report FCS and MILCNCTD for SY 2017-18.  [The SEA] reports zero at the SEA level for all category sets (as required by the spec).  Please advise if this is wrong and how to correct.</v>
      </c>
      <c r="BA413" s="50"/>
      <c r="BB413" s="50"/>
      <c r="BC413" s="50"/>
      <c r="BD413" s="50"/>
      <c r="BE413" s="50"/>
      <c r="BF413" s="50"/>
      <c r="BG413" s="50"/>
    </row>
    <row r="414" spans="1:59" s="9" customFormat="1" ht="240">
      <c r="A414" s="13" t="s">
        <v>1582</v>
      </c>
      <c r="B414" s="14" t="s">
        <v>45</v>
      </c>
      <c r="C414" s="14" t="s">
        <v>46</v>
      </c>
      <c r="D414" s="14" t="s">
        <v>47</v>
      </c>
      <c r="E414" s="14" t="s">
        <v>1572</v>
      </c>
      <c r="F414" s="14" t="s">
        <v>1573</v>
      </c>
      <c r="G414" s="13" t="s">
        <v>439</v>
      </c>
      <c r="H414" s="14" t="s">
        <v>96</v>
      </c>
      <c r="I414" s="14" t="s">
        <v>97</v>
      </c>
      <c r="J414" s="14" t="s">
        <v>440</v>
      </c>
      <c r="K414" s="14" t="s">
        <v>153</v>
      </c>
      <c r="L414" s="14" t="s">
        <v>53</v>
      </c>
      <c r="M414" s="14" t="s">
        <v>54</v>
      </c>
      <c r="N414" s="14" t="s">
        <v>54</v>
      </c>
      <c r="O414" s="14" t="s">
        <v>54</v>
      </c>
      <c r="P414" s="14" t="s">
        <v>1583</v>
      </c>
      <c r="Q414" s="14" t="s">
        <v>678</v>
      </c>
      <c r="R414" s="14" t="s">
        <v>376</v>
      </c>
      <c r="S414" s="14" t="s">
        <v>58</v>
      </c>
      <c r="T414" s="50" t="s">
        <v>1584</v>
      </c>
      <c r="U414" s="50"/>
      <c r="V414" s="50" t="s">
        <v>1584</v>
      </c>
      <c r="W414" s="26" t="s">
        <v>1585</v>
      </c>
      <c r="X414" s="50"/>
      <c r="Y414" s="50"/>
      <c r="Z414" s="50"/>
      <c r="AA414" s="14" t="s">
        <v>54</v>
      </c>
      <c r="AB414" s="14" t="s">
        <v>54</v>
      </c>
      <c r="AC414" s="14" t="s">
        <v>54</v>
      </c>
      <c r="AD414" s="14" t="s">
        <v>1583</v>
      </c>
      <c r="AE414" s="14" t="s">
        <v>678</v>
      </c>
      <c r="AF414" s="14" t="s">
        <v>140</v>
      </c>
      <c r="AG414" s="23"/>
      <c r="AH414" s="23" t="s">
        <v>185</v>
      </c>
      <c r="AI414" s="23" t="s">
        <v>101</v>
      </c>
      <c r="AJ414" s="50"/>
      <c r="AK414" s="50" t="s">
        <v>1584</v>
      </c>
      <c r="AL414" s="7"/>
      <c r="AM414" s="50"/>
      <c r="AN414" s="50"/>
      <c r="AO414" s="50"/>
      <c r="AP414" s="50" t="str">
        <f t="shared" si="18"/>
        <v>Achievement SEA to SCH comparison: The FS 175/178/179 SEA number of students in the ALL, ECODIS, F, LEP, M, MHL, and MW subgroups who took a(n) ALTASSALTACH assessment and received a valid score in GRADES ALL, 3, 4, 5, 6, 7, 8, 11 is different from the sum of the SCH level counts of students. The GRAND TOTAL SEA number of students in the subgroup who took an ALTASSALTACH assessment for MATHEMATICS and received a valid score is 2279 students (64%) different from the SCH number. Discrepancies in the subgroups range from 378-1677 students. 
Similar SEA to SCH discrepancies exist for the FS 178/179 number of students who took an assessment and received a valid score. Please revise data and resubmit or explain in a data note why these data are accurate.</v>
      </c>
      <c r="AQ414" s="50" t="str">
        <f t="shared" si="19"/>
        <v>Data are correct. At the School level, we exclude students who were in District Special Education programs; these students are reported at the LEA and SEA levels, but not at the School level. The discrepancy between the counts of students at the State and School levels is equal to the number of District Special Ed students at each grade and achievement level.</v>
      </c>
      <c r="AR414" s="50"/>
      <c r="AS414" s="50" t="str">
        <f t="shared" si="20"/>
        <v>Include</v>
      </c>
      <c r="AT414" s="50" t="str">
        <f>IF(VLOOKUP($A414,'Data Notes - Working'!$A$2:$BP$571,55,FALSE)=0,"",VLOOKUP($A414,'Data Notes - Working'!$A$2:$BP$571,55,FALSE))</f>
        <v/>
      </c>
      <c r="AU414" s="50" t="str">
        <f>IF(VLOOKUP($A414,'Data Notes - Working'!$A$2:$BP$571,56,FALSE)=0,"",VLOOKUP($A414,'Data Notes - Working'!$A$2:$BP$571,56,FALSE))</f>
        <v/>
      </c>
      <c r="AV414" s="50" t="str">
        <f>IF(VLOOKUP($A414,'Data Notes - Working'!$A$2:$BP$571,57,FALSE)=0,"",VLOOKUP($A414,'Data Notes - Working'!$A$2:$BP$571,57,FALSE))</f>
        <v/>
      </c>
      <c r="AW414" s="50" t="str">
        <f>IF(VLOOKUP($A414,'Data Notes - Working'!$A$2:$BP$571,58,FALSE)=0,"",VLOOKUP($A414,'Data Notes - Working'!$A$2:$BP$571,58,FALSE))</f>
        <v/>
      </c>
      <c r="AX414" s="50" t="str">
        <f>IF(VLOOKUP(A414,'Data Notes - Working'!A413:BP982,59,FALSE)=0,"",VLOOKUP(A414,'Data Notes - Working'!A413:BP982,59,FALSE))</f>
        <v>Yes</v>
      </c>
      <c r="AY414" s="50" t="str">
        <f>IF(VLOOKUP($A414,'Data Notes - Working'!$A$2:$BP$571,60,FALSE)=0,"",VLOOKUP($A414,'Data Notes - Working'!$A$2:$BP$571,60,FALSE))</f>
        <v>Achievement SEA to SCH comparison: The FS 175/178/179 SEA number of students in the ALL, ECODIS, F, LEP, M, MHL, and MW subgroups who took a(n) ALTASSALTACH assessment and received a valid score in GRADES ALL, 3, 4, 5, 6, 7, 8, 11 is different from the sum of the SCH level counts of students. The GRAND TOTAL SEA number of students in the subgroup who took an ALTASSALTACH assessment for MATHEMATICS and received a valid score is 2279 students (64%) different from the SCH number. Discrepancies in the subgroups range from 378-1677 students. 
Similar SEA to SCH discrepancies exist for the FS 178/179 number of students who took an assessment and received a valid score. Please revise data and resubmit or explain in a data note why these data are accurate.
ED Note: State indicated that data were correct as reported.</v>
      </c>
      <c r="AZ414" s="50" t="str">
        <f>IF(VLOOKUP($A414,'Data Notes - Working'!$A$2:$BP$571,61,FALSE)=0,"",VLOOKUP($A414,'Data Notes - Working'!$A$2:$BP$571,61,FALSE))</f>
        <v>Data are correct. At the School level, we exclude students who were in District Special Education programs; these students are reported at the LEA and SEA levels, but not at the School level. The discrepancy between the counts of students at the State and School levels is equal to the number of District Special Ed students at each grade and achievement level.</v>
      </c>
      <c r="BA414" s="50"/>
      <c r="BB414" s="50"/>
      <c r="BC414" s="50"/>
      <c r="BD414" s="50"/>
      <c r="BE414" s="50"/>
      <c r="BF414" s="50"/>
      <c r="BG414" s="50"/>
    </row>
    <row r="415" spans="1:59" s="9" customFormat="1" ht="225">
      <c r="A415" s="13" t="s">
        <v>1587</v>
      </c>
      <c r="B415" s="14" t="s">
        <v>45</v>
      </c>
      <c r="C415" s="14" t="s">
        <v>46</v>
      </c>
      <c r="D415" s="14" t="s">
        <v>47</v>
      </c>
      <c r="E415" s="14" t="s">
        <v>1572</v>
      </c>
      <c r="F415" s="14" t="s">
        <v>1573</v>
      </c>
      <c r="G415" s="13" t="s">
        <v>439</v>
      </c>
      <c r="H415" s="14" t="s">
        <v>96</v>
      </c>
      <c r="I415" s="14" t="s">
        <v>97</v>
      </c>
      <c r="J415" s="14" t="s">
        <v>440</v>
      </c>
      <c r="K415" s="14" t="s">
        <v>153</v>
      </c>
      <c r="L415" s="14" t="s">
        <v>53</v>
      </c>
      <c r="M415" s="14" t="s">
        <v>54</v>
      </c>
      <c r="N415" s="14" t="s">
        <v>54</v>
      </c>
      <c r="O415" s="14" t="s">
        <v>54</v>
      </c>
      <c r="P415" s="14" t="s">
        <v>139</v>
      </c>
      <c r="Q415" s="14" t="s">
        <v>56</v>
      </c>
      <c r="R415" s="14" t="s">
        <v>1375</v>
      </c>
      <c r="S415" s="14" t="s">
        <v>58</v>
      </c>
      <c r="T415" s="50" t="s">
        <v>1588</v>
      </c>
      <c r="U415" s="50"/>
      <c r="V415" s="50" t="s">
        <v>1588</v>
      </c>
      <c r="W415" s="26" t="s">
        <v>1585</v>
      </c>
      <c r="X415" s="50"/>
      <c r="Y415" s="50"/>
      <c r="Z415" s="50"/>
      <c r="AA415" s="14" t="s">
        <v>54</v>
      </c>
      <c r="AB415" s="14" t="s">
        <v>54</v>
      </c>
      <c r="AC415" s="14" t="s">
        <v>54</v>
      </c>
      <c r="AD415" s="14" t="s">
        <v>139</v>
      </c>
      <c r="AE415" s="14" t="s">
        <v>56</v>
      </c>
      <c r="AF415" s="14" t="s">
        <v>782</v>
      </c>
      <c r="AG415" s="23"/>
      <c r="AH415" s="23" t="s">
        <v>185</v>
      </c>
      <c r="AI415" s="23" t="s">
        <v>101</v>
      </c>
      <c r="AJ415" s="50"/>
      <c r="AK415" s="50" t="s">
        <v>1588</v>
      </c>
      <c r="AL415" s="50"/>
      <c r="AM415" s="50"/>
      <c r="AN415" s="50"/>
      <c r="AO415" s="50"/>
      <c r="AP415" s="50" t="str">
        <f t="shared" si="18"/>
        <v>Achievement SEA to SCH comparison: The FS 175/178/179 SEA number of students in the CWD subgroup who took a(n) ALL, ALTASSALTACH assessment and received a valid score is different from the sum of the SCH level counts of students. 
SEA to SCH discrepancies by subject: 
-MATHEMATICS: 4823 students, 11%
-READING/LANGUAGE ARTS: 4846 students, 11%
-SCIENCE: 1835 students, 11%
Discrepancies in the other grades range from 485-772 students. Please revise data and resubmit or explain in a data note why these data are accurate.</v>
      </c>
      <c r="AQ415" s="50" t="str">
        <f t="shared" si="19"/>
        <v>Data are correct. At the School level, we exclude students who were in District Special Education programs; these students are reported at the LEA and SEA levels, but not at the School level. The discrepancy between the counts of students at the State and School levels is equal to the number of District Special Ed students at each grade and achievement level.</v>
      </c>
      <c r="AR415" s="50"/>
      <c r="AS415" s="50" t="str">
        <f t="shared" si="20"/>
        <v>Include</v>
      </c>
      <c r="AT415" s="50" t="str">
        <f>IF(VLOOKUP($A415,'Data Notes - Working'!$A$2:$BP$571,55,FALSE)=0,"",VLOOKUP($A415,'Data Notes - Working'!$A$2:$BP$571,55,FALSE))</f>
        <v/>
      </c>
      <c r="AU415" s="50" t="str">
        <f>IF(VLOOKUP($A415,'Data Notes - Working'!$A$2:$BP$571,56,FALSE)=0,"",VLOOKUP($A415,'Data Notes - Working'!$A$2:$BP$571,56,FALSE))</f>
        <v/>
      </c>
      <c r="AV415" s="50" t="str">
        <f>IF(VLOOKUP($A415,'Data Notes - Working'!$A$2:$BP$571,57,FALSE)=0,"",VLOOKUP($A415,'Data Notes - Working'!$A$2:$BP$571,57,FALSE))</f>
        <v/>
      </c>
      <c r="AW415" s="50" t="str">
        <f>IF(VLOOKUP($A415,'Data Notes - Working'!$A$2:$BP$571,58,FALSE)=0,"",VLOOKUP($A415,'Data Notes - Working'!$A$2:$BP$571,58,FALSE))</f>
        <v/>
      </c>
      <c r="AX415" s="50" t="str">
        <f>IF(VLOOKUP(A415,'Data Notes - Working'!A414:BP983,59,FALSE)=0,"",VLOOKUP(A415,'Data Notes - Working'!A414:BP983,59,FALSE))</f>
        <v>Yes</v>
      </c>
      <c r="AY415" s="50" t="str">
        <f>IF(VLOOKUP($A415,'Data Notes - Working'!$A$2:$BP$571,60,FALSE)=0,"",VLOOKUP($A415,'Data Notes - Working'!$A$2:$BP$571,60,FALSE))</f>
        <v>Achievement SEA to SCH comparison: The FS 175/178/179 SEA number of students in the CWD subgroup who took a(n) ALL, ALTASSALTACH assessment and received a valid score is different from the sum of the SCH level counts of students. 
SEA to SCH discrepancies by subject: 
-MATHEMATICS: 4823 students, 11%
-READING/LANGUAGE ARTS: 4846 students, 11%
-SCIENCE: 1835 students, 11%
Discrepancies in the other grades range from 485-772 students. Please revise data and resubmit or explain in a data note why these data are accurate.
ED Note: State indicated that data were correct as reported.</v>
      </c>
      <c r="AZ415" s="50" t="str">
        <f>IF(VLOOKUP($A415,'Data Notes - Working'!$A$2:$BP$571,61,FALSE)=0,"",VLOOKUP($A415,'Data Notes - Working'!$A$2:$BP$571,61,FALSE))</f>
        <v>Data are correct. At the School level, we exclude students who were in District Special Education programs; these students are reported at the LEA and SEA levels, but not at the School level. The discrepancy between the counts of students at the State and School levels is equal to the number of District Special Ed students at each grade and achievement level.</v>
      </c>
      <c r="BA415" s="50"/>
      <c r="BB415" s="50"/>
      <c r="BC415" s="50"/>
      <c r="BD415" s="50"/>
      <c r="BE415" s="50"/>
      <c r="BF415" s="50"/>
      <c r="BG415" s="50"/>
    </row>
    <row r="416" spans="1:59" s="9" customFormat="1" ht="105">
      <c r="A416" s="13" t="s">
        <v>1589</v>
      </c>
      <c r="B416" s="14" t="s">
        <v>45</v>
      </c>
      <c r="C416" s="14" t="s">
        <v>46</v>
      </c>
      <c r="D416" s="14" t="s">
        <v>47</v>
      </c>
      <c r="E416" s="14" t="s">
        <v>1572</v>
      </c>
      <c r="F416" s="14" t="s">
        <v>1573</v>
      </c>
      <c r="G416" s="13" t="s">
        <v>104</v>
      </c>
      <c r="H416" s="14" t="s">
        <v>157</v>
      </c>
      <c r="I416" s="14" t="s">
        <v>158</v>
      </c>
      <c r="J416" s="14" t="s">
        <v>73</v>
      </c>
      <c r="K416" s="14" t="s">
        <v>107</v>
      </c>
      <c r="L416" s="14" t="s">
        <v>53</v>
      </c>
      <c r="M416" s="14" t="s">
        <v>54</v>
      </c>
      <c r="N416" s="14" t="s">
        <v>54</v>
      </c>
      <c r="O416" s="14" t="s">
        <v>54</v>
      </c>
      <c r="P416" s="14" t="s">
        <v>108</v>
      </c>
      <c r="Q416" s="14" t="s">
        <v>108</v>
      </c>
      <c r="R416" s="14" t="s">
        <v>108</v>
      </c>
      <c r="S416" s="14" t="s">
        <v>108</v>
      </c>
      <c r="T416" s="50" t="s">
        <v>109</v>
      </c>
      <c r="U416" s="50"/>
      <c r="V416" s="50" t="s">
        <v>109</v>
      </c>
      <c r="W416" s="26" t="s">
        <v>1590</v>
      </c>
      <c r="X416" s="50"/>
      <c r="Y416" s="50"/>
      <c r="Z416" s="50"/>
      <c r="AA416" s="23" t="s">
        <v>54</v>
      </c>
      <c r="AB416" s="23" t="s">
        <v>54</v>
      </c>
      <c r="AC416" s="23" t="s">
        <v>54</v>
      </c>
      <c r="AD416" s="14" t="s">
        <v>108</v>
      </c>
      <c r="AE416" s="14" t="s">
        <v>108</v>
      </c>
      <c r="AF416" s="14" t="s">
        <v>108</v>
      </c>
      <c r="AG416" s="14" t="s">
        <v>108</v>
      </c>
      <c r="AH416" s="23" t="s">
        <v>185</v>
      </c>
      <c r="AI416" s="23" t="s">
        <v>101</v>
      </c>
      <c r="AJ416" s="50"/>
      <c r="AK416" s="50" t="s">
        <v>111</v>
      </c>
      <c r="AL416" s="50"/>
      <c r="AM416" s="50"/>
      <c r="AN416" s="50"/>
      <c r="AO416" s="50"/>
      <c r="AP416" s="50" t="str">
        <f t="shared" si="18"/>
        <v>A year to year change of more than 200 (count difference) and 10% was identified for at least one subgroup, assessment type, or grade. Please review the CDQR Year to Year tab. Please resubmit SY 2017-18 data or submit a data note to explain why these data are accurate.</v>
      </c>
      <c r="AQ416" s="50" t="str">
        <f t="shared" si="19"/>
        <v>Data are correct. Participation rates in Oregon were lower in 2017-18 due to a significant number of parents opting their children out of statewide assessments. Oregon is working with school districts to increase participation in future years.</v>
      </c>
      <c r="AR416" s="50"/>
      <c r="AS416" s="50" t="str">
        <f t="shared" si="20"/>
        <v>Include</v>
      </c>
      <c r="AT416" s="50" t="str">
        <f>IF(VLOOKUP($A416,'Data Notes - Working'!$A$2:$BP$571,55,FALSE)=0,"",VLOOKUP($A416,'Data Notes - Working'!$A$2:$BP$571,55,FALSE))</f>
        <v/>
      </c>
      <c r="AU416" s="50" t="str">
        <f>IF(VLOOKUP($A416,'Data Notes - Working'!$A$2:$BP$571,56,FALSE)=0,"",VLOOKUP($A416,'Data Notes - Working'!$A$2:$BP$571,56,FALSE))</f>
        <v/>
      </c>
      <c r="AV416" s="50" t="str">
        <f>IF(VLOOKUP($A416,'Data Notes - Working'!$A$2:$BP$571,57,FALSE)=0,"",VLOOKUP($A416,'Data Notes - Working'!$A$2:$BP$571,57,FALSE))</f>
        <v>Y2Y explained</v>
      </c>
      <c r="AW416" s="50" t="str">
        <f>IF(VLOOKUP($A416,'Data Notes - Working'!$A$2:$BP$571,58,FALSE)=0,"",VLOOKUP($A416,'Data Notes - Working'!$A$2:$BP$571,58,FALSE))</f>
        <v/>
      </c>
      <c r="AX416" s="50" t="str">
        <f>IF(VLOOKUP(A416,'Data Notes - Working'!A415:BP984,59,FALSE)=0,"",VLOOKUP(A416,'Data Notes - Working'!A415:BP984,59,FALSE))</f>
        <v>Yes</v>
      </c>
      <c r="AY416" s="50" t="str">
        <f>IF(VLOOKUP($A416,'Data Notes - Working'!$A$2:$BP$571,60,FALSE)=0,"",VLOOKUP($A416,'Data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AZ416" s="50" t="str">
        <f>IF(VLOOKUP($A416,'Data Notes - Working'!$A$2:$BP$571,61,FALSE)=0,"",VLOOKUP($A416,'Data Notes - Working'!$A$2:$BP$571,61,FALSE))</f>
        <v>Participation rates in Oregon were lower in SY 2017-18 due to a significant number of parents opting their children out of statewide assessments. Oregon is working with school districts to increase participation in future years.</v>
      </c>
      <c r="BA416" s="50"/>
      <c r="BB416" s="50"/>
      <c r="BC416" s="50"/>
      <c r="BD416" s="50"/>
      <c r="BE416" s="50"/>
      <c r="BF416" s="50"/>
      <c r="BG416" s="50"/>
    </row>
    <row r="417" spans="1:59" s="9" customFormat="1" ht="255">
      <c r="A417" s="13" t="s">
        <v>1592</v>
      </c>
      <c r="B417" s="14" t="s">
        <v>45</v>
      </c>
      <c r="C417" s="14" t="s">
        <v>46</v>
      </c>
      <c r="D417" s="14" t="s">
        <v>47</v>
      </c>
      <c r="E417" s="14" t="s">
        <v>1572</v>
      </c>
      <c r="F417" s="14" t="s">
        <v>1573</v>
      </c>
      <c r="G417" s="13" t="s">
        <v>118</v>
      </c>
      <c r="H417" s="14">
        <v>189</v>
      </c>
      <c r="I417" s="14">
        <v>590</v>
      </c>
      <c r="J417" s="14" t="s">
        <v>73</v>
      </c>
      <c r="K417" s="14" t="s">
        <v>121</v>
      </c>
      <c r="L417" s="14" t="s">
        <v>53</v>
      </c>
      <c r="M417" s="14"/>
      <c r="N417" s="14"/>
      <c r="O417" s="14" t="s">
        <v>54</v>
      </c>
      <c r="P417" s="14" t="s">
        <v>108</v>
      </c>
      <c r="Q417" s="14" t="s">
        <v>108</v>
      </c>
      <c r="R417" s="14" t="s">
        <v>108</v>
      </c>
      <c r="S417" s="14" t="s">
        <v>108</v>
      </c>
      <c r="T417" s="50" t="s">
        <v>164</v>
      </c>
      <c r="U417" s="50"/>
      <c r="V417" s="7" t="s">
        <v>164</v>
      </c>
      <c r="W417" s="26" t="s">
        <v>1593</v>
      </c>
      <c r="X417" s="50"/>
      <c r="Y417" s="50"/>
      <c r="Z417" s="50"/>
      <c r="AA417" s="23"/>
      <c r="AB417" s="23"/>
      <c r="AC417" s="23" t="s">
        <v>54</v>
      </c>
      <c r="AD417" s="14" t="s">
        <v>108</v>
      </c>
      <c r="AE417" s="14" t="s">
        <v>108</v>
      </c>
      <c r="AF417" s="14" t="s">
        <v>108</v>
      </c>
      <c r="AG417" s="14" t="s">
        <v>108</v>
      </c>
      <c r="AH417" s="23" t="s">
        <v>185</v>
      </c>
      <c r="AI417" s="23" t="s">
        <v>101</v>
      </c>
      <c r="AJ417" s="50"/>
      <c r="AK417" s="50" t="s">
        <v>166</v>
      </c>
      <c r="AL417" s="50"/>
      <c r="AM417" s="50"/>
      <c r="AN417" s="50"/>
      <c r="AO417" s="50"/>
      <c r="AP417" s="50" t="str">
        <f t="shared" si="18"/>
        <v>A year to year participation rate change of more than 4% was identified for at least one subgroup, assessment type, or grade. Please review the CDQR Year to Year tab. Please resubmit SY 2017-18 data or submit a data note to explain why these data are accurate.</v>
      </c>
      <c r="AQ417" s="50" t="str">
        <f t="shared" si="19"/>
        <v>Data are correct. Participation in the science assessment is required. Oregon notifies school districts each year that the science assessment is required for all students in grades 5, 8, and high school (https://www.oregon.gov/ode/educator-resources/assessment/AAUpdates/asmtacty_update_09_27_18.pdf). However, the Science assessment is not used in the accountability system that is used to identify Title I schools for supports and interventions.  Because of this, we typically see lower participation rates in this subject than we do for English language arts or mathematics. Districts with low participation rates in 2017-18 were contacted as part of the State’s efforts to improve participation rates in all subjects.</v>
      </c>
      <c r="AR417" s="50"/>
      <c r="AS417" s="50" t="str">
        <f t="shared" si="20"/>
        <v>Include</v>
      </c>
      <c r="AT417" s="50" t="str">
        <f>IF(VLOOKUP($A417,'Data Notes - Working'!$A$2:$BP$571,55,FALSE)=0,"",VLOOKUP($A417,'Data Notes - Working'!$A$2:$BP$571,55,FALSE))</f>
        <v>Science-only issue</v>
      </c>
      <c r="AU417" s="50" t="str">
        <f>IF(VLOOKUP($A417,'Data Notes - Working'!$A$2:$BP$571,56,FALSE)=0,"",VLOOKUP($A417,'Data Notes - Working'!$A$2:$BP$571,56,FALSE))</f>
        <v/>
      </c>
      <c r="AV417" s="50" t="str">
        <f>IF(VLOOKUP($A417,'Data Notes - Working'!$A$2:$BP$571,57,FALSE)=0,"",VLOOKUP($A417,'Data Notes - Working'!$A$2:$BP$571,57,FALSE))</f>
        <v>Y2Y explained</v>
      </c>
      <c r="AW417" s="50" t="str">
        <f>IF(VLOOKUP($A417,'Data Notes - Working'!$A$2:$BP$571,58,FALSE)=0,"",VLOOKUP($A417,'Data Notes - Working'!$A$2:$BP$571,58,FALSE))</f>
        <v/>
      </c>
      <c r="AX417" s="50" t="str">
        <f>IF(VLOOKUP(A417,'Data Notes - Working'!A416:BP985,59,FALSE)=0,"",VLOOKUP(A417,'Data Notes - Working'!A416:BP985,59,FALSE))</f>
        <v>Yes</v>
      </c>
      <c r="AY417" s="50" t="str">
        <f>IF(VLOOKUP($A417,'Data Notes - Working'!$A$2:$BP$571,60,FALSE)=0,"",VLOOKUP($A417,'Data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
ED Note: State indicated that data were correct as reported.</v>
      </c>
      <c r="AZ417" s="50" t="str">
        <f>IF(VLOOKUP($A417,'Data Notes - Working'!$A$2:$BP$571,61,FALSE)=0,"",VLOOKUP($A417,'Data Notes - Working'!$A$2:$BP$571,61,FALSE))</f>
        <v>Data are correct. Participation in the science assessment is required. Oregon notifies school districts each year that the science assessment is required for all students in grades 5, 8, and high school (https://www.oregon.gov/ode/educator-resources/assessment/AAUpdates/asmtacty_update_09_27_18.pdf). However, the Science assessment is not used in the accountability system that is used to identify Title I schools for supports and interventions.  Because of this, we typically see lower participation rates in this subject than we do for English language arts or mathematics. Districts with low participation rates in 2017-18 were contacted as part of the State’s efforts to improve participation rates in all subjects.</v>
      </c>
      <c r="BA417" s="50"/>
      <c r="BB417" s="50"/>
      <c r="BC417" s="50"/>
      <c r="BD417" s="50"/>
      <c r="BE417" s="50"/>
      <c r="BF417" s="50"/>
      <c r="BG417" s="50"/>
    </row>
    <row r="418" spans="1:59" s="9" customFormat="1" ht="180">
      <c r="A418" s="13" t="s">
        <v>1594</v>
      </c>
      <c r="B418" s="14" t="s">
        <v>45</v>
      </c>
      <c r="C418" s="14" t="s">
        <v>46</v>
      </c>
      <c r="D418" s="14" t="s">
        <v>47</v>
      </c>
      <c r="E418" s="14" t="s">
        <v>1572</v>
      </c>
      <c r="F418" s="14" t="s">
        <v>1573</v>
      </c>
      <c r="G418" s="13" t="s">
        <v>127</v>
      </c>
      <c r="H418" s="14" t="s">
        <v>128</v>
      </c>
      <c r="I418" s="14" t="s">
        <v>129</v>
      </c>
      <c r="J418" s="14" t="s">
        <v>51</v>
      </c>
      <c r="K418" s="14" t="s">
        <v>130</v>
      </c>
      <c r="L418" s="14" t="s">
        <v>53</v>
      </c>
      <c r="M418" s="14"/>
      <c r="N418" s="14" t="s">
        <v>54</v>
      </c>
      <c r="O418" s="14"/>
      <c r="P418" s="14" t="s">
        <v>131</v>
      </c>
      <c r="Q418" s="14" t="s">
        <v>332</v>
      </c>
      <c r="R418" s="14" t="s">
        <v>133</v>
      </c>
      <c r="S418" s="14" t="s">
        <v>58</v>
      </c>
      <c r="T418" s="50" t="s">
        <v>1595</v>
      </c>
      <c r="U418" s="50"/>
      <c r="V418" s="50" t="s">
        <v>1595</v>
      </c>
      <c r="W418" s="26" t="s">
        <v>1596</v>
      </c>
      <c r="X418" s="50"/>
      <c r="Y418" s="50"/>
      <c r="Z418" s="50"/>
      <c r="AA418" s="23"/>
      <c r="AB418" s="23" t="s">
        <v>54</v>
      </c>
      <c r="AC418" s="23"/>
      <c r="AD418" s="14" t="s">
        <v>131</v>
      </c>
      <c r="AE418" s="14" t="s">
        <v>332</v>
      </c>
      <c r="AF418" s="14" t="s">
        <v>133</v>
      </c>
      <c r="AG418" s="14" t="s">
        <v>58</v>
      </c>
      <c r="AH418" s="23" t="s">
        <v>185</v>
      </c>
      <c r="AI418" s="23" t="s">
        <v>101</v>
      </c>
      <c r="AJ418" s="50"/>
      <c r="AK418" s="50" t="s">
        <v>1595</v>
      </c>
      <c r="AL418" s="50"/>
      <c r="AM418" s="50"/>
      <c r="AN418" s="50"/>
      <c r="AO418" s="50"/>
      <c r="AP418" s="50" t="str">
        <f t="shared" si="18"/>
        <v>Across file comparison: The SEA number of students in the LEP subgroup who took an assessment and received a valid score for GRADES ALL, 6, 7, 8, 11 and ALL assessment type does not equal the number of students who participated in the assessment. The Grand Total discrepancy is -1240 students, or -5%. 
Similar discrepancies exist at the LEA and School levels, except for GRADE 6, which only sees a discrepancy at the School level. Please revise data and resubmit or explain in a data note why these data are accurate.</v>
      </c>
      <c r="AQ418" s="50" t="str">
        <f t="shared" si="19"/>
        <v>Data are correct. English Learner students who have been in the U.S. less than 12 months and took the English Language Proficiency (ELP) assessment in lieu of the ELA assessment (per FS188 specs) are counted as participants even though they do not have an ELA score or performance level and are therefore not included in FS178.</v>
      </c>
      <c r="AR418" s="50"/>
      <c r="AS418" s="50" t="str">
        <f t="shared" si="20"/>
        <v>Include</v>
      </c>
      <c r="AT418" s="50" t="str">
        <f>IF(VLOOKUP($A418,'Data Notes - Working'!$A$2:$BP$571,55,FALSE)=0,"",VLOOKUP($A418,'Data Notes - Working'!$A$2:$BP$571,55,FALSE))</f>
        <v/>
      </c>
      <c r="AU418" s="50" t="str">
        <f>IF(VLOOKUP($A418,'Data Notes - Working'!$A$2:$BP$571,56,FALSE)=0,"",VLOOKUP($A418,'Data Notes - Working'!$A$2:$BP$571,56,FALSE))</f>
        <v/>
      </c>
      <c r="AV418" s="50" t="str">
        <f>IF(VLOOKUP($A418,'Data Notes - Working'!$A$2:$BP$571,57,FALSE)=0,"",VLOOKUP($A418,'Data Notes - Working'!$A$2:$BP$571,57,FALSE))</f>
        <v/>
      </c>
      <c r="AW418" s="50" t="str">
        <f>IF(VLOOKUP($A418,'Data Notes - Working'!$A$2:$BP$571,58,FALSE)=0,"",VLOOKUP($A418,'Data Notes - Working'!$A$2:$BP$571,58,FALSE))</f>
        <v/>
      </c>
      <c r="AX418" s="50" t="str">
        <f>IF(VLOOKUP(A418,'Data Notes - Working'!A417:BP986,59,FALSE)=0,"",VLOOKUP(A418,'Data Notes - Working'!A417:BP986,59,FALSE))</f>
        <v>Yes</v>
      </c>
      <c r="AY418" s="50" t="str">
        <f>IF(VLOOKUP($A418,'Data Notes - Working'!$A$2:$BP$571,60,FALSE)=0,"",VLOOKUP($A418,'Data Notes - Working'!$A$2:$BP$571,60,FALSE))</f>
        <v>Across file comparison: The SEA number of students in the LEP subgroup who took an assessment and received a valid score for GRADES ALL, 6, 7, 8, 11 and ALL assessment type does not equal the number of students who participated in the assessment. The Grand Total discrepancy is -1240 students, or -5%. 
Similar discrepancies exist at the LEA and School levels, except for GRADE 6, which only sees a discrepancy at the School level. Please revise data and resubmit or explain in a data note why these data are accurate.
ED Note: State indicated that data were correct as reported.</v>
      </c>
      <c r="AZ418" s="50" t="str">
        <f>IF(VLOOKUP($A418,'Data Notes - Working'!$A$2:$BP$571,61,FALSE)=0,"",VLOOKUP($A418,'Data Notes - Working'!$A$2:$BP$571,61,FALSE))</f>
        <v>Data are correct. English Learner students who have been in the U.S. less than 12 months and took the English Language Proficiency (ELP) assessment in lieu of the ELA assessment (per FS188 specs) are counted as participants even though they do not have an ELA score or performance level and are therefore not included in FS178.</v>
      </c>
      <c r="BA418" s="50"/>
      <c r="BB418" s="50"/>
      <c r="BC418" s="50"/>
      <c r="BD418" s="50"/>
      <c r="BE418" s="50"/>
      <c r="BF418" s="50"/>
      <c r="BG418" s="50"/>
    </row>
    <row r="419" spans="1:59" s="9" customFormat="1" ht="126">
      <c r="A419" s="13" t="s">
        <v>1598</v>
      </c>
      <c r="B419" s="14" t="s">
        <v>45</v>
      </c>
      <c r="C419" s="14" t="s">
        <v>46</v>
      </c>
      <c r="D419" s="14" t="s">
        <v>47</v>
      </c>
      <c r="E419" s="14" t="s">
        <v>1572</v>
      </c>
      <c r="F419" s="14" t="s">
        <v>1573</v>
      </c>
      <c r="G419" s="13" t="s">
        <v>179</v>
      </c>
      <c r="H419" s="14">
        <v>185</v>
      </c>
      <c r="I419" s="14">
        <v>588</v>
      </c>
      <c r="J419" s="14" t="s">
        <v>73</v>
      </c>
      <c r="K419" s="14" t="s">
        <v>180</v>
      </c>
      <c r="L419" s="14" t="s">
        <v>53</v>
      </c>
      <c r="M419" s="14" t="s">
        <v>54</v>
      </c>
      <c r="N419" s="14"/>
      <c r="O419" s="14"/>
      <c r="P419" s="14" t="s">
        <v>1599</v>
      </c>
      <c r="Q419" s="14" t="s">
        <v>56</v>
      </c>
      <c r="R419" s="14" t="s">
        <v>68</v>
      </c>
      <c r="S419" s="14" t="s">
        <v>58</v>
      </c>
      <c r="T419" s="50" t="s">
        <v>1600</v>
      </c>
      <c r="U419" s="50"/>
      <c r="V419" s="50" t="s">
        <v>1600</v>
      </c>
      <c r="W419" s="26" t="s">
        <v>1601</v>
      </c>
      <c r="X419" s="50"/>
      <c r="Y419" s="50"/>
      <c r="Z419" s="50"/>
      <c r="AA419" s="23"/>
      <c r="AB419" s="23"/>
      <c r="AC419" s="23"/>
      <c r="AD419" s="23"/>
      <c r="AE419" s="23"/>
      <c r="AF419" s="23"/>
      <c r="AG419" s="23"/>
      <c r="AH419" s="23" t="s">
        <v>61</v>
      </c>
      <c r="AI419" s="23" t="s">
        <v>62</v>
      </c>
      <c r="AJ419" s="14"/>
      <c r="AK419" s="50"/>
      <c r="AL419" s="50"/>
      <c r="AM419" s="50"/>
      <c r="AN419" s="50"/>
      <c r="AO419" s="50"/>
      <c r="AP419" s="50" t="str">
        <f t="shared" si="18"/>
        <v/>
      </c>
      <c r="AQ419" s="50" t="str">
        <f t="shared" si="19"/>
        <v>Data are correct. Participation rates in Oregon were lower in 2016-17 due to a significant number of parents opting their children out of statewide assessments. Oregon is working with school districts to increase participation in future years.</v>
      </c>
      <c r="AR419" s="50"/>
      <c r="AS419" s="50" t="str">
        <f t="shared" si="20"/>
        <v>Exclude</v>
      </c>
      <c r="AT419" s="50" t="str">
        <f>IF(VLOOKUP($A419,'Data Notes - Working'!$A$2:$BP$571,55,FALSE)=0,"",VLOOKUP($A419,'Data Notes - Working'!$A$2:$BP$571,55,FALSE))</f>
        <v>No</v>
      </c>
      <c r="AU419" s="50" t="str">
        <f>IF(VLOOKUP($A419,'Data Notes - Working'!$A$2:$BP$571,56,FALSE)=0,"",VLOOKUP($A419,'Data Notes - Working'!$A$2:$BP$571,56,FALSE))</f>
        <v>Resolved</v>
      </c>
      <c r="AV419" s="50" t="str">
        <f>IF(VLOOKUP($A419,'Data Notes - Working'!$A$2:$BP$571,57,FALSE)=0,"",VLOOKUP($A419,'Data Notes - Working'!$A$2:$BP$571,57,FALSE))</f>
        <v/>
      </c>
      <c r="AW419" s="50" t="str">
        <f>IF(VLOOKUP($A419,'Data Notes - Working'!$A$2:$BP$571,58,FALSE)=0,"",VLOOKUP($A419,'Data Notes - Working'!$A$2:$BP$571,58,FALSE))</f>
        <v/>
      </c>
      <c r="AX419" s="50" t="str">
        <f>IF(VLOOKUP(A419,'Data Notes - Working'!A418:BP987,59,FALSE)=0,"",VLOOKUP(A419,'Data Notes - Working'!A418:BP987,59,FALSE))</f>
        <v>Yes</v>
      </c>
      <c r="AY419" s="50" t="str">
        <f>IF(VLOOKUP($A419,'Data Notes - Working'!$A$2:$BP$571,60,FALSE)=0,"",VLOOKUP($A419,'Data Notes - Working'!$A$2:$BP$571,60,FALSE))</f>
        <v/>
      </c>
      <c r="AZ419" s="50" t="str">
        <f>IF(VLOOKUP($A419,'Data Notes - Working'!$A$2:$BP$571,61,FALSE)=0,"",VLOOKUP($A419,'Data Notes - Working'!$A$2:$BP$571,61,FALSE))</f>
        <v/>
      </c>
      <c r="BA419" s="50"/>
      <c r="BB419" s="50"/>
      <c r="BC419" s="50"/>
      <c r="BD419" s="50"/>
      <c r="BE419" s="50"/>
      <c r="BF419" s="50"/>
      <c r="BG419" s="50"/>
    </row>
    <row r="420" spans="1:59" s="9" customFormat="1" ht="120">
      <c r="A420" s="13" t="s">
        <v>1602</v>
      </c>
      <c r="B420" s="14" t="s">
        <v>45</v>
      </c>
      <c r="C420" s="14" t="s">
        <v>46</v>
      </c>
      <c r="D420" s="14" t="s">
        <v>47</v>
      </c>
      <c r="E420" s="14" t="s">
        <v>1572</v>
      </c>
      <c r="F420" s="14" t="s">
        <v>1573</v>
      </c>
      <c r="G420" s="13" t="s">
        <v>179</v>
      </c>
      <c r="H420" s="14">
        <v>188</v>
      </c>
      <c r="I420" s="14">
        <v>589</v>
      </c>
      <c r="J420" s="14" t="s">
        <v>73</v>
      </c>
      <c r="K420" s="14" t="s">
        <v>180</v>
      </c>
      <c r="L420" s="14" t="s">
        <v>53</v>
      </c>
      <c r="M420" s="14"/>
      <c r="N420" s="14" t="s">
        <v>54</v>
      </c>
      <c r="O420" s="14"/>
      <c r="P420" s="14" t="s">
        <v>1603</v>
      </c>
      <c r="Q420" s="14" t="s">
        <v>56</v>
      </c>
      <c r="R420" s="14" t="s">
        <v>68</v>
      </c>
      <c r="S420" s="14" t="s">
        <v>58</v>
      </c>
      <c r="T420" s="50" t="s">
        <v>1604</v>
      </c>
      <c r="U420" s="50"/>
      <c r="V420" s="50" t="s">
        <v>1604</v>
      </c>
      <c r="W420" s="26" t="s">
        <v>1590</v>
      </c>
      <c r="X420" s="50"/>
      <c r="Y420" s="50"/>
      <c r="Z420" s="50"/>
      <c r="AA420" s="23"/>
      <c r="AB420" s="23"/>
      <c r="AC420" s="23"/>
      <c r="AD420" s="23"/>
      <c r="AE420" s="23"/>
      <c r="AF420" s="23"/>
      <c r="AG420" s="23"/>
      <c r="AH420" s="23" t="s">
        <v>61</v>
      </c>
      <c r="AI420" s="23" t="s">
        <v>62</v>
      </c>
      <c r="AJ420" s="14"/>
      <c r="AK420" s="50"/>
      <c r="AL420" s="50"/>
      <c r="AM420" s="50"/>
      <c r="AN420" s="50"/>
      <c r="AO420" s="50"/>
      <c r="AP420" s="50" t="str">
        <f t="shared" si="18"/>
        <v/>
      </c>
      <c r="AQ420" s="50" t="str">
        <f t="shared" si="19"/>
        <v>Data are correct. Participation rates in Oregon were lower in 2017-18 due to a significant number of parents opting their children out of statewide assessments. Oregon is working with school districts to increase participation in future years.</v>
      </c>
      <c r="AR420" s="50"/>
      <c r="AS420" s="50" t="str">
        <f t="shared" si="20"/>
        <v>Exclude</v>
      </c>
      <c r="AT420" s="50" t="str">
        <f>IF(VLOOKUP($A420,'Data Notes - Working'!$A$2:$BP$571,55,FALSE)=0,"",VLOOKUP($A420,'Data Notes - Working'!$A$2:$BP$571,55,FALSE))</f>
        <v>No</v>
      </c>
      <c r="AU420" s="50" t="str">
        <f>IF(VLOOKUP($A420,'Data Notes - Working'!$A$2:$BP$571,56,FALSE)=0,"",VLOOKUP($A420,'Data Notes - Working'!$A$2:$BP$571,56,FALSE))</f>
        <v>Resolved</v>
      </c>
      <c r="AV420" s="50" t="str">
        <f>IF(VLOOKUP($A420,'Data Notes - Working'!$A$2:$BP$571,57,FALSE)=0,"",VLOOKUP($A420,'Data Notes - Working'!$A$2:$BP$571,57,FALSE))</f>
        <v/>
      </c>
      <c r="AW420" s="50" t="str">
        <f>IF(VLOOKUP($A420,'Data Notes - Working'!$A$2:$BP$571,58,FALSE)=0,"",VLOOKUP($A420,'Data Notes - Working'!$A$2:$BP$571,58,FALSE))</f>
        <v/>
      </c>
      <c r="AX420" s="50" t="str">
        <f>IF(VLOOKUP(A420,'Data Notes - Working'!A419:BP988,59,FALSE)=0,"",VLOOKUP(A420,'Data Notes - Working'!A419:BP988,59,FALSE))</f>
        <v>Yes</v>
      </c>
      <c r="AY420" s="50" t="str">
        <f>IF(VLOOKUP($A420,'Data Notes - Working'!$A$2:$BP$571,60,FALSE)=0,"",VLOOKUP($A420,'Data Notes - Working'!$A$2:$BP$571,60,FALSE))</f>
        <v/>
      </c>
      <c r="AZ420" s="50" t="str">
        <f>IF(VLOOKUP($A420,'Data Notes - Working'!$A$2:$BP$571,61,FALSE)=0,"",VLOOKUP($A420,'Data Notes - Working'!$A$2:$BP$571,61,FALSE))</f>
        <v/>
      </c>
      <c r="BA420" s="50"/>
      <c r="BB420" s="50"/>
      <c r="BC420" s="50"/>
      <c r="BD420" s="50"/>
      <c r="BE420" s="50"/>
      <c r="BF420" s="50"/>
      <c r="BG420" s="50"/>
    </row>
    <row r="421" spans="1:59" s="9" customFormat="1" ht="195">
      <c r="A421" s="13" t="s">
        <v>1605</v>
      </c>
      <c r="B421" s="14" t="s">
        <v>45</v>
      </c>
      <c r="C421" s="14" t="s">
        <v>46</v>
      </c>
      <c r="D421" s="14" t="s">
        <v>47</v>
      </c>
      <c r="E421" s="14" t="s">
        <v>1572</v>
      </c>
      <c r="F421" s="14" t="s">
        <v>1573</v>
      </c>
      <c r="G421" s="17" t="s">
        <v>136</v>
      </c>
      <c r="H421" s="18">
        <v>185</v>
      </c>
      <c r="I421" s="14">
        <v>588</v>
      </c>
      <c r="J421" s="14" t="s">
        <v>73</v>
      </c>
      <c r="K421" s="14" t="s">
        <v>137</v>
      </c>
      <c r="L421" s="14" t="s">
        <v>53</v>
      </c>
      <c r="M421" s="14" t="s">
        <v>54</v>
      </c>
      <c r="N421" s="14"/>
      <c r="O421" s="14"/>
      <c r="P421" s="14" t="s">
        <v>55</v>
      </c>
      <c r="Q421" s="14" t="s">
        <v>56</v>
      </c>
      <c r="R421" s="14" t="s">
        <v>140</v>
      </c>
      <c r="S421" s="14" t="s">
        <v>58</v>
      </c>
      <c r="T421" s="50" t="s">
        <v>1606</v>
      </c>
      <c r="U421" s="50"/>
      <c r="V421" s="50" t="s">
        <v>1607</v>
      </c>
      <c r="W421" s="26" t="s">
        <v>1608</v>
      </c>
      <c r="X421" s="50"/>
      <c r="Y421" s="50"/>
      <c r="Z421" s="50" t="s">
        <v>399</v>
      </c>
      <c r="AA421" s="23" t="s">
        <v>54</v>
      </c>
      <c r="AB421" s="23"/>
      <c r="AC421" s="23"/>
      <c r="AD421" s="14" t="s">
        <v>139</v>
      </c>
      <c r="AE421" s="14" t="s">
        <v>133</v>
      </c>
      <c r="AF421" s="14" t="s">
        <v>140</v>
      </c>
      <c r="AG421" s="14" t="s">
        <v>141</v>
      </c>
      <c r="AH421" s="23" t="s">
        <v>185</v>
      </c>
      <c r="AI421" s="23" t="s">
        <v>101</v>
      </c>
      <c r="AJ421" s="50"/>
      <c r="AK421" s="50" t="s">
        <v>1607</v>
      </c>
      <c r="AL421" s="50"/>
      <c r="AM421" s="50"/>
      <c r="AN421" s="50"/>
      <c r="AO421" s="50"/>
      <c r="AP421" s="50" t="str">
        <f t="shared" si="18"/>
        <v xml:space="preserve">1% CWD Alternate Assessment Participation: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Q421" s="50" t="str">
        <f t="shared" si="19"/>
        <v>Data are correct. 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v>
      </c>
      <c r="AR421" s="50"/>
      <c r="AS421" s="50" t="str">
        <f t="shared" si="20"/>
        <v>Include</v>
      </c>
      <c r="AT421" s="50" t="str">
        <f>IF(VLOOKUP($A421,'Data Notes - Working'!$A$2:$BP$571,55,FALSE)=0,"",VLOOKUP($A421,'Data Notes - Working'!$A$2:$BP$571,55,FALSE))</f>
        <v/>
      </c>
      <c r="AU421" s="50" t="str">
        <f>IF(VLOOKUP($A421,'Data Notes - Working'!$A$2:$BP$571,56,FALSE)=0,"",VLOOKUP($A421,'Data Notes - Working'!$A$2:$BP$571,56,FALSE))</f>
        <v/>
      </c>
      <c r="AV421" s="50" t="str">
        <f>IF(VLOOKUP($A421,'Data Notes - Working'!$A$2:$BP$571,57,FALSE)=0,"",VLOOKUP($A421,'Data Notes - Working'!$A$2:$BP$571,57,FALSE))</f>
        <v/>
      </c>
      <c r="AW421" s="50" t="str">
        <f>IF(VLOOKUP($A421,'Data Notes - Working'!$A$2:$BP$571,58,FALSE)=0,"",VLOOKUP($A421,'Data Notes - Working'!$A$2:$BP$571,58,FALSE))</f>
        <v/>
      </c>
      <c r="AX421" s="50" t="str">
        <f>IF(VLOOKUP(A421,'Data Notes - Working'!A420:BP989,59,FALSE)=0,"",VLOOKUP(A421,'Data Notes - Working'!A420:BP989,59,FALSE))</f>
        <v>Yes</v>
      </c>
      <c r="AY421" s="50" t="str">
        <f>IF(VLOOKUP($A421,'Data Notes - Working'!$A$2:$BP$571,60,FALSE)=0,"",VLOOKUP($A421,'Data Notes - Working'!$A$2:$BP$571,60,FALSE))</f>
        <v>1% CWD Alternate Assessment Participation: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421" s="50" t="str">
        <f>IF(VLOOKUP($A421,'Data Notes - Working'!$A$2:$BP$571,61,FALSE)=0,"",VLOOKUP($A421,'Data Notes - Working'!$A$2:$BP$571,61,FALSE))</f>
        <v>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v>
      </c>
      <c r="BA421" s="50"/>
      <c r="BB421" s="50"/>
      <c r="BC421" s="50"/>
      <c r="BD421" s="50"/>
      <c r="BE421" s="50"/>
      <c r="BF421" s="50"/>
      <c r="BG421" s="50"/>
    </row>
    <row r="422" spans="1:59" s="9" customFormat="1" ht="195">
      <c r="A422" s="13" t="s">
        <v>1610</v>
      </c>
      <c r="B422" s="14" t="s">
        <v>45</v>
      </c>
      <c r="C422" s="14" t="s">
        <v>46</v>
      </c>
      <c r="D422" s="14" t="s">
        <v>47</v>
      </c>
      <c r="E422" s="14" t="s">
        <v>1572</v>
      </c>
      <c r="F422" s="14" t="s">
        <v>1573</v>
      </c>
      <c r="G422" s="17" t="s">
        <v>136</v>
      </c>
      <c r="H422" s="18">
        <v>188</v>
      </c>
      <c r="I422" s="14">
        <v>589</v>
      </c>
      <c r="J422" s="14" t="s">
        <v>73</v>
      </c>
      <c r="K422" s="14" t="s">
        <v>137</v>
      </c>
      <c r="L422" s="14" t="s">
        <v>53</v>
      </c>
      <c r="M422" s="14"/>
      <c r="N422" s="14" t="s">
        <v>54</v>
      </c>
      <c r="O422" s="14"/>
      <c r="P422" s="14" t="s">
        <v>55</v>
      </c>
      <c r="Q422" s="14" t="s">
        <v>56</v>
      </c>
      <c r="R422" s="14" t="s">
        <v>140</v>
      </c>
      <c r="S422" s="14" t="s">
        <v>58</v>
      </c>
      <c r="T422" s="50" t="s">
        <v>1611</v>
      </c>
      <c r="U422" s="50"/>
      <c r="V422" s="50" t="s">
        <v>1612</v>
      </c>
      <c r="W422" s="26" t="s">
        <v>1608</v>
      </c>
      <c r="X422" s="50"/>
      <c r="Y422" s="50"/>
      <c r="Z422" s="50" t="s">
        <v>399</v>
      </c>
      <c r="AA422" s="23"/>
      <c r="AB422" s="23" t="s">
        <v>54</v>
      </c>
      <c r="AC422" s="23"/>
      <c r="AD422" s="14" t="s">
        <v>139</v>
      </c>
      <c r="AE422" s="14" t="s">
        <v>133</v>
      </c>
      <c r="AF422" s="14" t="s">
        <v>140</v>
      </c>
      <c r="AG422" s="14" t="s">
        <v>141</v>
      </c>
      <c r="AH422" s="23" t="s">
        <v>185</v>
      </c>
      <c r="AI422" s="23" t="s">
        <v>101</v>
      </c>
      <c r="AJ422" s="50"/>
      <c r="AK422" s="50" t="s">
        <v>1612</v>
      </c>
      <c r="AL422" s="50"/>
      <c r="AM422" s="50"/>
      <c r="AN422" s="50"/>
      <c r="AO422" s="50"/>
      <c r="AP422" s="50" t="str">
        <f t="shared" si="18"/>
        <v xml:space="preserve">1% CWD Alternate Assessment Participation [READING/LANGUAGE ARTS]: Students with Disabilities (IDEA) (CWD) taking the alternate assessment based on alternate achievement standards (ALTPARTALTACH) make up 1.20%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Q422" s="50" t="str">
        <f t="shared" si="19"/>
        <v>Data are correct. 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v>
      </c>
      <c r="AR422" s="50"/>
      <c r="AS422" s="50" t="str">
        <f t="shared" si="20"/>
        <v>Include</v>
      </c>
      <c r="AT422" s="50" t="str">
        <f>IF(VLOOKUP($A422,'Data Notes - Working'!$A$2:$BP$571,55,FALSE)=0,"",VLOOKUP($A422,'Data Notes - Working'!$A$2:$BP$571,55,FALSE))</f>
        <v/>
      </c>
      <c r="AU422" s="50" t="str">
        <f>IF(VLOOKUP($A422,'Data Notes - Working'!$A$2:$BP$571,56,FALSE)=0,"",VLOOKUP($A422,'Data Notes - Working'!$A$2:$BP$571,56,FALSE))</f>
        <v/>
      </c>
      <c r="AV422" s="50" t="str">
        <f>IF(VLOOKUP($A422,'Data Notes - Working'!$A$2:$BP$571,57,FALSE)=0,"",VLOOKUP($A422,'Data Notes - Working'!$A$2:$BP$571,57,FALSE))</f>
        <v/>
      </c>
      <c r="AW422" s="50" t="str">
        <f>IF(VLOOKUP($A422,'Data Notes - Working'!$A$2:$BP$571,58,FALSE)=0,"",VLOOKUP($A422,'Data Notes - Working'!$A$2:$BP$571,58,FALSE))</f>
        <v/>
      </c>
      <c r="AX422" s="50" t="str">
        <f>IF(VLOOKUP(A422,'Data Notes - Working'!A421:BP990,59,FALSE)=0,"",VLOOKUP(A422,'Data Notes - Working'!A421:BP990,59,FALSE))</f>
        <v>Yes</v>
      </c>
      <c r="AY422" s="50" t="str">
        <f>IF(VLOOKUP($A422,'Data Notes - Working'!$A$2:$BP$571,60,FALSE)=0,"",VLOOKUP($A422,'Data Notes - Working'!$A$2:$BP$571,60,FALSE))</f>
        <v>1% CWD Alternate Assessment Participation [READING/LANGUAGE ARTS]: Students with Disabilities (IDEA) (CWD) taking the alternate assessment based on alternate achievement standards (ALTPARTALTACH) make up 1.20%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422" s="50" t="str">
        <f>IF(VLOOKUP($A422,'Data Notes - Working'!$A$2:$BP$571,61,FALSE)=0,"",VLOOKUP($A422,'Data Notes - Working'!$A$2:$BP$571,61,FALSE))</f>
        <v>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v>
      </c>
      <c r="BA422" s="50"/>
      <c r="BB422" s="50"/>
      <c r="BC422" s="50"/>
      <c r="BD422" s="50"/>
      <c r="BE422" s="50"/>
      <c r="BF422" s="50"/>
      <c r="BG422" s="50"/>
    </row>
    <row r="423" spans="1:59" s="9" customFormat="1" ht="195">
      <c r="A423" s="13" t="s">
        <v>1613</v>
      </c>
      <c r="B423" s="14" t="s">
        <v>45</v>
      </c>
      <c r="C423" s="14" t="s">
        <v>46</v>
      </c>
      <c r="D423" s="14" t="s">
        <v>47</v>
      </c>
      <c r="E423" s="14" t="s">
        <v>1572</v>
      </c>
      <c r="F423" s="14" t="s">
        <v>1573</v>
      </c>
      <c r="G423" s="17" t="s">
        <v>136</v>
      </c>
      <c r="H423" s="18">
        <v>189</v>
      </c>
      <c r="I423" s="14">
        <v>590</v>
      </c>
      <c r="J423" s="14" t="s">
        <v>73</v>
      </c>
      <c r="K423" s="14" t="s">
        <v>137</v>
      </c>
      <c r="L423" s="14" t="s">
        <v>53</v>
      </c>
      <c r="M423" s="14"/>
      <c r="N423" s="14"/>
      <c r="O423" s="14" t="s">
        <v>54</v>
      </c>
      <c r="P423" s="14" t="s">
        <v>55</v>
      </c>
      <c r="Q423" s="14" t="s">
        <v>56</v>
      </c>
      <c r="R423" s="14" t="s">
        <v>140</v>
      </c>
      <c r="S423" s="14" t="s">
        <v>58</v>
      </c>
      <c r="T423" s="50" t="s">
        <v>1614</v>
      </c>
      <c r="U423" s="50"/>
      <c r="V423" s="7" t="s">
        <v>1615</v>
      </c>
      <c r="W423" s="26" t="s">
        <v>1608</v>
      </c>
      <c r="X423" s="50"/>
      <c r="Y423" s="50"/>
      <c r="Z423" s="50" t="s">
        <v>399</v>
      </c>
      <c r="AA423" s="23"/>
      <c r="AB423" s="23"/>
      <c r="AC423" s="23" t="s">
        <v>54</v>
      </c>
      <c r="AD423" s="14" t="s">
        <v>139</v>
      </c>
      <c r="AE423" s="14" t="s">
        <v>133</v>
      </c>
      <c r="AF423" s="14" t="s">
        <v>140</v>
      </c>
      <c r="AG423" s="14" t="s">
        <v>141</v>
      </c>
      <c r="AH423" s="23" t="s">
        <v>185</v>
      </c>
      <c r="AI423" s="23" t="s">
        <v>101</v>
      </c>
      <c r="AJ423" s="50"/>
      <c r="AK423" s="50" t="s">
        <v>1616</v>
      </c>
      <c r="AL423" s="50"/>
      <c r="AM423" s="50"/>
      <c r="AN423" s="50"/>
      <c r="AO423" s="50"/>
      <c r="AP423" s="50" t="str">
        <f t="shared" si="18"/>
        <v>1% CWD Alternate Assessment Participation [SCIENCE]: Students with Disabilities (IDEA) (CWD) taking the alternate assessment based on alternate achievement standards (ALTPARTALTACH) make up 1.16%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v>
      </c>
      <c r="AQ423" s="50" t="str">
        <f t="shared" si="19"/>
        <v>Data are correct. 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v>
      </c>
      <c r="AR423" s="50"/>
      <c r="AS423" s="50" t="str">
        <f t="shared" si="20"/>
        <v>Include</v>
      </c>
      <c r="AT423" s="50" t="str">
        <f>IF(VLOOKUP($A423,'Data Notes - Working'!$A$2:$BP$571,55,FALSE)=0,"",VLOOKUP($A423,'Data Notes - Working'!$A$2:$BP$571,55,FALSE))</f>
        <v>Science-only issue</v>
      </c>
      <c r="AU423" s="50" t="str">
        <f>IF(VLOOKUP($A423,'Data Notes - Working'!$A$2:$BP$571,56,FALSE)=0,"",VLOOKUP($A423,'Data Notes - Working'!$A$2:$BP$571,56,FALSE))</f>
        <v/>
      </c>
      <c r="AV423" s="50" t="str">
        <f>IF(VLOOKUP($A423,'Data Notes - Working'!$A$2:$BP$571,57,FALSE)=0,"",VLOOKUP($A423,'Data Notes - Working'!$A$2:$BP$571,57,FALSE))</f>
        <v/>
      </c>
      <c r="AW423" s="50" t="str">
        <f>IF(VLOOKUP($A423,'Data Notes - Working'!$A$2:$BP$571,58,FALSE)=0,"",VLOOKUP($A423,'Data Notes - Working'!$A$2:$BP$571,58,FALSE))</f>
        <v/>
      </c>
      <c r="AX423" s="50" t="str">
        <f>IF(VLOOKUP(A423,'Data Notes - Working'!A422:BP991,59,FALSE)=0,"",VLOOKUP(A423,'Data Notes - Working'!A422:BP991,59,FALSE))</f>
        <v>Yes</v>
      </c>
      <c r="AY423" s="50" t="str">
        <f>IF(VLOOKUP($A423,'Data Notes - Working'!$A$2:$BP$571,60,FALSE)=0,"",VLOOKUP($A423,'Data Notes - Working'!$A$2:$BP$571,60,FALSE))</f>
        <v>1% CWD Alternate Assessment Participation [SCIENCE]: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AZ423" s="50" t="str">
        <f>IF(VLOOKUP($A423,'Data Notes - Working'!$A$2:$BP$571,61,FALSE)=0,"",VLOOKUP($A423,'Data Notes - Working'!$A$2:$BP$571,61,FALSE))</f>
        <v>Data are correct. 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v>
      </c>
      <c r="BA423" s="50"/>
      <c r="BB423" s="50"/>
      <c r="BC423" s="50"/>
      <c r="BD423" s="50"/>
      <c r="BE423" s="50"/>
      <c r="BF423" s="50"/>
      <c r="BG423" s="50"/>
    </row>
    <row r="424" spans="1:59" s="9" customFormat="1" ht="94.5">
      <c r="A424" s="13" t="s">
        <v>1617</v>
      </c>
      <c r="B424" s="14" t="s">
        <v>45</v>
      </c>
      <c r="C424" s="14" t="s">
        <v>46</v>
      </c>
      <c r="D424" s="14" t="s">
        <v>47</v>
      </c>
      <c r="E424" s="14" t="s">
        <v>1618</v>
      </c>
      <c r="F424" s="14" t="s">
        <v>1619</v>
      </c>
      <c r="G424" s="13" t="s">
        <v>95</v>
      </c>
      <c r="H424" s="14" t="s">
        <v>157</v>
      </c>
      <c r="I424" s="14" t="s">
        <v>158</v>
      </c>
      <c r="J424" s="14" t="s">
        <v>51</v>
      </c>
      <c r="K424" s="14" t="s">
        <v>98</v>
      </c>
      <c r="L424" s="14" t="s">
        <v>53</v>
      </c>
      <c r="M424" s="14" t="s">
        <v>54</v>
      </c>
      <c r="N424" s="14" t="s">
        <v>54</v>
      </c>
      <c r="O424" s="14" t="s">
        <v>54</v>
      </c>
      <c r="P424" s="14" t="s">
        <v>281</v>
      </c>
      <c r="Q424" s="14" t="s">
        <v>56</v>
      </c>
      <c r="R424" s="14" t="s">
        <v>68</v>
      </c>
      <c r="S424" s="14" t="s">
        <v>58</v>
      </c>
      <c r="T424" s="50" t="s">
        <v>1620</v>
      </c>
      <c r="U424" s="50"/>
      <c r="V424" s="50" t="s">
        <v>1620</v>
      </c>
      <c r="W424" s="26" t="s">
        <v>1621</v>
      </c>
      <c r="X424" s="50"/>
      <c r="Y424" s="50"/>
      <c r="Z424" s="50"/>
      <c r="AA424" s="23" t="s">
        <v>54</v>
      </c>
      <c r="AB424" s="23" t="s">
        <v>54</v>
      </c>
      <c r="AC424" s="23" t="s">
        <v>54</v>
      </c>
      <c r="AD424" s="23" t="s">
        <v>281</v>
      </c>
      <c r="AE424" s="23" t="s">
        <v>56</v>
      </c>
      <c r="AF424" s="23" t="s">
        <v>68</v>
      </c>
      <c r="AG424" s="23"/>
      <c r="AH424" s="23" t="s">
        <v>61</v>
      </c>
      <c r="AI424" s="23" t="s">
        <v>101</v>
      </c>
      <c r="AJ424" s="50"/>
      <c r="AK424" s="50" t="s">
        <v>1620</v>
      </c>
      <c r="AL424" s="50"/>
      <c r="AM424" s="50"/>
      <c r="AN424" s="50"/>
      <c r="AO424" s="50"/>
      <c r="AP424" s="50" t="str">
        <f t="shared" si="18"/>
        <v>Missing Data (175/178/185/188): Achievement and Participation data for students in the FCS subgroup for a(n) ALL Assessment Type was not reported in any of the grades at the SEA, LEA, and School levels. Please submit data.</v>
      </c>
      <c r="AQ424" s="50" t="str">
        <f t="shared" si="19"/>
        <v>File will be resubmitted.</v>
      </c>
      <c r="AR424" s="50"/>
      <c r="AS424" s="50" t="str">
        <f t="shared" si="20"/>
        <v>Include</v>
      </c>
      <c r="AT424" s="50" t="str">
        <f>IF(VLOOKUP($A424,'Data Notes - Working'!$A$2:$BP$571,55,FALSE)=0,"",VLOOKUP($A424,'Data Notes - Working'!$A$2:$BP$571,55,FALSE))</f>
        <v/>
      </c>
      <c r="AU424" s="50" t="str">
        <f>IF(VLOOKUP($A424,'Data Notes - Working'!$A$2:$BP$571,56,FALSE)=0,"",VLOOKUP($A424,'Data Notes - Working'!$A$2:$BP$571,56,FALSE))</f>
        <v/>
      </c>
      <c r="AV424" s="50" t="str">
        <f>IF(VLOOKUP($A424,'Data Notes - Working'!$A$2:$BP$571,57,FALSE)=0,"",VLOOKUP($A424,'Data Notes - Working'!$A$2:$BP$571,57,FALSE))</f>
        <v>No</v>
      </c>
      <c r="AW424" s="50" t="str">
        <f>IF(VLOOKUP($A424,'Data Notes - Working'!$A$2:$BP$571,58,FALSE)=0,"",VLOOKUP($A424,'Data Notes - Working'!$A$2:$BP$571,58,FALSE))</f>
        <v>Not relevant</v>
      </c>
      <c r="AX424" s="50" t="str">
        <f>IF(VLOOKUP(A424,'Data Notes - Working'!A423:BP992,59,FALSE)=0,"",VLOOKUP(A424,'Data Notes - Working'!A423:BP992,59,FALSE))</f>
        <v>No</v>
      </c>
      <c r="AY424" s="50" t="str">
        <f>IF(VLOOKUP($A424,'Data Notes - Working'!$A$2:$BP$571,60,FALSE)=0,"",VLOOKUP($A424,'Data Notes - Working'!$A$2:$BP$571,60,FALSE))</f>
        <v>Missing Data (175/178/185/188): Achievement and Participation data for students in the FCS subgroup for a(n) ALL Assessment Type was not reported in any of the grades at the SEA, LEA, and School levels. Please submit data.</v>
      </c>
      <c r="AZ424" s="50" t="str">
        <f>IF(VLOOKUP($A424,'Data Notes - Working'!$A$2:$BP$571,61,FALSE)=0,"",VLOOKUP($A424,'Data Notes - Working'!$A$2:$BP$571,61,FALSE))</f>
        <v/>
      </c>
      <c r="BA424" s="50"/>
      <c r="BB424" s="50"/>
      <c r="BC424" s="50"/>
      <c r="BD424" s="50"/>
      <c r="BE424" s="50"/>
      <c r="BF424" s="50"/>
      <c r="BG424" s="50"/>
    </row>
    <row r="425" spans="1:59" s="9" customFormat="1" ht="315">
      <c r="A425" s="13" t="s">
        <v>1622</v>
      </c>
      <c r="B425" s="14" t="s">
        <v>45</v>
      </c>
      <c r="C425" s="14" t="s">
        <v>46</v>
      </c>
      <c r="D425" s="14" t="s">
        <v>47</v>
      </c>
      <c r="E425" s="14" t="s">
        <v>1618</v>
      </c>
      <c r="F425" s="14" t="s">
        <v>1619</v>
      </c>
      <c r="G425" s="13" t="s">
        <v>299</v>
      </c>
      <c r="H425" s="14">
        <v>175</v>
      </c>
      <c r="I425" s="14">
        <v>583</v>
      </c>
      <c r="J425" s="14" t="s">
        <v>152</v>
      </c>
      <c r="K425" s="14" t="s">
        <v>153</v>
      </c>
      <c r="L425" s="14" t="s">
        <v>53</v>
      </c>
      <c r="M425" s="14" t="s">
        <v>54</v>
      </c>
      <c r="N425" s="14"/>
      <c r="O425" s="14"/>
      <c r="P425" s="14" t="s">
        <v>1623</v>
      </c>
      <c r="Q425" s="14" t="s">
        <v>332</v>
      </c>
      <c r="R425" s="14" t="s">
        <v>333</v>
      </c>
      <c r="S425" s="14" t="s">
        <v>58</v>
      </c>
      <c r="T425" s="50" t="s">
        <v>1624</v>
      </c>
      <c r="U425" s="50"/>
      <c r="V425" s="50" t="s">
        <v>1624</v>
      </c>
      <c r="W425" s="26" t="s">
        <v>1621</v>
      </c>
      <c r="X425" s="50"/>
      <c r="Y425" s="50"/>
      <c r="Z425" s="50"/>
      <c r="AA425" s="23"/>
      <c r="AB425" s="23"/>
      <c r="AC425" s="23"/>
      <c r="AD425" s="23"/>
      <c r="AE425" s="23"/>
      <c r="AF425" s="23"/>
      <c r="AG425" s="23"/>
      <c r="AH425" s="23" t="s">
        <v>61</v>
      </c>
      <c r="AI425" s="23" t="s">
        <v>62</v>
      </c>
      <c r="AJ425" s="14"/>
      <c r="AK425" s="50"/>
      <c r="AL425" s="50"/>
      <c r="AM425" s="50"/>
      <c r="AN425" s="50"/>
      <c r="AO425" s="50"/>
      <c r="AP425" s="50" t="str">
        <f t="shared" si="18"/>
        <v/>
      </c>
      <c r="AQ425" s="50" t="str">
        <f t="shared" si="19"/>
        <v>File will be resubmitted.</v>
      </c>
      <c r="AR425" s="50"/>
      <c r="AS425" s="50" t="str">
        <f t="shared" si="20"/>
        <v>Exclude</v>
      </c>
      <c r="AT425" s="50" t="str">
        <f>IF(VLOOKUP($A425,'Data Notes - Working'!$A$2:$BP$571,55,FALSE)=0,"",VLOOKUP($A425,'Data Notes - Working'!$A$2:$BP$571,55,FALSE))</f>
        <v>No</v>
      </c>
      <c r="AU425" s="50" t="str">
        <f>IF(VLOOKUP($A425,'Data Notes - Working'!$A$2:$BP$571,56,FALSE)=0,"",VLOOKUP($A425,'Data Notes - Working'!$A$2:$BP$571,56,FALSE))</f>
        <v>Resolved</v>
      </c>
      <c r="AV425" s="50" t="str">
        <f>IF(VLOOKUP($A425,'Data Notes - Working'!$A$2:$BP$571,57,FALSE)=0,"",VLOOKUP($A425,'Data Notes - Working'!$A$2:$BP$571,57,FALSE))</f>
        <v/>
      </c>
      <c r="AW425" s="50" t="str">
        <f>IF(VLOOKUP($A425,'Data Notes - Working'!$A$2:$BP$571,58,FALSE)=0,"",VLOOKUP($A425,'Data Notes - Working'!$A$2:$BP$571,58,FALSE))</f>
        <v/>
      </c>
      <c r="AX425" s="50" t="str">
        <f>IF(VLOOKUP(A425,'Data Notes - Working'!A424:BP993,59,FALSE)=0,"",VLOOKUP(A425,'Data Notes - Working'!A424:BP993,59,FALSE))</f>
        <v/>
      </c>
      <c r="AY425" s="50" t="str">
        <f>IF(VLOOKUP($A425,'Data Notes - Working'!$A$2:$BP$571,60,FALSE)=0,"",VLOOKUP($A425,'Data Notes - Working'!$A$2:$BP$571,60,FALSE))</f>
        <v/>
      </c>
      <c r="AZ425" s="50" t="str">
        <f>IF(VLOOKUP($A425,'Data Notes - Working'!$A$2:$BP$571,61,FALSE)=0,"",VLOOKUP($A425,'Data Notes - Working'!$A$2:$BP$571,61,FALSE))</f>
        <v/>
      </c>
      <c r="BA425" s="50"/>
      <c r="BB425" s="50"/>
      <c r="BC425" s="50"/>
      <c r="BD425" s="50"/>
      <c r="BE425" s="50"/>
      <c r="BF425" s="50"/>
      <c r="BG425" s="50"/>
    </row>
    <row r="426" spans="1:59" s="9" customFormat="1" ht="330">
      <c r="A426" s="13" t="s">
        <v>1625</v>
      </c>
      <c r="B426" s="14" t="s">
        <v>45</v>
      </c>
      <c r="C426" s="14" t="s">
        <v>46</v>
      </c>
      <c r="D426" s="14" t="s">
        <v>47</v>
      </c>
      <c r="E426" s="14" t="s">
        <v>1618</v>
      </c>
      <c r="F426" s="14" t="s">
        <v>1619</v>
      </c>
      <c r="G426" s="13" t="s">
        <v>299</v>
      </c>
      <c r="H426" s="14">
        <v>178</v>
      </c>
      <c r="I426" s="14">
        <v>584</v>
      </c>
      <c r="J426" s="14" t="s">
        <v>152</v>
      </c>
      <c r="K426" s="14" t="s">
        <v>153</v>
      </c>
      <c r="L426" s="14" t="s">
        <v>53</v>
      </c>
      <c r="M426" s="14"/>
      <c r="N426" s="14" t="s">
        <v>54</v>
      </c>
      <c r="O426" s="14"/>
      <c r="P426" s="14" t="s">
        <v>1626</v>
      </c>
      <c r="Q426" s="14" t="s">
        <v>332</v>
      </c>
      <c r="R426" s="14" t="s">
        <v>333</v>
      </c>
      <c r="S426" s="14" t="s">
        <v>58</v>
      </c>
      <c r="T426" s="50" t="s">
        <v>1627</v>
      </c>
      <c r="U426" s="50"/>
      <c r="V426" s="50" t="s">
        <v>1627</v>
      </c>
      <c r="W426" s="26" t="s">
        <v>1621</v>
      </c>
      <c r="X426" s="50"/>
      <c r="Y426" s="50"/>
      <c r="Z426" s="50"/>
      <c r="AA426" s="23"/>
      <c r="AB426" s="23"/>
      <c r="AC426" s="23"/>
      <c r="AD426" s="23"/>
      <c r="AE426" s="23"/>
      <c r="AF426" s="23"/>
      <c r="AG426" s="23"/>
      <c r="AH426" s="23" t="s">
        <v>61</v>
      </c>
      <c r="AI426" s="23" t="s">
        <v>62</v>
      </c>
      <c r="AJ426" s="14"/>
      <c r="AK426" s="50"/>
      <c r="AL426" s="50"/>
      <c r="AM426" s="50"/>
      <c r="AN426" s="50"/>
      <c r="AO426" s="50"/>
      <c r="AP426" s="50" t="str">
        <f t="shared" si="18"/>
        <v/>
      </c>
      <c r="AQ426" s="50" t="str">
        <f t="shared" si="19"/>
        <v>File will be resubmitted.</v>
      </c>
      <c r="AR426" s="50"/>
      <c r="AS426" s="50" t="str">
        <f t="shared" si="20"/>
        <v>Exclude</v>
      </c>
      <c r="AT426" s="50" t="str">
        <f>IF(VLOOKUP($A426,'Data Notes - Working'!$A$2:$BP$571,55,FALSE)=0,"",VLOOKUP($A426,'Data Notes - Working'!$A$2:$BP$571,55,FALSE))</f>
        <v>No</v>
      </c>
      <c r="AU426" s="50" t="str">
        <f>IF(VLOOKUP($A426,'Data Notes - Working'!$A$2:$BP$571,56,FALSE)=0,"",VLOOKUP($A426,'Data Notes - Working'!$A$2:$BP$571,56,FALSE))</f>
        <v>Resolved</v>
      </c>
      <c r="AV426" s="50" t="str">
        <f>IF(VLOOKUP($A426,'Data Notes - Working'!$A$2:$BP$571,57,FALSE)=0,"",VLOOKUP($A426,'Data Notes - Working'!$A$2:$BP$571,57,FALSE))</f>
        <v/>
      </c>
      <c r="AW426" s="50" t="str">
        <f>IF(VLOOKUP($A426,'Data Notes - Working'!$A$2:$BP$571,58,FALSE)=0,"",VLOOKUP($A426,'Data Notes - Working'!$A$2:$BP$571,58,FALSE))</f>
        <v/>
      </c>
      <c r="AX426" s="50" t="str">
        <f>IF(VLOOKUP(A426,'Data Notes - Working'!A425:BP994,59,FALSE)=0,"",VLOOKUP(A426,'Data Notes - Working'!A425:BP994,59,FALSE))</f>
        <v/>
      </c>
      <c r="AY426" s="50" t="str">
        <f>IF(VLOOKUP($A426,'Data Notes - Working'!$A$2:$BP$571,60,FALSE)=0,"",VLOOKUP($A426,'Data Notes - Working'!$A$2:$BP$571,60,FALSE))</f>
        <v/>
      </c>
      <c r="AZ426" s="50" t="str">
        <f>IF(VLOOKUP($A426,'Data Notes - Working'!$A$2:$BP$571,61,FALSE)=0,"",VLOOKUP($A426,'Data Notes - Working'!$A$2:$BP$571,61,FALSE))</f>
        <v/>
      </c>
      <c r="BA426" s="50"/>
      <c r="BB426" s="50"/>
      <c r="BC426" s="50"/>
      <c r="BD426" s="50"/>
      <c r="BE426" s="50"/>
      <c r="BF426" s="50"/>
      <c r="BG426" s="50"/>
    </row>
    <row r="427" spans="1:59" s="9" customFormat="1" ht="409.5">
      <c r="A427" s="13" t="s">
        <v>1628</v>
      </c>
      <c r="B427" s="14" t="s">
        <v>45</v>
      </c>
      <c r="C427" s="14" t="s">
        <v>46</v>
      </c>
      <c r="D427" s="14" t="s">
        <v>47</v>
      </c>
      <c r="E427" s="14" t="s">
        <v>1618</v>
      </c>
      <c r="F427" s="14" t="s">
        <v>1619</v>
      </c>
      <c r="G427" s="13" t="s">
        <v>299</v>
      </c>
      <c r="H427" s="14">
        <v>179</v>
      </c>
      <c r="I427" s="14">
        <v>585</v>
      </c>
      <c r="J427" s="14" t="s">
        <v>152</v>
      </c>
      <c r="K427" s="14" t="s">
        <v>153</v>
      </c>
      <c r="L427" s="14" t="s">
        <v>53</v>
      </c>
      <c r="M427" s="14"/>
      <c r="N427" s="14"/>
      <c r="O427" s="14" t="s">
        <v>54</v>
      </c>
      <c r="P427" s="14" t="s">
        <v>1629</v>
      </c>
      <c r="Q427" s="14" t="s">
        <v>748</v>
      </c>
      <c r="R427" s="14" t="s">
        <v>333</v>
      </c>
      <c r="S427" s="14" t="s">
        <v>58</v>
      </c>
      <c r="T427" s="50" t="s">
        <v>1630</v>
      </c>
      <c r="U427" s="50"/>
      <c r="V427" s="50" t="s">
        <v>1630</v>
      </c>
      <c r="W427" s="26" t="s">
        <v>1621</v>
      </c>
      <c r="X427" s="50"/>
      <c r="Y427" s="50"/>
      <c r="Z427" s="50"/>
      <c r="AA427" s="23"/>
      <c r="AB427" s="23"/>
      <c r="AC427" s="23"/>
      <c r="AD427" s="23"/>
      <c r="AE427" s="23"/>
      <c r="AF427" s="23"/>
      <c r="AG427" s="23"/>
      <c r="AH427" s="23" t="s">
        <v>61</v>
      </c>
      <c r="AI427" s="23" t="s">
        <v>62</v>
      </c>
      <c r="AJ427" s="14"/>
      <c r="AK427" s="50"/>
      <c r="AL427" s="50"/>
      <c r="AM427" s="50"/>
      <c r="AN427" s="50"/>
      <c r="AO427" s="50"/>
      <c r="AP427" s="50" t="str">
        <f t="shared" si="18"/>
        <v/>
      </c>
      <c r="AQ427" s="50" t="str">
        <f t="shared" si="19"/>
        <v>File will be resubmitted.</v>
      </c>
      <c r="AR427" s="50"/>
      <c r="AS427" s="50" t="str">
        <f t="shared" si="20"/>
        <v>Exclude</v>
      </c>
      <c r="AT427" s="50" t="str">
        <f>IF(VLOOKUP($A427,'Data Notes - Working'!$A$2:$BP$571,55,FALSE)=0,"",VLOOKUP($A427,'Data Notes - Working'!$A$2:$BP$571,55,FALSE))</f>
        <v>No</v>
      </c>
      <c r="AU427" s="50" t="str">
        <f>IF(VLOOKUP($A427,'Data Notes - Working'!$A$2:$BP$571,56,FALSE)=0,"",VLOOKUP($A427,'Data Notes - Working'!$A$2:$BP$571,56,FALSE))</f>
        <v>Resolved</v>
      </c>
      <c r="AV427" s="50" t="str">
        <f>IF(VLOOKUP($A427,'Data Notes - Working'!$A$2:$BP$571,57,FALSE)=0,"",VLOOKUP($A427,'Data Notes - Working'!$A$2:$BP$571,57,FALSE))</f>
        <v/>
      </c>
      <c r="AW427" s="50" t="str">
        <f>IF(VLOOKUP($A427,'Data Notes - Working'!$A$2:$BP$571,58,FALSE)=0,"",VLOOKUP($A427,'Data Notes - Working'!$A$2:$BP$571,58,FALSE))</f>
        <v/>
      </c>
      <c r="AX427" s="50" t="str">
        <f>IF(VLOOKUP(A427,'Data Notes - Working'!A426:BP995,59,FALSE)=0,"",VLOOKUP(A427,'Data Notes - Working'!A426:BP995,59,FALSE))</f>
        <v/>
      </c>
      <c r="AY427" s="50" t="str">
        <f>IF(VLOOKUP($A427,'Data Notes - Working'!$A$2:$BP$571,60,FALSE)=0,"",VLOOKUP($A427,'Data Notes - Working'!$A$2:$BP$571,60,FALSE))</f>
        <v/>
      </c>
      <c r="AZ427" s="50" t="str">
        <f>IF(VLOOKUP($A427,'Data Notes - Working'!$A$2:$BP$571,61,FALSE)=0,"",VLOOKUP($A427,'Data Notes - Working'!$A$2:$BP$571,61,FALSE))</f>
        <v/>
      </c>
      <c r="BA427" s="50"/>
      <c r="BB427" s="50"/>
      <c r="BC427" s="50"/>
      <c r="BD427" s="50"/>
      <c r="BE427" s="50"/>
      <c r="BF427" s="50"/>
      <c r="BG427" s="50"/>
    </row>
    <row r="428" spans="1:59" s="9" customFormat="1" ht="270">
      <c r="A428" s="13" t="s">
        <v>1631</v>
      </c>
      <c r="B428" s="14" t="s">
        <v>45</v>
      </c>
      <c r="C428" s="14" t="s">
        <v>46</v>
      </c>
      <c r="D428" s="14" t="s">
        <v>47</v>
      </c>
      <c r="E428" s="14" t="s">
        <v>1618</v>
      </c>
      <c r="F428" s="14" t="s">
        <v>1619</v>
      </c>
      <c r="G428" s="13" t="s">
        <v>299</v>
      </c>
      <c r="H428" s="14" t="s">
        <v>157</v>
      </c>
      <c r="I428" s="14" t="s">
        <v>158</v>
      </c>
      <c r="J428" s="14" t="s">
        <v>152</v>
      </c>
      <c r="K428" s="14" t="s">
        <v>153</v>
      </c>
      <c r="L428" s="14" t="s">
        <v>53</v>
      </c>
      <c r="M428" s="14" t="s">
        <v>54</v>
      </c>
      <c r="N428" s="14" t="s">
        <v>54</v>
      </c>
      <c r="O428" s="14" t="s">
        <v>54</v>
      </c>
      <c r="P428" s="14" t="s">
        <v>1632</v>
      </c>
      <c r="Q428" s="14" t="s">
        <v>764</v>
      </c>
      <c r="R428" s="14" t="s">
        <v>333</v>
      </c>
      <c r="S428" s="14" t="s">
        <v>58</v>
      </c>
      <c r="T428" s="50" t="s">
        <v>1633</v>
      </c>
      <c r="U428" s="50"/>
      <c r="V428" s="50" t="s">
        <v>1633</v>
      </c>
      <c r="W428" s="26" t="s">
        <v>1621</v>
      </c>
      <c r="X428" s="50"/>
      <c r="Y428" s="50"/>
      <c r="Z428" s="50"/>
      <c r="AA428" s="23"/>
      <c r="AB428" s="23"/>
      <c r="AC428" s="23"/>
      <c r="AD428" s="23"/>
      <c r="AE428" s="23"/>
      <c r="AF428" s="23"/>
      <c r="AG428" s="23"/>
      <c r="AH428" s="23" t="s">
        <v>61</v>
      </c>
      <c r="AI428" s="23" t="s">
        <v>62</v>
      </c>
      <c r="AJ428" s="14"/>
      <c r="AK428" s="50"/>
      <c r="AL428" s="50"/>
      <c r="AM428" s="50"/>
      <c r="AN428" s="50"/>
      <c r="AO428" s="50"/>
      <c r="AP428" s="50" t="str">
        <f t="shared" si="18"/>
        <v/>
      </c>
      <c r="AQ428" s="50" t="str">
        <f t="shared" si="19"/>
        <v>File will be resubmitted.</v>
      </c>
      <c r="AR428" s="50"/>
      <c r="AS428" s="50" t="str">
        <f t="shared" si="20"/>
        <v>Exclude</v>
      </c>
      <c r="AT428" s="50" t="str">
        <f>IF(VLOOKUP($A428,'Data Notes - Working'!$A$2:$BP$571,55,FALSE)=0,"",VLOOKUP($A428,'Data Notes - Working'!$A$2:$BP$571,55,FALSE))</f>
        <v>No</v>
      </c>
      <c r="AU428" s="50" t="str">
        <f>IF(VLOOKUP($A428,'Data Notes - Working'!$A$2:$BP$571,56,FALSE)=0,"",VLOOKUP($A428,'Data Notes - Working'!$A$2:$BP$571,56,FALSE))</f>
        <v>Resolved</v>
      </c>
      <c r="AV428" s="50" t="str">
        <f>IF(VLOOKUP($A428,'Data Notes - Working'!$A$2:$BP$571,57,FALSE)=0,"",VLOOKUP($A428,'Data Notes - Working'!$A$2:$BP$571,57,FALSE))</f>
        <v/>
      </c>
      <c r="AW428" s="50" t="str">
        <f>IF(VLOOKUP($A428,'Data Notes - Working'!$A$2:$BP$571,58,FALSE)=0,"",VLOOKUP($A428,'Data Notes - Working'!$A$2:$BP$571,58,FALSE))</f>
        <v/>
      </c>
      <c r="AX428" s="50" t="str">
        <f>IF(VLOOKUP(A428,'Data Notes - Working'!A427:BP996,59,FALSE)=0,"",VLOOKUP(A428,'Data Notes - Working'!A427:BP996,59,FALSE))</f>
        <v/>
      </c>
      <c r="AY428" s="50" t="str">
        <f>IF(VLOOKUP($A428,'Data Notes - Working'!$A$2:$BP$571,60,FALSE)=0,"",VLOOKUP($A428,'Data Notes - Working'!$A$2:$BP$571,60,FALSE))</f>
        <v/>
      </c>
      <c r="AZ428" s="50" t="str">
        <f>IF(VLOOKUP($A428,'Data Notes - Working'!$A$2:$BP$571,61,FALSE)=0,"",VLOOKUP($A428,'Data Notes - Working'!$A$2:$BP$571,61,FALSE))</f>
        <v/>
      </c>
      <c r="BA428" s="50"/>
      <c r="BB428" s="50"/>
      <c r="BC428" s="50"/>
      <c r="BD428" s="50"/>
      <c r="BE428" s="50"/>
      <c r="BF428" s="50"/>
      <c r="BG428" s="50"/>
    </row>
    <row r="429" spans="1:59" s="9" customFormat="1" ht="225">
      <c r="A429" s="13" t="s">
        <v>1634</v>
      </c>
      <c r="B429" s="14" t="s">
        <v>45</v>
      </c>
      <c r="C429" s="14" t="s">
        <v>46</v>
      </c>
      <c r="D429" s="14" t="s">
        <v>47</v>
      </c>
      <c r="E429" s="14" t="s">
        <v>1618</v>
      </c>
      <c r="F429" s="14" t="s">
        <v>1619</v>
      </c>
      <c r="G429" s="13" t="s">
        <v>299</v>
      </c>
      <c r="H429" s="14" t="s">
        <v>157</v>
      </c>
      <c r="I429" s="14" t="s">
        <v>158</v>
      </c>
      <c r="J429" s="14" t="s">
        <v>152</v>
      </c>
      <c r="K429" s="14" t="s">
        <v>153</v>
      </c>
      <c r="L429" s="14" t="s">
        <v>53</v>
      </c>
      <c r="M429" s="14" t="s">
        <v>54</v>
      </c>
      <c r="N429" s="14" t="s">
        <v>54</v>
      </c>
      <c r="O429" s="14" t="s">
        <v>54</v>
      </c>
      <c r="P429" s="14" t="s">
        <v>310</v>
      </c>
      <c r="Q429" s="14" t="s">
        <v>56</v>
      </c>
      <c r="R429" s="14" t="s">
        <v>376</v>
      </c>
      <c r="S429" s="14" t="s">
        <v>58</v>
      </c>
      <c r="T429" s="50" t="s">
        <v>1635</v>
      </c>
      <c r="U429" s="50"/>
      <c r="V429" s="50" t="s">
        <v>1635</v>
      </c>
      <c r="W429" s="26" t="s">
        <v>1621</v>
      </c>
      <c r="X429" s="50"/>
      <c r="Y429" s="50"/>
      <c r="Z429" s="50"/>
      <c r="AA429" s="23"/>
      <c r="AB429" s="23"/>
      <c r="AC429" s="23"/>
      <c r="AD429" s="23"/>
      <c r="AE429" s="23"/>
      <c r="AF429" s="23"/>
      <c r="AG429" s="23"/>
      <c r="AH429" s="23" t="s">
        <v>61</v>
      </c>
      <c r="AI429" s="23" t="s">
        <v>62</v>
      </c>
      <c r="AJ429" s="14"/>
      <c r="AK429" s="50"/>
      <c r="AL429" s="50"/>
      <c r="AM429" s="50"/>
      <c r="AN429" s="50"/>
      <c r="AO429" s="50"/>
      <c r="AP429" s="50" t="str">
        <f t="shared" si="18"/>
        <v/>
      </c>
      <c r="AQ429" s="50" t="str">
        <f t="shared" si="19"/>
        <v>File will be resubmitted.</v>
      </c>
      <c r="AR429" s="50"/>
      <c r="AS429" s="50" t="str">
        <f t="shared" si="20"/>
        <v>Exclude</v>
      </c>
      <c r="AT429" s="50" t="str">
        <f>IF(VLOOKUP($A429,'Data Notes - Working'!$A$2:$BP$571,55,FALSE)=0,"",VLOOKUP($A429,'Data Notes - Working'!$A$2:$BP$571,55,FALSE))</f>
        <v>No</v>
      </c>
      <c r="AU429" s="50" t="str">
        <f>IF(VLOOKUP($A429,'Data Notes - Working'!$A$2:$BP$571,56,FALSE)=0,"",VLOOKUP($A429,'Data Notes - Working'!$A$2:$BP$571,56,FALSE))</f>
        <v>Resolved</v>
      </c>
      <c r="AV429" s="50" t="str">
        <f>IF(VLOOKUP($A429,'Data Notes - Working'!$A$2:$BP$571,57,FALSE)=0,"",VLOOKUP($A429,'Data Notes - Working'!$A$2:$BP$571,57,FALSE))</f>
        <v/>
      </c>
      <c r="AW429" s="50" t="str">
        <f>IF(VLOOKUP($A429,'Data Notes - Working'!$A$2:$BP$571,58,FALSE)=0,"",VLOOKUP($A429,'Data Notes - Working'!$A$2:$BP$571,58,FALSE))</f>
        <v/>
      </c>
      <c r="AX429" s="50" t="str">
        <f>IF(VLOOKUP(A429,'Data Notes - Working'!A428:BP997,59,FALSE)=0,"",VLOOKUP(A429,'Data Notes - Working'!A428:BP997,59,FALSE))</f>
        <v/>
      </c>
      <c r="AY429" s="50" t="str">
        <f>IF(VLOOKUP($A429,'Data Notes - Working'!$A$2:$BP$571,60,FALSE)=0,"",VLOOKUP($A429,'Data Notes - Working'!$A$2:$BP$571,60,FALSE))</f>
        <v/>
      </c>
      <c r="AZ429" s="50" t="str">
        <f>IF(VLOOKUP($A429,'Data Notes - Working'!$A$2:$BP$571,61,FALSE)=0,"",VLOOKUP($A429,'Data Notes - Working'!$A$2:$BP$571,61,FALSE))</f>
        <v/>
      </c>
      <c r="BA429" s="50"/>
      <c r="BB429" s="50"/>
      <c r="BC429" s="50"/>
      <c r="BD429" s="50"/>
      <c r="BE429" s="50"/>
      <c r="BF429" s="50"/>
      <c r="BG429" s="50"/>
    </row>
    <row r="430" spans="1:59" s="9" customFormat="1" ht="94.5">
      <c r="A430" s="13" t="s">
        <v>1636</v>
      </c>
      <c r="B430" s="14" t="s">
        <v>45</v>
      </c>
      <c r="C430" s="14" t="s">
        <v>46</v>
      </c>
      <c r="D430" s="14" t="s">
        <v>47</v>
      </c>
      <c r="E430" s="14" t="s">
        <v>1618</v>
      </c>
      <c r="F430" s="14" t="s">
        <v>1619</v>
      </c>
      <c r="G430" s="13" t="s">
        <v>104</v>
      </c>
      <c r="H430" s="14" t="s">
        <v>157</v>
      </c>
      <c r="I430" s="14" t="s">
        <v>158</v>
      </c>
      <c r="J430" s="14" t="s">
        <v>73</v>
      </c>
      <c r="K430" s="14" t="s">
        <v>107</v>
      </c>
      <c r="L430" s="14" t="s">
        <v>53</v>
      </c>
      <c r="M430" s="14" t="s">
        <v>54</v>
      </c>
      <c r="N430" s="14" t="s">
        <v>54</v>
      </c>
      <c r="O430" s="14" t="s">
        <v>54</v>
      </c>
      <c r="P430" s="14" t="s">
        <v>108</v>
      </c>
      <c r="Q430" s="14" t="s">
        <v>108</v>
      </c>
      <c r="R430" s="14" t="s">
        <v>108</v>
      </c>
      <c r="S430" s="14" t="s">
        <v>108</v>
      </c>
      <c r="T430" s="50" t="s">
        <v>109</v>
      </c>
      <c r="U430" s="50"/>
      <c r="V430" s="50" t="s">
        <v>109</v>
      </c>
      <c r="W430" s="26" t="s">
        <v>1621</v>
      </c>
      <c r="X430" s="50"/>
      <c r="Y430" s="50"/>
      <c r="Z430" s="50"/>
      <c r="AA430" s="23" t="s">
        <v>54</v>
      </c>
      <c r="AB430" s="23" t="s">
        <v>54</v>
      </c>
      <c r="AC430" s="23" t="s">
        <v>54</v>
      </c>
      <c r="AD430" s="14" t="s">
        <v>108</v>
      </c>
      <c r="AE430" s="14" t="s">
        <v>108</v>
      </c>
      <c r="AF430" s="14" t="s">
        <v>108</v>
      </c>
      <c r="AG430" s="14" t="s">
        <v>108</v>
      </c>
      <c r="AH430" s="23" t="s">
        <v>61</v>
      </c>
      <c r="AI430" s="23" t="s">
        <v>101</v>
      </c>
      <c r="AJ430" s="50"/>
      <c r="AK430" s="50" t="s">
        <v>111</v>
      </c>
      <c r="AL430" s="50"/>
      <c r="AM430" s="49"/>
      <c r="AN430" s="49"/>
      <c r="AO430" s="49"/>
      <c r="AP430" s="50" t="str">
        <f t="shared" si="18"/>
        <v>A year to year change of more than 200 (count difference) and 10% was identified for at least one subgroup, assessment type, or grade. Please review the CDQR Year to Year tab. Please resubmit SY 2017-18 data or submit a data note to explain why these data are accurate.</v>
      </c>
      <c r="AQ430" s="50" t="str">
        <f t="shared" si="19"/>
        <v>File will be resubmitted.</v>
      </c>
      <c r="AR430" s="50"/>
      <c r="AS430" s="50" t="str">
        <f t="shared" si="20"/>
        <v>Include</v>
      </c>
      <c r="AT430" s="50" t="str">
        <f>IF(VLOOKUP($A430,'Data Notes - Working'!$A$2:$BP$571,55,FALSE)=0,"",VLOOKUP($A430,'Data Notes - Working'!$A$2:$BP$571,55,FALSE))</f>
        <v/>
      </c>
      <c r="AU430" s="50" t="str">
        <f>IF(VLOOKUP($A430,'Data Notes - Working'!$A$2:$BP$571,56,FALSE)=0,"",VLOOKUP($A430,'Data Notes - Working'!$A$2:$BP$571,56,FALSE))</f>
        <v/>
      </c>
      <c r="AV430" s="50" t="str">
        <f>IF(VLOOKUP($A430,'Data Notes - Working'!$A$2:$BP$571,57,FALSE)=0,"",VLOOKUP($A430,'Data Notes - Working'!$A$2:$BP$571,57,FALSE))</f>
        <v>No</v>
      </c>
      <c r="AW430" s="50" t="str">
        <f>IF(VLOOKUP($A430,'Data Notes - Working'!$A$2:$BP$571,58,FALSE)=0,"",VLOOKUP($A430,'Data Notes - Working'!$A$2:$BP$571,58,FALSE))</f>
        <v>Not relevant</v>
      </c>
      <c r="AX430" s="50" t="str">
        <f>IF(VLOOKUP(A430,'Data Notes - Working'!A429:BP998,59,FALSE)=0,"",VLOOKUP(A430,'Data Notes - Working'!A429:BP998,59,FALSE))</f>
        <v>No</v>
      </c>
      <c r="AY430" s="50" t="str">
        <f>IF(VLOOKUP($A430,'Data Notes - Working'!$A$2:$BP$571,60,FALSE)=0,"",VLOOKUP($A430,'Data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430" s="50" t="str">
        <f>IF(VLOOKUP($A430,'Data Notes - Working'!$A$2:$BP$571,61,FALSE)=0,"",VLOOKUP($A430,'Data Notes - Working'!$A$2:$BP$571,61,FALSE))</f>
        <v/>
      </c>
      <c r="BA430" s="50"/>
      <c r="BB430" s="50"/>
      <c r="BC430" s="50"/>
      <c r="BD430" s="50"/>
      <c r="BE430" s="50"/>
      <c r="BF430" s="50"/>
      <c r="BG430" s="50"/>
    </row>
    <row r="431" spans="1:59" s="9" customFormat="1" ht="78.75">
      <c r="A431" s="13" t="s">
        <v>1637</v>
      </c>
      <c r="B431" s="14" t="s">
        <v>45</v>
      </c>
      <c r="C431" s="14" t="s">
        <v>46</v>
      </c>
      <c r="D431" s="14" t="s">
        <v>47</v>
      </c>
      <c r="E431" s="14" t="s">
        <v>1618</v>
      </c>
      <c r="F431" s="14" t="s">
        <v>1619</v>
      </c>
      <c r="G431" s="13" t="s">
        <v>118</v>
      </c>
      <c r="H431" s="14">
        <v>188</v>
      </c>
      <c r="I431" s="14">
        <v>589</v>
      </c>
      <c r="J431" s="14" t="s">
        <v>73</v>
      </c>
      <c r="K431" s="14" t="s">
        <v>121</v>
      </c>
      <c r="L431" s="14" t="s">
        <v>53</v>
      </c>
      <c r="M431" s="14"/>
      <c r="N431" s="14"/>
      <c r="O431" s="14"/>
      <c r="P431" s="14"/>
      <c r="Q431" s="14"/>
      <c r="R431" s="14"/>
      <c r="S431" s="14"/>
      <c r="T431" s="50"/>
      <c r="U431" s="50"/>
      <c r="V431" s="50"/>
      <c r="W431" s="26" t="s">
        <v>64</v>
      </c>
      <c r="X431" s="50"/>
      <c r="Y431" s="50"/>
      <c r="Z431" s="50"/>
      <c r="AA431" s="23"/>
      <c r="AB431" s="23" t="s">
        <v>54</v>
      </c>
      <c r="AC431" s="23"/>
      <c r="AD431" s="14" t="s">
        <v>108</v>
      </c>
      <c r="AE431" s="14" t="s">
        <v>108</v>
      </c>
      <c r="AF431" s="14" t="s">
        <v>108</v>
      </c>
      <c r="AG431" s="14" t="s">
        <v>108</v>
      </c>
      <c r="AH431" s="23" t="s">
        <v>61</v>
      </c>
      <c r="AI431" s="23" t="s">
        <v>78</v>
      </c>
      <c r="AJ431" s="50"/>
      <c r="AK431" s="50" t="s">
        <v>166</v>
      </c>
      <c r="AL431" s="50"/>
      <c r="AM431" s="49"/>
      <c r="AN431" s="49"/>
      <c r="AO431" s="49"/>
      <c r="AP431" s="50" t="str">
        <f t="shared" si="18"/>
        <v>A year to year participation rate change of more than 4% was identified for at least one subgroup, assessment type, or grade. Please review the CDQR Year to Year tab. Please resubmit SY 2017-18 data or submit a data note to explain why these data are accurate.</v>
      </c>
      <c r="AQ431" s="50" t="str">
        <f t="shared" si="19"/>
        <v/>
      </c>
      <c r="AR431" s="50"/>
      <c r="AS431" s="50" t="str">
        <f t="shared" si="20"/>
        <v>Include</v>
      </c>
      <c r="AT431" s="50" t="str">
        <f>IF(VLOOKUP($A431,'Data Notes - Working'!$A$2:$BP$571,55,FALSE)=0,"",VLOOKUP($A431,'Data Notes - Working'!$A$2:$BP$571,55,FALSE))</f>
        <v/>
      </c>
      <c r="AU431" s="50" t="str">
        <f>IF(VLOOKUP($A431,'Data Notes - Working'!$A$2:$BP$571,56,FALSE)=0,"",VLOOKUP($A431,'Data Notes - Working'!$A$2:$BP$571,56,FALSE))</f>
        <v/>
      </c>
      <c r="AV431" s="50" t="str">
        <f>IF(VLOOKUP($A431,'Data Notes - Working'!$A$2:$BP$571,57,FALSE)=0,"",VLOOKUP($A431,'Data Notes - Working'!$A$2:$BP$571,57,FALSE))</f>
        <v>No state response</v>
      </c>
      <c r="AW431" s="50" t="str">
        <f>IF(VLOOKUP($A431,'Data Notes - Working'!$A$2:$BP$571,58,FALSE)=0,"",VLOOKUP($A431,'Data Notes - Working'!$A$2:$BP$571,58,FALSE))</f>
        <v>No state response</v>
      </c>
      <c r="AX431" s="50" t="str">
        <f>IF(VLOOKUP(A431,'Data Notes - Working'!A430:BP999,59,FALSE)=0,"",VLOOKUP(A431,'Data Notes - Working'!A430:BP999,59,FALSE))</f>
        <v/>
      </c>
      <c r="AY431" s="50" t="str">
        <f>IF(VLOOKUP($A431,'Data Notes - Working'!$A$2:$BP$571,60,FALSE)=0,"",VLOOKUP($A431,'Data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v>
      </c>
      <c r="AZ431" s="50" t="str">
        <f>IF(VLOOKUP($A431,'Data Notes - Working'!$A$2:$BP$571,61,FALSE)=0,"",VLOOKUP($A431,'Data Notes - Working'!$A$2:$BP$571,61,FALSE))</f>
        <v/>
      </c>
      <c r="BA431" s="50"/>
      <c r="BB431" s="50"/>
      <c r="BC431" s="50"/>
      <c r="BD431" s="50"/>
      <c r="BE431" s="50"/>
      <c r="BF431" s="50"/>
      <c r="BG431" s="50"/>
    </row>
    <row r="432" spans="1:59" s="9" customFormat="1" ht="78.75">
      <c r="A432" s="13" t="s">
        <v>1638</v>
      </c>
      <c r="B432" s="14" t="s">
        <v>45</v>
      </c>
      <c r="C432" s="14" t="s">
        <v>46</v>
      </c>
      <c r="D432" s="14" t="s">
        <v>47</v>
      </c>
      <c r="E432" s="14" t="s">
        <v>1618</v>
      </c>
      <c r="F432" s="14" t="s">
        <v>1619</v>
      </c>
      <c r="G432" s="13" t="s">
        <v>118</v>
      </c>
      <c r="H432" s="14" t="s">
        <v>1639</v>
      </c>
      <c r="I432" s="14" t="s">
        <v>1640</v>
      </c>
      <c r="J432" s="14" t="s">
        <v>73</v>
      </c>
      <c r="K432" s="14" t="s">
        <v>121</v>
      </c>
      <c r="L432" s="14" t="s">
        <v>53</v>
      </c>
      <c r="M432" s="14" t="s">
        <v>54</v>
      </c>
      <c r="N432" s="14"/>
      <c r="O432" s="14" t="s">
        <v>54</v>
      </c>
      <c r="P432" s="14" t="s">
        <v>108</v>
      </c>
      <c r="Q432" s="14" t="s">
        <v>108</v>
      </c>
      <c r="R432" s="14" t="s">
        <v>108</v>
      </c>
      <c r="S432" s="14" t="s">
        <v>108</v>
      </c>
      <c r="T432" s="50" t="s">
        <v>164</v>
      </c>
      <c r="U432" s="50"/>
      <c r="V432" s="50" t="s">
        <v>164</v>
      </c>
      <c r="W432" s="26" t="s">
        <v>1621</v>
      </c>
      <c r="X432" s="50"/>
      <c r="Y432" s="50"/>
      <c r="Z432" s="50"/>
      <c r="AA432" s="23" t="s">
        <v>54</v>
      </c>
      <c r="AB432" s="23"/>
      <c r="AC432" s="23" t="s">
        <v>54</v>
      </c>
      <c r="AD432" s="14" t="s">
        <v>108</v>
      </c>
      <c r="AE432" s="14" t="s">
        <v>108</v>
      </c>
      <c r="AF432" s="14" t="s">
        <v>108</v>
      </c>
      <c r="AG432" s="14" t="s">
        <v>108</v>
      </c>
      <c r="AH432" s="23" t="s">
        <v>61</v>
      </c>
      <c r="AI432" s="23" t="s">
        <v>101</v>
      </c>
      <c r="AJ432" s="50"/>
      <c r="AK432" s="50" t="s">
        <v>166</v>
      </c>
      <c r="AL432" s="50"/>
      <c r="AM432" s="50"/>
      <c r="AN432" s="50"/>
      <c r="AO432" s="50"/>
      <c r="AP432" s="50" t="str">
        <f t="shared" si="18"/>
        <v>A year to year participation rate change of more than 4% was identified for at least one subgroup, assessment type, or grade. Please review the CDQR Year to Year tab. Please resubmit SY 2017-18 data or submit a data note to explain why these data are accurate.</v>
      </c>
      <c r="AQ432" s="50" t="str">
        <f t="shared" si="19"/>
        <v>File will be resubmitted.</v>
      </c>
      <c r="AR432" s="50"/>
      <c r="AS432" s="50" t="str">
        <f t="shared" si="20"/>
        <v>Include</v>
      </c>
      <c r="AT432" s="50" t="str">
        <f>IF(VLOOKUP($A432,'Data Notes - Working'!$A$2:$BP$571,55,FALSE)=0,"",VLOOKUP($A432,'Data Notes - Working'!$A$2:$BP$571,55,FALSE))</f>
        <v/>
      </c>
      <c r="AU432" s="50" t="str">
        <f>IF(VLOOKUP($A432,'Data Notes - Working'!$A$2:$BP$571,56,FALSE)=0,"",VLOOKUP($A432,'Data Notes - Working'!$A$2:$BP$571,56,FALSE))</f>
        <v/>
      </c>
      <c r="AV432" s="50" t="str">
        <f>IF(VLOOKUP($A432,'Data Notes - Working'!$A$2:$BP$571,57,FALSE)=0,"",VLOOKUP($A432,'Data Notes - Working'!$A$2:$BP$571,57,FALSE))</f>
        <v>No</v>
      </c>
      <c r="AW432" s="50" t="str">
        <f>IF(VLOOKUP($A432,'Data Notes - Working'!$A$2:$BP$571,58,FALSE)=0,"",VLOOKUP($A432,'Data Notes - Working'!$A$2:$BP$571,58,FALSE))</f>
        <v>Not relevant</v>
      </c>
      <c r="AX432" s="50" t="str">
        <f>IF(VLOOKUP(A432,'Data Notes - Working'!A431:BP1000,59,FALSE)=0,"",VLOOKUP(A432,'Data Notes - Working'!A431:BP1000,59,FALSE))</f>
        <v>No</v>
      </c>
      <c r="AY432" s="50" t="str">
        <f>IF(VLOOKUP($A432,'Data Notes - Working'!$A$2:$BP$571,60,FALSE)=0,"",VLOOKUP($A432,'Data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v>
      </c>
      <c r="AZ432" s="50" t="str">
        <f>IF(VLOOKUP($A432,'Data Notes - Working'!$A$2:$BP$571,61,FALSE)=0,"",VLOOKUP($A432,'Data Notes - Working'!$A$2:$BP$571,61,FALSE))</f>
        <v/>
      </c>
      <c r="BA432" s="50"/>
      <c r="BB432" s="50"/>
      <c r="BC432" s="50"/>
      <c r="BD432" s="50"/>
      <c r="BE432" s="50"/>
      <c r="BF432" s="50"/>
      <c r="BG432" s="50"/>
    </row>
    <row r="433" spans="1:59" s="9" customFormat="1" ht="105">
      <c r="A433" s="13" t="s">
        <v>1641</v>
      </c>
      <c r="B433" s="14" t="s">
        <v>45</v>
      </c>
      <c r="C433" s="14" t="s">
        <v>46</v>
      </c>
      <c r="D433" s="14" t="s">
        <v>47</v>
      </c>
      <c r="E433" s="14" t="s">
        <v>1618</v>
      </c>
      <c r="F433" s="14" t="s">
        <v>1619</v>
      </c>
      <c r="G433" s="13" t="s">
        <v>179</v>
      </c>
      <c r="H433" s="14">
        <v>185</v>
      </c>
      <c r="I433" s="14">
        <v>588</v>
      </c>
      <c r="J433" s="14" t="s">
        <v>73</v>
      </c>
      <c r="K433" s="14" t="s">
        <v>180</v>
      </c>
      <c r="L433" s="14" t="s">
        <v>53</v>
      </c>
      <c r="M433" s="14" t="s">
        <v>54</v>
      </c>
      <c r="N433" s="14"/>
      <c r="O433" s="14"/>
      <c r="P433" s="14" t="s">
        <v>1642</v>
      </c>
      <c r="Q433" s="14" t="s">
        <v>56</v>
      </c>
      <c r="R433" s="14" t="s">
        <v>68</v>
      </c>
      <c r="S433" s="14" t="s">
        <v>58</v>
      </c>
      <c r="T433" s="50" t="s">
        <v>1643</v>
      </c>
      <c r="U433" s="50"/>
      <c r="V433" s="50" t="s">
        <v>1643</v>
      </c>
      <c r="W433" s="26" t="s">
        <v>1621</v>
      </c>
      <c r="X433" s="50"/>
      <c r="Y433" s="50"/>
      <c r="Z433" s="50"/>
      <c r="AA433" s="23" t="s">
        <v>54</v>
      </c>
      <c r="AB433" s="23"/>
      <c r="AC433" s="23"/>
      <c r="AD433" s="23" t="s">
        <v>1644</v>
      </c>
      <c r="AE433" s="23" t="s">
        <v>133</v>
      </c>
      <c r="AF433" s="23" t="s">
        <v>133</v>
      </c>
      <c r="AG433" s="23" t="s">
        <v>141</v>
      </c>
      <c r="AH433" s="23" t="s">
        <v>61</v>
      </c>
      <c r="AI433" s="23" t="s">
        <v>101</v>
      </c>
      <c r="AJ433" s="50"/>
      <c r="AK433" s="50" t="s">
        <v>1645</v>
      </c>
      <c r="AL433" s="50"/>
      <c r="AM433" s="49"/>
      <c r="AN433" s="49"/>
      <c r="AO433" s="49"/>
      <c r="AP433" s="50" t="str">
        <f t="shared" si="18"/>
        <v>Low Participation Rate (FS185): The participation rate for MAN, HOM, CWD students range from 93.73 to 94.92%. The ESEA, as amended, requires that States annually measure the achievement of not less than 95 percent of all students, and 95 percent of all students in each subgroup of students. Please revise data and resubmit and/or provide an explanatory data note.</v>
      </c>
      <c r="AQ433" s="50" t="str">
        <f t="shared" si="19"/>
        <v>File will be resubmitted.</v>
      </c>
      <c r="AR433" s="50"/>
      <c r="AS433" s="50" t="str">
        <f t="shared" si="20"/>
        <v>Include</v>
      </c>
      <c r="AT433" s="50" t="str">
        <f>IF(VLOOKUP($A433,'Data Notes - Working'!$A$2:$BP$571,55,FALSE)=0,"",VLOOKUP($A433,'Data Notes - Working'!$A$2:$BP$571,55,FALSE))</f>
        <v>SEA only issue</v>
      </c>
      <c r="AU433" s="50" t="str">
        <f>IF(VLOOKUP($A433,'Data Notes - Working'!$A$2:$BP$571,56,FALSE)=0,"",VLOOKUP($A433,'Data Notes - Working'!$A$2:$BP$571,56,FALSE))</f>
        <v/>
      </c>
      <c r="AV433" s="50" t="str">
        <f>IF(VLOOKUP($A433,'Data Notes - Working'!$A$2:$BP$571,57,FALSE)=0,"",VLOOKUP($A433,'Data Notes - Working'!$A$2:$BP$571,57,FALSE))</f>
        <v>No</v>
      </c>
      <c r="AW433" s="50" t="str">
        <f>IF(VLOOKUP($A433,'Data Notes - Working'!$A$2:$BP$571,58,FALSE)=0,"",VLOOKUP($A433,'Data Notes - Working'!$A$2:$BP$571,58,FALSE))</f>
        <v>Not relevant</v>
      </c>
      <c r="AX433" s="50" t="str">
        <f>IF(VLOOKUP(A433,'Data Notes - Working'!A432:BP1001,59,FALSE)=0,"",VLOOKUP(A433,'Data Notes - Working'!A432:BP1001,59,FALSE))</f>
        <v>No</v>
      </c>
      <c r="AY433" s="50" t="str">
        <f>IF(VLOOKUP($A433,'Data Notes - Working'!$A$2:$BP$571,60,FALSE)=0,"",VLOOKUP($A433,'Data Notes - Working'!$A$2:$BP$571,60,FALSE))</f>
        <v>Low Participation Rate (FS185): The participation rate for MAN, HOM, CWD students range from 93.73 to 94.92%. The ESEA, as amended, requires that States annually measure the achievement of not less than 95 percent of all students, and 95 percent of all students in each subgroup of students. Please revise data and resubmit and/or provide an explanatory data note.</v>
      </c>
      <c r="AZ433" s="50" t="str">
        <f>IF(VLOOKUP($A433,'Data Notes - Working'!$A$2:$BP$571,61,FALSE)=0,"",VLOOKUP($A433,'Data Notes - Working'!$A$2:$BP$571,61,FALSE))</f>
        <v/>
      </c>
      <c r="BA433" s="50"/>
      <c r="BB433" s="50"/>
      <c r="BC433" s="50"/>
      <c r="BD433" s="50"/>
      <c r="BE433" s="50"/>
      <c r="BF433" s="50"/>
      <c r="BG433" s="50"/>
    </row>
    <row r="434" spans="1:59" s="9" customFormat="1" ht="105">
      <c r="A434" s="13" t="s">
        <v>1646</v>
      </c>
      <c r="B434" s="14" t="s">
        <v>45</v>
      </c>
      <c r="C434" s="14" t="s">
        <v>46</v>
      </c>
      <c r="D434" s="14" t="s">
        <v>47</v>
      </c>
      <c r="E434" s="14" t="s">
        <v>1618</v>
      </c>
      <c r="F434" s="14" t="s">
        <v>1619</v>
      </c>
      <c r="G434" s="13" t="s">
        <v>179</v>
      </c>
      <c r="H434" s="14">
        <v>188</v>
      </c>
      <c r="I434" s="14">
        <v>589</v>
      </c>
      <c r="J434" s="14" t="s">
        <v>73</v>
      </c>
      <c r="K434" s="14" t="s">
        <v>180</v>
      </c>
      <c r="L434" s="14" t="s">
        <v>53</v>
      </c>
      <c r="M434" s="14"/>
      <c r="N434" s="14" t="s">
        <v>54</v>
      </c>
      <c r="O434" s="14"/>
      <c r="P434" s="14" t="s">
        <v>1647</v>
      </c>
      <c r="Q434" s="14" t="s">
        <v>56</v>
      </c>
      <c r="R434" s="14" t="s">
        <v>68</v>
      </c>
      <c r="S434" s="14" t="s">
        <v>58</v>
      </c>
      <c r="T434" s="50" t="s">
        <v>1648</v>
      </c>
      <c r="U434" s="50"/>
      <c r="V434" s="50" t="s">
        <v>1648</v>
      </c>
      <c r="W434" s="26" t="s">
        <v>1621</v>
      </c>
      <c r="X434" s="50"/>
      <c r="Y434" s="50"/>
      <c r="Z434" s="50"/>
      <c r="AA434" s="23"/>
      <c r="AB434" s="23" t="s">
        <v>54</v>
      </c>
      <c r="AC434" s="23"/>
      <c r="AD434" s="23" t="s">
        <v>1649</v>
      </c>
      <c r="AE434" s="23" t="s">
        <v>133</v>
      </c>
      <c r="AF434" s="23" t="s">
        <v>133</v>
      </c>
      <c r="AG434" s="23" t="s">
        <v>141</v>
      </c>
      <c r="AH434" s="23" t="s">
        <v>61</v>
      </c>
      <c r="AI434" s="23" t="s">
        <v>101</v>
      </c>
      <c r="AJ434" s="50"/>
      <c r="AK434" s="50" t="s">
        <v>1650</v>
      </c>
      <c r="AL434" s="50"/>
      <c r="AM434" s="50"/>
      <c r="AN434" s="50"/>
      <c r="AO434" s="50"/>
      <c r="AP434" s="50" t="str">
        <f t="shared" si="18"/>
        <v>Low Participation Rate (FS188): The participation rate for MIG, MHL, MAN, LEP, HOM, CWD students range from 81.57 to 94.64%. The ESEA, as amended, requires that States annually measure the achievement of not less than 95 percent of all students, and 95 percent of all students in each subgroup of students. Please revise data and resubmit and/or provide an explanatory data note.</v>
      </c>
      <c r="AQ434" s="50" t="str">
        <f t="shared" si="19"/>
        <v>File will be resubmitted.</v>
      </c>
      <c r="AR434" s="50"/>
      <c r="AS434" s="50" t="str">
        <f t="shared" si="20"/>
        <v>Include</v>
      </c>
      <c r="AT434" s="50" t="str">
        <f>IF(VLOOKUP($A434,'Data Notes - Working'!$A$2:$BP$571,55,FALSE)=0,"",VLOOKUP($A434,'Data Notes - Working'!$A$2:$BP$571,55,FALSE))</f>
        <v>SEA only issue</v>
      </c>
      <c r="AU434" s="50" t="str">
        <f>IF(VLOOKUP($A434,'Data Notes - Working'!$A$2:$BP$571,56,FALSE)=0,"",VLOOKUP($A434,'Data Notes - Working'!$A$2:$BP$571,56,FALSE))</f>
        <v/>
      </c>
      <c r="AV434" s="50" t="str">
        <f>IF(VLOOKUP($A434,'Data Notes - Working'!$A$2:$BP$571,57,FALSE)=0,"",VLOOKUP($A434,'Data Notes - Working'!$A$2:$BP$571,57,FALSE))</f>
        <v>No</v>
      </c>
      <c r="AW434" s="50" t="str">
        <f>IF(VLOOKUP($A434,'Data Notes - Working'!$A$2:$BP$571,58,FALSE)=0,"",VLOOKUP($A434,'Data Notes - Working'!$A$2:$BP$571,58,FALSE))</f>
        <v>Not relevant</v>
      </c>
      <c r="AX434" s="50" t="str">
        <f>IF(VLOOKUP(A434,'Data Notes - Working'!A433:BP1002,59,FALSE)=0,"",VLOOKUP(A434,'Data Notes - Working'!A433:BP1002,59,FALSE))</f>
        <v>No</v>
      </c>
      <c r="AY434" s="50" t="str">
        <f>IF(VLOOKUP($A434,'Data Notes - Working'!$A$2:$BP$571,60,FALSE)=0,"",VLOOKUP($A434,'Data Notes - Working'!$A$2:$BP$571,60,FALSE))</f>
        <v>Low Participation Rate (FS188): The participation rate for MIG, MHL, MAN, LEP, HOM, CWD students range from 81.57 to 94.64%. The ESEA, as amended, requires that States annually measure the achievement of not less than 95 percent of all students, and 95 percent of all students in each subgroup of students. Please revise data and resubmit and/or provide an explanatory data note.</v>
      </c>
      <c r="AZ434" s="50" t="str">
        <f>IF(VLOOKUP($A434,'Data Notes - Working'!$A$2:$BP$571,61,FALSE)=0,"",VLOOKUP($A434,'Data Notes - Working'!$A$2:$BP$571,61,FALSE))</f>
        <v/>
      </c>
      <c r="BA434" s="50"/>
      <c r="BB434" s="50"/>
      <c r="BC434" s="50"/>
      <c r="BD434" s="50"/>
      <c r="BE434" s="50"/>
      <c r="BF434" s="50"/>
      <c r="BG434" s="50"/>
    </row>
    <row r="435" spans="1:59" s="9" customFormat="1" ht="150">
      <c r="A435" s="13" t="s">
        <v>1651</v>
      </c>
      <c r="B435" s="14" t="s">
        <v>45</v>
      </c>
      <c r="C435" s="14" t="s">
        <v>46</v>
      </c>
      <c r="D435" s="14" t="s">
        <v>47</v>
      </c>
      <c r="E435" s="14" t="s">
        <v>1618</v>
      </c>
      <c r="F435" s="14" t="s">
        <v>1619</v>
      </c>
      <c r="G435" s="17" t="s">
        <v>136</v>
      </c>
      <c r="H435" s="18">
        <v>185</v>
      </c>
      <c r="I435" s="14">
        <v>588</v>
      </c>
      <c r="J435" s="14" t="s">
        <v>73</v>
      </c>
      <c r="K435" s="14" t="s">
        <v>137</v>
      </c>
      <c r="L435" s="14" t="s">
        <v>53</v>
      </c>
      <c r="M435" s="14" t="s">
        <v>54</v>
      </c>
      <c r="N435" s="14"/>
      <c r="O435" s="14"/>
      <c r="P435" s="14" t="s">
        <v>55</v>
      </c>
      <c r="Q435" s="14" t="s">
        <v>56</v>
      </c>
      <c r="R435" s="14" t="s">
        <v>140</v>
      </c>
      <c r="S435" s="14" t="s">
        <v>58</v>
      </c>
      <c r="T435" s="50" t="s">
        <v>1652</v>
      </c>
      <c r="U435" s="50"/>
      <c r="V435" s="50" t="s">
        <v>1653</v>
      </c>
      <c r="W435" s="26" t="s">
        <v>1621</v>
      </c>
      <c r="X435" s="50"/>
      <c r="Y435" s="50"/>
      <c r="Z435" s="50" t="s">
        <v>399</v>
      </c>
      <c r="AA435" s="23" t="s">
        <v>54</v>
      </c>
      <c r="AB435" s="23"/>
      <c r="AC435" s="23"/>
      <c r="AD435" s="14" t="s">
        <v>139</v>
      </c>
      <c r="AE435" s="14" t="s">
        <v>133</v>
      </c>
      <c r="AF435" s="14" t="s">
        <v>140</v>
      </c>
      <c r="AG435" s="14" t="s">
        <v>141</v>
      </c>
      <c r="AH435" s="23" t="s">
        <v>61</v>
      </c>
      <c r="AI435" s="23" t="s">
        <v>101</v>
      </c>
      <c r="AJ435" s="50"/>
      <c r="AK435" s="50" t="s">
        <v>1653</v>
      </c>
      <c r="AL435" s="50"/>
      <c r="AM435" s="50"/>
      <c r="AN435" s="50"/>
      <c r="AO435" s="50"/>
      <c r="AP435" s="50" t="str">
        <f t="shared" si="18"/>
        <v xml:space="preserve">1% CWD Alternate Assessment Participation: Students with Disabilities (IDEA) (CWD) taking the alternate assessment based on alternate achievement standards (ALTPARTALTACH) make up 2.01%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Q435" s="50" t="str">
        <f t="shared" si="19"/>
        <v>File will be resubmitted.</v>
      </c>
      <c r="AR435" s="50"/>
      <c r="AS435" s="50" t="str">
        <f t="shared" si="20"/>
        <v>Include</v>
      </c>
      <c r="AT435" s="50" t="str">
        <f>IF(VLOOKUP($A435,'Data Notes - Working'!$A$2:$BP$571,55,FALSE)=0,"",VLOOKUP($A435,'Data Notes - Working'!$A$2:$BP$571,55,FALSE))</f>
        <v/>
      </c>
      <c r="AU435" s="50" t="str">
        <f>IF(VLOOKUP($A435,'Data Notes - Working'!$A$2:$BP$571,56,FALSE)=0,"",VLOOKUP($A435,'Data Notes - Working'!$A$2:$BP$571,56,FALSE))</f>
        <v/>
      </c>
      <c r="AV435" s="50" t="str">
        <f>IF(VLOOKUP($A435,'Data Notes - Working'!$A$2:$BP$571,57,FALSE)=0,"",VLOOKUP($A435,'Data Notes - Working'!$A$2:$BP$571,57,FALSE))</f>
        <v>No</v>
      </c>
      <c r="AW435" s="50" t="str">
        <f>IF(VLOOKUP($A435,'Data Notes - Working'!$A$2:$BP$571,58,FALSE)=0,"",VLOOKUP($A435,'Data Notes - Working'!$A$2:$BP$571,58,FALSE))</f>
        <v>Not relevant</v>
      </c>
      <c r="AX435" s="50" t="str">
        <f>IF(VLOOKUP(A435,'Data Notes - Working'!A434:BP1003,59,FALSE)=0,"",VLOOKUP(A435,'Data Notes - Working'!A434:BP1003,59,FALSE))</f>
        <v>No</v>
      </c>
      <c r="AY435" s="50" t="str">
        <f>IF(VLOOKUP($A435,'Data Notes - Working'!$A$2:$BP$571,60,FALSE)=0,"",VLOOKUP($A435,'Data Notes - Working'!$A$2:$BP$571,60,FALSE))</f>
        <v xml:space="preserve">1% CWD Alternate Assessment Participation: Students with Disabilities (IDEA) (CWD) taking the alternate assessment based on alternate achievement standards (ALTPARTALTACH) make up 2.01%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435" s="50" t="str">
        <f>IF(VLOOKUP($A435,'Data Notes - Working'!$A$2:$BP$571,61,FALSE)=0,"",VLOOKUP($A435,'Data Notes - Working'!$A$2:$BP$571,61,FALSE))</f>
        <v/>
      </c>
      <c r="BA435" s="50"/>
      <c r="BB435" s="50"/>
      <c r="BC435" s="50"/>
      <c r="BD435" s="50"/>
      <c r="BE435" s="50"/>
      <c r="BF435" s="50"/>
      <c r="BG435" s="50"/>
    </row>
    <row r="436" spans="1:59" s="9" customFormat="1" ht="150">
      <c r="A436" s="13" t="s">
        <v>1654</v>
      </c>
      <c r="B436" s="14" t="s">
        <v>45</v>
      </c>
      <c r="C436" s="14" t="s">
        <v>46</v>
      </c>
      <c r="D436" s="14" t="s">
        <v>47</v>
      </c>
      <c r="E436" s="14" t="s">
        <v>1618</v>
      </c>
      <c r="F436" s="14" t="s">
        <v>1619</v>
      </c>
      <c r="G436" s="17" t="s">
        <v>136</v>
      </c>
      <c r="H436" s="18">
        <v>188</v>
      </c>
      <c r="I436" s="14">
        <v>589</v>
      </c>
      <c r="J436" s="14" t="s">
        <v>73</v>
      </c>
      <c r="K436" s="14" t="s">
        <v>137</v>
      </c>
      <c r="L436" s="14" t="s">
        <v>53</v>
      </c>
      <c r="M436" s="14"/>
      <c r="N436" s="14" t="s">
        <v>54</v>
      </c>
      <c r="O436" s="14"/>
      <c r="P436" s="14" t="s">
        <v>55</v>
      </c>
      <c r="Q436" s="14" t="s">
        <v>56</v>
      </c>
      <c r="R436" s="14" t="s">
        <v>140</v>
      </c>
      <c r="S436" s="14" t="s">
        <v>58</v>
      </c>
      <c r="T436" s="50" t="s">
        <v>1655</v>
      </c>
      <c r="U436" s="50"/>
      <c r="V436" s="50" t="s">
        <v>1656</v>
      </c>
      <c r="W436" s="26" t="s">
        <v>1621</v>
      </c>
      <c r="X436" s="50"/>
      <c r="Y436" s="50"/>
      <c r="Z436" s="50" t="s">
        <v>399</v>
      </c>
      <c r="AA436" s="23"/>
      <c r="AB436" s="23" t="s">
        <v>54</v>
      </c>
      <c r="AC436" s="23"/>
      <c r="AD436" s="14" t="s">
        <v>139</v>
      </c>
      <c r="AE436" s="14" t="s">
        <v>133</v>
      </c>
      <c r="AF436" s="14" t="s">
        <v>140</v>
      </c>
      <c r="AG436" s="14" t="s">
        <v>141</v>
      </c>
      <c r="AH436" s="23" t="s">
        <v>61</v>
      </c>
      <c r="AI436" s="23" t="s">
        <v>101</v>
      </c>
      <c r="AJ436" s="50"/>
      <c r="AK436" s="50" t="s">
        <v>1656</v>
      </c>
      <c r="AL436" s="50"/>
      <c r="AM436" s="50"/>
      <c r="AN436" s="50"/>
      <c r="AO436" s="50"/>
      <c r="AP436" s="50" t="str">
        <f t="shared" si="18"/>
        <v xml:space="preserve">1% CWD Alternate Assessment Participation [READING/LANGUAGE ARTS]: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Q436" s="50" t="str">
        <f t="shared" si="19"/>
        <v>File will be resubmitted.</v>
      </c>
      <c r="AR436" s="50"/>
      <c r="AS436" s="50" t="str">
        <f t="shared" si="20"/>
        <v>Include</v>
      </c>
      <c r="AT436" s="50" t="str">
        <f>IF(VLOOKUP($A436,'Data Notes - Working'!$A$2:$BP$571,55,FALSE)=0,"",VLOOKUP($A436,'Data Notes - Working'!$A$2:$BP$571,55,FALSE))</f>
        <v/>
      </c>
      <c r="AU436" s="50" t="str">
        <f>IF(VLOOKUP($A436,'Data Notes - Working'!$A$2:$BP$571,56,FALSE)=0,"",VLOOKUP($A436,'Data Notes - Working'!$A$2:$BP$571,56,FALSE))</f>
        <v/>
      </c>
      <c r="AV436" s="50" t="str">
        <f>IF(VLOOKUP($A436,'Data Notes - Working'!$A$2:$BP$571,57,FALSE)=0,"",VLOOKUP($A436,'Data Notes - Working'!$A$2:$BP$571,57,FALSE))</f>
        <v>No</v>
      </c>
      <c r="AW436" s="50" t="str">
        <f>IF(VLOOKUP($A436,'Data Notes - Working'!$A$2:$BP$571,58,FALSE)=0,"",VLOOKUP($A436,'Data Notes - Working'!$A$2:$BP$571,58,FALSE))</f>
        <v>Not relevant</v>
      </c>
      <c r="AX436" s="50" t="str">
        <f>IF(VLOOKUP(A436,'Data Notes - Working'!A435:BP1004,59,FALSE)=0,"",VLOOKUP(A436,'Data Notes - Working'!A435:BP1004,59,FALSE))</f>
        <v>No</v>
      </c>
      <c r="AY436" s="50" t="str">
        <f>IF(VLOOKUP($A436,'Data Notes - Working'!$A$2:$BP$571,60,FALSE)=0,"",VLOOKUP($A436,'Data Notes - Working'!$A$2:$BP$571,60,FALSE))</f>
        <v xml:space="preserve">1% CWD Alternate Assessment Participation [READING/LANGUAGE ARTS]: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436" s="50" t="str">
        <f>IF(VLOOKUP($A436,'Data Notes - Working'!$A$2:$BP$571,61,FALSE)=0,"",VLOOKUP($A436,'Data Notes - Working'!$A$2:$BP$571,61,FALSE))</f>
        <v/>
      </c>
      <c r="BA436" s="50"/>
      <c r="BB436" s="50"/>
      <c r="BC436" s="50"/>
      <c r="BD436" s="50"/>
      <c r="BE436" s="50"/>
      <c r="BF436" s="50"/>
      <c r="BG436" s="50"/>
    </row>
    <row r="437" spans="1:59" s="9" customFormat="1" ht="150">
      <c r="A437" s="13" t="s">
        <v>1657</v>
      </c>
      <c r="B437" s="14" t="s">
        <v>45</v>
      </c>
      <c r="C437" s="14" t="s">
        <v>46</v>
      </c>
      <c r="D437" s="14" t="s">
        <v>47</v>
      </c>
      <c r="E437" s="14" t="s">
        <v>1618</v>
      </c>
      <c r="F437" s="14" t="s">
        <v>1619</v>
      </c>
      <c r="G437" s="17" t="s">
        <v>136</v>
      </c>
      <c r="H437" s="18">
        <v>189</v>
      </c>
      <c r="I437" s="14">
        <v>590</v>
      </c>
      <c r="J437" s="14" t="s">
        <v>73</v>
      </c>
      <c r="K437" s="14" t="s">
        <v>137</v>
      </c>
      <c r="L437" s="14" t="s">
        <v>53</v>
      </c>
      <c r="M437" s="14"/>
      <c r="N437" s="14"/>
      <c r="O437" s="14" t="s">
        <v>54</v>
      </c>
      <c r="P437" s="14" t="s">
        <v>55</v>
      </c>
      <c r="Q437" s="14" t="s">
        <v>56</v>
      </c>
      <c r="R437" s="14" t="s">
        <v>140</v>
      </c>
      <c r="S437" s="14" t="s">
        <v>58</v>
      </c>
      <c r="T437" s="50" t="s">
        <v>1658</v>
      </c>
      <c r="U437" s="50"/>
      <c r="V437" s="50" t="s">
        <v>1659</v>
      </c>
      <c r="W437" s="26" t="s">
        <v>1621</v>
      </c>
      <c r="X437" s="50"/>
      <c r="Y437" s="50"/>
      <c r="Z437" s="50" t="s">
        <v>399</v>
      </c>
      <c r="AA437" s="23"/>
      <c r="AB437" s="23"/>
      <c r="AC437" s="23" t="s">
        <v>54</v>
      </c>
      <c r="AD437" s="14" t="s">
        <v>139</v>
      </c>
      <c r="AE437" s="14" t="s">
        <v>133</v>
      </c>
      <c r="AF437" s="14" t="s">
        <v>140</v>
      </c>
      <c r="AG437" s="14" t="s">
        <v>141</v>
      </c>
      <c r="AH437" s="23" t="s">
        <v>61</v>
      </c>
      <c r="AI437" s="23" t="s">
        <v>101</v>
      </c>
      <c r="AJ437" s="50"/>
      <c r="AK437" s="50" t="s">
        <v>1660</v>
      </c>
      <c r="AL437" s="50"/>
      <c r="AM437" s="50"/>
      <c r="AN437" s="50"/>
      <c r="AO437" s="50"/>
      <c r="AP437" s="50" t="str">
        <f t="shared" si="18"/>
        <v>1% CWD Alternate Assessment Participation [SCIENCE]: Students with Disabilities (IDEA) (CWD) taking the alternate assessment based on alternate achievement standards (ALTPARTALTACH) make up 1.97%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v>
      </c>
      <c r="AQ437" s="50" t="str">
        <f t="shared" si="19"/>
        <v>File will be resubmitted.</v>
      </c>
      <c r="AR437" s="50"/>
      <c r="AS437" s="50" t="str">
        <f t="shared" si="20"/>
        <v>Include</v>
      </c>
      <c r="AT437" s="50" t="str">
        <f>IF(VLOOKUP($A437,'Data Notes - Working'!$A$2:$BP$571,55,FALSE)=0,"",VLOOKUP($A437,'Data Notes - Working'!$A$2:$BP$571,55,FALSE))</f>
        <v>Science-only issue</v>
      </c>
      <c r="AU437" s="50" t="str">
        <f>IF(VLOOKUP($A437,'Data Notes - Working'!$A$2:$BP$571,56,FALSE)=0,"",VLOOKUP($A437,'Data Notes - Working'!$A$2:$BP$571,56,FALSE))</f>
        <v/>
      </c>
      <c r="AV437" s="50" t="str">
        <f>IF(VLOOKUP($A437,'Data Notes - Working'!$A$2:$BP$571,57,FALSE)=0,"",VLOOKUP($A437,'Data Notes - Working'!$A$2:$BP$571,57,FALSE))</f>
        <v/>
      </c>
      <c r="AW437" s="50" t="str">
        <f>IF(VLOOKUP($A437,'Data Notes - Working'!$A$2:$BP$571,58,FALSE)=0,"",VLOOKUP($A437,'Data Notes - Working'!$A$2:$BP$571,58,FALSE))</f>
        <v/>
      </c>
      <c r="AX437" s="50" t="str">
        <f>IF(VLOOKUP(A437,'Data Notes - Working'!A436:BP1005,59,FALSE)=0,"",VLOOKUP(A437,'Data Notes - Working'!A436:BP1005,59,FALSE))</f>
        <v>No</v>
      </c>
      <c r="AY437" s="50" t="str">
        <f>IF(VLOOKUP($A437,'Data Notes - Working'!$A$2:$BP$571,60,FALSE)=0,"",VLOOKUP($A437,'Data Notes - Working'!$A$2:$BP$571,60,FALSE))</f>
        <v>1% CWD Alternate Assessment Participation [SCIENCE]: Students with Disabilities (IDEA) (CWD) taking the alternate assessment based on alternate achievement standards (ALTPARTALTACH) make up 1.97%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v>
      </c>
      <c r="AZ437" s="50" t="str">
        <f>IF(VLOOKUP($A437,'Data Notes - Working'!$A$2:$BP$571,61,FALSE)=0,"",VLOOKUP($A437,'Data Notes - Working'!$A$2:$BP$571,61,FALSE))</f>
        <v>File will be resubmitted.</v>
      </c>
      <c r="BA437" s="50"/>
      <c r="BB437" s="50"/>
      <c r="BC437" s="50"/>
      <c r="BD437" s="50"/>
      <c r="BE437" s="50"/>
      <c r="BF437" s="50"/>
      <c r="BG437" s="50"/>
    </row>
    <row r="438" spans="1:59" s="9" customFormat="1" ht="240">
      <c r="A438" s="13" t="s">
        <v>1661</v>
      </c>
      <c r="B438" s="14" t="s">
        <v>45</v>
      </c>
      <c r="C438" s="14" t="s">
        <v>46</v>
      </c>
      <c r="D438" s="14" t="s">
        <v>47</v>
      </c>
      <c r="E438" s="14" t="s">
        <v>1662</v>
      </c>
      <c r="F438" s="14" t="s">
        <v>1663</v>
      </c>
      <c r="G438" s="13" t="s">
        <v>50</v>
      </c>
      <c r="H438" s="16" t="s">
        <v>157</v>
      </c>
      <c r="I438" s="14" t="s">
        <v>158</v>
      </c>
      <c r="J438" s="14" t="s">
        <v>51</v>
      </c>
      <c r="K438" s="14" t="s">
        <v>52</v>
      </c>
      <c r="L438" s="14" t="s">
        <v>53</v>
      </c>
      <c r="M438" s="14" t="s">
        <v>54</v>
      </c>
      <c r="N438" s="14" t="s">
        <v>54</v>
      </c>
      <c r="O438" s="14" t="s">
        <v>54</v>
      </c>
      <c r="P438" s="14" t="s">
        <v>55</v>
      </c>
      <c r="Q438" s="14" t="s">
        <v>56</v>
      </c>
      <c r="R438" s="14" t="s">
        <v>68</v>
      </c>
      <c r="S438" s="14" t="s">
        <v>69</v>
      </c>
      <c r="T438" s="50" t="s">
        <v>265</v>
      </c>
      <c r="U438" s="50"/>
      <c r="V438" s="50" t="s">
        <v>1664</v>
      </c>
      <c r="W438" s="26" t="s">
        <v>1665</v>
      </c>
      <c r="X438" s="50"/>
      <c r="Y438" s="50"/>
      <c r="Z438" s="50" t="s">
        <v>539</v>
      </c>
      <c r="AA438" s="23"/>
      <c r="AB438" s="23"/>
      <c r="AC438" s="23"/>
      <c r="AD438" s="23"/>
      <c r="AE438" s="23"/>
      <c r="AF438" s="23"/>
      <c r="AG438" s="23"/>
      <c r="AH438" s="23" t="s">
        <v>61</v>
      </c>
      <c r="AI438" s="23" t="s">
        <v>62</v>
      </c>
      <c r="AJ438" s="14"/>
      <c r="AK438" s="50"/>
      <c r="AL438" s="7"/>
      <c r="AM438" s="50"/>
      <c r="AN438" s="50"/>
      <c r="AO438" s="50"/>
      <c r="AP438" s="50" t="str">
        <f t="shared" si="18"/>
        <v/>
      </c>
      <c r="AQ438" s="50" t="str">
        <f t="shared" si="19"/>
        <v>Data was submitted 5 days later. We have reviewed data and understand is correct. We were not able to resolve the external and technical issues with the enough buffer time to correct the validation errors triggered by ESS. 
To avoid late submissions, we are making the adjustments to transition to Generate. At present, we have initiated the redesign and standardization of PRDE's Data Warehouse (DW). The tool to be used will be an additional module within the DW and  will facilitate the EDFacts files reporting directly from Generate. The reporting calendar has been modified also, and assessment data must be prepared for submission by August.</v>
      </c>
      <c r="AR438" s="50"/>
      <c r="AS438" s="50" t="str">
        <f t="shared" si="20"/>
        <v>Exclude</v>
      </c>
      <c r="AT438" s="50" t="str">
        <f>IF(VLOOKUP($A438,'Data Notes - Working'!$A$2:$BP$571,55,FALSE)=0,"",VLOOKUP($A438,'Data Notes - Working'!$A$2:$BP$571,55,FALSE))</f>
        <v>No</v>
      </c>
      <c r="AU438" s="50" t="str">
        <f>IF(VLOOKUP($A438,'Data Notes - Working'!$A$2:$BP$571,56,FALSE)=0,"",VLOOKUP($A438,'Data Notes - Working'!$A$2:$BP$571,56,FALSE))</f>
        <v>Resolved</v>
      </c>
      <c r="AV438" s="50" t="str">
        <f>IF(VLOOKUP($A438,'Data Notes - Working'!$A$2:$BP$571,57,FALSE)=0,"",VLOOKUP($A438,'Data Notes - Working'!$A$2:$BP$571,57,FALSE))</f>
        <v/>
      </c>
      <c r="AW438" s="50" t="str">
        <f>IF(VLOOKUP($A438,'Data Notes - Working'!$A$2:$BP$571,58,FALSE)=0,"",VLOOKUP($A438,'Data Notes - Working'!$A$2:$BP$571,58,FALSE))</f>
        <v/>
      </c>
      <c r="AX438" s="50" t="str">
        <f>IF(VLOOKUP(A438,'Data Notes - Working'!A437:BP1006,59,FALSE)=0,"",VLOOKUP(A438,'Data Notes - Working'!A437:BP1006,59,FALSE))</f>
        <v>Yes</v>
      </c>
      <c r="AY438" s="50" t="str">
        <f>IF(VLOOKUP($A438,'Data Notes - Working'!$A$2:$BP$571,60,FALSE)=0,"",VLOOKUP($A438,'Data Notes - Working'!$A$2:$BP$571,60,FALSE))</f>
        <v/>
      </c>
      <c r="AZ438" s="50" t="str">
        <f>IF(VLOOKUP($A438,'Data Notes - Working'!$A$2:$BP$571,61,FALSE)=0,"",VLOOKUP($A438,'Data Notes - Working'!$A$2:$BP$571,61,FALSE))</f>
        <v/>
      </c>
      <c r="BA438" s="50"/>
      <c r="BB438" s="50"/>
      <c r="BC438" s="50"/>
      <c r="BD438" s="50"/>
      <c r="BE438" s="50"/>
      <c r="BF438" s="50"/>
      <c r="BG438" s="50"/>
    </row>
    <row r="439" spans="1:59" s="9" customFormat="1" ht="105">
      <c r="A439" s="13" t="s">
        <v>1666</v>
      </c>
      <c r="B439" s="14" t="s">
        <v>45</v>
      </c>
      <c r="C439" s="14" t="s">
        <v>46</v>
      </c>
      <c r="D439" s="14" t="s">
        <v>47</v>
      </c>
      <c r="E439" s="14" t="s">
        <v>1662</v>
      </c>
      <c r="F439" s="14" t="s">
        <v>1663</v>
      </c>
      <c r="G439" s="13" t="s">
        <v>72</v>
      </c>
      <c r="H439" s="14">
        <v>179</v>
      </c>
      <c r="I439" s="14">
        <v>585</v>
      </c>
      <c r="J439" s="14" t="s">
        <v>73</v>
      </c>
      <c r="K439" s="14" t="s">
        <v>74</v>
      </c>
      <c r="L439" s="14" t="s">
        <v>75</v>
      </c>
      <c r="M439" s="14"/>
      <c r="N439" s="14"/>
      <c r="O439" s="14"/>
      <c r="P439" s="14"/>
      <c r="Q439" s="14"/>
      <c r="R439" s="14"/>
      <c r="S439" s="14"/>
      <c r="T439" s="49"/>
      <c r="U439" s="49"/>
      <c r="V439" s="49"/>
      <c r="W439" s="26" t="s">
        <v>64</v>
      </c>
      <c r="X439" s="49"/>
      <c r="Y439" s="49"/>
      <c r="Z439" s="49"/>
      <c r="AA439" s="14"/>
      <c r="AB439" s="14"/>
      <c r="AC439" s="14" t="s">
        <v>54</v>
      </c>
      <c r="AD439" s="14" t="s">
        <v>53</v>
      </c>
      <c r="AE439" s="14" t="s">
        <v>1667</v>
      </c>
      <c r="AF439" s="14" t="s">
        <v>57</v>
      </c>
      <c r="AG439" s="14"/>
      <c r="AH439" s="14" t="s">
        <v>61</v>
      </c>
      <c r="AI439" s="14" t="s">
        <v>78</v>
      </c>
      <c r="AJ439" s="49"/>
      <c r="AK439" s="50" t="s">
        <v>1668</v>
      </c>
      <c r="AL439" s="50"/>
      <c r="AM439" s="50"/>
      <c r="AN439" s="50"/>
      <c r="AO439" s="50"/>
      <c r="AP439" s="50" t="str">
        <f t="shared" si="18"/>
        <v>Achievement metadata - [SCIENCE]: Achievement data (FS 179) submitted for ALTASSALTACH, REGASSWACC, REGASSWOACC [PERF LEVELS 1-4] for GRADES 3, 5, 6, 7; however, EMAPS assessment metadata does not include these GRADES 3, 5, 6, 7/ALTASSALTACH, REGASSWACC, REGASSWOACC/LEVELS 1-4 combinations. Zeroes were submitted for these combinations. Please resubmit metadata and/or data to ensure consistency.</v>
      </c>
      <c r="AQ439" s="50" t="str">
        <f t="shared" si="19"/>
        <v/>
      </c>
      <c r="AR439" s="50"/>
      <c r="AS439" s="50" t="str">
        <f t="shared" si="20"/>
        <v>Include</v>
      </c>
      <c r="AT439" s="50" t="str">
        <f>IF(VLOOKUP($A439,'Data Notes - Working'!$A$2:$BP$571,55,FALSE)=0,"",VLOOKUP($A439,'Data Notes - Working'!$A$2:$BP$571,55,FALSE))</f>
        <v>No</v>
      </c>
      <c r="AU439" s="50" t="str">
        <f>IF(VLOOKUP($A439,'Data Notes - Working'!$A$2:$BP$571,56,FALSE)=0,"",VLOOKUP($A439,'Data Notes - Working'!$A$2:$BP$571,56,FALSE))</f>
        <v>PO decided not to send to state</v>
      </c>
      <c r="AV439" s="50" t="str">
        <f>IF(VLOOKUP($A439,'Data Notes - Working'!$A$2:$BP$571,57,FALSE)=0,"",VLOOKUP($A439,'Data Notes - Working'!$A$2:$BP$571,57,FALSE))</f>
        <v>No state response</v>
      </c>
      <c r="AW439" s="50" t="str">
        <f>IF(VLOOKUP($A439,'Data Notes - Working'!$A$2:$BP$571,58,FALSE)=0,"",VLOOKUP($A439,'Data Notes - Working'!$A$2:$BP$571,58,FALSE))</f>
        <v>No state response</v>
      </c>
      <c r="AX439" s="50" t="str">
        <f>IF(VLOOKUP(A439,'Data Notes - Working'!A438:BP1007,59,FALSE)=0,"",VLOOKUP(A439,'Data Notes - Working'!A438:BP1007,59,FALSE))</f>
        <v/>
      </c>
      <c r="AY439" s="50" t="str">
        <f>IF(VLOOKUP($A439,'Data Notes - Working'!$A$2:$BP$571,60,FALSE)=0,"",VLOOKUP($A439,'Data Notes - Working'!$A$2:$BP$571,60,FALSE))</f>
        <v>Achievement metadata - [SCIENCE]: Achievement data (FS 179) submitted for ALTASSALTACH, REGASSWACC, REGASSWOACC [PERF LEVELS 1-4] for GRADES 3, 5, 6, 7; however, EMAPS assessment metadata does not include these GRADES 3, 5, 6, 7/ALTASSALTACH, REGASSWACC, REGASSWOACC/LEVELS 1-4 combinations. Zeroes were submitted for these combinations. Please resubmit metadata and/or data to ensure consistency.</v>
      </c>
      <c r="AZ439" s="50" t="str">
        <f>IF(VLOOKUP($A439,'Data Notes - Working'!$A$2:$BP$571,61,FALSE)=0,"",VLOOKUP($A439,'Data Notes - Working'!$A$2:$BP$571,61,FALSE))</f>
        <v/>
      </c>
      <c r="BA439" s="50"/>
      <c r="BB439" s="50"/>
      <c r="BC439" s="50"/>
      <c r="BD439" s="50"/>
      <c r="BE439" s="50"/>
      <c r="BF439" s="50"/>
      <c r="BG439" s="50"/>
    </row>
    <row r="440" spans="1:59" s="9" customFormat="1" ht="105">
      <c r="A440" s="13" t="s">
        <v>1669</v>
      </c>
      <c r="B440" s="14" t="s">
        <v>45</v>
      </c>
      <c r="C440" s="14" t="s">
        <v>46</v>
      </c>
      <c r="D440" s="14" t="s">
        <v>47</v>
      </c>
      <c r="E440" s="14" t="s">
        <v>1662</v>
      </c>
      <c r="F440" s="14" t="s">
        <v>1663</v>
      </c>
      <c r="G440" s="13" t="s">
        <v>88</v>
      </c>
      <c r="H440" s="14">
        <v>189</v>
      </c>
      <c r="I440" s="14">
        <v>590</v>
      </c>
      <c r="J440" s="14" t="s">
        <v>73</v>
      </c>
      <c r="K440" s="14" t="s">
        <v>74</v>
      </c>
      <c r="L440" s="14" t="s">
        <v>75</v>
      </c>
      <c r="M440" s="14"/>
      <c r="N440" s="14"/>
      <c r="O440" s="14"/>
      <c r="P440" s="14"/>
      <c r="Q440" s="14"/>
      <c r="R440" s="14"/>
      <c r="S440" s="14"/>
      <c r="T440" s="49"/>
      <c r="U440" s="49"/>
      <c r="V440" s="49"/>
      <c r="W440" s="26" t="s">
        <v>64</v>
      </c>
      <c r="X440" s="49"/>
      <c r="Y440" s="49"/>
      <c r="Z440" s="49"/>
      <c r="AA440" s="14"/>
      <c r="AB440" s="14"/>
      <c r="AC440" s="14" t="s">
        <v>54</v>
      </c>
      <c r="AD440" s="14" t="s">
        <v>53</v>
      </c>
      <c r="AE440" s="14" t="s">
        <v>1667</v>
      </c>
      <c r="AF440" s="14" t="s">
        <v>57</v>
      </c>
      <c r="AG440" s="14"/>
      <c r="AH440" s="14" t="s">
        <v>61</v>
      </c>
      <c r="AI440" s="14" t="s">
        <v>78</v>
      </c>
      <c r="AJ440" s="49"/>
      <c r="AK440" s="50" t="s">
        <v>1670</v>
      </c>
      <c r="AL440" s="50"/>
      <c r="AM440" s="50"/>
      <c r="AN440" s="50"/>
      <c r="AO440" s="50"/>
      <c r="AP440" s="50" t="str">
        <f t="shared" si="18"/>
        <v>Participation metadata - [SCIENCE]: No Participation data (FS 189) submitted for ALTPARTALTACH, REGPARTWACC, REGPARTWOACC for GRADES 3, 5, 6, 7; however, EMAPS assessment metadata indicated GRADES 3, 5, 6, 7/ALTPARTALTACH, GRADES 3, 5, 6, 7/REGPARTWACC, and GRADES 3, 5, 6, 7/REGPARTWOACC would be submitted. Zeroes were submitted for these combinations. Please resubmit metadata and/or data to ensure consistency.</v>
      </c>
      <c r="AQ440" s="50" t="str">
        <f t="shared" si="19"/>
        <v/>
      </c>
      <c r="AR440" s="50"/>
      <c r="AS440" s="50" t="str">
        <f t="shared" si="20"/>
        <v>Include</v>
      </c>
      <c r="AT440" s="50" t="str">
        <f>IF(VLOOKUP($A440,'Data Notes - Working'!$A$2:$BP$571,55,FALSE)=0,"",VLOOKUP($A440,'Data Notes - Working'!$A$2:$BP$571,55,FALSE))</f>
        <v>No</v>
      </c>
      <c r="AU440" s="50" t="str">
        <f>IF(VLOOKUP($A440,'Data Notes - Working'!$A$2:$BP$571,56,FALSE)=0,"",VLOOKUP($A440,'Data Notes - Working'!$A$2:$BP$571,56,FALSE))</f>
        <v>PO decided not to send to state</v>
      </c>
      <c r="AV440" s="50" t="str">
        <f>IF(VLOOKUP($A440,'Data Notes - Working'!$A$2:$BP$571,57,FALSE)=0,"",VLOOKUP($A440,'Data Notes - Working'!$A$2:$BP$571,57,FALSE))</f>
        <v>No state response</v>
      </c>
      <c r="AW440" s="50" t="str">
        <f>IF(VLOOKUP($A440,'Data Notes - Working'!$A$2:$BP$571,58,FALSE)=0,"",VLOOKUP($A440,'Data Notes - Working'!$A$2:$BP$571,58,FALSE))</f>
        <v>No state response</v>
      </c>
      <c r="AX440" s="50" t="str">
        <f>IF(VLOOKUP(A440,'Data Notes - Working'!A439:BP1008,59,FALSE)=0,"",VLOOKUP(A440,'Data Notes - Working'!A439:BP1008,59,FALSE))</f>
        <v/>
      </c>
      <c r="AY440" s="50" t="str">
        <f>IF(VLOOKUP($A440,'Data Notes - Working'!$A$2:$BP$571,60,FALSE)=0,"",VLOOKUP($A440,'Data Notes - Working'!$A$2:$BP$571,60,FALSE))</f>
        <v>Participation metadata - [SCIENCE]: No Participation data (FS 189) submitted for ALTPARTALTACH, REGPARTWACC, REGPARTWOACC for GRADES 3, 5, 6, 7; however, EMAPS assessment metadata indicated GRADES 3, 5, 6, 7/ALTPARTALTACH, GRADES 3, 5, 6, 7/REGPARTWACC, and GRADES 3, 5, 6, 7/REGPARTWOACC would be submitted. Zeroes were submitted for these combinations. Please resubmit metadata and/or data to ensure consistency.</v>
      </c>
      <c r="AZ440" s="50" t="str">
        <f>IF(VLOOKUP($A440,'Data Notes - Working'!$A$2:$BP$571,61,FALSE)=0,"",VLOOKUP($A440,'Data Notes - Working'!$A$2:$BP$571,61,FALSE))</f>
        <v/>
      </c>
      <c r="BA440" s="50"/>
      <c r="BB440" s="50"/>
      <c r="BC440" s="50"/>
      <c r="BD440" s="50"/>
      <c r="BE440" s="50"/>
      <c r="BF440" s="50"/>
      <c r="BG440" s="50"/>
    </row>
    <row r="441" spans="1:59" s="9" customFormat="1" ht="105">
      <c r="A441" s="13" t="s">
        <v>1671</v>
      </c>
      <c r="B441" s="14" t="s">
        <v>45</v>
      </c>
      <c r="C441" s="14" t="s">
        <v>46</v>
      </c>
      <c r="D441" s="14" t="s">
        <v>47</v>
      </c>
      <c r="E441" s="14" t="s">
        <v>1662</v>
      </c>
      <c r="F441" s="14" t="s">
        <v>1663</v>
      </c>
      <c r="G441" s="13" t="s">
        <v>104</v>
      </c>
      <c r="H441" s="14" t="s">
        <v>157</v>
      </c>
      <c r="I441" s="14" t="s">
        <v>158</v>
      </c>
      <c r="J441" s="14" t="s">
        <v>73</v>
      </c>
      <c r="K441" s="14" t="s">
        <v>107</v>
      </c>
      <c r="L441" s="14" t="s">
        <v>53</v>
      </c>
      <c r="M441" s="14"/>
      <c r="N441" s="14"/>
      <c r="O441" s="14"/>
      <c r="P441" s="14"/>
      <c r="Q441" s="14"/>
      <c r="R441" s="14"/>
      <c r="S441" s="14"/>
      <c r="T441" s="50"/>
      <c r="U441" s="50"/>
      <c r="V441" s="50"/>
      <c r="W441" s="26" t="s">
        <v>64</v>
      </c>
      <c r="X441" s="50"/>
      <c r="Y441" s="50"/>
      <c r="Z441" s="50"/>
      <c r="AA441" s="23" t="s">
        <v>54</v>
      </c>
      <c r="AB441" s="23" t="s">
        <v>54</v>
      </c>
      <c r="AC441" s="23" t="s">
        <v>54</v>
      </c>
      <c r="AD441" s="14" t="s">
        <v>108</v>
      </c>
      <c r="AE441" s="14" t="s">
        <v>108</v>
      </c>
      <c r="AF441" s="14" t="s">
        <v>108</v>
      </c>
      <c r="AG441" s="14" t="s">
        <v>108</v>
      </c>
      <c r="AH441" s="23" t="s">
        <v>61</v>
      </c>
      <c r="AI441" s="23" t="s">
        <v>78</v>
      </c>
      <c r="AJ441" s="50"/>
      <c r="AK441" s="50" t="s">
        <v>161</v>
      </c>
      <c r="AL441" s="50"/>
      <c r="AM441" s="49"/>
      <c r="AN441" s="49"/>
      <c r="AO441" s="49"/>
      <c r="AP441" s="50" t="str">
        <f t="shared" si="18"/>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441" s="50" t="str">
        <f t="shared" si="19"/>
        <v/>
      </c>
      <c r="AR441" s="50"/>
      <c r="AS441" s="50" t="str">
        <f t="shared" si="20"/>
        <v>Include</v>
      </c>
      <c r="AT441" s="50" t="str">
        <f>IF(VLOOKUP($A441,'Data Notes - Working'!$A$2:$BP$571,55,FALSE)=0,"",VLOOKUP($A441,'Data Notes - Working'!$A$2:$BP$571,55,FALSE))</f>
        <v>Not included in LEA or SCH files</v>
      </c>
      <c r="AU441" s="50" t="str">
        <f>IF(VLOOKUP($A441,'Data Notes - Working'!$A$2:$BP$571,56,FALSE)=0,"",VLOOKUP($A441,'Data Notes - Working'!$A$2:$BP$571,56,FALSE))</f>
        <v/>
      </c>
      <c r="AV441" s="50" t="str">
        <f>IF(VLOOKUP($A441,'Data Notes - Working'!$A$2:$BP$571,57,FALSE)=0,"",VLOOKUP($A441,'Data Notes - Working'!$A$2:$BP$571,57,FALSE))</f>
        <v>No state response</v>
      </c>
      <c r="AW441" s="50" t="str">
        <f>IF(VLOOKUP($A441,'Data Notes - Working'!$A$2:$BP$571,58,FALSE)=0,"",VLOOKUP($A441,'Data Notes - Working'!$A$2:$BP$571,58,FALSE))</f>
        <v>No state response</v>
      </c>
      <c r="AX441" s="50" t="str">
        <f>IF(VLOOKUP(A441,'Data Notes - Working'!A440:BP1009,59,FALSE)=0,"",VLOOKUP(A441,'Data Notes - Working'!A440:BP1009,59,FALSE))</f>
        <v/>
      </c>
      <c r="AY441" s="50" t="str">
        <f>IF(VLOOKUP($A441,'Data Notes - Working'!$A$2:$BP$571,60,FALSE)=0,"",VLOOKUP($A441,'Data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441" s="50" t="str">
        <f>IF(VLOOKUP($A441,'Data Notes - Working'!$A$2:$BP$571,61,FALSE)=0,"",VLOOKUP($A441,'Data Notes - Working'!$A$2:$BP$571,61,FALSE))</f>
        <v/>
      </c>
      <c r="BA441" s="50"/>
      <c r="BB441" s="50"/>
      <c r="BC441" s="50"/>
      <c r="BD441" s="50"/>
      <c r="BE441" s="50"/>
      <c r="BF441" s="50"/>
      <c r="BG441" s="50"/>
    </row>
    <row r="442" spans="1:59" s="9" customFormat="1" ht="120">
      <c r="A442" s="13" t="s">
        <v>1672</v>
      </c>
      <c r="B442" s="14" t="s">
        <v>45</v>
      </c>
      <c r="C442" s="14" t="s">
        <v>46</v>
      </c>
      <c r="D442" s="14" t="s">
        <v>47</v>
      </c>
      <c r="E442" s="14" t="s">
        <v>1662</v>
      </c>
      <c r="F442" s="14" t="s">
        <v>1663</v>
      </c>
      <c r="G442" s="14" t="s">
        <v>286</v>
      </c>
      <c r="H442" s="14" t="s">
        <v>380</v>
      </c>
      <c r="I442" s="14">
        <v>585</v>
      </c>
      <c r="J442" s="14" t="s">
        <v>73</v>
      </c>
      <c r="K442" s="14" t="s">
        <v>287</v>
      </c>
      <c r="L442" s="14" t="s">
        <v>53</v>
      </c>
      <c r="M442" s="14"/>
      <c r="N442" s="14"/>
      <c r="O442" s="14"/>
      <c r="P442" s="14"/>
      <c r="Q442" s="14"/>
      <c r="R442" s="14"/>
      <c r="S442" s="14"/>
      <c r="T442" s="49"/>
      <c r="U442" s="49"/>
      <c r="V442" s="49"/>
      <c r="W442" s="26" t="s">
        <v>64</v>
      </c>
      <c r="X442" s="49"/>
      <c r="Y442" s="49"/>
      <c r="Z442" s="49"/>
      <c r="AA442" s="14"/>
      <c r="AB442" s="14"/>
      <c r="AC442" s="23" t="s">
        <v>54</v>
      </c>
      <c r="AD442" s="23" t="s">
        <v>139</v>
      </c>
      <c r="AE442" s="23" t="s">
        <v>133</v>
      </c>
      <c r="AF442" s="23" t="s">
        <v>140</v>
      </c>
      <c r="AG442" s="23" t="s">
        <v>141</v>
      </c>
      <c r="AH442" s="14" t="s">
        <v>61</v>
      </c>
      <c r="AI442" s="14" t="s">
        <v>78</v>
      </c>
      <c r="AJ442" s="14"/>
      <c r="AK442" s="50" t="s">
        <v>1673</v>
      </c>
      <c r="AL442" s="50"/>
      <c r="AM442" s="49"/>
      <c r="AN442" s="49"/>
      <c r="AO442" s="49"/>
      <c r="AP442" s="50" t="str">
        <f t="shared" si="18"/>
        <v>Year to Year comparison - CWD (FS179): The number of CWD students who took an ALTASSALTACH assessment and received a valid score in SY 2017-18 is -22.44% different from SY 2016-17. The approximate discrepancy is 175 students. The same discrepancy exists for the FS 189 number of CWD students who were enrolled at the time of the assessment and who took an ALTASSALTACH assessment. Please submit a data note explaining the discrepancy if the data are correct or resubmit the data.</v>
      </c>
      <c r="AQ442" s="50" t="str">
        <f t="shared" si="19"/>
        <v/>
      </c>
      <c r="AR442" s="50"/>
      <c r="AS442" s="50" t="str">
        <f t="shared" si="20"/>
        <v>Include</v>
      </c>
      <c r="AT442" s="50" t="str">
        <f>IF(VLOOKUP($A442,'Data Notes - Working'!$A$2:$BP$571,55,FALSE)=0,"",VLOOKUP($A442,'Data Notes - Working'!$A$2:$BP$571,55,FALSE))</f>
        <v>Not included in LEA or SCH files</v>
      </c>
      <c r="AU442" s="50" t="str">
        <f>IF(VLOOKUP($A442,'Data Notes - Working'!$A$2:$BP$571,56,FALSE)=0,"",VLOOKUP($A442,'Data Notes - Working'!$A$2:$BP$571,56,FALSE))</f>
        <v/>
      </c>
      <c r="AV442" s="50" t="str">
        <f>IF(VLOOKUP($A442,'Data Notes - Working'!$A$2:$BP$571,57,FALSE)=0,"",VLOOKUP($A442,'Data Notes - Working'!$A$2:$BP$571,57,FALSE))</f>
        <v>No state response</v>
      </c>
      <c r="AW442" s="50" t="str">
        <f>IF(VLOOKUP($A442,'Data Notes - Working'!$A$2:$BP$571,58,FALSE)=0,"",VLOOKUP($A442,'Data Notes - Working'!$A$2:$BP$571,58,FALSE))</f>
        <v>No state response</v>
      </c>
      <c r="AX442" s="50" t="str">
        <f>IF(VLOOKUP(A442,'Data Notes - Working'!A441:BP1010,59,FALSE)=0,"",VLOOKUP(A442,'Data Notes - Working'!A441:BP1010,59,FALSE))</f>
        <v/>
      </c>
      <c r="AY442" s="50" t="str">
        <f>IF(VLOOKUP($A442,'Data Notes - Working'!$A$2:$BP$571,60,FALSE)=0,"",VLOOKUP($A442,'Data Notes - Working'!$A$2:$BP$571,60,FALSE))</f>
        <v>Year to Year comparison - CWD (FS179): The number of CWD students who took an ALTASSALTACH assessment and received a valid score in SY 2017-18 is -22.44% different from SY 2016-17. The approximate discrepancy is 175 students. The same discrepancy exists for the FS 189 number of CWD students who were enrolled at the time of the assessment and who took an ALTASSALTACH assessment. Please submit a data note explaining the discrepancy if the data are correct or resubmit the data.</v>
      </c>
      <c r="AZ442" s="50" t="str">
        <f>IF(VLOOKUP($A442,'Data Notes - Working'!$A$2:$BP$571,61,FALSE)=0,"",VLOOKUP($A442,'Data Notes - Working'!$A$2:$BP$571,61,FALSE))</f>
        <v/>
      </c>
      <c r="BA442" s="50"/>
      <c r="BB442" s="50"/>
      <c r="BC442" s="50"/>
      <c r="BD442" s="50"/>
      <c r="BE442" s="50"/>
      <c r="BF442" s="50"/>
      <c r="BG442" s="50"/>
    </row>
    <row r="443" spans="1:59" s="9" customFormat="1" ht="135">
      <c r="A443" s="13" t="s">
        <v>1674</v>
      </c>
      <c r="B443" s="14" t="s">
        <v>45</v>
      </c>
      <c r="C443" s="14" t="s">
        <v>46</v>
      </c>
      <c r="D443" s="14" t="s">
        <v>47</v>
      </c>
      <c r="E443" s="14" t="s">
        <v>1675</v>
      </c>
      <c r="F443" s="14" t="s">
        <v>1676</v>
      </c>
      <c r="G443" s="13" t="s">
        <v>118</v>
      </c>
      <c r="H443" s="14" t="s">
        <v>198</v>
      </c>
      <c r="I443" s="14" t="s">
        <v>199</v>
      </c>
      <c r="J443" s="14" t="s">
        <v>73</v>
      </c>
      <c r="K443" s="14" t="s">
        <v>121</v>
      </c>
      <c r="L443" s="14" t="s">
        <v>53</v>
      </c>
      <c r="M443" s="14" t="s">
        <v>54</v>
      </c>
      <c r="N443" s="14" t="s">
        <v>54</v>
      </c>
      <c r="O443" s="14"/>
      <c r="P443" s="14" t="s">
        <v>108</v>
      </c>
      <c r="Q443" s="14" t="s">
        <v>108</v>
      </c>
      <c r="R443" s="14" t="s">
        <v>108</v>
      </c>
      <c r="S443" s="14" t="s">
        <v>108</v>
      </c>
      <c r="T443" s="50" t="s">
        <v>212</v>
      </c>
      <c r="U443" s="50"/>
      <c r="V443" s="50" t="s">
        <v>212</v>
      </c>
      <c r="W443" s="26" t="s">
        <v>1677</v>
      </c>
      <c r="X443" s="50"/>
      <c r="Y443" s="50"/>
      <c r="Z443" s="50"/>
      <c r="AA443" s="23" t="s">
        <v>54</v>
      </c>
      <c r="AB443" s="23" t="s">
        <v>54</v>
      </c>
      <c r="AC443" s="23"/>
      <c r="AD443" s="14" t="s">
        <v>108</v>
      </c>
      <c r="AE443" s="14" t="s">
        <v>108</v>
      </c>
      <c r="AF443" s="14" t="s">
        <v>108</v>
      </c>
      <c r="AG443" s="14" t="s">
        <v>108</v>
      </c>
      <c r="AH443" s="23" t="s">
        <v>185</v>
      </c>
      <c r="AI443" s="23" t="s">
        <v>101</v>
      </c>
      <c r="AJ443" s="50"/>
      <c r="AK443" s="50" t="s">
        <v>214</v>
      </c>
      <c r="AL443" s="50"/>
      <c r="AM443" s="50"/>
      <c r="AN443" s="50"/>
      <c r="AO443" s="50"/>
      <c r="AP443" s="50" t="str">
        <f t="shared" si="18"/>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443" s="50" t="str">
        <f t="shared" si="19"/>
        <v>The assessment data submitted is accurate therefore resubmission is not required.  The change of statewide assessment caused confusion in some schools which had negative effected on participation and proficiency rates.  In SY17-18, IOWA replaced Palau Achievement Test (PAT) as Palau's statewide assessment and it was administered for the first time.</v>
      </c>
      <c r="AR443" s="50"/>
      <c r="AS443" s="50" t="str">
        <f t="shared" si="20"/>
        <v>Include</v>
      </c>
      <c r="AT443" s="50" t="str">
        <f>IF(VLOOKUP($A443,'Data Notes - Working'!$A$2:$BP$571,55,FALSE)=0,"",VLOOKUP($A443,'Data Notes - Working'!$A$2:$BP$571,55,FALSE))</f>
        <v>Not included in LEA or SCH files</v>
      </c>
      <c r="AU443" s="50" t="str">
        <f>IF(VLOOKUP($A443,'Data Notes - Working'!$A$2:$BP$571,56,FALSE)=0,"",VLOOKUP($A443,'Data Notes - Working'!$A$2:$BP$571,56,FALSE))</f>
        <v/>
      </c>
      <c r="AV443" s="50" t="str">
        <f>IF(VLOOKUP($A443,'Data Notes - Working'!$A$2:$BP$571,57,FALSE)=0,"",VLOOKUP($A443,'Data Notes - Working'!$A$2:$BP$571,57,FALSE))</f>
        <v>Y2Y explained</v>
      </c>
      <c r="AW443" s="50" t="str">
        <f>IF(VLOOKUP($A443,'Data Notes - Working'!$A$2:$BP$571,58,FALSE)=0,"",VLOOKUP($A443,'Data Notes - Working'!$A$2:$BP$571,58,FALSE))</f>
        <v/>
      </c>
      <c r="AX443" s="50" t="str">
        <f>IF(VLOOKUP(A443,'Data Notes - Working'!A442:BP1011,59,FALSE)=0,"",VLOOKUP(A443,'Data Notes - Working'!A442:BP1011,59,FALSE))</f>
        <v>Yes</v>
      </c>
      <c r="AY443" s="50" t="str">
        <f>IF(VLOOKUP($A443,'Data Notes - Working'!$A$2:$BP$571,60,FALSE)=0,"",VLOOKUP($A443,'Data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ED Note: State indicated that data were correct as reported.</v>
      </c>
      <c r="AZ443" s="50" t="str">
        <f>IF(VLOOKUP($A443,'Data Notes - Working'!$A$2:$BP$571,61,FALSE)=0,"",VLOOKUP($A443,'Data Notes - Working'!$A$2:$BP$571,61,FALSE))</f>
        <v>In SY 2017-18, IOWA replaced Palau Achievement Test (PAT) as Palau's statewide assessment and it was administered for the first time. The change of statewide assessment caused confusion in some schools which had negative effected on participation and proficiency rates.</v>
      </c>
      <c r="BA443" s="50"/>
      <c r="BB443" s="50"/>
      <c r="BC443" s="50"/>
      <c r="BD443" s="50"/>
      <c r="BE443" s="50"/>
      <c r="BF443" s="50"/>
      <c r="BG443" s="50"/>
    </row>
    <row r="444" spans="1:59" s="9" customFormat="1" ht="210.75">
      <c r="A444" s="13" t="s">
        <v>1679</v>
      </c>
      <c r="B444" s="14" t="s">
        <v>45</v>
      </c>
      <c r="C444" s="14" t="s">
        <v>46</v>
      </c>
      <c r="D444" s="14" t="s">
        <v>47</v>
      </c>
      <c r="E444" s="14" t="s">
        <v>1675</v>
      </c>
      <c r="F444" s="14" t="s">
        <v>1676</v>
      </c>
      <c r="G444" s="13" t="s">
        <v>179</v>
      </c>
      <c r="H444" s="14">
        <v>185</v>
      </c>
      <c r="I444" s="14">
        <v>588</v>
      </c>
      <c r="J444" s="14" t="s">
        <v>73</v>
      </c>
      <c r="K444" s="14" t="s">
        <v>180</v>
      </c>
      <c r="L444" s="14" t="s">
        <v>53</v>
      </c>
      <c r="M444" s="14" t="s">
        <v>54</v>
      </c>
      <c r="N444" s="14"/>
      <c r="O444" s="14"/>
      <c r="P444" s="14" t="s">
        <v>216</v>
      </c>
      <c r="Q444" s="14" t="s">
        <v>56</v>
      </c>
      <c r="R444" s="14" t="s">
        <v>68</v>
      </c>
      <c r="S444" s="14" t="s">
        <v>58</v>
      </c>
      <c r="T444" s="50" t="s">
        <v>1680</v>
      </c>
      <c r="U444" s="50"/>
      <c r="V444" s="50" t="s">
        <v>1680</v>
      </c>
      <c r="W444" s="26" t="s">
        <v>1681</v>
      </c>
      <c r="X444" s="50"/>
      <c r="Y444" s="50"/>
      <c r="Z444" s="54" t="s">
        <v>223</v>
      </c>
      <c r="AA444" s="23"/>
      <c r="AB444" s="23"/>
      <c r="AC444" s="23"/>
      <c r="AD444" s="23"/>
      <c r="AE444" s="23"/>
      <c r="AF444" s="23"/>
      <c r="AG444" s="23"/>
      <c r="AH444" s="23" t="s">
        <v>61</v>
      </c>
      <c r="AI444" s="23" t="s">
        <v>62</v>
      </c>
      <c r="AJ444" s="14"/>
      <c r="AK444" s="50"/>
      <c r="AL444" s="50"/>
      <c r="AM444" s="49"/>
      <c r="AN444" s="49"/>
      <c r="AO444" s="49"/>
      <c r="AP444" s="50" t="str">
        <f t="shared" si="18"/>
        <v/>
      </c>
      <c r="AQ444" s="50" t="str">
        <f t="shared" si="19"/>
        <v xml:space="preserve">The assessment data submitted is accurate therefore resubmission is not required.  The change of the regular statewide assessment caused confusion in some schools.  In SY17-18, IOWA replaced Palau Achievement Test (PAT) as Palau's statewide assessment and it was administered for the first time.  Most students who were considered as nonparticipants for IOWA had invalid scores and the rest were absent.  For the Alternate Assessment, two schools did not complete individual student portfolios because they thought it was no longer required due to change of assessment from PAT to IOWA.    </v>
      </c>
      <c r="AR444" s="50"/>
      <c r="AS444" s="50" t="str">
        <f t="shared" si="20"/>
        <v>Exclude</v>
      </c>
      <c r="AT444" s="50" t="str">
        <f>IF(VLOOKUP($A444,'Data Notes - Working'!$A$2:$BP$571,55,FALSE)=0,"",VLOOKUP($A444,'Data Notes - Working'!$A$2:$BP$571,55,FALSE))</f>
        <v>No</v>
      </c>
      <c r="AU444" s="50" t="str">
        <f>IF(VLOOKUP($A444,'Data Notes - Working'!$A$2:$BP$571,56,FALSE)=0,"",VLOOKUP($A444,'Data Notes - Working'!$A$2:$BP$571,56,FALSE))</f>
        <v>Resolved</v>
      </c>
      <c r="AV444" s="50" t="str">
        <f>IF(VLOOKUP($A444,'Data Notes - Working'!$A$2:$BP$571,57,FALSE)=0,"",VLOOKUP($A444,'Data Notes - Working'!$A$2:$BP$571,57,FALSE))</f>
        <v/>
      </c>
      <c r="AW444" s="50" t="str">
        <f>IF(VLOOKUP($A444,'Data Notes - Working'!$A$2:$BP$571,58,FALSE)=0,"",VLOOKUP($A444,'Data Notes - Working'!$A$2:$BP$571,58,FALSE))</f>
        <v/>
      </c>
      <c r="AX444" s="50" t="str">
        <f>IF(VLOOKUP(A444,'Data Notes - Working'!A443:BP1012,59,FALSE)=0,"",VLOOKUP(A444,'Data Notes - Working'!A443:BP1012,59,FALSE))</f>
        <v>Yes</v>
      </c>
      <c r="AY444" s="50" t="str">
        <f>IF(VLOOKUP($A444,'Data Notes - Working'!$A$2:$BP$571,60,FALSE)=0,"",VLOOKUP($A444,'Data Notes - Working'!$A$2:$BP$571,60,FALSE))</f>
        <v/>
      </c>
      <c r="AZ444" s="50" t="str">
        <f>IF(VLOOKUP($A444,'Data Notes - Working'!$A$2:$BP$571,61,FALSE)=0,"",VLOOKUP($A444,'Data Notes - Working'!$A$2:$BP$571,61,FALSE))</f>
        <v/>
      </c>
      <c r="BA444" s="50"/>
      <c r="BB444" s="50"/>
      <c r="BC444" s="50"/>
      <c r="BD444" s="50"/>
      <c r="BE444" s="50"/>
      <c r="BF444" s="50"/>
      <c r="BG444" s="50"/>
    </row>
    <row r="445" spans="1:59" s="9" customFormat="1" ht="210.75">
      <c r="A445" s="13" t="s">
        <v>1682</v>
      </c>
      <c r="B445" s="14" t="s">
        <v>45</v>
      </c>
      <c r="C445" s="14" t="s">
        <v>46</v>
      </c>
      <c r="D445" s="14" t="s">
        <v>47</v>
      </c>
      <c r="E445" s="14" t="s">
        <v>1675</v>
      </c>
      <c r="F445" s="14" t="s">
        <v>1676</v>
      </c>
      <c r="G445" s="13" t="s">
        <v>179</v>
      </c>
      <c r="H445" s="14">
        <v>188</v>
      </c>
      <c r="I445" s="14">
        <v>589</v>
      </c>
      <c r="J445" s="14" t="s">
        <v>73</v>
      </c>
      <c r="K445" s="14" t="s">
        <v>180</v>
      </c>
      <c r="L445" s="14" t="s">
        <v>53</v>
      </c>
      <c r="M445" s="14"/>
      <c r="N445" s="14" t="s">
        <v>54</v>
      </c>
      <c r="O445" s="14"/>
      <c r="P445" s="14" t="s">
        <v>216</v>
      </c>
      <c r="Q445" s="14" t="s">
        <v>56</v>
      </c>
      <c r="R445" s="14" t="s">
        <v>68</v>
      </c>
      <c r="S445" s="14" t="s">
        <v>58</v>
      </c>
      <c r="T445" s="50" t="s">
        <v>1683</v>
      </c>
      <c r="U445" s="50"/>
      <c r="V445" s="50" t="s">
        <v>1683</v>
      </c>
      <c r="W445" s="26" t="s">
        <v>1684</v>
      </c>
      <c r="X445" s="50"/>
      <c r="Y445" s="50"/>
      <c r="Z445" s="54" t="s">
        <v>223</v>
      </c>
      <c r="AA445" s="23"/>
      <c r="AB445" s="23"/>
      <c r="AC445" s="23"/>
      <c r="AD445" s="23"/>
      <c r="AE445" s="23"/>
      <c r="AF445" s="23"/>
      <c r="AG445" s="23"/>
      <c r="AH445" s="23" t="s">
        <v>61</v>
      </c>
      <c r="AI445" s="23" t="s">
        <v>62</v>
      </c>
      <c r="AJ445" s="14"/>
      <c r="AK445" s="50"/>
      <c r="AL445" s="50"/>
      <c r="AM445" s="50"/>
      <c r="AN445" s="50"/>
      <c r="AO445" s="50"/>
      <c r="AP445" s="50" t="str">
        <f t="shared" si="18"/>
        <v/>
      </c>
      <c r="AQ445" s="50" t="str">
        <f t="shared" si="19"/>
        <v>The assessment data submitted is accurate therefore resubmission is not required.  The change of the regular statewide assessment caused confusion in some schools.  In SY17-18, IOWA replaced Palau Achievement Test (PAT) as Palau's statewide assessment and it was administered for the first time.  Most students who were considered as nonparticipants for IOWA had invalid scores and the rest were absent.  For the Alternate Assessment, two schools did not complete individual student portfolios because they thought it was no longer required due to change of assessment from PAT to IOWA.</v>
      </c>
      <c r="AR445" s="50"/>
      <c r="AS445" s="50" t="str">
        <f t="shared" si="20"/>
        <v>Exclude</v>
      </c>
      <c r="AT445" s="50" t="str">
        <f>IF(VLOOKUP($A445,'Data Notes - Working'!$A$2:$BP$571,55,FALSE)=0,"",VLOOKUP($A445,'Data Notes - Working'!$A$2:$BP$571,55,FALSE))</f>
        <v>No</v>
      </c>
      <c r="AU445" s="50" t="str">
        <f>IF(VLOOKUP($A445,'Data Notes - Working'!$A$2:$BP$571,56,FALSE)=0,"",VLOOKUP($A445,'Data Notes - Working'!$A$2:$BP$571,56,FALSE))</f>
        <v>Resolved</v>
      </c>
      <c r="AV445" s="50" t="str">
        <f>IF(VLOOKUP($A445,'Data Notes - Working'!$A$2:$BP$571,57,FALSE)=0,"",VLOOKUP($A445,'Data Notes - Working'!$A$2:$BP$571,57,FALSE))</f>
        <v/>
      </c>
      <c r="AW445" s="50" t="str">
        <f>IF(VLOOKUP($A445,'Data Notes - Working'!$A$2:$BP$571,58,FALSE)=0,"",VLOOKUP($A445,'Data Notes - Working'!$A$2:$BP$571,58,FALSE))</f>
        <v/>
      </c>
      <c r="AX445" s="50" t="str">
        <f>IF(VLOOKUP(A445,'Data Notes - Working'!A444:BP1013,59,FALSE)=0,"",VLOOKUP(A445,'Data Notes - Working'!A444:BP1013,59,FALSE))</f>
        <v>Yes</v>
      </c>
      <c r="AY445" s="50" t="str">
        <f>IF(VLOOKUP($A445,'Data Notes - Working'!$A$2:$BP$571,60,FALSE)=0,"",VLOOKUP($A445,'Data Notes - Working'!$A$2:$BP$571,60,FALSE))</f>
        <v/>
      </c>
      <c r="AZ445" s="50" t="str">
        <f>IF(VLOOKUP($A445,'Data Notes - Working'!$A$2:$BP$571,61,FALSE)=0,"",VLOOKUP($A445,'Data Notes - Working'!$A$2:$BP$571,61,FALSE))</f>
        <v/>
      </c>
      <c r="BA445" s="50"/>
      <c r="BB445" s="50"/>
      <c r="BC445" s="50"/>
      <c r="BD445" s="50"/>
      <c r="BE445" s="50"/>
      <c r="BF445" s="50"/>
      <c r="BG445" s="50"/>
    </row>
    <row r="446" spans="1:59" s="9" customFormat="1" ht="90">
      <c r="A446" s="13" t="s">
        <v>1685</v>
      </c>
      <c r="B446" s="14" t="s">
        <v>45</v>
      </c>
      <c r="C446" s="14" t="s">
        <v>46</v>
      </c>
      <c r="D446" s="14" t="s">
        <v>47</v>
      </c>
      <c r="E446" s="14" t="s">
        <v>1686</v>
      </c>
      <c r="F446" s="14" t="s">
        <v>1687</v>
      </c>
      <c r="G446" s="13" t="s">
        <v>118</v>
      </c>
      <c r="H446" s="14" t="s">
        <v>198</v>
      </c>
      <c r="I446" s="14" t="s">
        <v>199</v>
      </c>
      <c r="J446" s="14" t="s">
        <v>73</v>
      </c>
      <c r="K446" s="14" t="s">
        <v>121</v>
      </c>
      <c r="L446" s="14" t="s">
        <v>53</v>
      </c>
      <c r="M446" s="14" t="s">
        <v>54</v>
      </c>
      <c r="N446" s="14" t="s">
        <v>54</v>
      </c>
      <c r="O446" s="14"/>
      <c r="P446" s="14" t="s">
        <v>108</v>
      </c>
      <c r="Q446" s="14" t="s">
        <v>108</v>
      </c>
      <c r="R446" s="14" t="s">
        <v>108</v>
      </c>
      <c r="S446" s="14" t="s">
        <v>108</v>
      </c>
      <c r="T446" s="50" t="s">
        <v>212</v>
      </c>
      <c r="U446" s="50"/>
      <c r="V446" s="50" t="s">
        <v>212</v>
      </c>
      <c r="W446" s="26" t="s">
        <v>64</v>
      </c>
      <c r="X446" s="50"/>
      <c r="Y446" s="50"/>
      <c r="Z446" s="50"/>
      <c r="AA446" s="23" t="s">
        <v>54</v>
      </c>
      <c r="AB446" s="23" t="s">
        <v>54</v>
      </c>
      <c r="AC446" s="23"/>
      <c r="AD446" s="14" t="s">
        <v>108</v>
      </c>
      <c r="AE446" s="14" t="s">
        <v>108</v>
      </c>
      <c r="AF446" s="14" t="s">
        <v>108</v>
      </c>
      <c r="AG446" s="14" t="s">
        <v>108</v>
      </c>
      <c r="AH446" s="23" t="s">
        <v>185</v>
      </c>
      <c r="AI446" s="23" t="s">
        <v>101</v>
      </c>
      <c r="AJ446" s="50"/>
      <c r="AK446" s="50" t="s">
        <v>214</v>
      </c>
      <c r="AL446" s="50"/>
      <c r="AM446" s="50"/>
      <c r="AN446" s="50"/>
      <c r="AO446" s="50"/>
      <c r="AP446" s="50" t="str">
        <f t="shared" si="18"/>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446" s="50" t="str">
        <f t="shared" si="19"/>
        <v/>
      </c>
      <c r="AR446" s="50"/>
      <c r="AS446" s="50" t="str">
        <f t="shared" si="20"/>
        <v>Include</v>
      </c>
      <c r="AT446" s="50" t="str">
        <f>IF(VLOOKUP($A446,'Data Notes - Working'!$A$2:$BP$571,55,FALSE)=0,"",VLOOKUP($A446,'Data Notes - Working'!$A$2:$BP$571,55,FALSE))</f>
        <v>Not included in LEA or SCH files</v>
      </c>
      <c r="AU446" s="50" t="str">
        <f>IF(VLOOKUP($A446,'Data Notes - Working'!$A$2:$BP$571,56,FALSE)=0,"",VLOOKUP($A446,'Data Notes - Working'!$A$2:$BP$571,56,FALSE))</f>
        <v/>
      </c>
      <c r="AV446" s="50" t="str">
        <f>IF(VLOOKUP($A446,'Data Notes - Working'!$A$2:$BP$571,57,FALSE)=0,"",VLOOKUP($A446,'Data Notes - Working'!$A$2:$BP$571,57,FALSE))</f>
        <v>No state response</v>
      </c>
      <c r="AW446" s="50" t="str">
        <f>IF(VLOOKUP($A446,'Data Notes - Working'!$A$2:$BP$571,58,FALSE)=0,"",VLOOKUP($A446,'Data Notes - Working'!$A$2:$BP$571,58,FALSE))</f>
        <v>No state response</v>
      </c>
      <c r="AX446" s="50" t="str">
        <f>IF(VLOOKUP(A446,'Data Notes - Working'!A445:BP1014,59,FALSE)=0,"",VLOOKUP(A446,'Data Notes - Working'!A445:BP1014,59,FALSE))</f>
        <v/>
      </c>
      <c r="AY446" s="50" t="str">
        <f>IF(VLOOKUP($A446,'Data Notes - Working'!$A$2:$BP$571,60,FALSE)=0,"",VLOOKUP($A446,'Data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446" s="50" t="str">
        <f>IF(VLOOKUP($A446,'Data Notes - Working'!$A$2:$BP$571,61,FALSE)=0,"",VLOOKUP($A446,'Data Notes - Working'!$A$2:$BP$571,61,FALSE))</f>
        <v/>
      </c>
      <c r="BA446" s="50"/>
      <c r="BB446" s="50"/>
      <c r="BC446" s="50"/>
      <c r="BD446" s="50"/>
      <c r="BE446" s="50"/>
      <c r="BF446" s="50"/>
      <c r="BG446" s="50"/>
    </row>
    <row r="447" spans="1:59" s="9" customFormat="1" ht="90">
      <c r="A447" s="13" t="s">
        <v>1688</v>
      </c>
      <c r="B447" s="14" t="s">
        <v>45</v>
      </c>
      <c r="C447" s="14" t="s">
        <v>46</v>
      </c>
      <c r="D447" s="14" t="s">
        <v>47</v>
      </c>
      <c r="E447" s="14" t="s">
        <v>1686</v>
      </c>
      <c r="F447" s="14" t="s">
        <v>1687</v>
      </c>
      <c r="G447" s="13" t="s">
        <v>179</v>
      </c>
      <c r="H447" s="14">
        <v>185</v>
      </c>
      <c r="I447" s="14">
        <v>588</v>
      </c>
      <c r="J447" s="14" t="s">
        <v>73</v>
      </c>
      <c r="K447" s="14" t="s">
        <v>180</v>
      </c>
      <c r="L447" s="14" t="s">
        <v>53</v>
      </c>
      <c r="M447" s="14" t="s">
        <v>54</v>
      </c>
      <c r="N447" s="14"/>
      <c r="O447" s="14"/>
      <c r="P447" s="14" t="s">
        <v>216</v>
      </c>
      <c r="Q447" s="14" t="s">
        <v>56</v>
      </c>
      <c r="R447" s="14" t="s">
        <v>68</v>
      </c>
      <c r="S447" s="14" t="s">
        <v>58</v>
      </c>
      <c r="T447" s="50" t="s">
        <v>1689</v>
      </c>
      <c r="U447" s="50"/>
      <c r="V447" s="7" t="s">
        <v>1689</v>
      </c>
      <c r="W447" s="26" t="s">
        <v>64</v>
      </c>
      <c r="X447" s="50"/>
      <c r="Y447" s="50"/>
      <c r="Z447" s="54" t="s">
        <v>223</v>
      </c>
      <c r="AA447" s="23"/>
      <c r="AB447" s="23"/>
      <c r="AC447" s="23"/>
      <c r="AD447" s="23"/>
      <c r="AE447" s="23"/>
      <c r="AF447" s="23"/>
      <c r="AG447" s="23"/>
      <c r="AH447" s="23" t="s">
        <v>61</v>
      </c>
      <c r="AI447" s="23" t="s">
        <v>62</v>
      </c>
      <c r="AJ447" s="50"/>
      <c r="AK447" s="7"/>
      <c r="AL447" s="50"/>
      <c r="AM447" s="50"/>
      <c r="AN447" s="50"/>
      <c r="AO447" s="50"/>
      <c r="AP447" s="50" t="str">
        <f t="shared" si="18"/>
        <v/>
      </c>
      <c r="AQ447" s="50" t="str">
        <f t="shared" si="19"/>
        <v/>
      </c>
      <c r="AR447" s="50"/>
      <c r="AS447" s="50" t="str">
        <f t="shared" si="20"/>
        <v>Exclude</v>
      </c>
      <c r="AT447" s="50" t="str">
        <f>IF(VLOOKUP($A447,'Data Notes - Working'!$A$2:$BP$571,55,FALSE)=0,"",VLOOKUP($A447,'Data Notes - Working'!$A$2:$BP$571,55,FALSE))</f>
        <v>No</v>
      </c>
      <c r="AU447" s="50" t="str">
        <f>IF(VLOOKUP($A447,'Data Notes - Working'!$A$2:$BP$571,56,FALSE)=0,"",VLOOKUP($A447,'Data Notes - Working'!$A$2:$BP$571,56,FALSE))</f>
        <v>Resolved</v>
      </c>
      <c r="AV447" s="50" t="str">
        <f>IF(VLOOKUP($A447,'Data Notes - Working'!$A$2:$BP$571,57,FALSE)=0,"",VLOOKUP($A447,'Data Notes - Working'!$A$2:$BP$571,57,FALSE))</f>
        <v/>
      </c>
      <c r="AW447" s="50" t="str">
        <f>IF(VLOOKUP($A447,'Data Notes - Working'!$A$2:$BP$571,58,FALSE)=0,"",VLOOKUP($A447,'Data Notes - Working'!$A$2:$BP$571,58,FALSE))</f>
        <v/>
      </c>
      <c r="AX447" s="50" t="str">
        <f>IF(VLOOKUP(A447,'Data Notes - Working'!A446:BP1015,59,FALSE)=0,"",VLOOKUP(A447,'Data Notes - Working'!A446:BP1015,59,FALSE))</f>
        <v/>
      </c>
      <c r="AY447" s="50" t="str">
        <f>IF(VLOOKUP($A447,'Data Notes - Working'!$A$2:$BP$571,60,FALSE)=0,"",VLOOKUP($A447,'Data Notes - Working'!$A$2:$BP$571,60,FALSE))</f>
        <v/>
      </c>
      <c r="AZ447" s="50" t="str">
        <f>IF(VLOOKUP($A447,'Data Notes - Working'!$A$2:$BP$571,61,FALSE)=0,"",VLOOKUP($A447,'Data Notes - Working'!$A$2:$BP$571,61,FALSE))</f>
        <v/>
      </c>
      <c r="BA447" s="50"/>
      <c r="BB447" s="50"/>
      <c r="BC447" s="50"/>
      <c r="BD447" s="50"/>
      <c r="BE447" s="50"/>
      <c r="BF447" s="50"/>
      <c r="BG447" s="50"/>
    </row>
    <row r="448" spans="1:59" s="9" customFormat="1" ht="90">
      <c r="A448" s="13" t="s">
        <v>1690</v>
      </c>
      <c r="B448" s="14" t="s">
        <v>45</v>
      </c>
      <c r="C448" s="14" t="s">
        <v>46</v>
      </c>
      <c r="D448" s="14" t="s">
        <v>47</v>
      </c>
      <c r="E448" s="14" t="s">
        <v>1686</v>
      </c>
      <c r="F448" s="14" t="s">
        <v>1687</v>
      </c>
      <c r="G448" s="13" t="s">
        <v>179</v>
      </c>
      <c r="H448" s="14">
        <v>188</v>
      </c>
      <c r="I448" s="14">
        <v>589</v>
      </c>
      <c r="J448" s="14" t="s">
        <v>73</v>
      </c>
      <c r="K448" s="14" t="s">
        <v>180</v>
      </c>
      <c r="L448" s="14" t="s">
        <v>53</v>
      </c>
      <c r="M448" s="14"/>
      <c r="N448" s="14" t="s">
        <v>54</v>
      </c>
      <c r="O448" s="14"/>
      <c r="P448" s="14" t="s">
        <v>216</v>
      </c>
      <c r="Q448" s="14" t="s">
        <v>56</v>
      </c>
      <c r="R448" s="14" t="s">
        <v>68</v>
      </c>
      <c r="S448" s="14" t="s">
        <v>58</v>
      </c>
      <c r="T448" s="50" t="s">
        <v>1691</v>
      </c>
      <c r="U448" s="50"/>
      <c r="V448" s="50" t="s">
        <v>1691</v>
      </c>
      <c r="W448" s="26" t="s">
        <v>64</v>
      </c>
      <c r="X448" s="50"/>
      <c r="Y448" s="50"/>
      <c r="Z448" s="54" t="s">
        <v>223</v>
      </c>
      <c r="AA448" s="23"/>
      <c r="AB448" s="23"/>
      <c r="AC448" s="23"/>
      <c r="AD448" s="23"/>
      <c r="AE448" s="23"/>
      <c r="AF448" s="23"/>
      <c r="AG448" s="23"/>
      <c r="AH448" s="23" t="s">
        <v>61</v>
      </c>
      <c r="AI448" s="23" t="s">
        <v>62</v>
      </c>
      <c r="AJ448" s="50"/>
      <c r="AK448" s="50"/>
      <c r="AL448" s="50"/>
      <c r="AM448" s="50"/>
      <c r="AN448" s="50"/>
      <c r="AO448" s="50"/>
      <c r="AP448" s="50" t="str">
        <f t="shared" si="18"/>
        <v/>
      </c>
      <c r="AQ448" s="50" t="str">
        <f t="shared" si="19"/>
        <v/>
      </c>
      <c r="AR448" s="50"/>
      <c r="AS448" s="50" t="str">
        <f t="shared" si="20"/>
        <v>Exclude</v>
      </c>
      <c r="AT448" s="50" t="str">
        <f>IF(VLOOKUP($A448,'Data Notes - Working'!$A$2:$BP$571,55,FALSE)=0,"",VLOOKUP($A448,'Data Notes - Working'!$A$2:$BP$571,55,FALSE))</f>
        <v>No</v>
      </c>
      <c r="AU448" s="50" t="str">
        <f>IF(VLOOKUP($A448,'Data Notes - Working'!$A$2:$BP$571,56,FALSE)=0,"",VLOOKUP($A448,'Data Notes - Working'!$A$2:$BP$571,56,FALSE))</f>
        <v>Resolved</v>
      </c>
      <c r="AV448" s="50" t="str">
        <f>IF(VLOOKUP($A448,'Data Notes - Working'!$A$2:$BP$571,57,FALSE)=0,"",VLOOKUP($A448,'Data Notes - Working'!$A$2:$BP$571,57,FALSE))</f>
        <v/>
      </c>
      <c r="AW448" s="50" t="str">
        <f>IF(VLOOKUP($A448,'Data Notes - Working'!$A$2:$BP$571,58,FALSE)=0,"",VLOOKUP($A448,'Data Notes - Working'!$A$2:$BP$571,58,FALSE))</f>
        <v/>
      </c>
      <c r="AX448" s="50" t="str">
        <f>IF(VLOOKUP(A448,'Data Notes - Working'!A447:BP1016,59,FALSE)=0,"",VLOOKUP(A448,'Data Notes - Working'!A447:BP1016,59,FALSE))</f>
        <v/>
      </c>
      <c r="AY448" s="50" t="str">
        <f>IF(VLOOKUP($A448,'Data Notes - Working'!$A$2:$BP$571,60,FALSE)=0,"",VLOOKUP($A448,'Data Notes - Working'!$A$2:$BP$571,60,FALSE))</f>
        <v/>
      </c>
      <c r="AZ448" s="50" t="str">
        <f>IF(VLOOKUP($A448,'Data Notes - Working'!$A$2:$BP$571,61,FALSE)=0,"",VLOOKUP($A448,'Data Notes - Working'!$A$2:$BP$571,61,FALSE))</f>
        <v/>
      </c>
      <c r="BA448" s="50"/>
      <c r="BB448" s="50"/>
      <c r="BC448" s="50"/>
      <c r="BD448" s="50"/>
      <c r="BE448" s="50"/>
      <c r="BF448" s="50"/>
      <c r="BG448" s="50"/>
    </row>
    <row r="449" spans="1:59" s="9" customFormat="1" ht="47.25">
      <c r="A449" s="13" t="s">
        <v>1692</v>
      </c>
      <c r="B449" s="14" t="s">
        <v>45</v>
      </c>
      <c r="C449" s="14" t="s">
        <v>46</v>
      </c>
      <c r="D449" s="14" t="s">
        <v>47</v>
      </c>
      <c r="E449" s="14" t="s">
        <v>1693</v>
      </c>
      <c r="F449" s="14" t="s">
        <v>1694</v>
      </c>
      <c r="G449" s="13" t="s">
        <v>50</v>
      </c>
      <c r="H449" s="16" t="s">
        <v>380</v>
      </c>
      <c r="I449" s="14" t="s">
        <v>381</v>
      </c>
      <c r="J449" s="14" t="s">
        <v>73</v>
      </c>
      <c r="K449" s="14" t="s">
        <v>52</v>
      </c>
      <c r="L449" s="14" t="s">
        <v>53</v>
      </c>
      <c r="M449" s="14"/>
      <c r="N449" s="14"/>
      <c r="O449" s="14" t="s">
        <v>54</v>
      </c>
      <c r="P449" s="14" t="s">
        <v>55</v>
      </c>
      <c r="Q449" s="14" t="s">
        <v>56</v>
      </c>
      <c r="R449" s="14" t="s">
        <v>68</v>
      </c>
      <c r="S449" s="14" t="s">
        <v>69</v>
      </c>
      <c r="T449" s="50" t="s">
        <v>536</v>
      </c>
      <c r="U449" s="50"/>
      <c r="V449" s="50" t="s">
        <v>536</v>
      </c>
      <c r="W449" s="26" t="s">
        <v>1695</v>
      </c>
      <c r="X449" s="50"/>
      <c r="Y449" s="50"/>
      <c r="Z449" s="50"/>
      <c r="AA449" s="23"/>
      <c r="AB449" s="23"/>
      <c r="AC449" s="14" t="s">
        <v>54</v>
      </c>
      <c r="AD449" s="14" t="s">
        <v>55</v>
      </c>
      <c r="AE449" s="14" t="s">
        <v>56</v>
      </c>
      <c r="AF449" s="14" t="s">
        <v>68</v>
      </c>
      <c r="AG449" s="23"/>
      <c r="AH449" s="23" t="s">
        <v>185</v>
      </c>
      <c r="AI449" s="23" t="s">
        <v>101</v>
      </c>
      <c r="AJ449" s="50"/>
      <c r="AK449" s="50" t="s">
        <v>536</v>
      </c>
      <c r="AL449" s="50"/>
      <c r="AM449" s="50"/>
      <c r="AN449" s="50"/>
      <c r="AO449" s="50"/>
      <c r="AP449" s="50" t="str">
        <f t="shared" si="18"/>
        <v>Missing Data (FS 179/189): Achievement and Participation data for Science were not reported at the SEA, LEA, and School levels. Please submit data.</v>
      </c>
      <c r="AQ449" s="50" t="str">
        <f t="shared" si="19"/>
        <v>No Science assessment, already noted in submission plans.</v>
      </c>
      <c r="AR449" s="50"/>
      <c r="AS449" s="50" t="str">
        <f t="shared" si="20"/>
        <v>Include</v>
      </c>
      <c r="AT449" s="50" t="str">
        <f>IF(VLOOKUP($A449,'Data Notes - Working'!$A$2:$BP$571,55,FALSE)=0,"",VLOOKUP($A449,'Data Notes - Working'!$A$2:$BP$571,55,FALSE))</f>
        <v>Science-only issue</v>
      </c>
      <c r="AU449" s="50" t="str">
        <f>IF(VLOOKUP($A449,'Data Notes - Working'!$A$2:$BP$571,56,FALSE)=0,"",VLOOKUP($A449,'Data Notes - Working'!$A$2:$BP$571,56,FALSE))</f>
        <v/>
      </c>
      <c r="AV449" s="50" t="str">
        <f>IF(VLOOKUP($A449,'Data Notes - Working'!$A$2:$BP$571,57,FALSE)=0,"",VLOOKUP($A449,'Data Notes - Working'!$A$2:$BP$571,57,FALSE))</f>
        <v/>
      </c>
      <c r="AW449" s="50" t="str">
        <f>IF(VLOOKUP($A449,'Data Notes - Working'!$A$2:$BP$571,58,FALSE)=0,"",VLOOKUP($A449,'Data Notes - Working'!$A$2:$BP$571,58,FALSE))</f>
        <v/>
      </c>
      <c r="AX449" s="50" t="str">
        <f>IF(VLOOKUP(A449,'Data Notes - Working'!A448:BP1017,59,FALSE)=0,"",VLOOKUP(A449,'Data Notes - Working'!A448:BP1017,59,FALSE))</f>
        <v>No</v>
      </c>
      <c r="AY449" s="50" t="str">
        <f>IF(VLOOKUP($A449,'Data Notes - Working'!$A$2:$BP$571,60,FALSE)=0,"",VLOOKUP($A449,'Data Notes - Working'!$A$2:$BP$571,60,FALSE))</f>
        <v>Missing Data (FS 179/189): Achievement and Participation data for Science were not reported at the SEA, LEA, and School levels. Please submit data.</v>
      </c>
      <c r="AZ449" s="50" t="str">
        <f>IF(VLOOKUP($A449,'Data Notes - Working'!$A$2:$BP$571,61,FALSE)=0,"",VLOOKUP($A449,'Data Notes - Working'!$A$2:$BP$571,61,FALSE))</f>
        <v>No Science assessment, already noted in submission plans.</v>
      </c>
      <c r="BA449" s="50"/>
      <c r="BB449" s="50"/>
      <c r="BC449" s="50"/>
      <c r="BD449" s="50"/>
      <c r="BE449" s="50"/>
      <c r="BF449" s="50"/>
      <c r="BG449" s="50"/>
    </row>
    <row r="450" spans="1:59" s="9" customFormat="1" ht="90">
      <c r="A450" s="13" t="s">
        <v>1696</v>
      </c>
      <c r="B450" s="14" t="s">
        <v>45</v>
      </c>
      <c r="C450" s="14" t="s">
        <v>46</v>
      </c>
      <c r="D450" s="14" t="s">
        <v>47</v>
      </c>
      <c r="E450" s="14" t="s">
        <v>1693</v>
      </c>
      <c r="F450" s="14" t="s">
        <v>1694</v>
      </c>
      <c r="G450" s="13" t="s">
        <v>72</v>
      </c>
      <c r="H450" s="14">
        <v>179</v>
      </c>
      <c r="I450" s="14">
        <v>585</v>
      </c>
      <c r="J450" s="14" t="s">
        <v>73</v>
      </c>
      <c r="K450" s="14" t="s">
        <v>74</v>
      </c>
      <c r="L450" s="14" t="s">
        <v>269</v>
      </c>
      <c r="M450" s="14"/>
      <c r="N450" s="14"/>
      <c r="O450" s="14"/>
      <c r="P450" s="14"/>
      <c r="Q450" s="14"/>
      <c r="R450" s="14"/>
      <c r="S450" s="14"/>
      <c r="T450" s="49"/>
      <c r="U450" s="49"/>
      <c r="V450" s="49"/>
      <c r="W450" s="26" t="s">
        <v>64</v>
      </c>
      <c r="X450" s="49"/>
      <c r="Y450" s="49"/>
      <c r="Z450" s="49"/>
      <c r="AA450" s="14"/>
      <c r="AB450" s="14"/>
      <c r="AC450" s="14" t="s">
        <v>54</v>
      </c>
      <c r="AD450" s="14" t="s">
        <v>53</v>
      </c>
      <c r="AE450" s="14" t="s">
        <v>1577</v>
      </c>
      <c r="AF450" s="14" t="s">
        <v>57</v>
      </c>
      <c r="AG450" s="14"/>
      <c r="AH450" s="14" t="s">
        <v>61</v>
      </c>
      <c r="AI450" s="14" t="s">
        <v>78</v>
      </c>
      <c r="AJ450" s="49"/>
      <c r="AK450" s="50" t="s">
        <v>1697</v>
      </c>
      <c r="AL450" s="50"/>
      <c r="AM450" s="50"/>
      <c r="AN450" s="50"/>
      <c r="AO450" s="50"/>
      <c r="AP450" s="50" t="str">
        <f t="shared" si="18"/>
        <v>Achievement metadata - [SCIENCE]: No achievement data (FS 179) submitted for ALTASSALTACH, REGASSWACC, REGASSWOACC [PERF LEVELS 1-4] for GRADES 5, 8, 11; however, EMAPS assessment metadata indicated GRADES 5, 8, 11/ALTASSALTACH, REGASSWACC, REGASSWOACC/LEVELS 1-4 would be submitted. Please resubmit metadata and/or data to ensure consistency.</v>
      </c>
      <c r="AQ450" s="50" t="str">
        <f t="shared" si="19"/>
        <v/>
      </c>
      <c r="AR450" s="50"/>
      <c r="AS450" s="50" t="str">
        <f t="shared" si="20"/>
        <v>Include</v>
      </c>
      <c r="AT450" s="50" t="str">
        <f>IF(VLOOKUP($A450,'Data Notes - Working'!$A$2:$BP$571,55,FALSE)=0,"",VLOOKUP($A450,'Data Notes - Working'!$A$2:$BP$571,55,FALSE))</f>
        <v>Science-only issue</v>
      </c>
      <c r="AU450" s="50" t="str">
        <f>IF(VLOOKUP($A450,'Data Notes - Working'!$A$2:$BP$571,56,FALSE)=0,"",VLOOKUP($A450,'Data Notes - Working'!$A$2:$BP$571,56,FALSE))</f>
        <v>Metadata issue</v>
      </c>
      <c r="AV450" s="50" t="str">
        <f>IF(VLOOKUP($A450,'Data Notes - Working'!$A$2:$BP$571,57,FALSE)=0,"",VLOOKUP($A450,'Data Notes - Working'!$A$2:$BP$571,57,FALSE))</f>
        <v>No state response</v>
      </c>
      <c r="AW450" s="50" t="str">
        <f>IF(VLOOKUP($A450,'Data Notes - Working'!$A$2:$BP$571,58,FALSE)=0,"",VLOOKUP($A450,'Data Notes - Working'!$A$2:$BP$571,58,FALSE))</f>
        <v>No state response</v>
      </c>
      <c r="AX450" s="50" t="str">
        <f>IF(VLOOKUP(A450,'Data Notes - Working'!A449:BP1018,59,FALSE)=0,"",VLOOKUP(A450,'Data Notes - Working'!A449:BP1018,59,FALSE))</f>
        <v/>
      </c>
      <c r="AY450" s="50" t="str">
        <f>IF(VLOOKUP($A450,'Data Notes - Working'!$A$2:$BP$571,60,FALSE)=0,"",VLOOKUP($A450,'Data Notes - Working'!$A$2:$BP$571,60,FALSE))</f>
        <v>Achievement metadata - [SCIENCE]: No achievement data (FS 179) submitted for ALTASSALTACH, REGASSWACC, REGASSWOACC [PERF LEVELS 1-4] for GRADES 5, 8, 11; however, EMAPS assessment metadata indicated GRADES 5, 8, 11/ALTASSALTACH, REGASSWACC, REGASSWOACC/LEVELS 1-4 would be submitted. Please resubmit metadata and/or data to ensure consistency.</v>
      </c>
      <c r="AZ450" s="50" t="str">
        <f>IF(VLOOKUP($A450,'Data Notes - Working'!$A$2:$BP$571,61,FALSE)=0,"",VLOOKUP($A450,'Data Notes - Working'!$A$2:$BP$571,61,FALSE))</f>
        <v/>
      </c>
      <c r="BA450" s="50"/>
      <c r="BB450" s="50"/>
      <c r="BC450" s="50"/>
      <c r="BD450" s="50"/>
      <c r="BE450" s="50"/>
      <c r="BF450" s="50"/>
      <c r="BG450" s="50"/>
    </row>
    <row r="451" spans="1:59" s="9" customFormat="1" ht="63">
      <c r="A451" s="13" t="s">
        <v>1698</v>
      </c>
      <c r="B451" s="14" t="s">
        <v>45</v>
      </c>
      <c r="C451" s="14" t="s">
        <v>46</v>
      </c>
      <c r="D451" s="14" t="s">
        <v>47</v>
      </c>
      <c r="E451" s="14" t="s">
        <v>1693</v>
      </c>
      <c r="F451" s="14" t="s">
        <v>1694</v>
      </c>
      <c r="G451" s="13" t="s">
        <v>95</v>
      </c>
      <c r="H451" s="14" t="s">
        <v>198</v>
      </c>
      <c r="I451" s="14" t="s">
        <v>199</v>
      </c>
      <c r="J451" s="14" t="s">
        <v>51</v>
      </c>
      <c r="K451" s="14" t="s">
        <v>98</v>
      </c>
      <c r="L451" s="14" t="s">
        <v>53</v>
      </c>
      <c r="M451" s="14" t="s">
        <v>54</v>
      </c>
      <c r="N451" s="14" t="s">
        <v>54</v>
      </c>
      <c r="O451" s="14"/>
      <c r="P451" s="14" t="s">
        <v>1699</v>
      </c>
      <c r="Q451" s="14" t="s">
        <v>56</v>
      </c>
      <c r="R451" s="14" t="s">
        <v>68</v>
      </c>
      <c r="S451" s="14" t="s">
        <v>58</v>
      </c>
      <c r="T451" s="50" t="s">
        <v>1700</v>
      </c>
      <c r="U451" s="50"/>
      <c r="V451" s="50" t="s">
        <v>1700</v>
      </c>
      <c r="W451" s="26" t="s">
        <v>1701</v>
      </c>
      <c r="X451" s="50"/>
      <c r="Y451" s="50"/>
      <c r="Z451" s="50"/>
      <c r="AA451" s="23" t="s">
        <v>54</v>
      </c>
      <c r="AB451" s="23" t="s">
        <v>54</v>
      </c>
      <c r="AC451" s="23"/>
      <c r="AD451" s="23" t="s">
        <v>1702</v>
      </c>
      <c r="AE451" s="23" t="s">
        <v>56</v>
      </c>
      <c r="AF451" s="23" t="s">
        <v>68</v>
      </c>
      <c r="AG451" s="23"/>
      <c r="AH451" s="23" t="s">
        <v>61</v>
      </c>
      <c r="AI451" s="23" t="s">
        <v>101</v>
      </c>
      <c r="AJ451" s="50"/>
      <c r="AK451" s="50" t="s">
        <v>1703</v>
      </c>
      <c r="AL451" s="50"/>
      <c r="AM451" s="50"/>
      <c r="AN451" s="50"/>
      <c r="AO451" s="50"/>
      <c r="AP451" s="50" t="str">
        <f t="shared" si="18"/>
        <v>Missing Data (175/178/185/188): Achievement and Participation data for students in the MAP subgroup for a(n) ALL Assessment Type was not reported in any of the grades at the SEA, LEA, and School levels. Please submit data.</v>
      </c>
      <c r="AQ451" s="50" t="str">
        <f t="shared" si="19"/>
        <v>resubmitted and fixed HOM subgroup.  RI reported Asians and Native Hawaiian or Other Pacific Islander as two separate groups.</v>
      </c>
      <c r="AR451" s="50"/>
      <c r="AS451" s="50" t="str">
        <f t="shared" si="20"/>
        <v>Include</v>
      </c>
      <c r="AT451" s="50" t="str">
        <f>IF(VLOOKUP($A451,'Data Notes - Working'!$A$2:$BP$571,55,FALSE)=0,"",VLOOKUP($A451,'Data Notes - Working'!$A$2:$BP$571,55,FALSE))</f>
        <v/>
      </c>
      <c r="AU451" s="50" t="str">
        <f>IF(VLOOKUP($A451,'Data Notes - Working'!$A$2:$BP$571,56,FALSE)=0,"",VLOOKUP($A451,'Data Notes - Working'!$A$2:$BP$571,56,FALSE))</f>
        <v/>
      </c>
      <c r="AV451" s="50" t="str">
        <f>IF(VLOOKUP($A451,'Data Notes - Working'!$A$2:$BP$571,57,FALSE)=0,"",VLOOKUP($A451,'Data Notes - Working'!$A$2:$BP$571,57,FALSE))</f>
        <v/>
      </c>
      <c r="AW451" s="50" t="str">
        <f>IF(VLOOKUP($A451,'Data Notes - Working'!$A$2:$BP$571,58,FALSE)=0,"",VLOOKUP($A451,'Data Notes - Working'!$A$2:$BP$571,58,FALSE))</f>
        <v/>
      </c>
      <c r="AX451" s="50" t="str">
        <f>IF(VLOOKUP(A451,'Data Notes - Working'!A450:BP1019,59,FALSE)=0,"",VLOOKUP(A451,'Data Notes - Working'!A450:BP1019,59,FALSE))</f>
        <v>No</v>
      </c>
      <c r="AY451" s="50" t="str">
        <f>IF(VLOOKUP($A451,'Data Notes - Working'!$A$2:$BP$571,60,FALSE)=0,"",VLOOKUP($A451,'Data Notes - Working'!$A$2:$BP$571,60,FALSE))</f>
        <v>Missing Data (175/178/185/188): Achievement and Participation data for students in the MAP subgroup for a(n) ALL Assessment Type was not reported in any of the grades at the SEA, LEA, and School levels. Please submit data.</v>
      </c>
      <c r="AZ451" s="50" t="str">
        <f>IF(VLOOKUP($A451,'Data Notes - Working'!$A$2:$BP$571,61,FALSE)=0,"",VLOOKUP($A451,'Data Notes - Working'!$A$2:$BP$571,61,FALSE))</f>
        <v>resubmitted and fixed HOM subgroup.  RI reported Asians and Native Hawaiian or Other Pacific Islander as two separate groups.</v>
      </c>
      <c r="BA451" s="50"/>
      <c r="BB451" s="50"/>
      <c r="BC451" s="50"/>
      <c r="BD451" s="50"/>
      <c r="BE451" s="50"/>
      <c r="BF451" s="50"/>
      <c r="BG451" s="50"/>
    </row>
    <row r="452" spans="1:59" s="9" customFormat="1" ht="195">
      <c r="A452" s="13" t="s">
        <v>1705</v>
      </c>
      <c r="B452" s="14" t="s">
        <v>45</v>
      </c>
      <c r="C452" s="14" t="s">
        <v>46</v>
      </c>
      <c r="D452" s="14" t="s">
        <v>47</v>
      </c>
      <c r="E452" s="14" t="s">
        <v>1693</v>
      </c>
      <c r="F452" s="14" t="s">
        <v>1694</v>
      </c>
      <c r="G452" s="13" t="s">
        <v>439</v>
      </c>
      <c r="H452" s="14" t="s">
        <v>84</v>
      </c>
      <c r="I452" s="14" t="s">
        <v>85</v>
      </c>
      <c r="J452" s="14" t="s">
        <v>440</v>
      </c>
      <c r="K452" s="14" t="s">
        <v>153</v>
      </c>
      <c r="L452" s="14" t="s">
        <v>53</v>
      </c>
      <c r="M452" s="14" t="s">
        <v>54</v>
      </c>
      <c r="N452" s="14" t="s">
        <v>54</v>
      </c>
      <c r="O452" s="14"/>
      <c r="P452" s="14" t="s">
        <v>742</v>
      </c>
      <c r="Q452" s="14" t="s">
        <v>375</v>
      </c>
      <c r="R452" s="14" t="s">
        <v>376</v>
      </c>
      <c r="S452" s="14" t="s">
        <v>58</v>
      </c>
      <c r="T452" s="50" t="s">
        <v>1706</v>
      </c>
      <c r="U452" s="50"/>
      <c r="V452" s="50" t="s">
        <v>1706</v>
      </c>
      <c r="W452" s="26" t="s">
        <v>1707</v>
      </c>
      <c r="X452" s="50"/>
      <c r="Y452" s="50"/>
      <c r="Z452" s="50"/>
      <c r="AA452" s="14" t="s">
        <v>54</v>
      </c>
      <c r="AB452" s="14" t="s">
        <v>54</v>
      </c>
      <c r="AC452" s="14"/>
      <c r="AD452" s="14" t="s">
        <v>742</v>
      </c>
      <c r="AE452" s="14" t="s">
        <v>375</v>
      </c>
      <c r="AF452" s="14" t="s">
        <v>140</v>
      </c>
      <c r="AG452" s="23"/>
      <c r="AH452" s="23" t="s">
        <v>61</v>
      </c>
      <c r="AI452" s="23" t="s">
        <v>101</v>
      </c>
      <c r="AJ452" s="50"/>
      <c r="AK452" s="50" t="s">
        <v>1708</v>
      </c>
      <c r="AL452" s="50"/>
      <c r="AM452" s="50"/>
      <c r="AN452" s="50"/>
      <c r="AO452" s="50"/>
      <c r="AP452" s="50" t="str">
        <f t="shared" ref="AP452:AP515" si="21">IF(AK452="","",AK452)</f>
        <v>Achievement SEA to SCH comparison: The GRAND TOTAL SEA FS 175/178 number of students in the who took an ALTASSALTACH assessment and received a valid score is different from the sum of the SCH level counts of students who took an assessment and received a valid score. For both MATHEMATICS and READING/LANGUAGE ARTS, the SEA number of students in who took an ALTASSALTACH assessment and received a valid score is 205 students (20.56%) different from the SCH number.
Similar SEA to SCH discrepancies exist for the number of students who took an assessment and received a valid score in the CWD subgroup. Please revise data and resubmit or explain in a data note why these data are accurate.</v>
      </c>
      <c r="AQ452" s="50" t="str">
        <f t="shared" ref="AQ452:AQ515" si="22">IF(W452="","",W452)</f>
        <v>Students who were outplaced are in SEA counts but not in School counts.</v>
      </c>
      <c r="AR452" s="50"/>
      <c r="AS452" s="50" t="str">
        <f t="shared" ref="AS452:AS515" si="23">IF(AI452="Resolved","Exclude","Include")</f>
        <v>Include</v>
      </c>
      <c r="AT452" s="50" t="str">
        <f>IF(VLOOKUP($A452,'Data Notes - Working'!$A$2:$BP$571,55,FALSE)=0,"",VLOOKUP($A452,'Data Notes - Working'!$A$2:$BP$571,55,FALSE))</f>
        <v/>
      </c>
      <c r="AU452" s="50" t="str">
        <f>IF(VLOOKUP($A452,'Data Notes - Working'!$A$2:$BP$571,56,FALSE)=0,"",VLOOKUP($A452,'Data Notes - Working'!$A$2:$BP$571,56,FALSE))</f>
        <v/>
      </c>
      <c r="AV452" s="50" t="str">
        <f>IF(VLOOKUP($A452,'Data Notes - Working'!$A$2:$BP$571,57,FALSE)=0,"",VLOOKUP($A452,'Data Notes - Working'!$A$2:$BP$571,57,FALSE))</f>
        <v/>
      </c>
      <c r="AW452" s="50" t="str">
        <f>IF(VLOOKUP($A452,'Data Notes - Working'!$A$2:$BP$571,58,FALSE)=0,"",VLOOKUP($A452,'Data Notes - Working'!$A$2:$BP$571,58,FALSE))</f>
        <v/>
      </c>
      <c r="AX452" s="50" t="str">
        <f>IF(VLOOKUP(A452,'Data Notes - Working'!A451:BP1020,59,FALSE)=0,"",VLOOKUP(A452,'Data Notes - Working'!A451:BP1020,59,FALSE))</f>
        <v>No</v>
      </c>
      <c r="AY452" s="50" t="str">
        <f>IF(VLOOKUP($A452,'Data Notes - Working'!$A$2:$BP$571,60,FALSE)=0,"",VLOOKUP($A452,'Data Notes - Working'!$A$2:$BP$571,60,FALSE))</f>
        <v>Achievement SEA to SCH comparison: The GRAND TOTAL SEA FS 175/178 number of students in the who took an ALTASSALTACH assessment and received a valid score is different from the sum of the SCH level counts of students who took an assessment and received a valid score. For both MATHEMATICS and READING/LANGUAGE ARTS, the SEA number of students in who took an ALTASSALTACH assessment and received a valid score is 205 students (20.56%) different from the SCH number.
Similar SEA to SCH discrepancies exist for the number of students who took an assessment and received a valid score in the CWD subgroup. Please revise data and resubmit or explain in a data note why these data are accurate.</v>
      </c>
      <c r="AZ452" s="50" t="str">
        <f>IF(VLOOKUP($A452,'Data Notes - Working'!$A$2:$BP$571,61,FALSE)=0,"",VLOOKUP($A452,'Data Notes - Working'!$A$2:$BP$571,61,FALSE))</f>
        <v>Students who were outplaced are in SEA counts but not in School counts.</v>
      </c>
      <c r="BA452" s="50"/>
      <c r="BB452" s="50"/>
      <c r="BC452" s="50"/>
      <c r="BD452" s="50"/>
      <c r="BE452" s="50"/>
      <c r="BF452" s="50"/>
      <c r="BG452" s="50"/>
    </row>
    <row r="453" spans="1:59" s="9" customFormat="1" ht="255">
      <c r="A453" s="13" t="s">
        <v>1709</v>
      </c>
      <c r="B453" s="14" t="s">
        <v>45</v>
      </c>
      <c r="C453" s="14" t="s">
        <v>46</v>
      </c>
      <c r="D453" s="14" t="s">
        <v>47</v>
      </c>
      <c r="E453" s="14" t="s">
        <v>1693</v>
      </c>
      <c r="F453" s="14" t="s">
        <v>1694</v>
      </c>
      <c r="G453" s="13" t="s">
        <v>757</v>
      </c>
      <c r="H453" s="14" t="s">
        <v>91</v>
      </c>
      <c r="I453" s="14" t="s">
        <v>92</v>
      </c>
      <c r="J453" s="14" t="s">
        <v>440</v>
      </c>
      <c r="K453" s="14" t="s">
        <v>153</v>
      </c>
      <c r="L453" s="14" t="s">
        <v>53</v>
      </c>
      <c r="M453" s="14"/>
      <c r="N453" s="14"/>
      <c r="O453" s="14"/>
      <c r="P453" s="14"/>
      <c r="Q453" s="14"/>
      <c r="R453" s="14"/>
      <c r="S453" s="14"/>
      <c r="T453" s="49"/>
      <c r="U453" s="49"/>
      <c r="V453" s="49"/>
      <c r="W453" s="26" t="s">
        <v>64</v>
      </c>
      <c r="X453" s="49"/>
      <c r="Y453" s="49"/>
      <c r="Z453" s="49"/>
      <c r="AA453" s="14" t="s">
        <v>54</v>
      </c>
      <c r="AB453" s="14" t="s">
        <v>54</v>
      </c>
      <c r="AC453" s="14"/>
      <c r="AD453" s="14" t="s">
        <v>216</v>
      </c>
      <c r="AE453" s="14" t="s">
        <v>133</v>
      </c>
      <c r="AF453" s="14" t="s">
        <v>140</v>
      </c>
      <c r="AG453" s="14"/>
      <c r="AH453" s="23" t="s">
        <v>61</v>
      </c>
      <c r="AI453" s="14" t="s">
        <v>78</v>
      </c>
      <c r="AJ453" s="49"/>
      <c r="AK453" s="50" t="s">
        <v>1710</v>
      </c>
      <c r="AL453" s="50"/>
      <c r="AM453" s="50"/>
      <c r="AN453" s="50"/>
      <c r="AO453" s="50"/>
      <c r="AP453" s="50" t="str">
        <f t="shared" si="21"/>
        <v>Participation SEA to SCH comparison: The SEA FS 185 number of students in the ALL, CWD subgroups who participated in an assessment reported at the SEA level in Mathematics for the ALTASSALTACH assessment in GRADES ALL is different than the sum of the SCH level count of students. The SEA total number of students who participated in an ALTASSALTACH assessment for Mathematics and the SEA total number of students in the CWD subgroup who participated in an ALTASSALTACH assessment for Mathematics is 205 students (-20.56%) different from the SCH number.
Similar SEA to SCH discrepancies exist for the FS 188 number of students in the ALL, CWD subgroups who participated in an assessment and for the FS 185/188 number of students in the ALL, CWD subgroups who were enrolled at the time of the assessment. Please revise data and resubmit or explain in a data note why these data are accurate.</v>
      </c>
      <c r="AQ453" s="50" t="str">
        <f t="shared" si="22"/>
        <v/>
      </c>
      <c r="AR453" s="50"/>
      <c r="AS453" s="50" t="str">
        <f t="shared" si="23"/>
        <v>Include</v>
      </c>
      <c r="AT453" s="50" t="str">
        <f>IF(VLOOKUP($A453,'Data Notes - Working'!$A$2:$BP$571,55,FALSE)=0,"",VLOOKUP($A453,'Data Notes - Working'!$A$2:$BP$571,55,FALSE))</f>
        <v/>
      </c>
      <c r="AU453" s="50" t="str">
        <f>IF(VLOOKUP($A453,'Data Notes - Working'!$A$2:$BP$571,56,FALSE)=0,"",VLOOKUP($A453,'Data Notes - Working'!$A$2:$BP$571,56,FALSE))</f>
        <v/>
      </c>
      <c r="AV453" s="50" t="str">
        <f>IF(VLOOKUP($A453,'Data Notes - Working'!$A$2:$BP$571,57,FALSE)=0,"",VLOOKUP($A453,'Data Notes - Working'!$A$2:$BP$571,57,FALSE))</f>
        <v>No state response</v>
      </c>
      <c r="AW453" s="50" t="str">
        <f>IF(VLOOKUP($A453,'Data Notes - Working'!$A$2:$BP$571,58,FALSE)=0,"",VLOOKUP($A453,'Data Notes - Working'!$A$2:$BP$571,58,FALSE))</f>
        <v>No state response</v>
      </c>
      <c r="AX453" s="50" t="str">
        <f>IF(VLOOKUP(A453,'Data Notes - Working'!A452:BP1021,59,FALSE)=0,"",VLOOKUP(A453,'Data Notes - Working'!A452:BP1021,59,FALSE))</f>
        <v/>
      </c>
      <c r="AY453" s="50" t="str">
        <f>IF(VLOOKUP($A453,'Data Notes - Working'!$A$2:$BP$571,60,FALSE)=0,"",VLOOKUP($A453,'Data Notes - Working'!$A$2:$BP$571,60,FALSE))</f>
        <v>Participation SEA to SCH comparison: The SEA FS 185 number of students in the ALL, CWD subgroups who participated in an assessment reported at the SEA level in Mathematics for the ALTASSALTACH assessment in GRADES ALL is different than the sum of the SCH level count of students. The SEA total number of students who participated in an ALTASSALTACH assessment for Mathematics and the SEA total number of students in the CWD subgroup who participated in an ALTASSALTACH assessment for Mathematics is 205 students (-20.56%) different from the SCH number.
Similar SEA to SCH discrepancies exist for the FS 188 number of students in the ALL, CWD subgroups who participated in an assessment and for the FS 185/188 number of students in the ALL, CWD subgroups who were enrolled at the time of the assessment. Please revise data and resubmit or explain in a data note why these data are accurate.</v>
      </c>
      <c r="AZ453" s="50" t="str">
        <f>IF(VLOOKUP($A453,'Data Notes - Working'!$A$2:$BP$571,61,FALSE)=0,"",VLOOKUP($A453,'Data Notes - Working'!$A$2:$BP$571,61,FALSE))</f>
        <v/>
      </c>
      <c r="BA453" s="50"/>
      <c r="BB453" s="50"/>
      <c r="BC453" s="50"/>
      <c r="BD453" s="50"/>
      <c r="BE453" s="50"/>
      <c r="BF453" s="50"/>
      <c r="BG453" s="50"/>
    </row>
    <row r="454" spans="1:59" s="9" customFormat="1" ht="78.75">
      <c r="A454" s="13" t="s">
        <v>1711</v>
      </c>
      <c r="B454" s="14" t="s">
        <v>45</v>
      </c>
      <c r="C454" s="14" t="s">
        <v>46</v>
      </c>
      <c r="D454" s="14" t="s">
        <v>47</v>
      </c>
      <c r="E454" s="14" t="s">
        <v>1693</v>
      </c>
      <c r="F454" s="14" t="s">
        <v>1694</v>
      </c>
      <c r="G454" s="13" t="s">
        <v>104</v>
      </c>
      <c r="H454" s="14" t="s">
        <v>198</v>
      </c>
      <c r="I454" s="14" t="s">
        <v>199</v>
      </c>
      <c r="J454" s="14" t="s">
        <v>73</v>
      </c>
      <c r="K454" s="14" t="s">
        <v>107</v>
      </c>
      <c r="L454" s="14" t="s">
        <v>53</v>
      </c>
      <c r="M454" s="14" t="s">
        <v>54</v>
      </c>
      <c r="N454" s="14" t="s">
        <v>54</v>
      </c>
      <c r="O454" s="14"/>
      <c r="P454" s="14" t="s">
        <v>108</v>
      </c>
      <c r="Q454" s="14" t="s">
        <v>108</v>
      </c>
      <c r="R454" s="14" t="s">
        <v>108</v>
      </c>
      <c r="S454" s="14" t="s">
        <v>108</v>
      </c>
      <c r="T454" s="50" t="s">
        <v>109</v>
      </c>
      <c r="U454" s="50"/>
      <c r="V454" s="50" t="s">
        <v>109</v>
      </c>
      <c r="W454" s="26" t="s">
        <v>1712</v>
      </c>
      <c r="X454" s="50"/>
      <c r="Y454" s="50"/>
      <c r="Z454" s="50"/>
      <c r="AA454" s="23" t="s">
        <v>54</v>
      </c>
      <c r="AB454" s="23" t="s">
        <v>54</v>
      </c>
      <c r="AC454" s="23"/>
      <c r="AD454" s="14" t="s">
        <v>108</v>
      </c>
      <c r="AE454" s="14" t="s">
        <v>108</v>
      </c>
      <c r="AF454" s="14" t="s">
        <v>108</v>
      </c>
      <c r="AG454" s="14" t="s">
        <v>108</v>
      </c>
      <c r="AH454" s="23" t="s">
        <v>61</v>
      </c>
      <c r="AI454" s="23" t="s">
        <v>101</v>
      </c>
      <c r="AJ454" s="50"/>
      <c r="AK454" s="50" t="s">
        <v>111</v>
      </c>
      <c r="AL454" s="50"/>
      <c r="AM454" s="49"/>
      <c r="AN454" s="49"/>
      <c r="AO454" s="49"/>
      <c r="AP454" s="50" t="str">
        <f t="shared" si="21"/>
        <v>A year to year change of more than 200 (count difference) and 10% was identified for at least one subgroup, assessment type, or grade. Please review the CDQR Year to Year tab. Please resubmit SY 2017-18 data or submit a data note to explain why these data are accurate.</v>
      </c>
      <c r="AQ454" s="50" t="str">
        <f t="shared" si="22"/>
        <v>State adopted new tests resulting in significant changes in proficiency and participation rates.</v>
      </c>
      <c r="AR454" s="50"/>
      <c r="AS454" s="50" t="str">
        <f t="shared" si="23"/>
        <v>Include</v>
      </c>
      <c r="AT454" s="50" t="str">
        <f>IF(VLOOKUP($A454,'Data Notes - Working'!$A$2:$BP$571,55,FALSE)=0,"",VLOOKUP($A454,'Data Notes - Working'!$A$2:$BP$571,55,FALSE))</f>
        <v/>
      </c>
      <c r="AU454" s="50" t="str">
        <f>IF(VLOOKUP($A454,'Data Notes - Working'!$A$2:$BP$571,56,FALSE)=0,"",VLOOKUP($A454,'Data Notes - Working'!$A$2:$BP$571,56,FALSE))</f>
        <v/>
      </c>
      <c r="AV454" s="50" t="str">
        <f>IF(VLOOKUP($A454,'Data Notes - Working'!$A$2:$BP$571,57,FALSE)=0,"",VLOOKUP($A454,'Data Notes - Working'!$A$2:$BP$571,57,FALSE))</f>
        <v>Y2Y explained</v>
      </c>
      <c r="AW454" s="50" t="str">
        <f>IF(VLOOKUP($A454,'Data Notes - Working'!$A$2:$BP$571,58,FALSE)=0,"",VLOOKUP($A454,'Data Notes - Working'!$A$2:$BP$571,58,FALSE))</f>
        <v/>
      </c>
      <c r="AX454" s="50" t="str">
        <f>IF(VLOOKUP(A454,'Data Notes - Working'!A453:BP1022,59,FALSE)=0,"",VLOOKUP(A454,'Data Notes - Working'!A453:BP1022,59,FALSE))</f>
        <v>No</v>
      </c>
      <c r="AY454" s="50" t="str">
        <f>IF(VLOOKUP($A454,'Data Notes - Working'!$A$2:$BP$571,60,FALSE)=0,"",VLOOKUP($A454,'Data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454" s="50" t="str">
        <f>IF(VLOOKUP($A454,'Data Notes - Working'!$A$2:$BP$571,61,FALSE)=0,"",VLOOKUP($A454,'Data Notes - Working'!$A$2:$BP$571,61,FALSE))</f>
        <v>[Rhode Island] adopted new tests resulting in significant changes in proficiency and participation rates.</v>
      </c>
      <c r="BA454" s="50"/>
      <c r="BB454" s="50"/>
      <c r="BC454" s="50"/>
      <c r="BD454" s="50"/>
      <c r="BE454" s="50"/>
      <c r="BF454" s="50"/>
      <c r="BG454" s="50"/>
    </row>
    <row r="455" spans="1:59" s="9" customFormat="1" ht="90">
      <c r="A455" s="13" t="s">
        <v>1714</v>
      </c>
      <c r="B455" s="14" t="s">
        <v>45</v>
      </c>
      <c r="C455" s="14" t="s">
        <v>46</v>
      </c>
      <c r="D455" s="14" t="s">
        <v>47</v>
      </c>
      <c r="E455" s="14" t="s">
        <v>1693</v>
      </c>
      <c r="F455" s="14" t="s">
        <v>1694</v>
      </c>
      <c r="G455" s="13" t="s">
        <v>118</v>
      </c>
      <c r="H455" s="14" t="s">
        <v>198</v>
      </c>
      <c r="I455" s="14" t="s">
        <v>199</v>
      </c>
      <c r="J455" s="14" t="s">
        <v>73</v>
      </c>
      <c r="K455" s="14" t="s">
        <v>121</v>
      </c>
      <c r="L455" s="14" t="s">
        <v>53</v>
      </c>
      <c r="M455" s="14" t="s">
        <v>54</v>
      </c>
      <c r="N455" s="14" t="s">
        <v>54</v>
      </c>
      <c r="O455" s="14"/>
      <c r="P455" s="14" t="s">
        <v>108</v>
      </c>
      <c r="Q455" s="14" t="s">
        <v>108</v>
      </c>
      <c r="R455" s="14" t="s">
        <v>108</v>
      </c>
      <c r="S455" s="14" t="s">
        <v>108</v>
      </c>
      <c r="T455" s="50" t="s">
        <v>212</v>
      </c>
      <c r="U455" s="50"/>
      <c r="V455" s="50" t="s">
        <v>212</v>
      </c>
      <c r="W455" s="26" t="s">
        <v>1712</v>
      </c>
      <c r="X455" s="50"/>
      <c r="Y455" s="50"/>
      <c r="Z455" s="50"/>
      <c r="AA455" s="23" t="s">
        <v>54</v>
      </c>
      <c r="AB455" s="23" t="s">
        <v>54</v>
      </c>
      <c r="AC455" s="23"/>
      <c r="AD455" s="14" t="s">
        <v>108</v>
      </c>
      <c r="AE455" s="14" t="s">
        <v>108</v>
      </c>
      <c r="AF455" s="14" t="s">
        <v>108</v>
      </c>
      <c r="AG455" s="14" t="s">
        <v>108</v>
      </c>
      <c r="AH455" s="23" t="s">
        <v>61</v>
      </c>
      <c r="AI455" s="23" t="s">
        <v>101</v>
      </c>
      <c r="AJ455" s="50"/>
      <c r="AK455" s="50" t="s">
        <v>214</v>
      </c>
      <c r="AL455" s="50"/>
      <c r="AM455" s="50"/>
      <c r="AN455" s="50"/>
      <c r="AO455" s="50"/>
      <c r="AP455" s="50" t="str">
        <f t="shared" si="21"/>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455" s="50" t="str">
        <f t="shared" si="22"/>
        <v>State adopted new tests resulting in significant changes in proficiency and participation rates.</v>
      </c>
      <c r="AR455" s="50"/>
      <c r="AS455" s="50" t="str">
        <f t="shared" si="23"/>
        <v>Include</v>
      </c>
      <c r="AT455" s="50" t="str">
        <f>IF(VLOOKUP($A455,'Data Notes - Working'!$A$2:$BP$571,55,FALSE)=0,"",VLOOKUP($A455,'Data Notes - Working'!$A$2:$BP$571,55,FALSE))</f>
        <v/>
      </c>
      <c r="AU455" s="50" t="str">
        <f>IF(VLOOKUP($A455,'Data Notes - Working'!$A$2:$BP$571,56,FALSE)=0,"",VLOOKUP($A455,'Data Notes - Working'!$A$2:$BP$571,56,FALSE))</f>
        <v/>
      </c>
      <c r="AV455" s="50" t="str">
        <f>IF(VLOOKUP($A455,'Data Notes - Working'!$A$2:$BP$571,57,FALSE)=0,"",VLOOKUP($A455,'Data Notes - Working'!$A$2:$BP$571,57,FALSE))</f>
        <v>Y2Y explained</v>
      </c>
      <c r="AW455" s="50" t="str">
        <f>IF(VLOOKUP($A455,'Data Notes - Working'!$A$2:$BP$571,58,FALSE)=0,"",VLOOKUP($A455,'Data Notes - Working'!$A$2:$BP$571,58,FALSE))</f>
        <v/>
      </c>
      <c r="AX455" s="50" t="str">
        <f>IF(VLOOKUP(A455,'Data Notes - Working'!A454:BP1023,59,FALSE)=0,"",VLOOKUP(A455,'Data Notes - Working'!A454:BP1023,59,FALSE))</f>
        <v>No</v>
      </c>
      <c r="AY455" s="50" t="str">
        <f>IF(VLOOKUP($A455,'Data Notes - Working'!$A$2:$BP$571,60,FALSE)=0,"",VLOOKUP($A455,'Data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455" s="50" t="str">
        <f>IF(VLOOKUP($A455,'Data Notes - Working'!$A$2:$BP$571,61,FALSE)=0,"",VLOOKUP($A455,'Data Notes - Working'!$A$2:$BP$571,61,FALSE))</f>
        <v>State adopted new tests resulting in significant changes in proficiency and participation rates.</v>
      </c>
      <c r="BA455" s="50"/>
      <c r="BB455" s="50"/>
      <c r="BC455" s="50"/>
      <c r="BD455" s="50"/>
      <c r="BE455" s="50"/>
      <c r="BF455" s="50"/>
      <c r="BG455" s="50"/>
    </row>
    <row r="456" spans="1:59" s="9" customFormat="1" ht="150">
      <c r="A456" s="13" t="s">
        <v>1715</v>
      </c>
      <c r="B456" s="14" t="s">
        <v>45</v>
      </c>
      <c r="C456" s="14" t="s">
        <v>46</v>
      </c>
      <c r="D456" s="14" t="s">
        <v>47</v>
      </c>
      <c r="E456" s="14" t="s">
        <v>1693</v>
      </c>
      <c r="F456" s="14" t="s">
        <v>1694</v>
      </c>
      <c r="G456" s="13" t="s">
        <v>127</v>
      </c>
      <c r="H456" s="14" t="s">
        <v>128</v>
      </c>
      <c r="I456" s="14" t="s">
        <v>129</v>
      </c>
      <c r="J456" s="14" t="s">
        <v>51</v>
      </c>
      <c r="K456" s="14" t="s">
        <v>130</v>
      </c>
      <c r="L456" s="14" t="s">
        <v>53</v>
      </c>
      <c r="M456" s="14"/>
      <c r="N456" s="14" t="s">
        <v>54</v>
      </c>
      <c r="O456" s="14"/>
      <c r="P456" s="14" t="s">
        <v>131</v>
      </c>
      <c r="Q456" s="14" t="s">
        <v>1282</v>
      </c>
      <c r="R456" s="14" t="s">
        <v>133</v>
      </c>
      <c r="S456" s="14" t="s">
        <v>58</v>
      </c>
      <c r="T456" s="50" t="s">
        <v>1716</v>
      </c>
      <c r="U456" s="50"/>
      <c r="V456" s="50" t="s">
        <v>1716</v>
      </c>
      <c r="W456" s="26" t="s">
        <v>1717</v>
      </c>
      <c r="X456" s="50"/>
      <c r="Y456" s="50"/>
      <c r="Z456" s="50"/>
      <c r="AA456" s="23"/>
      <c r="AB456" s="23" t="s">
        <v>54</v>
      </c>
      <c r="AC456" s="23"/>
      <c r="AD456" s="23" t="s">
        <v>131</v>
      </c>
      <c r="AE456" s="23" t="s">
        <v>1282</v>
      </c>
      <c r="AF456" s="23" t="s">
        <v>133</v>
      </c>
      <c r="AG456" s="23"/>
      <c r="AH456" s="23" t="s">
        <v>61</v>
      </c>
      <c r="AI456" s="23" t="s">
        <v>101</v>
      </c>
      <c r="AJ456" s="50"/>
      <c r="AK456" s="50" t="s">
        <v>1718</v>
      </c>
      <c r="AL456" s="50"/>
      <c r="AM456" s="50"/>
      <c r="AN456" s="50"/>
      <c r="AO456" s="50"/>
      <c r="AP456" s="50" t="str">
        <f t="shared" si="21"/>
        <v>Across file comparison: The SEA number of students in the LEP subgroup who took an assessment and received a valid score for GRADES ALL, 3, 4, 5, 6, 7, 8 and ALL assessment type does not equal the number of students who participated in the assessment. The Grand Total discrepancy is 537 students, or -8.16%. 
Similar discrepancies exist at the LEA and School levels. Please revise data and resubmit or explain in a data note why these data are accurate.</v>
      </c>
      <c r="AQ456" s="50" t="str">
        <f t="shared" si="22"/>
        <v>State counted those who took the ELP assessment as participants.</v>
      </c>
      <c r="AR456" s="50"/>
      <c r="AS456" s="50" t="str">
        <f t="shared" si="23"/>
        <v>Include</v>
      </c>
      <c r="AT456" s="50" t="str">
        <f>IF(VLOOKUP($A456,'Data Notes - Working'!$A$2:$BP$571,55,FALSE)=0,"",VLOOKUP($A456,'Data Notes - Working'!$A$2:$BP$571,55,FALSE))</f>
        <v/>
      </c>
      <c r="AU456" s="50" t="str">
        <f>IF(VLOOKUP($A456,'Data Notes - Working'!$A$2:$BP$571,56,FALSE)=0,"",VLOOKUP($A456,'Data Notes - Working'!$A$2:$BP$571,56,FALSE))</f>
        <v/>
      </c>
      <c r="AV456" s="50" t="str">
        <f>IF(VLOOKUP($A456,'Data Notes - Working'!$A$2:$BP$571,57,FALSE)=0,"",VLOOKUP($A456,'Data Notes - Working'!$A$2:$BP$571,57,FALSE))</f>
        <v/>
      </c>
      <c r="AW456" s="50" t="str">
        <f>IF(VLOOKUP($A456,'Data Notes - Working'!$A$2:$BP$571,58,FALSE)=0,"",VLOOKUP($A456,'Data Notes - Working'!$A$2:$BP$571,58,FALSE))</f>
        <v/>
      </c>
      <c r="AX456" s="50" t="str">
        <f>IF(VLOOKUP(A456,'Data Notes - Working'!A455:BP1024,59,FALSE)=0,"",VLOOKUP(A456,'Data Notes - Working'!A455:BP1024,59,FALSE))</f>
        <v>No</v>
      </c>
      <c r="AY456" s="50" t="str">
        <f>IF(VLOOKUP($A456,'Data Notes - Working'!$A$2:$BP$571,60,FALSE)=0,"",VLOOKUP($A456,'Data Notes - Working'!$A$2:$BP$571,60,FALSE))</f>
        <v>Across file comparison: The SEA number of students in the LEP subgroup who took an assessment and received a valid score for GRADES ALL, 3, 4, 5, 6, 7, 8 and ALL assessment type does not equal the number of students who participated in the assessment. The Grand Total discrepancy is 537 students, or -8.16%. 
Similar discrepancies exist at the LEA and School levels. Please revise data and resubmit or explain in a data note why these data are accurate.</v>
      </c>
      <c r="AZ456" s="50" t="str">
        <f>IF(VLOOKUP($A456,'Data Notes - Working'!$A$2:$BP$571,61,FALSE)=0,"",VLOOKUP($A456,'Data Notes - Working'!$A$2:$BP$571,61,FALSE))</f>
        <v>State counted those who took the ELP assessment as participants.</v>
      </c>
      <c r="BA456" s="50"/>
      <c r="BB456" s="50"/>
      <c r="BC456" s="50"/>
      <c r="BD456" s="50"/>
      <c r="BE456" s="50"/>
      <c r="BF456" s="50"/>
      <c r="BG456" s="50"/>
    </row>
    <row r="457" spans="1:59" s="9" customFormat="1" ht="105">
      <c r="A457" s="13" t="s">
        <v>1720</v>
      </c>
      <c r="B457" s="14" t="s">
        <v>45</v>
      </c>
      <c r="C457" s="14" t="s">
        <v>46</v>
      </c>
      <c r="D457" s="14" t="s">
        <v>47</v>
      </c>
      <c r="E457" s="14" t="s">
        <v>1693</v>
      </c>
      <c r="F457" s="14" t="s">
        <v>1694</v>
      </c>
      <c r="G457" s="13" t="s">
        <v>179</v>
      </c>
      <c r="H457" s="14">
        <v>185</v>
      </c>
      <c r="I457" s="14">
        <v>588</v>
      </c>
      <c r="J457" s="14" t="s">
        <v>73</v>
      </c>
      <c r="K457" s="14" t="s">
        <v>180</v>
      </c>
      <c r="L457" s="14" t="s">
        <v>53</v>
      </c>
      <c r="M457" s="14" t="s">
        <v>54</v>
      </c>
      <c r="N457" s="14"/>
      <c r="O457" s="14"/>
      <c r="P457" s="14" t="s">
        <v>1721</v>
      </c>
      <c r="Q457" s="14" t="s">
        <v>56</v>
      </c>
      <c r="R457" s="14" t="s">
        <v>68</v>
      </c>
      <c r="S457" s="14" t="s">
        <v>58</v>
      </c>
      <c r="T457" s="50" t="s">
        <v>1722</v>
      </c>
      <c r="U457" s="50"/>
      <c r="V457" s="50" t="s">
        <v>1722</v>
      </c>
      <c r="W457" s="26" t="s">
        <v>1723</v>
      </c>
      <c r="X457" s="50"/>
      <c r="Y457" s="50"/>
      <c r="Z457" s="50"/>
      <c r="AA457" s="23" t="s">
        <v>54</v>
      </c>
      <c r="AB457" s="23"/>
      <c r="AC457" s="23"/>
      <c r="AD457" s="23" t="s">
        <v>1724</v>
      </c>
      <c r="AE457" s="23" t="s">
        <v>133</v>
      </c>
      <c r="AF457" s="23" t="s">
        <v>133</v>
      </c>
      <c r="AG457" s="23" t="s">
        <v>141</v>
      </c>
      <c r="AH457" s="23" t="s">
        <v>61</v>
      </c>
      <c r="AI457" s="23" t="s">
        <v>101</v>
      </c>
      <c r="AJ457" s="44"/>
      <c r="AK457" s="50" t="s">
        <v>1725</v>
      </c>
      <c r="AL457" s="50"/>
      <c r="AM457" s="50"/>
      <c r="AN457" s="50"/>
      <c r="AO457" s="50"/>
      <c r="AP457" s="50" t="str">
        <f t="shared" si="21"/>
        <v>Low Participation Rate (FS185): The participation rate for FCS students is 90.36% and 94.99% for CWD students. The ESEA, as amended, requires that States annually measure the achievement of not less than 95 percent of all students, and 95 percent of all students in each subgroup of students. Please revise data and resubmit and/or provide an explanatory data note.</v>
      </c>
      <c r="AQ457" s="50" t="str">
        <f t="shared" si="22"/>
        <v>verified the submitted data, certain subgroups were below 95%</v>
      </c>
      <c r="AR457" s="50"/>
      <c r="AS457" s="50" t="str">
        <f t="shared" si="23"/>
        <v>Include</v>
      </c>
      <c r="AT457" s="50" t="str">
        <f>IF(VLOOKUP($A457,'Data Notes - Working'!$A$2:$BP$571,55,FALSE)=0,"",VLOOKUP($A457,'Data Notes - Working'!$A$2:$BP$571,55,FALSE))</f>
        <v>SEA only issue</v>
      </c>
      <c r="AU457" s="50" t="str">
        <f>IF(VLOOKUP($A457,'Data Notes - Working'!$A$2:$BP$571,56,FALSE)=0,"",VLOOKUP($A457,'Data Notes - Working'!$A$2:$BP$571,56,FALSE))</f>
        <v/>
      </c>
      <c r="AV457" s="50" t="str">
        <f>IF(VLOOKUP($A457,'Data Notes - Working'!$A$2:$BP$571,57,FALSE)=0,"",VLOOKUP($A457,'Data Notes - Working'!$A$2:$BP$571,57,FALSE))</f>
        <v/>
      </c>
      <c r="AW457" s="50" t="str">
        <f>IF(VLOOKUP($A457,'Data Notes - Working'!$A$2:$BP$571,58,FALSE)=0,"",VLOOKUP($A457,'Data Notes - Working'!$A$2:$BP$571,58,FALSE))</f>
        <v/>
      </c>
      <c r="AX457" s="50" t="str">
        <f>IF(VLOOKUP(A457,'Data Notes - Working'!A456:BP1025,59,FALSE)=0,"",VLOOKUP(A457,'Data Notes - Working'!A456:BP1025,59,FALSE))</f>
        <v>No</v>
      </c>
      <c r="AY457" s="50" t="str">
        <f>IF(VLOOKUP($A457,'Data Notes - Working'!$A$2:$BP$571,60,FALSE)=0,"",VLOOKUP($A457,'Data Notes - Working'!$A$2:$BP$571,60,FALSE))</f>
        <v>Low Participation Rate (FS185): The participation rate for FCS students is 90.36% and 94.99% for CWD students. The ESEA, as amended, requires that States annually measure the achievement of not less than 95 percent of all students, and 95 percent of all students in each subgroup of students. Please revise data and resubmit and/or provide an explanatory data note.</v>
      </c>
      <c r="AZ457" s="50" t="str">
        <f>IF(VLOOKUP($A457,'Data Notes - Working'!$A$2:$BP$571,61,FALSE)=0,"",VLOOKUP($A457,'Data Notes - Working'!$A$2:$BP$571,61,FALSE))</f>
        <v>verified the submitted data, certain subgroups were below 95%</v>
      </c>
      <c r="BA457" s="50"/>
      <c r="BB457" s="50"/>
      <c r="BC457" s="50"/>
      <c r="BD457" s="50"/>
      <c r="BE457" s="50"/>
      <c r="BF457" s="50"/>
      <c r="BG457" s="50"/>
    </row>
    <row r="458" spans="1:59" s="9" customFormat="1" ht="105">
      <c r="A458" s="13" t="s">
        <v>1726</v>
      </c>
      <c r="B458" s="14" t="s">
        <v>45</v>
      </c>
      <c r="C458" s="14" t="s">
        <v>46</v>
      </c>
      <c r="D458" s="14" t="s">
        <v>47</v>
      </c>
      <c r="E458" s="14" t="s">
        <v>1693</v>
      </c>
      <c r="F458" s="14" t="s">
        <v>1694</v>
      </c>
      <c r="G458" s="13" t="s">
        <v>179</v>
      </c>
      <c r="H458" s="14">
        <v>188</v>
      </c>
      <c r="I458" s="14">
        <v>589</v>
      </c>
      <c r="J458" s="14" t="s">
        <v>73</v>
      </c>
      <c r="K458" s="14" t="s">
        <v>180</v>
      </c>
      <c r="L458" s="14" t="s">
        <v>53</v>
      </c>
      <c r="M458" s="14"/>
      <c r="N458" s="14" t="s">
        <v>54</v>
      </c>
      <c r="O458" s="14"/>
      <c r="P458" s="14" t="s">
        <v>1727</v>
      </c>
      <c r="Q458" s="14" t="s">
        <v>56</v>
      </c>
      <c r="R458" s="14" t="s">
        <v>68</v>
      </c>
      <c r="S458" s="14" t="s">
        <v>58</v>
      </c>
      <c r="T458" s="50" t="s">
        <v>1728</v>
      </c>
      <c r="U458" s="50"/>
      <c r="V458" s="50" t="s">
        <v>1728</v>
      </c>
      <c r="W458" s="26" t="s">
        <v>1723</v>
      </c>
      <c r="X458" s="50"/>
      <c r="Y458" s="50"/>
      <c r="Z458" s="50"/>
      <c r="AA458" s="23"/>
      <c r="AB458" s="23" t="s">
        <v>54</v>
      </c>
      <c r="AC458" s="23"/>
      <c r="AD458" s="23" t="s">
        <v>1729</v>
      </c>
      <c r="AE458" s="23" t="s">
        <v>133</v>
      </c>
      <c r="AF458" s="23" t="s">
        <v>133</v>
      </c>
      <c r="AG458" s="23" t="s">
        <v>141</v>
      </c>
      <c r="AH458" s="23" t="s">
        <v>61</v>
      </c>
      <c r="AI458" s="23" t="s">
        <v>101</v>
      </c>
      <c r="AJ458" s="44"/>
      <c r="AK458" s="50" t="s">
        <v>1730</v>
      </c>
      <c r="AL458" s="50"/>
      <c r="AM458" s="50"/>
      <c r="AN458" s="50"/>
      <c r="AO458" s="50"/>
      <c r="AP458" s="50" t="str">
        <f t="shared" si="21"/>
        <v>Low Participation Rate (FS188): The participation rate for LEP, HOM, FCS, CWD students range from 90.36 to 94.94%. The ESEA, as amended, requires that States annually measure the achievement of not less than 95 percent of all students, and 95 percent of all students in each subgroup of students. Please revise data and resubmit and/or provide an explanatory data note.</v>
      </c>
      <c r="AQ458" s="50" t="str">
        <f t="shared" si="22"/>
        <v>verified the submitted data, certain subgroups were below 95%</v>
      </c>
      <c r="AR458" s="50"/>
      <c r="AS458" s="50" t="str">
        <f t="shared" si="23"/>
        <v>Include</v>
      </c>
      <c r="AT458" s="50" t="str">
        <f>IF(VLOOKUP($A458,'Data Notes - Working'!$A$2:$BP$571,55,FALSE)=0,"",VLOOKUP($A458,'Data Notes - Working'!$A$2:$BP$571,55,FALSE))</f>
        <v>SEA only issue</v>
      </c>
      <c r="AU458" s="50" t="str">
        <f>IF(VLOOKUP($A458,'Data Notes - Working'!$A$2:$BP$571,56,FALSE)=0,"",VLOOKUP($A458,'Data Notes - Working'!$A$2:$BP$571,56,FALSE))</f>
        <v/>
      </c>
      <c r="AV458" s="50" t="str">
        <f>IF(VLOOKUP($A458,'Data Notes - Working'!$A$2:$BP$571,57,FALSE)=0,"",VLOOKUP($A458,'Data Notes - Working'!$A$2:$BP$571,57,FALSE))</f>
        <v/>
      </c>
      <c r="AW458" s="50" t="str">
        <f>IF(VLOOKUP($A458,'Data Notes - Working'!$A$2:$BP$571,58,FALSE)=0,"",VLOOKUP($A458,'Data Notes - Working'!$A$2:$BP$571,58,FALSE))</f>
        <v/>
      </c>
      <c r="AX458" s="50" t="str">
        <f>IF(VLOOKUP(A458,'Data Notes - Working'!A457:BP1026,59,FALSE)=0,"",VLOOKUP(A458,'Data Notes - Working'!A457:BP1026,59,FALSE))</f>
        <v>No</v>
      </c>
      <c r="AY458" s="50" t="str">
        <f>IF(VLOOKUP($A458,'Data Notes - Working'!$A$2:$BP$571,60,FALSE)=0,"",VLOOKUP($A458,'Data Notes - Working'!$A$2:$BP$571,60,FALSE))</f>
        <v>Low Participation Rate (FS188): The participation rate for LEP, HOM, FCS, CWD students range from 90.36 to 94.94%. The ESEA, as amended, requires that States annually measure the achievement of not less than 95 percent of all students, and 95 percent of all students in each subgroup of students. Please revise data and resubmit and/or provide an explanatory data note.</v>
      </c>
      <c r="AZ458" s="50" t="str">
        <f>IF(VLOOKUP($A458,'Data Notes - Working'!$A$2:$BP$571,61,FALSE)=0,"",VLOOKUP($A458,'Data Notes - Working'!$A$2:$BP$571,61,FALSE))</f>
        <v>verified the submitted data, certain subgroups were below 95%</v>
      </c>
      <c r="BA458" s="50"/>
      <c r="BB458" s="50"/>
      <c r="BC458" s="50"/>
      <c r="BD458" s="50"/>
      <c r="BE458" s="50"/>
      <c r="BF458" s="50"/>
      <c r="BG458" s="50"/>
    </row>
    <row r="459" spans="1:59" s="9" customFormat="1" ht="150">
      <c r="A459" s="13" t="s">
        <v>1731</v>
      </c>
      <c r="B459" s="14" t="s">
        <v>45</v>
      </c>
      <c r="C459" s="14" t="s">
        <v>46</v>
      </c>
      <c r="D459" s="14" t="s">
        <v>47</v>
      </c>
      <c r="E459" s="14" t="s">
        <v>1693</v>
      </c>
      <c r="F459" s="14" t="s">
        <v>1694</v>
      </c>
      <c r="G459" s="17" t="s">
        <v>136</v>
      </c>
      <c r="H459" s="18">
        <v>185</v>
      </c>
      <c r="I459" s="14">
        <v>588</v>
      </c>
      <c r="J459" s="14" t="s">
        <v>73</v>
      </c>
      <c r="K459" s="14" t="s">
        <v>137</v>
      </c>
      <c r="L459" s="14" t="s">
        <v>53</v>
      </c>
      <c r="M459" s="14" t="s">
        <v>54</v>
      </c>
      <c r="N459" s="14"/>
      <c r="O459" s="14"/>
      <c r="P459" s="14" t="s">
        <v>55</v>
      </c>
      <c r="Q459" s="14" t="s">
        <v>56</v>
      </c>
      <c r="R459" s="14" t="s">
        <v>140</v>
      </c>
      <c r="S459" s="14" t="s">
        <v>58</v>
      </c>
      <c r="T459" s="50" t="s">
        <v>1732</v>
      </c>
      <c r="U459" s="50"/>
      <c r="V459" s="50" t="s">
        <v>1733</v>
      </c>
      <c r="W459" s="26" t="s">
        <v>1734</v>
      </c>
      <c r="X459" s="50"/>
      <c r="Y459" s="50"/>
      <c r="Z459" s="50" t="s">
        <v>399</v>
      </c>
      <c r="AA459" s="23" t="s">
        <v>54</v>
      </c>
      <c r="AB459" s="23"/>
      <c r="AC459" s="23"/>
      <c r="AD459" s="14" t="s">
        <v>139</v>
      </c>
      <c r="AE459" s="14" t="s">
        <v>133</v>
      </c>
      <c r="AF459" s="14" t="s">
        <v>140</v>
      </c>
      <c r="AG459" s="14" t="s">
        <v>141</v>
      </c>
      <c r="AH459" s="23" t="s">
        <v>61</v>
      </c>
      <c r="AI459" s="23" t="s">
        <v>101</v>
      </c>
      <c r="AJ459" s="44"/>
      <c r="AK459" s="50" t="s">
        <v>1733</v>
      </c>
      <c r="AL459" s="50"/>
      <c r="AM459" s="50"/>
      <c r="AN459" s="50"/>
      <c r="AO459" s="50"/>
      <c r="AP459" s="50" t="str">
        <f t="shared" si="21"/>
        <v xml:space="preserve">1% CWD Alternate Assessment Participation: Students with Disabilities (IDEA) (CWD) taking the alternate assessment based on alternate achievement standards (ALTPARTALTACH) make up 1.33%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Q459" s="50" t="str">
        <f t="shared" si="22"/>
        <v>verified the submitted data, it is more than 1%</v>
      </c>
      <c r="AR459" s="50"/>
      <c r="AS459" s="50" t="str">
        <f t="shared" si="23"/>
        <v>Include</v>
      </c>
      <c r="AT459" s="50" t="str">
        <f>IF(VLOOKUP($A459,'Data Notes - Working'!$A$2:$BP$571,55,FALSE)=0,"",VLOOKUP($A459,'Data Notes - Working'!$A$2:$BP$571,55,FALSE))</f>
        <v/>
      </c>
      <c r="AU459" s="50" t="str">
        <f>IF(VLOOKUP($A459,'Data Notes - Working'!$A$2:$BP$571,56,FALSE)=0,"",VLOOKUP($A459,'Data Notes - Working'!$A$2:$BP$571,56,FALSE))</f>
        <v/>
      </c>
      <c r="AV459" s="50" t="str">
        <f>IF(VLOOKUP($A459,'Data Notes - Working'!$A$2:$BP$571,57,FALSE)=0,"",VLOOKUP($A459,'Data Notes - Working'!$A$2:$BP$571,57,FALSE))</f>
        <v/>
      </c>
      <c r="AW459" s="50" t="str">
        <f>IF(VLOOKUP($A459,'Data Notes - Working'!$A$2:$BP$571,58,FALSE)=0,"",VLOOKUP($A459,'Data Notes - Working'!$A$2:$BP$571,58,FALSE))</f>
        <v/>
      </c>
      <c r="AX459" s="50" t="str">
        <f>IF(VLOOKUP(A459,'Data Notes - Working'!A458:BP1027,59,FALSE)=0,"",VLOOKUP(A459,'Data Notes - Working'!A458:BP1027,59,FALSE))</f>
        <v>No</v>
      </c>
      <c r="AY459" s="50" t="str">
        <f>IF(VLOOKUP($A459,'Data Notes - Working'!$A$2:$BP$571,60,FALSE)=0,"",VLOOKUP($A459,'Data Notes - Working'!$A$2:$BP$571,60,FALSE))</f>
        <v xml:space="preserve">1% CWD Alternate Assessment Participation: Students with Disabilities (IDEA) (CWD) taking the alternate assessment based on alternate achievement standards (ALTPARTALTACH) make up 1.33%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459" s="50" t="str">
        <f>IF(VLOOKUP($A459,'Data Notes - Working'!$A$2:$BP$571,61,FALSE)=0,"",VLOOKUP($A459,'Data Notes - Working'!$A$2:$BP$571,61,FALSE))</f>
        <v>verified the submitted data, it is more than 1%</v>
      </c>
      <c r="BA459" s="50"/>
      <c r="BB459" s="50"/>
      <c r="BC459" s="50"/>
      <c r="BD459" s="50"/>
      <c r="BE459" s="50"/>
      <c r="BF459" s="50"/>
      <c r="BG459" s="50"/>
    </row>
    <row r="460" spans="1:59" s="9" customFormat="1" ht="150">
      <c r="A460" s="13" t="s">
        <v>1735</v>
      </c>
      <c r="B460" s="14" t="s">
        <v>45</v>
      </c>
      <c r="C460" s="14" t="s">
        <v>46</v>
      </c>
      <c r="D460" s="14" t="s">
        <v>47</v>
      </c>
      <c r="E460" s="14" t="s">
        <v>1693</v>
      </c>
      <c r="F460" s="14" t="s">
        <v>1694</v>
      </c>
      <c r="G460" s="17" t="s">
        <v>136</v>
      </c>
      <c r="H460" s="18">
        <v>188</v>
      </c>
      <c r="I460" s="14">
        <v>589</v>
      </c>
      <c r="J460" s="14" t="s">
        <v>73</v>
      </c>
      <c r="K460" s="14" t="s">
        <v>137</v>
      </c>
      <c r="L460" s="14" t="s">
        <v>53</v>
      </c>
      <c r="M460" s="14"/>
      <c r="N460" s="14" t="s">
        <v>54</v>
      </c>
      <c r="O460" s="14"/>
      <c r="P460" s="14" t="s">
        <v>55</v>
      </c>
      <c r="Q460" s="14" t="s">
        <v>56</v>
      </c>
      <c r="R460" s="14" t="s">
        <v>140</v>
      </c>
      <c r="S460" s="14" t="s">
        <v>58</v>
      </c>
      <c r="T460" s="50" t="s">
        <v>1736</v>
      </c>
      <c r="U460" s="50"/>
      <c r="V460" s="50" t="s">
        <v>1737</v>
      </c>
      <c r="W460" s="26" t="s">
        <v>1734</v>
      </c>
      <c r="X460" s="50"/>
      <c r="Y460" s="50"/>
      <c r="Z460" s="50" t="s">
        <v>399</v>
      </c>
      <c r="AA460" s="23"/>
      <c r="AB460" s="23" t="s">
        <v>54</v>
      </c>
      <c r="AC460" s="23"/>
      <c r="AD460" s="14" t="s">
        <v>139</v>
      </c>
      <c r="AE460" s="14" t="s">
        <v>133</v>
      </c>
      <c r="AF460" s="14" t="s">
        <v>140</v>
      </c>
      <c r="AG460" s="14" t="s">
        <v>141</v>
      </c>
      <c r="AH460" s="23" t="s">
        <v>61</v>
      </c>
      <c r="AI460" s="23" t="s">
        <v>101</v>
      </c>
      <c r="AJ460" s="44"/>
      <c r="AK460" s="50" t="s">
        <v>1737</v>
      </c>
      <c r="AL460" s="50"/>
      <c r="AM460" s="50"/>
      <c r="AN460" s="50"/>
      <c r="AO460" s="50"/>
      <c r="AP460" s="50" t="str">
        <f t="shared" si="21"/>
        <v xml:space="preserve">1% CWD Alternate Assessment Participation [READING/LANGUAGE ARTS]: Students with Disabilities (IDEA) (CWD) taking the alternate assessment based on alternate achievement standards (ALTPARTALTACH) make up 1.33%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Q460" s="50" t="str">
        <f t="shared" si="22"/>
        <v>verified the submitted data, it is more than 1%</v>
      </c>
      <c r="AR460" s="50"/>
      <c r="AS460" s="50" t="str">
        <f t="shared" si="23"/>
        <v>Include</v>
      </c>
      <c r="AT460" s="50" t="str">
        <f>IF(VLOOKUP($A460,'Data Notes - Working'!$A$2:$BP$571,55,FALSE)=0,"",VLOOKUP($A460,'Data Notes - Working'!$A$2:$BP$571,55,FALSE))</f>
        <v/>
      </c>
      <c r="AU460" s="50" t="str">
        <f>IF(VLOOKUP($A460,'Data Notes - Working'!$A$2:$BP$571,56,FALSE)=0,"",VLOOKUP($A460,'Data Notes - Working'!$A$2:$BP$571,56,FALSE))</f>
        <v/>
      </c>
      <c r="AV460" s="50" t="str">
        <f>IF(VLOOKUP($A460,'Data Notes - Working'!$A$2:$BP$571,57,FALSE)=0,"",VLOOKUP($A460,'Data Notes - Working'!$A$2:$BP$571,57,FALSE))</f>
        <v/>
      </c>
      <c r="AW460" s="50" t="str">
        <f>IF(VLOOKUP($A460,'Data Notes - Working'!$A$2:$BP$571,58,FALSE)=0,"",VLOOKUP($A460,'Data Notes - Working'!$A$2:$BP$571,58,FALSE))</f>
        <v/>
      </c>
      <c r="AX460" s="50" t="str">
        <f>IF(VLOOKUP(A460,'Data Notes - Working'!A459:BP1028,59,FALSE)=0,"",VLOOKUP(A460,'Data Notes - Working'!A459:BP1028,59,FALSE))</f>
        <v>No</v>
      </c>
      <c r="AY460" s="50" t="str">
        <f>IF(VLOOKUP($A460,'Data Notes - Working'!$A$2:$BP$571,60,FALSE)=0,"",VLOOKUP($A460,'Data Notes - Working'!$A$2:$BP$571,60,FALSE))</f>
        <v xml:space="preserve">1% CWD Alternate Assessment Participation [READING/LANGUAGE ARTS]: Students with Disabilities (IDEA) (CWD) taking the alternate assessment based on alternate achievement standards (ALTPARTALTACH) make up 1.33%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460" s="50" t="str">
        <f>IF(VLOOKUP($A460,'Data Notes - Working'!$A$2:$BP$571,61,FALSE)=0,"",VLOOKUP($A460,'Data Notes - Working'!$A$2:$BP$571,61,FALSE))</f>
        <v>verified the submitted data, it is more than 1%</v>
      </c>
      <c r="BA460" s="50"/>
      <c r="BB460" s="50"/>
      <c r="BC460" s="50"/>
      <c r="BD460" s="50"/>
      <c r="BE460" s="50"/>
      <c r="BF460" s="50"/>
      <c r="BG460" s="50"/>
    </row>
    <row r="461" spans="1:59" s="9" customFormat="1" ht="120">
      <c r="A461" s="13" t="s">
        <v>1738</v>
      </c>
      <c r="B461" s="14" t="s">
        <v>45</v>
      </c>
      <c r="C461" s="14" t="s">
        <v>46</v>
      </c>
      <c r="D461" s="14" t="s">
        <v>47</v>
      </c>
      <c r="E461" s="14" t="s">
        <v>1739</v>
      </c>
      <c r="F461" s="14" t="s">
        <v>1740</v>
      </c>
      <c r="G461" s="13" t="s">
        <v>72</v>
      </c>
      <c r="H461" s="14">
        <v>179</v>
      </c>
      <c r="I461" s="14">
        <v>585</v>
      </c>
      <c r="J461" s="14" t="s">
        <v>73</v>
      </c>
      <c r="K461" s="14" t="s">
        <v>74</v>
      </c>
      <c r="L461" s="14" t="s">
        <v>891</v>
      </c>
      <c r="M461" s="14"/>
      <c r="N461" s="14"/>
      <c r="O461" s="14" t="s">
        <v>54</v>
      </c>
      <c r="P461" s="14" t="s">
        <v>53</v>
      </c>
      <c r="Q461" s="14" t="s">
        <v>1741</v>
      </c>
      <c r="R461" s="14" t="s">
        <v>57</v>
      </c>
      <c r="S461" s="14" t="s">
        <v>58</v>
      </c>
      <c r="T461" s="50" t="s">
        <v>1742</v>
      </c>
      <c r="U461" s="50"/>
      <c r="V461" s="50" t="s">
        <v>1742</v>
      </c>
      <c r="W461" s="26" t="s">
        <v>1743</v>
      </c>
      <c r="X461" s="50"/>
      <c r="Y461" s="50"/>
      <c r="Z461" s="50"/>
      <c r="AA461" s="23"/>
      <c r="AB461" s="23"/>
      <c r="AC461" s="14"/>
      <c r="AD461" s="14"/>
      <c r="AE461" s="23"/>
      <c r="AF461" s="23"/>
      <c r="AG461" s="23"/>
      <c r="AH461" s="23" t="s">
        <v>61</v>
      </c>
      <c r="AI461" s="23" t="s">
        <v>62</v>
      </c>
      <c r="AJ461" s="14"/>
      <c r="AK461" s="50"/>
      <c r="AL461" s="50"/>
      <c r="AM461" s="50"/>
      <c r="AN461" s="50"/>
      <c r="AO461" s="50"/>
      <c r="AP461" s="50" t="str">
        <f t="shared" si="21"/>
        <v/>
      </c>
      <c r="AQ461" s="50" t="str">
        <f t="shared" si="22"/>
        <v>File resubmitted 3/1/19 to remove grades 3, 5, and 7.</v>
      </c>
      <c r="AR461" s="50"/>
      <c r="AS461" s="50" t="str">
        <f t="shared" si="23"/>
        <v>Exclude</v>
      </c>
      <c r="AT461" s="50" t="str">
        <f>IF(VLOOKUP($A461,'Data Notes - Working'!$A$2:$BP$571,55,FALSE)=0,"",VLOOKUP($A461,'Data Notes - Working'!$A$2:$BP$571,55,FALSE))</f>
        <v>No</v>
      </c>
      <c r="AU461" s="50" t="str">
        <f>IF(VLOOKUP($A461,'Data Notes - Working'!$A$2:$BP$571,56,FALSE)=0,"",VLOOKUP($A461,'Data Notes - Working'!$A$2:$BP$571,56,FALSE))</f>
        <v>Resolved</v>
      </c>
      <c r="AV461" s="50" t="str">
        <f>IF(VLOOKUP($A461,'Data Notes - Working'!$A$2:$BP$571,57,FALSE)=0,"",VLOOKUP($A461,'Data Notes - Working'!$A$2:$BP$571,57,FALSE))</f>
        <v/>
      </c>
      <c r="AW461" s="50" t="str">
        <f>IF(VLOOKUP($A461,'Data Notes - Working'!$A$2:$BP$571,58,FALSE)=0,"",VLOOKUP($A461,'Data Notes - Working'!$A$2:$BP$571,58,FALSE))</f>
        <v/>
      </c>
      <c r="AX461" s="50" t="str">
        <f>IF(VLOOKUP(A461,'Data Notes - Working'!A460:BP1029,59,FALSE)=0,"",VLOOKUP(A461,'Data Notes - Working'!A460:BP1029,59,FALSE))</f>
        <v/>
      </c>
      <c r="AY461" s="50" t="str">
        <f>IF(VLOOKUP($A461,'Data Notes - Working'!$A$2:$BP$571,60,FALSE)=0,"",VLOOKUP($A461,'Data Notes - Working'!$A$2:$BP$571,60,FALSE))</f>
        <v/>
      </c>
      <c r="AZ461" s="50" t="str">
        <f>IF(VLOOKUP($A461,'Data Notes - Working'!$A$2:$BP$571,61,FALSE)=0,"",VLOOKUP($A461,'Data Notes - Working'!$A$2:$BP$571,61,FALSE))</f>
        <v/>
      </c>
      <c r="BA461" s="50"/>
      <c r="BB461" s="50"/>
      <c r="BC461" s="50"/>
      <c r="BD461" s="50"/>
      <c r="BE461" s="50"/>
      <c r="BF461" s="50"/>
      <c r="BG461" s="50"/>
    </row>
    <row r="462" spans="1:59" s="9" customFormat="1" ht="120">
      <c r="A462" s="13" t="s">
        <v>1744</v>
      </c>
      <c r="B462" s="14" t="s">
        <v>45</v>
      </c>
      <c r="C462" s="14" t="s">
        <v>46</v>
      </c>
      <c r="D462" s="14" t="s">
        <v>47</v>
      </c>
      <c r="E462" s="14" t="s">
        <v>1739</v>
      </c>
      <c r="F462" s="14" t="s">
        <v>1740</v>
      </c>
      <c r="G462" s="13" t="s">
        <v>88</v>
      </c>
      <c r="H462" s="16">
        <v>189</v>
      </c>
      <c r="I462" s="14">
        <v>590</v>
      </c>
      <c r="J462" s="14" t="s">
        <v>73</v>
      </c>
      <c r="K462" s="14" t="s">
        <v>74</v>
      </c>
      <c r="L462" s="14" t="s">
        <v>891</v>
      </c>
      <c r="M462" s="14"/>
      <c r="N462" s="14"/>
      <c r="O462" s="14" t="s">
        <v>54</v>
      </c>
      <c r="P462" s="14" t="s">
        <v>53</v>
      </c>
      <c r="Q462" s="14" t="s">
        <v>1741</v>
      </c>
      <c r="R462" s="14" t="s">
        <v>57</v>
      </c>
      <c r="S462" s="14" t="s">
        <v>58</v>
      </c>
      <c r="T462" s="50" t="s">
        <v>1745</v>
      </c>
      <c r="U462" s="50"/>
      <c r="V462" s="50" t="s">
        <v>1745</v>
      </c>
      <c r="W462" s="26" t="s">
        <v>1743</v>
      </c>
      <c r="X462" s="50"/>
      <c r="Y462" s="50"/>
      <c r="Z462" s="50"/>
      <c r="AA462" s="23"/>
      <c r="AB462" s="23"/>
      <c r="AC462" s="14"/>
      <c r="AD462" s="14"/>
      <c r="AE462" s="23"/>
      <c r="AF462" s="23"/>
      <c r="AG462" s="23"/>
      <c r="AH462" s="23" t="s">
        <v>61</v>
      </c>
      <c r="AI462" s="23" t="s">
        <v>62</v>
      </c>
      <c r="AJ462" s="14"/>
      <c r="AK462" s="50"/>
      <c r="AL462" s="50"/>
      <c r="AM462" s="50"/>
      <c r="AN462" s="50"/>
      <c r="AO462" s="50"/>
      <c r="AP462" s="50" t="str">
        <f t="shared" si="21"/>
        <v/>
      </c>
      <c r="AQ462" s="50" t="str">
        <f t="shared" si="22"/>
        <v>File resubmitted 3/1/19 to remove grades 3, 5, and 7.</v>
      </c>
      <c r="AR462" s="50"/>
      <c r="AS462" s="50" t="str">
        <f t="shared" si="23"/>
        <v>Exclude</v>
      </c>
      <c r="AT462" s="50" t="str">
        <f>IF(VLOOKUP($A462,'Data Notes - Working'!$A$2:$BP$571,55,FALSE)=0,"",VLOOKUP($A462,'Data Notes - Working'!$A$2:$BP$571,55,FALSE))</f>
        <v>No</v>
      </c>
      <c r="AU462" s="50" t="str">
        <f>IF(VLOOKUP($A462,'Data Notes - Working'!$A$2:$BP$571,56,FALSE)=0,"",VLOOKUP($A462,'Data Notes - Working'!$A$2:$BP$571,56,FALSE))</f>
        <v>Resolved</v>
      </c>
      <c r="AV462" s="50" t="str">
        <f>IF(VLOOKUP($A462,'Data Notes - Working'!$A$2:$BP$571,57,FALSE)=0,"",VLOOKUP($A462,'Data Notes - Working'!$A$2:$BP$571,57,FALSE))</f>
        <v/>
      </c>
      <c r="AW462" s="50" t="str">
        <f>IF(VLOOKUP($A462,'Data Notes - Working'!$A$2:$BP$571,58,FALSE)=0,"",VLOOKUP($A462,'Data Notes - Working'!$A$2:$BP$571,58,FALSE))</f>
        <v/>
      </c>
      <c r="AX462" s="50" t="str">
        <f>IF(VLOOKUP(A462,'Data Notes - Working'!A461:BP1030,59,FALSE)=0,"",VLOOKUP(A462,'Data Notes - Working'!A461:BP1030,59,FALSE))</f>
        <v/>
      </c>
      <c r="AY462" s="50" t="str">
        <f>IF(VLOOKUP($A462,'Data Notes - Working'!$A$2:$BP$571,60,FALSE)=0,"",VLOOKUP($A462,'Data Notes - Working'!$A$2:$BP$571,60,FALSE))</f>
        <v/>
      </c>
      <c r="AZ462" s="50" t="str">
        <f>IF(VLOOKUP($A462,'Data Notes - Working'!$A$2:$BP$571,61,FALSE)=0,"",VLOOKUP($A462,'Data Notes - Working'!$A$2:$BP$571,61,FALSE))</f>
        <v/>
      </c>
      <c r="BA462" s="50"/>
      <c r="BB462" s="50"/>
      <c r="BC462" s="50"/>
      <c r="BD462" s="50"/>
      <c r="BE462" s="50"/>
      <c r="BF462" s="50"/>
      <c r="BG462" s="50"/>
    </row>
    <row r="463" spans="1:59" s="9" customFormat="1" ht="210">
      <c r="A463" s="13" t="s">
        <v>1746</v>
      </c>
      <c r="B463" s="14" t="s">
        <v>45</v>
      </c>
      <c r="C463" s="14" t="s">
        <v>46</v>
      </c>
      <c r="D463" s="14" t="s">
        <v>47</v>
      </c>
      <c r="E463" s="14" t="s">
        <v>1739</v>
      </c>
      <c r="F463" s="14" t="s">
        <v>1740</v>
      </c>
      <c r="G463" s="13" t="s">
        <v>104</v>
      </c>
      <c r="H463" s="14" t="s">
        <v>157</v>
      </c>
      <c r="I463" s="14" t="s">
        <v>158</v>
      </c>
      <c r="J463" s="14" t="s">
        <v>73</v>
      </c>
      <c r="K463" s="14" t="s">
        <v>107</v>
      </c>
      <c r="L463" s="14" t="s">
        <v>53</v>
      </c>
      <c r="M463" s="14" t="s">
        <v>54</v>
      </c>
      <c r="N463" s="14" t="s">
        <v>54</v>
      </c>
      <c r="O463" s="14" t="s">
        <v>54</v>
      </c>
      <c r="P463" s="14" t="s">
        <v>108</v>
      </c>
      <c r="Q463" s="14" t="s">
        <v>108</v>
      </c>
      <c r="R463" s="14" t="s">
        <v>108</v>
      </c>
      <c r="S463" s="14" t="s">
        <v>108</v>
      </c>
      <c r="T463" s="50" t="s">
        <v>159</v>
      </c>
      <c r="U463" s="50"/>
      <c r="V463" s="50" t="s">
        <v>159</v>
      </c>
      <c r="W463" s="26" t="s">
        <v>1747</v>
      </c>
      <c r="X463" s="50"/>
      <c r="Y463" s="50"/>
      <c r="Z463" s="50"/>
      <c r="AA463" s="23" t="s">
        <v>54</v>
      </c>
      <c r="AB463" s="23" t="s">
        <v>54</v>
      </c>
      <c r="AC463" s="23" t="s">
        <v>54</v>
      </c>
      <c r="AD463" s="14" t="s">
        <v>108</v>
      </c>
      <c r="AE463" s="14" t="s">
        <v>108</v>
      </c>
      <c r="AF463" s="14" t="s">
        <v>108</v>
      </c>
      <c r="AG463" s="14" t="s">
        <v>108</v>
      </c>
      <c r="AH463" s="23" t="s">
        <v>61</v>
      </c>
      <c r="AI463" s="23" t="s">
        <v>101</v>
      </c>
      <c r="AJ463" s="50"/>
      <c r="AK463" s="50" t="s">
        <v>161</v>
      </c>
      <c r="AL463" s="50"/>
      <c r="AM463" s="50"/>
      <c r="AN463" s="50"/>
      <c r="AO463" s="50"/>
      <c r="AP463" s="50" t="str">
        <f t="shared" si="21"/>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463" s="50" t="str">
        <f t="shared" si="22"/>
        <v>This year, we modified our method of identifying students with accommodations.  This led to more accurate reporting, but also led to more students being coded as 'with accommodations'.   The change in counts is based on students previously coded as without accommodations now being coded as with accommodations.  (In all flagged discrepancies, the 'with accommodations' count went up and the 'without accommodations' count went down.)  This was mainly due to making sure the ESL accommodations were included in those flagging a student as 'with accommodations'.</v>
      </c>
      <c r="AR463" s="50"/>
      <c r="AS463" s="50" t="str">
        <f t="shared" si="23"/>
        <v>Include</v>
      </c>
      <c r="AT463" s="50" t="str">
        <f>IF(VLOOKUP($A463,'Data Notes - Working'!$A$2:$BP$571,55,FALSE)=0,"",VLOOKUP($A463,'Data Notes - Working'!$A$2:$BP$571,55,FALSE))</f>
        <v/>
      </c>
      <c r="AU463" s="50" t="str">
        <f>IF(VLOOKUP($A463,'Data Notes - Working'!$A$2:$BP$571,56,FALSE)=0,"",VLOOKUP($A463,'Data Notes - Working'!$A$2:$BP$571,56,FALSE))</f>
        <v/>
      </c>
      <c r="AV463" s="50" t="str">
        <f>IF(VLOOKUP($A463,'Data Notes - Working'!$A$2:$BP$571,57,FALSE)=0,"",VLOOKUP($A463,'Data Notes - Working'!$A$2:$BP$571,57,FALSE))</f>
        <v>Y2Y explained</v>
      </c>
      <c r="AW463" s="50" t="str">
        <f>IF(VLOOKUP($A463,'Data Notes - Working'!$A$2:$BP$571,58,FALSE)=0,"",VLOOKUP($A463,'Data Notes - Working'!$A$2:$BP$571,58,FALSE))</f>
        <v/>
      </c>
      <c r="AX463" s="50" t="str">
        <f>IF(VLOOKUP(A463,'Data Notes - Working'!A462:BP1031,59,FALSE)=0,"",VLOOKUP(A463,'Data Notes - Working'!A462:BP1031,59,FALSE))</f>
        <v>No</v>
      </c>
      <c r="AY463" s="50" t="str">
        <f>IF(VLOOKUP($A463,'Data Notes - Working'!$A$2:$BP$571,60,FALSE)=0,"",VLOOKUP($A463,'Data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463" s="50" t="str">
        <f>IF(VLOOKUP($A463,'Data Notes - Working'!$A$2:$BP$571,61,FALSE)=0,"",VLOOKUP($A463,'Data Notes - Working'!$A$2:$BP$571,61,FALSE))</f>
        <v>This year, [South Carolina] modified [the] method of identifying students with accommodations.  This led to more accurate reporting, but also led to more students being coded as 'with accommodations'. The change in counts is based on students previously coded as without accommodations now being coded as with accommodations. (In all flagged discrepancies, the 'with accommodations' count went up and the 'without accommodations' count went down.)  This was mainly due to making sure the ESL accommodations were included in those flagging a student as 'with accommodations'.</v>
      </c>
      <c r="BA463" s="50"/>
      <c r="BB463" s="50"/>
      <c r="BC463" s="50"/>
      <c r="BD463" s="50"/>
      <c r="BE463" s="50"/>
      <c r="BF463" s="50"/>
      <c r="BG463" s="50"/>
    </row>
    <row r="464" spans="1:59" s="9" customFormat="1" ht="210">
      <c r="A464" s="13" t="s">
        <v>1749</v>
      </c>
      <c r="B464" s="14" t="s">
        <v>45</v>
      </c>
      <c r="C464" s="14" t="s">
        <v>46</v>
      </c>
      <c r="D464" s="14" t="s">
        <v>47</v>
      </c>
      <c r="E464" s="14" t="s">
        <v>1739</v>
      </c>
      <c r="F464" s="14" t="s">
        <v>1740</v>
      </c>
      <c r="G464" s="13" t="s">
        <v>118</v>
      </c>
      <c r="H464" s="14">
        <v>179</v>
      </c>
      <c r="I464" s="14">
        <v>585</v>
      </c>
      <c r="J464" s="14" t="s">
        <v>73</v>
      </c>
      <c r="K464" s="14" t="s">
        <v>121</v>
      </c>
      <c r="L464" s="14" t="s">
        <v>53</v>
      </c>
      <c r="M464" s="14"/>
      <c r="N464" s="14"/>
      <c r="O464" s="14" t="s">
        <v>54</v>
      </c>
      <c r="P464" s="14" t="s">
        <v>108</v>
      </c>
      <c r="Q464" s="14" t="s">
        <v>108</v>
      </c>
      <c r="R464" s="14" t="s">
        <v>108</v>
      </c>
      <c r="S464" s="14" t="s">
        <v>108</v>
      </c>
      <c r="T464" s="50" t="s">
        <v>122</v>
      </c>
      <c r="U464" s="50"/>
      <c r="V464" s="50" t="s">
        <v>122</v>
      </c>
      <c r="W464" s="26" t="s">
        <v>1747</v>
      </c>
      <c r="X464" s="50"/>
      <c r="Y464" s="50"/>
      <c r="Z464" s="50"/>
      <c r="AA464" s="23"/>
      <c r="AB464" s="23"/>
      <c r="AC464" s="23" t="s">
        <v>54</v>
      </c>
      <c r="AD464" s="14" t="s">
        <v>108</v>
      </c>
      <c r="AE464" s="14" t="s">
        <v>108</v>
      </c>
      <c r="AF464" s="14" t="s">
        <v>108</v>
      </c>
      <c r="AG464" s="14" t="s">
        <v>108</v>
      </c>
      <c r="AH464" s="23" t="s">
        <v>61</v>
      </c>
      <c r="AI464" s="23" t="s">
        <v>101</v>
      </c>
      <c r="AJ464" s="50"/>
      <c r="AK464" s="50" t="s">
        <v>124</v>
      </c>
      <c r="AL464" s="50"/>
      <c r="AM464" s="50"/>
      <c r="AN464" s="50"/>
      <c r="AO464" s="50"/>
      <c r="AP464" s="50" t="str">
        <f t="shared" si="21"/>
        <v>A year to year proficiency rate change of more than 15% was identified for at least one subgroup, assessment type, or grade. Please review the CDQR Year to Year tab. Please resubmit SY 2017-18 data or submit a data note to explain why these data are accurate.</v>
      </c>
      <c r="AQ464" s="50" t="str">
        <f t="shared" si="22"/>
        <v>This year, we modified our method of identifying students with accommodations.  This led to more accurate reporting, but also led to more students being coded as 'with accommodations'.   The change in counts is based on students previously coded as without accommodations now being coded as with accommodations.  (In all flagged discrepancies, the 'with accommodations' count went up and the 'without accommodations' count went down.)  This was mainly due to making sure the ESL accommodations were included in those flagging a student as 'with accommodations'.</v>
      </c>
      <c r="AR464" s="50"/>
      <c r="AS464" s="50" t="str">
        <f t="shared" si="23"/>
        <v>Include</v>
      </c>
      <c r="AT464" s="50" t="str">
        <f>IF(VLOOKUP($A464,'Data Notes - Working'!$A$2:$BP$571,55,FALSE)=0,"",VLOOKUP($A464,'Data Notes - Working'!$A$2:$BP$571,55,FALSE))</f>
        <v>Science-only issue</v>
      </c>
      <c r="AU464" s="50" t="str">
        <f>IF(VLOOKUP($A464,'Data Notes - Working'!$A$2:$BP$571,56,FALSE)=0,"",VLOOKUP($A464,'Data Notes - Working'!$A$2:$BP$571,56,FALSE))</f>
        <v/>
      </c>
      <c r="AV464" s="50" t="str">
        <f>IF(VLOOKUP($A464,'Data Notes - Working'!$A$2:$BP$571,57,FALSE)=0,"",VLOOKUP($A464,'Data Notes - Working'!$A$2:$BP$571,57,FALSE))</f>
        <v>Y2Y explained</v>
      </c>
      <c r="AW464" s="50" t="str">
        <f>IF(VLOOKUP($A464,'Data Notes - Working'!$A$2:$BP$571,58,FALSE)=0,"",VLOOKUP($A464,'Data Notes - Working'!$A$2:$BP$571,58,FALSE))</f>
        <v/>
      </c>
      <c r="AX464" s="50" t="str">
        <f>IF(VLOOKUP(A464,'Data Notes - Working'!A463:BP1032,59,FALSE)=0,"",VLOOKUP(A464,'Data Notes - Working'!A463:BP1032,59,FALSE))</f>
        <v>No</v>
      </c>
      <c r="AY464" s="50" t="str">
        <f>IF(VLOOKUP($A464,'Data Notes - Working'!$A$2:$BP$571,60,FALSE)=0,"",VLOOKUP($A464,'Data Notes - Working'!$A$2:$BP$571,60,FALSE))</f>
        <v>A year to year proficiency rate change of more than 15% was identified for at least one subgroup, assessment type, or grade. Please review the CDQR Year to Year tab. Please resubmit SY 2017-18 data or submit a data note to explain why these data are accurate.</v>
      </c>
      <c r="AZ464" s="50" t="str">
        <f>IF(VLOOKUP($A464,'Data Notes - Working'!$A$2:$BP$571,61,FALSE)=0,"",VLOOKUP($A464,'Data Notes - Working'!$A$2:$BP$571,61,FALSE))</f>
        <v>This year, we modified our method of identifying students with accommodations.  This led to more accurate reporting, but also led to more students being coded as 'with accommodations'.   The change in counts is based on students previously coded as without accommodations now being coded as with accommodations.  (In all flagged discrepancies, the 'with accommodations' count went up and the 'without accommodations' count went down.)  This was mainly due to making sure the ESL accommodations were included in those flagging a student as 'with accommodations'.</v>
      </c>
      <c r="BA464" s="50"/>
      <c r="BB464" s="50"/>
      <c r="BC464" s="50"/>
      <c r="BD464" s="50"/>
      <c r="BE464" s="50"/>
      <c r="BF464" s="50"/>
      <c r="BG464" s="50"/>
    </row>
    <row r="465" spans="1:59" s="9" customFormat="1" ht="120">
      <c r="A465" s="13" t="s">
        <v>1750</v>
      </c>
      <c r="B465" s="14" t="s">
        <v>45</v>
      </c>
      <c r="C465" s="14" t="s">
        <v>46</v>
      </c>
      <c r="D465" s="14" t="s">
        <v>47</v>
      </c>
      <c r="E465" s="14" t="s">
        <v>1739</v>
      </c>
      <c r="F465" s="14" t="s">
        <v>1740</v>
      </c>
      <c r="G465" s="14" t="s">
        <v>286</v>
      </c>
      <c r="H465" s="14">
        <v>179</v>
      </c>
      <c r="I465" s="14">
        <v>585</v>
      </c>
      <c r="J465" s="14" t="s">
        <v>73</v>
      </c>
      <c r="K465" s="14" t="s">
        <v>287</v>
      </c>
      <c r="L465" s="14" t="s">
        <v>53</v>
      </c>
      <c r="M465" s="14"/>
      <c r="N465" s="14"/>
      <c r="O465" s="14" t="s">
        <v>54</v>
      </c>
      <c r="P465" s="14" t="s">
        <v>139</v>
      </c>
      <c r="Q465" s="14" t="s">
        <v>375</v>
      </c>
      <c r="R465" s="14" t="s">
        <v>376</v>
      </c>
      <c r="S465" s="14" t="s">
        <v>58</v>
      </c>
      <c r="T465" s="50" t="s">
        <v>1751</v>
      </c>
      <c r="U465" s="50"/>
      <c r="V465" s="50" t="s">
        <v>1751</v>
      </c>
      <c r="W465" s="26" t="s">
        <v>1752</v>
      </c>
      <c r="X465" s="50"/>
      <c r="Y465" s="50"/>
      <c r="Z465" s="50"/>
      <c r="AA465" s="23"/>
      <c r="AB465" s="23"/>
      <c r="AC465" s="23" t="s">
        <v>54</v>
      </c>
      <c r="AD465" s="23" t="s">
        <v>139</v>
      </c>
      <c r="AE465" s="23" t="s">
        <v>133</v>
      </c>
      <c r="AF465" s="23" t="s">
        <v>140</v>
      </c>
      <c r="AG465" s="23" t="s">
        <v>141</v>
      </c>
      <c r="AH465" s="23" t="s">
        <v>61</v>
      </c>
      <c r="AI465" s="23" t="s">
        <v>101</v>
      </c>
      <c r="AJ465" s="50"/>
      <c r="AK465" s="50" t="s">
        <v>1753</v>
      </c>
      <c r="AL465" s="50"/>
      <c r="AM465" s="50"/>
      <c r="AN465" s="50"/>
      <c r="AO465" s="50"/>
      <c r="AP465" s="50" t="str">
        <f t="shared" si="21"/>
        <v>Year to Year comparison - CWD (FS179): The number of CWD students who took an ALTASSALTACH assessment and received a valid score in SY 2017-18 is -33.95% different from SY 2016-17. The approximate discrepancy is 1032 students. Please submit a data note explaining the discrepancy if the data are correct or resubmit the data.</v>
      </c>
      <c r="AQ465" s="50" t="str">
        <f t="shared" si="22"/>
        <v>In 16-17, all grades (3-8 and HS) tested Science.  In 17-18, only four grades (4, 6, 8, and HS) tested Science.  This explains the change in overall students.</v>
      </c>
      <c r="AR465" s="50"/>
      <c r="AS465" s="50" t="str">
        <f t="shared" si="23"/>
        <v>Include</v>
      </c>
      <c r="AT465" s="50" t="str">
        <f>IF(VLOOKUP($A465,'Data Notes - Working'!$A$2:$BP$571,55,FALSE)=0,"",VLOOKUP($A465,'Data Notes - Working'!$A$2:$BP$571,55,FALSE))</f>
        <v>Science-only issue</v>
      </c>
      <c r="AU465" s="50" t="str">
        <f>IF(VLOOKUP($A465,'Data Notes - Working'!$A$2:$BP$571,56,FALSE)=0,"",VLOOKUP($A465,'Data Notes - Working'!$A$2:$BP$571,56,FALSE))</f>
        <v/>
      </c>
      <c r="AV465" s="50" t="str">
        <f>IF(VLOOKUP($A465,'Data Notes - Working'!$A$2:$BP$571,57,FALSE)=0,"",VLOOKUP($A465,'Data Notes - Working'!$A$2:$BP$571,57,FALSE))</f>
        <v/>
      </c>
      <c r="AW465" s="50" t="str">
        <f>IF(VLOOKUP($A465,'Data Notes - Working'!$A$2:$BP$571,58,FALSE)=0,"",VLOOKUP($A465,'Data Notes - Working'!$A$2:$BP$571,58,FALSE))</f>
        <v/>
      </c>
      <c r="AX465" s="50" t="str">
        <f>IF(VLOOKUP(A465,'Data Notes - Working'!A464:BP1033,59,FALSE)=0,"",VLOOKUP(A465,'Data Notes - Working'!A464:BP1033,59,FALSE))</f>
        <v>No</v>
      </c>
      <c r="AY465" s="50" t="str">
        <f>IF(VLOOKUP($A465,'Data Notes - Working'!$A$2:$BP$571,60,FALSE)=0,"",VLOOKUP($A465,'Data Notes - Working'!$A$2:$BP$571,60,FALSE))</f>
        <v>Year to Year comparison - CWD (FS179): The number of CWD students who took an ALTASSALTACH assessment and received a valid score in SY 2017-18 is -33.95% different from SY 2016-17. The approximate discrepancy is 1032 students. Please submit a data note explaining the discrepancy if the data are correct or resubmit the data.</v>
      </c>
      <c r="AZ465" s="50" t="str">
        <f>IF(VLOOKUP($A465,'Data Notes - Working'!$A$2:$BP$571,61,FALSE)=0,"",VLOOKUP($A465,'Data Notes - Working'!$A$2:$BP$571,61,FALSE))</f>
        <v>In 16-17, all grades (3-8 and HS) tested Science.  In 17-18, only four grades (4, 6, 8, and HS) tested Science.  This explains the change in overall students.</v>
      </c>
      <c r="BA465" s="50"/>
      <c r="BB465" s="50"/>
      <c r="BC465" s="50"/>
      <c r="BD465" s="50"/>
      <c r="BE465" s="50"/>
      <c r="BF465" s="50"/>
      <c r="BG465" s="50"/>
    </row>
    <row r="466" spans="1:59" s="9" customFormat="1" ht="90">
      <c r="A466" s="13" t="s">
        <v>1754</v>
      </c>
      <c r="B466" s="14" t="s">
        <v>45</v>
      </c>
      <c r="C466" s="14" t="s">
        <v>46</v>
      </c>
      <c r="D466" s="14" t="s">
        <v>47</v>
      </c>
      <c r="E466" s="14" t="s">
        <v>1739</v>
      </c>
      <c r="F466" s="14" t="s">
        <v>1740</v>
      </c>
      <c r="G466" s="14" t="s">
        <v>286</v>
      </c>
      <c r="H466" s="14">
        <v>189</v>
      </c>
      <c r="I466" s="14">
        <v>590</v>
      </c>
      <c r="J466" s="14" t="s">
        <v>73</v>
      </c>
      <c r="K466" s="14" t="s">
        <v>287</v>
      </c>
      <c r="L466" s="14" t="s">
        <v>53</v>
      </c>
      <c r="M466" s="14"/>
      <c r="N466" s="14"/>
      <c r="O466" s="14"/>
      <c r="P466" s="14"/>
      <c r="Q466" s="14"/>
      <c r="R466" s="14"/>
      <c r="S466" s="14"/>
      <c r="T466" s="49"/>
      <c r="U466" s="49"/>
      <c r="V466" s="49"/>
      <c r="W466" s="26" t="s">
        <v>64</v>
      </c>
      <c r="X466" s="49"/>
      <c r="Y466" s="49"/>
      <c r="Z466" s="49"/>
      <c r="AA466" s="14"/>
      <c r="AB466" s="14"/>
      <c r="AC466" s="23" t="s">
        <v>54</v>
      </c>
      <c r="AD466" s="23" t="s">
        <v>139</v>
      </c>
      <c r="AE466" s="23" t="s">
        <v>133</v>
      </c>
      <c r="AF466" s="23" t="s">
        <v>140</v>
      </c>
      <c r="AG466" s="23" t="s">
        <v>141</v>
      </c>
      <c r="AH466" s="14" t="s">
        <v>61</v>
      </c>
      <c r="AI466" s="14" t="s">
        <v>78</v>
      </c>
      <c r="AJ466" s="14"/>
      <c r="AK466" s="50" t="s">
        <v>1755</v>
      </c>
      <c r="AL466" s="50"/>
      <c r="AM466" s="50"/>
      <c r="AN466" s="50"/>
      <c r="AO466" s="50"/>
      <c r="AP466" s="50" t="str">
        <f t="shared" si="21"/>
        <v>Year to Year comparison - CWD (FS189): The number of CWD students who were enrolled at the time of the assessment and who took an ALTASSALTACH assessment in SY 2017-18 is -33.95% different from SY 2016-17. The approximate discrepancy is 1032 students. Please submit a data note explaining the discrepancy if the data are correct or resubmit the data.</v>
      </c>
      <c r="AQ466" s="50" t="str">
        <f t="shared" si="22"/>
        <v/>
      </c>
      <c r="AR466" s="50"/>
      <c r="AS466" s="50" t="str">
        <f t="shared" si="23"/>
        <v>Include</v>
      </c>
      <c r="AT466" s="50" t="str">
        <f>IF(VLOOKUP($A466,'Data Notes - Working'!$A$2:$BP$571,55,FALSE)=0,"",VLOOKUP($A466,'Data Notes - Working'!$A$2:$BP$571,55,FALSE))</f>
        <v>Science-only issue</v>
      </c>
      <c r="AU466" s="50" t="str">
        <f>IF(VLOOKUP($A466,'Data Notes - Working'!$A$2:$BP$571,56,FALSE)=0,"",VLOOKUP($A466,'Data Notes - Working'!$A$2:$BP$571,56,FALSE))</f>
        <v/>
      </c>
      <c r="AV466" s="50" t="str">
        <f>IF(VLOOKUP($A466,'Data Notes - Working'!$A$2:$BP$571,57,FALSE)=0,"",VLOOKUP($A466,'Data Notes - Working'!$A$2:$BP$571,57,FALSE))</f>
        <v>No state response</v>
      </c>
      <c r="AW466" s="50" t="str">
        <f>IF(VLOOKUP($A466,'Data Notes - Working'!$A$2:$BP$571,58,FALSE)=0,"",VLOOKUP($A466,'Data Notes - Working'!$A$2:$BP$571,58,FALSE))</f>
        <v>No state response</v>
      </c>
      <c r="AX466" s="50" t="str">
        <f>IF(VLOOKUP(A466,'Data Notes - Working'!A465:BP1034,59,FALSE)=0,"",VLOOKUP(A466,'Data Notes - Working'!A465:BP1034,59,FALSE))</f>
        <v/>
      </c>
      <c r="AY466" s="50" t="str">
        <f>IF(VLOOKUP($A466,'Data Notes - Working'!$A$2:$BP$571,60,FALSE)=0,"",VLOOKUP($A466,'Data Notes - Working'!$A$2:$BP$571,60,FALSE))</f>
        <v>Year to Year comparison - CWD (FS189): The number of CWD students who were enrolled at the time of the assessment and who took an ALTASSALTACH assessment in SY 2017-18 is -33.95% different from SY 2016-17. The approximate discrepancy is 1032 students. Please submit a data note explaining the discrepancy if the data are correct or resubmit the data.</v>
      </c>
      <c r="AZ466" s="50" t="str">
        <f>IF(VLOOKUP($A466,'Data Notes - Working'!$A$2:$BP$571,61,FALSE)=0,"",VLOOKUP($A466,'Data Notes - Working'!$A$2:$BP$571,61,FALSE))</f>
        <v/>
      </c>
      <c r="BA466" s="50"/>
      <c r="BB466" s="50"/>
      <c r="BC466" s="50"/>
      <c r="BD466" s="50"/>
      <c r="BE466" s="50"/>
      <c r="BF466" s="50"/>
      <c r="BG466" s="50"/>
    </row>
    <row r="467" spans="1:59" s="9" customFormat="1" ht="165">
      <c r="A467" s="13" t="s">
        <v>1756</v>
      </c>
      <c r="B467" s="14" t="s">
        <v>45</v>
      </c>
      <c r="C467" s="14" t="s">
        <v>46</v>
      </c>
      <c r="D467" s="14" t="s">
        <v>47</v>
      </c>
      <c r="E467" s="14" t="s">
        <v>1739</v>
      </c>
      <c r="F467" s="14" t="s">
        <v>1740</v>
      </c>
      <c r="G467" s="14" t="s">
        <v>172</v>
      </c>
      <c r="H467" s="14" t="s">
        <v>91</v>
      </c>
      <c r="I467" s="14" t="s">
        <v>92</v>
      </c>
      <c r="J467" s="14" t="s">
        <v>73</v>
      </c>
      <c r="K467" s="14" t="s">
        <v>173</v>
      </c>
      <c r="L467" s="14" t="s">
        <v>53</v>
      </c>
      <c r="M467" s="14" t="s">
        <v>54</v>
      </c>
      <c r="N467" s="14" t="s">
        <v>54</v>
      </c>
      <c r="O467" s="14"/>
      <c r="P467" s="14" t="s">
        <v>1757</v>
      </c>
      <c r="Q467" s="14" t="s">
        <v>76</v>
      </c>
      <c r="R467" s="14" t="s">
        <v>133</v>
      </c>
      <c r="S467" s="14" t="s">
        <v>58</v>
      </c>
      <c r="T467" s="50" t="s">
        <v>1758</v>
      </c>
      <c r="U467" s="50"/>
      <c r="V467" s="50" t="s">
        <v>1758</v>
      </c>
      <c r="W467" s="26" t="s">
        <v>1759</v>
      </c>
      <c r="X467" s="50"/>
      <c r="Y467" s="50"/>
      <c r="Z467" s="50"/>
      <c r="AA467" s="23"/>
      <c r="AB467" s="23"/>
      <c r="AC467" s="23"/>
      <c r="AD467" s="23"/>
      <c r="AE467" s="23"/>
      <c r="AF467" s="23"/>
      <c r="AG467" s="23"/>
      <c r="AH467" s="23" t="s">
        <v>61</v>
      </c>
      <c r="AI467" s="23" t="s">
        <v>62</v>
      </c>
      <c r="AJ467" s="14"/>
      <c r="AK467" s="50"/>
      <c r="AL467" s="50"/>
      <c r="AM467" s="50"/>
      <c r="AN467" s="50"/>
      <c r="AO467" s="50"/>
      <c r="AP467" s="50" t="str">
        <f t="shared" si="21"/>
        <v/>
      </c>
      <c r="AQ467" s="50" t="str">
        <f t="shared" si="22"/>
        <v>Our regular high school assessments (the End-of-Course Exam) is usually not taken during the same year for ELA and Math by a given student.  Instead of taking it at the end of a select year, the student takes it when they take one out of a set of specific ELA or Math courses.  It is reasonable the year they take ELA can differ from the year they take Math, so discrepancies in subgroups are expected.</v>
      </c>
      <c r="AR467" s="50"/>
      <c r="AS467" s="50" t="str">
        <f t="shared" si="23"/>
        <v>Exclude</v>
      </c>
      <c r="AT467" s="50" t="str">
        <f>IF(VLOOKUP($A467,'Data Notes - Working'!$A$2:$BP$571,55,FALSE)=0,"",VLOOKUP($A467,'Data Notes - Working'!$A$2:$BP$571,55,FALSE))</f>
        <v>No</v>
      </c>
      <c r="AU467" s="50" t="str">
        <f>IF(VLOOKUP($A467,'Data Notes - Working'!$A$2:$BP$571,56,FALSE)=0,"",VLOOKUP($A467,'Data Notes - Working'!$A$2:$BP$571,56,FALSE))</f>
        <v>Resolved</v>
      </c>
      <c r="AV467" s="50" t="str">
        <f>IF(VLOOKUP($A467,'Data Notes - Working'!$A$2:$BP$571,57,FALSE)=0,"",VLOOKUP($A467,'Data Notes - Working'!$A$2:$BP$571,57,FALSE))</f>
        <v/>
      </c>
      <c r="AW467" s="50" t="str">
        <f>IF(VLOOKUP($A467,'Data Notes - Working'!$A$2:$BP$571,58,FALSE)=0,"",VLOOKUP($A467,'Data Notes - Working'!$A$2:$BP$571,58,FALSE))</f>
        <v/>
      </c>
      <c r="AX467" s="50" t="str">
        <f>IF(VLOOKUP(A467,'Data Notes - Working'!A466:BP1035,59,FALSE)=0,"",VLOOKUP(A467,'Data Notes - Working'!A466:BP1035,59,FALSE))</f>
        <v/>
      </c>
      <c r="AY467" s="50" t="str">
        <f>IF(VLOOKUP($A467,'Data Notes - Working'!$A$2:$BP$571,60,FALSE)=0,"",VLOOKUP($A467,'Data Notes - Working'!$A$2:$BP$571,60,FALSE))</f>
        <v/>
      </c>
      <c r="AZ467" s="50" t="str">
        <f>IF(VLOOKUP($A467,'Data Notes - Working'!$A$2:$BP$571,61,FALSE)=0,"",VLOOKUP($A467,'Data Notes - Working'!$A$2:$BP$571,61,FALSE))</f>
        <v/>
      </c>
      <c r="BA467" s="50"/>
      <c r="BB467" s="50"/>
      <c r="BC467" s="50"/>
      <c r="BD467" s="50"/>
      <c r="BE467" s="50"/>
      <c r="BF467" s="50"/>
      <c r="BG467" s="50"/>
    </row>
    <row r="468" spans="1:59" s="9" customFormat="1" ht="78.75">
      <c r="A468" s="13" t="s">
        <v>1760</v>
      </c>
      <c r="B468" s="14" t="s">
        <v>45</v>
      </c>
      <c r="C468" s="14" t="s">
        <v>46</v>
      </c>
      <c r="D468" s="14" t="s">
        <v>47</v>
      </c>
      <c r="E468" s="14" t="s">
        <v>1739</v>
      </c>
      <c r="F468" s="14" t="s">
        <v>1740</v>
      </c>
      <c r="G468" s="17" t="s">
        <v>518</v>
      </c>
      <c r="H468" s="14">
        <v>185</v>
      </c>
      <c r="I468" s="14">
        <v>588</v>
      </c>
      <c r="J468" s="14" t="s">
        <v>73</v>
      </c>
      <c r="K468" s="14" t="s">
        <v>519</v>
      </c>
      <c r="L468" s="14" t="s">
        <v>53</v>
      </c>
      <c r="M468" s="14" t="s">
        <v>54</v>
      </c>
      <c r="N468" s="14"/>
      <c r="O468" s="14"/>
      <c r="P468" s="14" t="s">
        <v>274</v>
      </c>
      <c r="Q468" s="14" t="s">
        <v>56</v>
      </c>
      <c r="R468" s="14" t="s">
        <v>68</v>
      </c>
      <c r="S468" s="14" t="s">
        <v>58</v>
      </c>
      <c r="T468" s="50" t="s">
        <v>520</v>
      </c>
      <c r="U468" s="50"/>
      <c r="V468" s="50" t="s">
        <v>521</v>
      </c>
      <c r="W468" s="26" t="s">
        <v>1761</v>
      </c>
      <c r="X468" s="50"/>
      <c r="Y468" s="50"/>
      <c r="Z468" s="54" t="s">
        <v>522</v>
      </c>
      <c r="AA468" s="23"/>
      <c r="AB468" s="23"/>
      <c r="AC468" s="23"/>
      <c r="AD468" s="23"/>
      <c r="AE468" s="23"/>
      <c r="AF468" s="23"/>
      <c r="AG468" s="23"/>
      <c r="AH468" s="23" t="s">
        <v>61</v>
      </c>
      <c r="AI468" s="23" t="s">
        <v>62</v>
      </c>
      <c r="AJ468" s="14"/>
      <c r="AK468" s="50"/>
      <c r="AL468" s="50"/>
      <c r="AM468" s="50"/>
      <c r="AN468" s="50"/>
      <c r="AO468" s="50"/>
      <c r="AP468" s="50" t="str">
        <f t="shared" si="21"/>
        <v/>
      </c>
      <c r="AQ468" s="50" t="str">
        <f t="shared" si="22"/>
        <v>Confirmed accurate.</v>
      </c>
      <c r="AR468" s="50"/>
      <c r="AS468" s="50" t="str">
        <f t="shared" si="23"/>
        <v>Exclude</v>
      </c>
      <c r="AT468" s="50" t="str">
        <f>IF(VLOOKUP($A468,'Data Notes - Working'!$A$2:$BP$571,55,FALSE)=0,"",VLOOKUP($A468,'Data Notes - Working'!$A$2:$BP$571,55,FALSE))</f>
        <v>No</v>
      </c>
      <c r="AU468" s="50" t="str">
        <f>IF(VLOOKUP($A468,'Data Notes - Working'!$A$2:$BP$571,56,FALSE)=0,"",VLOOKUP($A468,'Data Notes - Working'!$A$2:$BP$571,56,FALSE))</f>
        <v>Resolved</v>
      </c>
      <c r="AV468" s="50" t="str">
        <f>IF(VLOOKUP($A468,'Data Notes - Working'!$A$2:$BP$571,57,FALSE)=0,"",VLOOKUP($A468,'Data Notes - Working'!$A$2:$BP$571,57,FALSE))</f>
        <v/>
      </c>
      <c r="AW468" s="50" t="str">
        <f>IF(VLOOKUP($A468,'Data Notes - Working'!$A$2:$BP$571,58,FALSE)=0,"",VLOOKUP($A468,'Data Notes - Working'!$A$2:$BP$571,58,FALSE))</f>
        <v/>
      </c>
      <c r="AX468" s="50" t="str">
        <f>IF(VLOOKUP(A468,'Data Notes - Working'!A467:BP1036,59,FALSE)=0,"",VLOOKUP(A468,'Data Notes - Working'!A467:BP1036,59,FALSE))</f>
        <v>Yes</v>
      </c>
      <c r="AY468" s="50" t="str">
        <f>IF(VLOOKUP($A468,'Data Notes - Working'!$A$2:$BP$571,60,FALSE)=0,"",VLOOKUP($A468,'Data Notes - Working'!$A$2:$BP$571,60,FALSE))</f>
        <v/>
      </c>
      <c r="AZ468" s="50" t="str">
        <f>IF(VLOOKUP($A468,'Data Notes - Working'!$A$2:$BP$571,61,FALSE)=0,"",VLOOKUP($A468,'Data Notes - Working'!$A$2:$BP$571,61,FALSE))</f>
        <v/>
      </c>
      <c r="BA468" s="50"/>
      <c r="BB468" s="50"/>
      <c r="BC468" s="50"/>
      <c r="BD468" s="50"/>
      <c r="BE468" s="50"/>
      <c r="BF468" s="50"/>
      <c r="BG468" s="50"/>
    </row>
    <row r="469" spans="1:59" s="9" customFormat="1" ht="78.75">
      <c r="A469" s="13" t="s">
        <v>1762</v>
      </c>
      <c r="B469" s="14" t="s">
        <v>45</v>
      </c>
      <c r="C469" s="14" t="s">
        <v>46</v>
      </c>
      <c r="D469" s="14" t="s">
        <v>47</v>
      </c>
      <c r="E469" s="14" t="s">
        <v>1739</v>
      </c>
      <c r="F469" s="14" t="s">
        <v>1740</v>
      </c>
      <c r="G469" s="17" t="s">
        <v>518</v>
      </c>
      <c r="H469" s="14">
        <v>188</v>
      </c>
      <c r="I469" s="14">
        <v>589</v>
      </c>
      <c r="J469" s="14" t="s">
        <v>73</v>
      </c>
      <c r="K469" s="14" t="s">
        <v>519</v>
      </c>
      <c r="L469" s="14" t="s">
        <v>53</v>
      </c>
      <c r="M469" s="14"/>
      <c r="N469" s="14" t="s">
        <v>54</v>
      </c>
      <c r="O469" s="14"/>
      <c r="P469" s="14" t="s">
        <v>274</v>
      </c>
      <c r="Q469" s="14" t="s">
        <v>56</v>
      </c>
      <c r="R469" s="14" t="s">
        <v>68</v>
      </c>
      <c r="S469" s="14" t="s">
        <v>58</v>
      </c>
      <c r="T469" s="50" t="s">
        <v>1763</v>
      </c>
      <c r="U469" s="50"/>
      <c r="V469" s="50" t="s">
        <v>1764</v>
      </c>
      <c r="W469" s="26" t="s">
        <v>1761</v>
      </c>
      <c r="X469" s="50"/>
      <c r="Y469" s="50"/>
      <c r="Z469" s="54" t="s">
        <v>522</v>
      </c>
      <c r="AA469" s="23"/>
      <c r="AB469" s="23"/>
      <c r="AC469" s="23"/>
      <c r="AD469" s="23"/>
      <c r="AE469" s="23"/>
      <c r="AF469" s="23"/>
      <c r="AG469" s="23"/>
      <c r="AH469" s="23" t="s">
        <v>61</v>
      </c>
      <c r="AI469" s="23" t="s">
        <v>62</v>
      </c>
      <c r="AJ469" s="14"/>
      <c r="AK469" s="50"/>
      <c r="AL469" s="50"/>
      <c r="AM469" s="50"/>
      <c r="AN469" s="50"/>
      <c r="AO469" s="50"/>
      <c r="AP469" s="50" t="str">
        <f t="shared" si="21"/>
        <v/>
      </c>
      <c r="AQ469" s="50" t="str">
        <f t="shared" si="22"/>
        <v>Confirmed accurate.</v>
      </c>
      <c r="AR469" s="50"/>
      <c r="AS469" s="50" t="str">
        <f t="shared" si="23"/>
        <v>Exclude</v>
      </c>
      <c r="AT469" s="50" t="str">
        <f>IF(VLOOKUP($A469,'Data Notes - Working'!$A$2:$BP$571,55,FALSE)=0,"",VLOOKUP($A469,'Data Notes - Working'!$A$2:$BP$571,55,FALSE))</f>
        <v>No</v>
      </c>
      <c r="AU469" s="50" t="str">
        <f>IF(VLOOKUP($A469,'Data Notes - Working'!$A$2:$BP$571,56,FALSE)=0,"",VLOOKUP($A469,'Data Notes - Working'!$A$2:$BP$571,56,FALSE))</f>
        <v>Resolved</v>
      </c>
      <c r="AV469" s="50" t="str">
        <f>IF(VLOOKUP($A469,'Data Notes - Working'!$A$2:$BP$571,57,FALSE)=0,"",VLOOKUP($A469,'Data Notes - Working'!$A$2:$BP$571,57,FALSE))</f>
        <v/>
      </c>
      <c r="AW469" s="50" t="str">
        <f>IF(VLOOKUP($A469,'Data Notes - Working'!$A$2:$BP$571,58,FALSE)=0,"",VLOOKUP($A469,'Data Notes - Working'!$A$2:$BP$571,58,FALSE))</f>
        <v/>
      </c>
      <c r="AX469" s="50" t="str">
        <f>IF(VLOOKUP(A469,'Data Notes - Working'!A468:BP1037,59,FALSE)=0,"",VLOOKUP(A469,'Data Notes - Working'!A468:BP1037,59,FALSE))</f>
        <v>Yes</v>
      </c>
      <c r="AY469" s="50" t="str">
        <f>IF(VLOOKUP($A469,'Data Notes - Working'!$A$2:$BP$571,60,FALSE)=0,"",VLOOKUP($A469,'Data Notes - Working'!$A$2:$BP$571,60,FALSE))</f>
        <v/>
      </c>
      <c r="AZ469" s="50" t="str">
        <f>IF(VLOOKUP($A469,'Data Notes - Working'!$A$2:$BP$571,61,FALSE)=0,"",VLOOKUP($A469,'Data Notes - Working'!$A$2:$BP$571,61,FALSE))</f>
        <v/>
      </c>
      <c r="BA469" s="50"/>
      <c r="BB469" s="50"/>
      <c r="BC469" s="50"/>
      <c r="BD469" s="50"/>
      <c r="BE469" s="50"/>
      <c r="BF469" s="50"/>
      <c r="BG469" s="50"/>
    </row>
    <row r="470" spans="1:59" s="9" customFormat="1" ht="105">
      <c r="A470" s="13" t="s">
        <v>1765</v>
      </c>
      <c r="B470" s="14" t="s">
        <v>45</v>
      </c>
      <c r="C470" s="14" t="s">
        <v>46</v>
      </c>
      <c r="D470" s="14" t="s">
        <v>47</v>
      </c>
      <c r="E470" s="14" t="s">
        <v>1766</v>
      </c>
      <c r="F470" s="14" t="s">
        <v>1767</v>
      </c>
      <c r="G470" s="13" t="s">
        <v>104</v>
      </c>
      <c r="H470" s="14" t="s">
        <v>157</v>
      </c>
      <c r="I470" s="14" t="s">
        <v>158</v>
      </c>
      <c r="J470" s="14" t="s">
        <v>73</v>
      </c>
      <c r="K470" s="14" t="s">
        <v>107</v>
      </c>
      <c r="L470" s="14" t="s">
        <v>53</v>
      </c>
      <c r="M470" s="14" t="s">
        <v>54</v>
      </c>
      <c r="N470" s="14" t="s">
        <v>54</v>
      </c>
      <c r="O470" s="14" t="s">
        <v>54</v>
      </c>
      <c r="P470" s="14" t="s">
        <v>108</v>
      </c>
      <c r="Q470" s="14" t="s">
        <v>108</v>
      </c>
      <c r="R470" s="14" t="s">
        <v>108</v>
      </c>
      <c r="S470" s="14" t="s">
        <v>108</v>
      </c>
      <c r="T470" s="50" t="s">
        <v>109</v>
      </c>
      <c r="U470" s="50"/>
      <c r="V470" s="50" t="s">
        <v>109</v>
      </c>
      <c r="W470" s="26" t="s">
        <v>1768</v>
      </c>
      <c r="X470" s="50"/>
      <c r="Y470" s="50"/>
      <c r="Z470" s="50"/>
      <c r="AA470" s="23" t="s">
        <v>54</v>
      </c>
      <c r="AB470" s="23" t="s">
        <v>54</v>
      </c>
      <c r="AC470" s="23" t="s">
        <v>54</v>
      </c>
      <c r="AD470" s="14" t="s">
        <v>108</v>
      </c>
      <c r="AE470" s="14" t="s">
        <v>108</v>
      </c>
      <c r="AF470" s="14" t="s">
        <v>108</v>
      </c>
      <c r="AG470" s="14" t="s">
        <v>108</v>
      </c>
      <c r="AH470" s="23" t="s">
        <v>185</v>
      </c>
      <c r="AI470" s="23" t="s">
        <v>101</v>
      </c>
      <c r="AJ470" s="50"/>
      <c r="AK470" s="50" t="s">
        <v>111</v>
      </c>
      <c r="AL470" s="7"/>
      <c r="AM470" s="50"/>
      <c r="AN470" s="50"/>
      <c r="AO470" s="50"/>
      <c r="AP470" s="50" t="str">
        <f t="shared" si="21"/>
        <v>A year to year change of more than 200 (count difference) and 10% was identified for at least one subgroup, assessment type, or grade. Please review the CDQR Year to Year tab. Please resubmit SY 2017-18 data or submit a data note to explain why these data are accurate.</v>
      </c>
      <c r="AQ470" s="50" t="str">
        <f t="shared" si="22"/>
        <v xml:space="preserve">These values have been verified to be correct. Our subgroup populations in the state are often very small. A change to just a few students can often register a large percent change as a result of the N value. </v>
      </c>
      <c r="AR470" s="50"/>
      <c r="AS470" s="50" t="str">
        <f t="shared" si="23"/>
        <v>Include</v>
      </c>
      <c r="AT470" s="50" t="str">
        <f>IF(VLOOKUP($A470,'Data Notes - Working'!$A$2:$BP$571,55,FALSE)=0,"",VLOOKUP($A470,'Data Notes - Working'!$A$2:$BP$571,55,FALSE))</f>
        <v/>
      </c>
      <c r="AU470" s="50" t="str">
        <f>IF(VLOOKUP($A470,'Data Notes - Working'!$A$2:$BP$571,56,FALSE)=0,"",VLOOKUP($A470,'Data Notes - Working'!$A$2:$BP$571,56,FALSE))</f>
        <v/>
      </c>
      <c r="AV470" s="50" t="str">
        <f>IF(VLOOKUP($A470,'Data Notes - Working'!$A$2:$BP$571,57,FALSE)=0,"",VLOOKUP($A470,'Data Notes - Working'!$A$2:$BP$571,57,FALSE))</f>
        <v>Y2Y explained</v>
      </c>
      <c r="AW470" s="50" t="str">
        <f>IF(VLOOKUP($A470,'Data Notes - Working'!$A$2:$BP$571,58,FALSE)=0,"",VLOOKUP($A470,'Data Notes - Working'!$A$2:$BP$571,58,FALSE))</f>
        <v/>
      </c>
      <c r="AX470" s="50" t="str">
        <f>IF(VLOOKUP(A470,'Data Notes - Working'!A469:BP1038,59,FALSE)=0,"",VLOOKUP(A470,'Data Notes - Working'!A469:BP1038,59,FALSE))</f>
        <v>Yes</v>
      </c>
      <c r="AY470" s="50" t="str">
        <f>IF(VLOOKUP($A470,'Data Notes - Working'!$A$2:$BP$571,60,FALSE)=0,"",VLOOKUP($A470,'Data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AZ470" s="50" t="str">
        <f>IF(VLOOKUP($A470,'Data Notes - Working'!$A$2:$BP$571,61,FALSE)=0,"",VLOOKUP($A470,'Data Notes - Working'!$A$2:$BP$571,61,FALSE))</f>
        <v xml:space="preserve">These values have been verified to be correct. Our subgroup populations in the state are often very small. A change to just a few students can often register a large percent change as a result of the N value. </v>
      </c>
      <c r="BA470" s="50"/>
      <c r="BB470" s="50"/>
      <c r="BC470" s="50"/>
      <c r="BD470" s="50"/>
      <c r="BE470" s="50"/>
      <c r="BF470" s="50"/>
      <c r="BG470" s="50"/>
    </row>
    <row r="471" spans="1:59" s="9" customFormat="1" ht="105">
      <c r="A471" s="13" t="s">
        <v>1770</v>
      </c>
      <c r="B471" s="14" t="s">
        <v>45</v>
      </c>
      <c r="C471" s="14" t="s">
        <v>46</v>
      </c>
      <c r="D471" s="14" t="s">
        <v>47</v>
      </c>
      <c r="E471" s="14" t="s">
        <v>1766</v>
      </c>
      <c r="F471" s="14" t="s">
        <v>1767</v>
      </c>
      <c r="G471" s="13" t="s">
        <v>118</v>
      </c>
      <c r="H471" s="14">
        <v>179</v>
      </c>
      <c r="I471" s="14">
        <v>585</v>
      </c>
      <c r="J471" s="14" t="s">
        <v>73</v>
      </c>
      <c r="K471" s="14" t="s">
        <v>121</v>
      </c>
      <c r="L471" s="14" t="s">
        <v>53</v>
      </c>
      <c r="M471" s="14"/>
      <c r="N471" s="14"/>
      <c r="O471" s="14" t="s">
        <v>54</v>
      </c>
      <c r="P471" s="14" t="s">
        <v>108</v>
      </c>
      <c r="Q471" s="14" t="s">
        <v>108</v>
      </c>
      <c r="R471" s="14" t="s">
        <v>108</v>
      </c>
      <c r="S471" s="14" t="s">
        <v>108</v>
      </c>
      <c r="T471" s="50" t="s">
        <v>122</v>
      </c>
      <c r="U471" s="50"/>
      <c r="V471" s="50" t="s">
        <v>122</v>
      </c>
      <c r="W471" s="26" t="s">
        <v>1768</v>
      </c>
      <c r="X471" s="50"/>
      <c r="Y471" s="50"/>
      <c r="Z471" s="50"/>
      <c r="AA471" s="23"/>
      <c r="AB471" s="23"/>
      <c r="AC471" s="23" t="s">
        <v>54</v>
      </c>
      <c r="AD471" s="14" t="s">
        <v>108</v>
      </c>
      <c r="AE471" s="14" t="s">
        <v>108</v>
      </c>
      <c r="AF471" s="14" t="s">
        <v>108</v>
      </c>
      <c r="AG471" s="14" t="s">
        <v>108</v>
      </c>
      <c r="AH471" s="23" t="s">
        <v>185</v>
      </c>
      <c r="AI471" s="23" t="s">
        <v>101</v>
      </c>
      <c r="AJ471" s="50"/>
      <c r="AK471" s="50" t="s">
        <v>124</v>
      </c>
      <c r="AL471" s="50"/>
      <c r="AM471" s="50"/>
      <c r="AN471" s="50"/>
      <c r="AO471" s="50"/>
      <c r="AP471" s="50" t="str">
        <f t="shared" si="21"/>
        <v>A year to year proficiency rate change of more than 15% was identified for at least one subgroup, assessment type, or grade. Please review the CDQR Year to Year tab. Please resubmit SY 2017-18 data or submit a data note to explain why these data are accurate.</v>
      </c>
      <c r="AQ471" s="50" t="str">
        <f t="shared" si="22"/>
        <v xml:space="preserve">These values have been verified to be correct. Our subgroup populations in the state are often very small. A change to just a few students can often register a large percent change as a result of the N value. </v>
      </c>
      <c r="AR471" s="50"/>
      <c r="AS471" s="50" t="str">
        <f t="shared" si="23"/>
        <v>Include</v>
      </c>
      <c r="AT471" s="50" t="str">
        <f>IF(VLOOKUP($A471,'Data Notes - Working'!$A$2:$BP$571,55,FALSE)=0,"",VLOOKUP($A471,'Data Notes - Working'!$A$2:$BP$571,55,FALSE))</f>
        <v>Science-only issue</v>
      </c>
      <c r="AU471" s="50" t="str">
        <f>IF(VLOOKUP($A471,'Data Notes - Working'!$A$2:$BP$571,56,FALSE)=0,"",VLOOKUP($A471,'Data Notes - Working'!$A$2:$BP$571,56,FALSE))</f>
        <v/>
      </c>
      <c r="AV471" s="50" t="str">
        <f>IF(VLOOKUP($A471,'Data Notes - Working'!$A$2:$BP$571,57,FALSE)=0,"",VLOOKUP($A471,'Data Notes - Working'!$A$2:$BP$571,57,FALSE))</f>
        <v>Y2Y explained</v>
      </c>
      <c r="AW471" s="50" t="str">
        <f>IF(VLOOKUP($A471,'Data Notes - Working'!$A$2:$BP$571,58,FALSE)=0,"",VLOOKUP($A471,'Data Notes - Working'!$A$2:$BP$571,58,FALSE))</f>
        <v/>
      </c>
      <c r="AX471" s="50" t="str">
        <f>IF(VLOOKUP(A471,'Data Notes - Working'!A470:BP1039,59,FALSE)=0,"",VLOOKUP(A471,'Data Notes - Working'!A470:BP1039,59,FALSE))</f>
        <v>Yes</v>
      </c>
      <c r="AY471" s="50" t="str">
        <f>IF(VLOOKUP($A471,'Data Notes - Working'!$A$2:$BP$571,60,FALSE)=0,"",VLOOKUP($A471,'Data Notes - Working'!$A$2:$BP$571,60,FALSE))</f>
        <v>A year to year proficiency rate change of more than 15% was identified for at least one subgroup, assessment type, or grade. Please review the CDQR Year to Year tab. Please resubmit SY 2017-18 data or submit a data note to explain why these data are accurate.
ED Note: State indicated that data were correct as reported.</v>
      </c>
      <c r="AZ471" s="50" t="str">
        <f>IF(VLOOKUP($A471,'Data Notes - Working'!$A$2:$BP$571,61,FALSE)=0,"",VLOOKUP($A471,'Data Notes - Working'!$A$2:$BP$571,61,FALSE))</f>
        <v xml:space="preserve">These values have been verified to be correct. Our subgroup populations in the state are often very small. A change to just a few students can often register a large percent change as a result of the N value. </v>
      </c>
      <c r="BA471" s="50"/>
      <c r="BB471" s="50"/>
      <c r="BC471" s="50"/>
      <c r="BD471" s="50"/>
      <c r="BE471" s="50"/>
      <c r="BF471" s="50"/>
      <c r="BG471" s="50"/>
    </row>
    <row r="472" spans="1:59" s="9" customFormat="1" ht="195">
      <c r="A472" s="13" t="s">
        <v>1771</v>
      </c>
      <c r="B472" s="14" t="s">
        <v>45</v>
      </c>
      <c r="C472" s="14" t="s">
        <v>46</v>
      </c>
      <c r="D472" s="14" t="s">
        <v>47</v>
      </c>
      <c r="E472" s="14" t="s">
        <v>1766</v>
      </c>
      <c r="F472" s="14" t="s">
        <v>1767</v>
      </c>
      <c r="G472" s="13" t="s">
        <v>127</v>
      </c>
      <c r="H472" s="14" t="s">
        <v>128</v>
      </c>
      <c r="I472" s="14" t="s">
        <v>129</v>
      </c>
      <c r="J472" s="14" t="s">
        <v>51</v>
      </c>
      <c r="K472" s="14" t="s">
        <v>130</v>
      </c>
      <c r="L472" s="14" t="s">
        <v>53</v>
      </c>
      <c r="M472" s="14"/>
      <c r="N472" s="14" t="s">
        <v>54</v>
      </c>
      <c r="O472" s="14"/>
      <c r="P472" s="14" t="s">
        <v>131</v>
      </c>
      <c r="Q472" s="14" t="s">
        <v>133</v>
      </c>
      <c r="R472" s="14" t="s">
        <v>133</v>
      </c>
      <c r="S472" s="14" t="s">
        <v>58</v>
      </c>
      <c r="T472" s="50" t="s">
        <v>1772</v>
      </c>
      <c r="U472" s="50"/>
      <c r="V472" s="50" t="s">
        <v>1772</v>
      </c>
      <c r="W472" s="26" t="s">
        <v>1773</v>
      </c>
      <c r="X472" s="50"/>
      <c r="Y472" s="50"/>
      <c r="Z472" s="50"/>
      <c r="AA472" s="23"/>
      <c r="AB472" s="23" t="s">
        <v>54</v>
      </c>
      <c r="AC472" s="23"/>
      <c r="AD472" s="14" t="s">
        <v>131</v>
      </c>
      <c r="AE472" s="14" t="s">
        <v>133</v>
      </c>
      <c r="AF472" s="14" t="s">
        <v>133</v>
      </c>
      <c r="AG472" s="14" t="s">
        <v>58</v>
      </c>
      <c r="AH472" s="23" t="s">
        <v>185</v>
      </c>
      <c r="AI472" s="23" t="s">
        <v>101</v>
      </c>
      <c r="AJ472" s="50"/>
      <c r="AK472" s="50" t="s">
        <v>1772</v>
      </c>
      <c r="AL472" s="50"/>
      <c r="AM472" s="50"/>
      <c r="AN472" s="50"/>
      <c r="AO472" s="50"/>
      <c r="AP472" s="50" t="str">
        <f t="shared" si="21"/>
        <v>Across file comparison: The SEA GRAND TOTAL number of students in the LEP subgroup who took an assessment and received a valid score (2330 students) (FS 178) does not equal the number of students in the LEP subgroup who participated in the assessment (2461 students) (FS 188). This is a discrepancy of -131 students, or -5%. Similar discrepancies exist at the LEA and School levels. Please revise data and resubmit or explain in a data note why these data are accurate.</v>
      </c>
      <c r="AQ472" s="50" t="str">
        <f t="shared" si="22"/>
        <v>These values have been verified to be correct. This subgroup population has a history of having a high percentage of students who show as participating, but who do not have a valid score at the end of the assessment period. In the 16-17 SY there were 2267 student who took an assessment and received a valid score (FS 178) and 2460 students who participated. This was a -8% difference. This year we have improved this number with only a -5% difference in the number of students who participated and who also have received a valid assessment score.</v>
      </c>
      <c r="AR472" s="50"/>
      <c r="AS472" s="50" t="str">
        <f t="shared" si="23"/>
        <v>Include</v>
      </c>
      <c r="AT472" s="50" t="str">
        <f>IF(VLOOKUP($A472,'Data Notes - Working'!$A$2:$BP$571,55,FALSE)=0,"",VLOOKUP($A472,'Data Notes - Working'!$A$2:$BP$571,55,FALSE))</f>
        <v/>
      </c>
      <c r="AU472" s="50" t="str">
        <f>IF(VLOOKUP($A472,'Data Notes - Working'!$A$2:$BP$571,56,FALSE)=0,"",VLOOKUP($A472,'Data Notes - Working'!$A$2:$BP$571,56,FALSE))</f>
        <v/>
      </c>
      <c r="AV472" s="50" t="str">
        <f>IF(VLOOKUP($A472,'Data Notes - Working'!$A$2:$BP$571,57,FALSE)=0,"",VLOOKUP($A472,'Data Notes - Working'!$A$2:$BP$571,57,FALSE))</f>
        <v/>
      </c>
      <c r="AW472" s="50" t="str">
        <f>IF(VLOOKUP($A472,'Data Notes - Working'!$A$2:$BP$571,58,FALSE)=0,"",VLOOKUP($A472,'Data Notes - Working'!$A$2:$BP$571,58,FALSE))</f>
        <v/>
      </c>
      <c r="AX472" s="50" t="str">
        <f>IF(VLOOKUP(A472,'Data Notes - Working'!A471:BP1040,59,FALSE)=0,"",VLOOKUP(A472,'Data Notes - Working'!A471:BP1040,59,FALSE))</f>
        <v>Yes</v>
      </c>
      <c r="AY472" s="50" t="str">
        <f>IF(VLOOKUP($A472,'Data Notes - Working'!$A$2:$BP$571,60,FALSE)=0,"",VLOOKUP($A472,'Data Notes - Working'!$A$2:$BP$571,60,FALSE))</f>
        <v>Across file comparison: The SEA GRAND TOTAL number of students in the LEP subgroup who took an assessment and received a valid score (2330 students) (FS 178) does not equal the number of students in the LEP subgroup who participated in the assessment (2461 students) (FS 188). This is a discrepancy of -131 students, or -5%. Similar discrepancies exist at the LEA and School levels. Please revise data and resubmit or explain in a data note why these data are accurate.
ED Note: State indicated that data were correct as reported.</v>
      </c>
      <c r="AZ472" s="50" t="str">
        <f>IF(VLOOKUP($A472,'Data Notes - Working'!$A$2:$BP$571,61,FALSE)=0,"",VLOOKUP($A472,'Data Notes - Working'!$A$2:$BP$571,61,FALSE))</f>
        <v>These values have been verified to be correct. This subgroup population has a history of having a high percentage of students who show as participating, but who do not have a valid score at the end of the assessment period. In the 16-17 SY there were 2267 student who took an assessment and received a valid score (FS 178) and 2460 students who participated. This was a -8% difference. This year we have improved this number with only a -5% difference in the number of students who participated and who also have received a valid assessment score.</v>
      </c>
      <c r="BA472" s="50"/>
      <c r="BB472" s="50"/>
      <c r="BC472" s="50"/>
      <c r="BD472" s="50"/>
      <c r="BE472" s="50"/>
      <c r="BF472" s="50"/>
      <c r="BG472" s="50"/>
    </row>
    <row r="473" spans="1:59" ht="78.75">
      <c r="A473" s="13" t="s">
        <v>1774</v>
      </c>
      <c r="B473" s="14" t="s">
        <v>45</v>
      </c>
      <c r="C473" s="14" t="s">
        <v>46</v>
      </c>
      <c r="D473" s="14" t="s">
        <v>47</v>
      </c>
      <c r="E473" s="14" t="s">
        <v>1766</v>
      </c>
      <c r="F473" s="14" t="s">
        <v>1767</v>
      </c>
      <c r="G473" s="17" t="s">
        <v>518</v>
      </c>
      <c r="H473" s="14">
        <v>185</v>
      </c>
      <c r="I473" s="14">
        <v>588</v>
      </c>
      <c r="J473" s="14" t="s">
        <v>73</v>
      </c>
      <c r="K473" s="14" t="s">
        <v>519</v>
      </c>
      <c r="L473" s="14" t="s">
        <v>53</v>
      </c>
      <c r="M473" s="14" t="s">
        <v>54</v>
      </c>
      <c r="N473" s="14"/>
      <c r="O473" s="14"/>
      <c r="P473" s="14" t="s">
        <v>1775</v>
      </c>
      <c r="Q473" s="14" t="s">
        <v>56</v>
      </c>
      <c r="R473" s="14" t="s">
        <v>68</v>
      </c>
      <c r="S473" s="14" t="s">
        <v>58</v>
      </c>
      <c r="T473" s="50" t="s">
        <v>1776</v>
      </c>
      <c r="U473" s="50"/>
      <c r="V473" s="50" t="s">
        <v>1777</v>
      </c>
      <c r="W473" s="26" t="s">
        <v>1768</v>
      </c>
      <c r="X473" s="50"/>
      <c r="Y473" s="50"/>
      <c r="Z473" s="54" t="s">
        <v>522</v>
      </c>
      <c r="AA473" s="23"/>
      <c r="AB473" s="23"/>
      <c r="AC473" s="23"/>
      <c r="AD473" s="23"/>
      <c r="AE473" s="23"/>
      <c r="AF473" s="23"/>
      <c r="AG473" s="23"/>
      <c r="AH473" s="23" t="s">
        <v>61</v>
      </c>
      <c r="AI473" s="23" t="s">
        <v>62</v>
      </c>
      <c r="AJ473" s="14"/>
      <c r="AK473" s="50"/>
      <c r="AL473" s="50"/>
      <c r="AM473" s="50"/>
      <c r="AN473" s="50"/>
      <c r="AO473" s="50"/>
      <c r="AP473" s="50" t="str">
        <f t="shared" si="21"/>
        <v/>
      </c>
      <c r="AQ473" s="50" t="str">
        <f t="shared" si="22"/>
        <v xml:space="preserve">These values have been verified to be correct. Our subgroup populations in the state are often very small. A change to just a few students can often register a large percent change as a result of the N value. </v>
      </c>
      <c r="AR473" s="49"/>
      <c r="AS473" s="50" t="str">
        <f t="shared" si="23"/>
        <v>Exclude</v>
      </c>
      <c r="AT473" s="50" t="str">
        <f>IF(VLOOKUP($A473,'Data Notes - Working'!$A$2:$BP$571,55,FALSE)=0,"",VLOOKUP($A473,'Data Notes - Working'!$A$2:$BP$571,55,FALSE))</f>
        <v>No</v>
      </c>
      <c r="AU473" s="50" t="str">
        <f>IF(VLOOKUP($A473,'Data Notes - Working'!$A$2:$BP$571,56,FALSE)=0,"",VLOOKUP($A473,'Data Notes - Working'!$A$2:$BP$571,56,FALSE))</f>
        <v>Resolved</v>
      </c>
      <c r="AV473" s="50" t="str">
        <f>IF(VLOOKUP($A473,'Data Notes - Working'!$A$2:$BP$571,57,FALSE)=0,"",VLOOKUP($A473,'Data Notes - Working'!$A$2:$BP$571,57,FALSE))</f>
        <v/>
      </c>
      <c r="AW473" s="50" t="str">
        <f>IF(VLOOKUP($A473,'Data Notes - Working'!$A$2:$BP$571,58,FALSE)=0,"",VLOOKUP($A473,'Data Notes - Working'!$A$2:$BP$571,58,FALSE))</f>
        <v/>
      </c>
      <c r="AX473" s="50" t="str">
        <f>IF(VLOOKUP(A473,'Data Notes - Working'!A472:BP1041,59,FALSE)=0,"",VLOOKUP(A473,'Data Notes - Working'!A472:BP1041,59,FALSE))</f>
        <v>Yes</v>
      </c>
      <c r="AY473" s="50" t="str">
        <f>IF(VLOOKUP($A473,'Data Notes - Working'!$A$2:$BP$571,60,FALSE)=0,"",VLOOKUP($A473,'Data Notes - Working'!$A$2:$BP$571,60,FALSE))</f>
        <v/>
      </c>
      <c r="AZ473" s="50" t="str">
        <f>IF(VLOOKUP($A473,'Data Notes - Working'!$A$2:$BP$571,61,FALSE)=0,"",VLOOKUP($A473,'Data Notes - Working'!$A$2:$BP$571,61,FALSE))</f>
        <v/>
      </c>
      <c r="BA473" s="49"/>
      <c r="BB473" s="49"/>
      <c r="BC473" s="49"/>
      <c r="BD473" s="49"/>
      <c r="BE473" s="49"/>
      <c r="BF473" s="49"/>
      <c r="BG473" s="49"/>
    </row>
    <row r="474" spans="1:59" ht="78.75">
      <c r="A474" s="13" t="s">
        <v>1778</v>
      </c>
      <c r="B474" s="14" t="s">
        <v>45</v>
      </c>
      <c r="C474" s="14" t="s">
        <v>46</v>
      </c>
      <c r="D474" s="14" t="s">
        <v>47</v>
      </c>
      <c r="E474" s="14" t="s">
        <v>1766</v>
      </c>
      <c r="F474" s="14" t="s">
        <v>1767</v>
      </c>
      <c r="G474" s="17" t="s">
        <v>518</v>
      </c>
      <c r="H474" s="14">
        <v>188</v>
      </c>
      <c r="I474" s="14">
        <v>589</v>
      </c>
      <c r="J474" s="14" t="s">
        <v>73</v>
      </c>
      <c r="K474" s="14" t="s">
        <v>519</v>
      </c>
      <c r="L474" s="14" t="s">
        <v>53</v>
      </c>
      <c r="M474" s="14"/>
      <c r="N474" s="14" t="s">
        <v>54</v>
      </c>
      <c r="O474" s="14"/>
      <c r="P474" s="14" t="s">
        <v>572</v>
      </c>
      <c r="Q474" s="14" t="s">
        <v>56</v>
      </c>
      <c r="R474" s="14" t="s">
        <v>68</v>
      </c>
      <c r="S474" s="14" t="s">
        <v>58</v>
      </c>
      <c r="T474" s="50" t="s">
        <v>1779</v>
      </c>
      <c r="U474" s="50"/>
      <c r="V474" s="50" t="s">
        <v>1780</v>
      </c>
      <c r="W474" s="26" t="s">
        <v>1768</v>
      </c>
      <c r="X474" s="50"/>
      <c r="Y474" s="50"/>
      <c r="Z474" s="54" t="s">
        <v>522</v>
      </c>
      <c r="AA474" s="23"/>
      <c r="AB474" s="23"/>
      <c r="AC474" s="23"/>
      <c r="AD474" s="23"/>
      <c r="AE474" s="23"/>
      <c r="AF474" s="23"/>
      <c r="AG474" s="23"/>
      <c r="AH474" s="23" t="s">
        <v>61</v>
      </c>
      <c r="AI474" s="23" t="s">
        <v>62</v>
      </c>
      <c r="AJ474" s="14"/>
      <c r="AK474" s="50"/>
      <c r="AL474" s="50"/>
      <c r="AM474" s="50"/>
      <c r="AN474" s="50"/>
      <c r="AO474" s="50"/>
      <c r="AP474" s="50" t="str">
        <f t="shared" si="21"/>
        <v/>
      </c>
      <c r="AQ474" s="50" t="str">
        <f t="shared" si="22"/>
        <v xml:space="preserve">These values have been verified to be correct. Our subgroup populations in the state are often very small. A change to just a few students can often register a large percent change as a result of the N value. </v>
      </c>
      <c r="AR474" s="49"/>
      <c r="AS474" s="50" t="str">
        <f t="shared" si="23"/>
        <v>Exclude</v>
      </c>
      <c r="AT474" s="50" t="str">
        <f>IF(VLOOKUP($A474,'Data Notes - Working'!$A$2:$BP$571,55,FALSE)=0,"",VLOOKUP($A474,'Data Notes - Working'!$A$2:$BP$571,55,FALSE))</f>
        <v>No</v>
      </c>
      <c r="AU474" s="50" t="str">
        <f>IF(VLOOKUP($A474,'Data Notes - Working'!$A$2:$BP$571,56,FALSE)=0,"",VLOOKUP($A474,'Data Notes - Working'!$A$2:$BP$571,56,FALSE))</f>
        <v>Resolved</v>
      </c>
      <c r="AV474" s="50" t="str">
        <f>IF(VLOOKUP($A474,'Data Notes - Working'!$A$2:$BP$571,57,FALSE)=0,"",VLOOKUP($A474,'Data Notes - Working'!$A$2:$BP$571,57,FALSE))</f>
        <v/>
      </c>
      <c r="AW474" s="50" t="str">
        <f>IF(VLOOKUP($A474,'Data Notes - Working'!$A$2:$BP$571,58,FALSE)=0,"",VLOOKUP($A474,'Data Notes - Working'!$A$2:$BP$571,58,FALSE))</f>
        <v/>
      </c>
      <c r="AX474" s="50" t="str">
        <f>IF(VLOOKUP(A474,'Data Notes - Working'!A473:BP1042,59,FALSE)=0,"",VLOOKUP(A474,'Data Notes - Working'!A473:BP1042,59,FALSE))</f>
        <v>Yes</v>
      </c>
      <c r="AY474" s="50" t="str">
        <f>IF(VLOOKUP($A474,'Data Notes - Working'!$A$2:$BP$571,60,FALSE)=0,"",VLOOKUP($A474,'Data Notes - Working'!$A$2:$BP$571,60,FALSE))</f>
        <v/>
      </c>
      <c r="AZ474" s="50" t="str">
        <f>IF(VLOOKUP($A474,'Data Notes - Working'!$A$2:$BP$571,61,FALSE)=0,"",VLOOKUP($A474,'Data Notes - Working'!$A$2:$BP$571,61,FALSE))</f>
        <v/>
      </c>
      <c r="BA474" s="49"/>
      <c r="BB474" s="49"/>
      <c r="BC474" s="49"/>
      <c r="BD474" s="49"/>
      <c r="BE474" s="49"/>
      <c r="BF474" s="49"/>
      <c r="BG474" s="49"/>
    </row>
    <row r="475" spans="1:59" ht="180">
      <c r="A475" s="13" t="s">
        <v>1781</v>
      </c>
      <c r="B475" s="14" t="s">
        <v>45</v>
      </c>
      <c r="C475" s="14" t="s">
        <v>46</v>
      </c>
      <c r="D475" s="14" t="s">
        <v>47</v>
      </c>
      <c r="E475" s="14" t="s">
        <v>1766</v>
      </c>
      <c r="F475" s="14" t="s">
        <v>1767</v>
      </c>
      <c r="G475" s="17" t="s">
        <v>136</v>
      </c>
      <c r="H475" s="18">
        <v>185</v>
      </c>
      <c r="I475" s="14">
        <v>588</v>
      </c>
      <c r="J475" s="14" t="s">
        <v>73</v>
      </c>
      <c r="K475" s="14" t="s">
        <v>137</v>
      </c>
      <c r="L475" s="14" t="s">
        <v>53</v>
      </c>
      <c r="M475" s="14" t="s">
        <v>54</v>
      </c>
      <c r="N475" s="14"/>
      <c r="O475" s="14"/>
      <c r="P475" s="14" t="s">
        <v>55</v>
      </c>
      <c r="Q475" s="14" t="s">
        <v>56</v>
      </c>
      <c r="R475" s="14" t="s">
        <v>140</v>
      </c>
      <c r="S475" s="14" t="s">
        <v>58</v>
      </c>
      <c r="T475" s="50" t="s">
        <v>642</v>
      </c>
      <c r="U475" s="50"/>
      <c r="V475" s="50" t="s">
        <v>1782</v>
      </c>
      <c r="W475" s="26" t="s">
        <v>1783</v>
      </c>
      <c r="X475" s="50"/>
      <c r="Y475" s="50"/>
      <c r="Z475" s="50" t="s">
        <v>437</v>
      </c>
      <c r="AA475" s="23" t="s">
        <v>54</v>
      </c>
      <c r="AB475" s="23"/>
      <c r="AC475" s="23"/>
      <c r="AD475" s="14" t="s">
        <v>139</v>
      </c>
      <c r="AE475" s="14" t="s">
        <v>133</v>
      </c>
      <c r="AF475" s="14" t="s">
        <v>140</v>
      </c>
      <c r="AG475" s="14" t="s">
        <v>141</v>
      </c>
      <c r="AH475" s="23" t="s">
        <v>185</v>
      </c>
      <c r="AI475" s="23" t="s">
        <v>101</v>
      </c>
      <c r="AJ475" s="50"/>
      <c r="AK475" s="50" t="s">
        <v>1782</v>
      </c>
      <c r="AL475" s="50"/>
      <c r="AM475" s="50"/>
      <c r="AN475" s="50"/>
      <c r="AO475" s="50"/>
      <c r="AP475" s="50" t="str">
        <f t="shared" si="21"/>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AQ475" s="50" t="str">
        <f t="shared" si="22"/>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v>
      </c>
      <c r="AR475" s="49"/>
      <c r="AS475" s="50" t="str">
        <f t="shared" si="23"/>
        <v>Include</v>
      </c>
      <c r="AT475" s="50" t="str">
        <f>IF(VLOOKUP($A475,'Data Notes - Working'!$A$2:$BP$571,55,FALSE)=0,"",VLOOKUP($A475,'Data Notes - Working'!$A$2:$BP$571,55,FALSE))</f>
        <v/>
      </c>
      <c r="AU475" s="50" t="str">
        <f>IF(VLOOKUP($A475,'Data Notes - Working'!$A$2:$BP$571,56,FALSE)=0,"",VLOOKUP($A475,'Data Notes - Working'!$A$2:$BP$571,56,FALSE))</f>
        <v/>
      </c>
      <c r="AV475" s="50" t="str">
        <f>IF(VLOOKUP($A475,'Data Notes - Working'!$A$2:$BP$571,57,FALSE)=0,"",VLOOKUP($A475,'Data Notes - Working'!$A$2:$BP$571,57,FALSE))</f>
        <v/>
      </c>
      <c r="AW475" s="50" t="str">
        <f>IF(VLOOKUP($A475,'Data Notes - Working'!$A$2:$BP$571,58,FALSE)=0,"",VLOOKUP($A475,'Data Notes - Working'!$A$2:$BP$571,58,FALSE))</f>
        <v/>
      </c>
      <c r="AX475" s="50" t="str">
        <f>IF(VLOOKUP(A475,'Data Notes - Working'!A474:BP1043,59,FALSE)=0,"",VLOOKUP(A475,'Data Notes - Working'!A474:BP1043,59,FALSE))</f>
        <v>No</v>
      </c>
      <c r="AY475" s="50" t="str">
        <f>IF(VLOOKUP($A475,'Data Notes - Working'!$A$2:$BP$571,60,FALSE)=0,"",VLOOKUP($A475,'Data Notes - Working'!$A$2:$BP$571,60,FALSE))</f>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AZ475" s="50" t="str">
        <f>IF(VLOOKUP($A475,'Data Notes - Working'!$A$2:$BP$571,61,FALSE)=0,"",VLOOKUP($A475,'Data Notes - Working'!$A$2:$BP$571,61,FALSE))</f>
        <v>South Dakota [has]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v>
      </c>
      <c r="BA475" s="49"/>
      <c r="BB475" s="49"/>
      <c r="BC475" s="49"/>
      <c r="BD475" s="49"/>
      <c r="BE475" s="49"/>
      <c r="BF475" s="49"/>
      <c r="BG475" s="49"/>
    </row>
    <row r="476" spans="1:59" ht="180">
      <c r="A476" s="13" t="s">
        <v>1785</v>
      </c>
      <c r="B476" s="14" t="s">
        <v>45</v>
      </c>
      <c r="C476" s="14" t="s">
        <v>46</v>
      </c>
      <c r="D476" s="14" t="s">
        <v>47</v>
      </c>
      <c r="E476" s="14" t="s">
        <v>1766</v>
      </c>
      <c r="F476" s="14" t="s">
        <v>1767</v>
      </c>
      <c r="G476" s="17" t="s">
        <v>136</v>
      </c>
      <c r="H476" s="18">
        <v>188</v>
      </c>
      <c r="I476" s="14">
        <v>589</v>
      </c>
      <c r="J476" s="14" t="s">
        <v>73</v>
      </c>
      <c r="K476" s="14" t="s">
        <v>137</v>
      </c>
      <c r="L476" s="14" t="s">
        <v>53</v>
      </c>
      <c r="M476" s="14"/>
      <c r="N476" s="14" t="s">
        <v>54</v>
      </c>
      <c r="O476" s="14"/>
      <c r="P476" s="14" t="s">
        <v>55</v>
      </c>
      <c r="Q476" s="14" t="s">
        <v>56</v>
      </c>
      <c r="R476" s="14" t="s">
        <v>140</v>
      </c>
      <c r="S476" s="14" t="s">
        <v>58</v>
      </c>
      <c r="T476" s="50" t="s">
        <v>1786</v>
      </c>
      <c r="U476" s="50"/>
      <c r="V476" s="50" t="s">
        <v>1787</v>
      </c>
      <c r="W476" s="26" t="s">
        <v>1783</v>
      </c>
      <c r="X476" s="50"/>
      <c r="Y476" s="50"/>
      <c r="Z476" s="50" t="s">
        <v>437</v>
      </c>
      <c r="AA476" s="23"/>
      <c r="AB476" s="23" t="s">
        <v>54</v>
      </c>
      <c r="AC476" s="23"/>
      <c r="AD476" s="14" t="s">
        <v>139</v>
      </c>
      <c r="AE476" s="14" t="s">
        <v>133</v>
      </c>
      <c r="AF476" s="14" t="s">
        <v>140</v>
      </c>
      <c r="AG476" s="14" t="s">
        <v>141</v>
      </c>
      <c r="AH476" s="23" t="s">
        <v>185</v>
      </c>
      <c r="AI476" s="23" t="s">
        <v>101</v>
      </c>
      <c r="AJ476" s="50"/>
      <c r="AK476" s="50" t="s">
        <v>1787</v>
      </c>
      <c r="AL476" s="50"/>
      <c r="AM476" s="49"/>
      <c r="AN476" s="49"/>
      <c r="AO476" s="49"/>
      <c r="AP476" s="50" t="str">
        <f t="shared" si="21"/>
        <v xml:space="preserve">1% CWD Alternate Assessment Participation [READING/LANGUAGE ARTS]: Students with Disabilities (IDEA) (CWD) taking the alternate assessment based on alternate achievement standards (ALTPARTALTACH) make up 1.15%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476" s="50" t="str">
        <f t="shared" si="22"/>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v>
      </c>
      <c r="AR476" s="49"/>
      <c r="AS476" s="50" t="str">
        <f t="shared" si="23"/>
        <v>Include</v>
      </c>
      <c r="AT476" s="50" t="str">
        <f>IF(VLOOKUP($A476,'Data Notes - Working'!$A$2:$BP$571,55,FALSE)=0,"",VLOOKUP($A476,'Data Notes - Working'!$A$2:$BP$571,55,FALSE))</f>
        <v/>
      </c>
      <c r="AU476" s="50" t="str">
        <f>IF(VLOOKUP($A476,'Data Notes - Working'!$A$2:$BP$571,56,FALSE)=0,"",VLOOKUP($A476,'Data Notes - Working'!$A$2:$BP$571,56,FALSE))</f>
        <v/>
      </c>
      <c r="AV476" s="50" t="str">
        <f>IF(VLOOKUP($A476,'Data Notes - Working'!$A$2:$BP$571,57,FALSE)=0,"",VLOOKUP($A476,'Data Notes - Working'!$A$2:$BP$571,57,FALSE))</f>
        <v/>
      </c>
      <c r="AW476" s="50" t="str">
        <f>IF(VLOOKUP($A476,'Data Notes - Working'!$A$2:$BP$571,58,FALSE)=0,"",VLOOKUP($A476,'Data Notes - Working'!$A$2:$BP$571,58,FALSE))</f>
        <v/>
      </c>
      <c r="AX476" s="50" t="str">
        <f>IF(VLOOKUP(A476,'Data Notes - Working'!A475:BP1044,59,FALSE)=0,"",VLOOKUP(A476,'Data Notes - Working'!A475:BP1044,59,FALSE))</f>
        <v>No</v>
      </c>
      <c r="AY476" s="50" t="str">
        <f>IF(VLOOKUP($A476,'Data Notes - Working'!$A$2:$BP$571,60,FALSE)=0,"",VLOOKUP($A476,'Data Notes - Working'!$A$2:$BP$571,60,FALSE))</f>
        <v xml:space="preserve">1% CWD Alternate Assessment Participation [READING/LANGUAGE ARTS]: Students with Disabilities (IDEA) (CWD) taking the alternate assessment based on alternate achievement standards (ALTPARTALTACH) make up 1.15%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76" s="50" t="str">
        <f>IF(VLOOKUP($A476,'Data Notes - Working'!$A$2:$BP$571,61,FALSE)=0,"",VLOOKUP($A476,'Data Notes - Working'!$A$2:$BP$571,61,FALSE))</f>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v>
      </c>
      <c r="BA476" s="49"/>
      <c r="BB476" s="49"/>
      <c r="BC476" s="49"/>
      <c r="BD476" s="49"/>
      <c r="BE476" s="49"/>
      <c r="BF476" s="49"/>
      <c r="BG476" s="49"/>
    </row>
    <row r="477" spans="1:59" ht="180">
      <c r="A477" s="13" t="s">
        <v>1788</v>
      </c>
      <c r="B477" s="14" t="s">
        <v>45</v>
      </c>
      <c r="C477" s="14" t="s">
        <v>46</v>
      </c>
      <c r="D477" s="14" t="s">
        <v>47</v>
      </c>
      <c r="E477" s="14" t="s">
        <v>1766</v>
      </c>
      <c r="F477" s="14" t="s">
        <v>1767</v>
      </c>
      <c r="G477" s="17" t="s">
        <v>136</v>
      </c>
      <c r="H477" s="18">
        <v>189</v>
      </c>
      <c r="I477" s="14">
        <v>590</v>
      </c>
      <c r="J477" s="14" t="s">
        <v>73</v>
      </c>
      <c r="K477" s="14" t="s">
        <v>137</v>
      </c>
      <c r="L477" s="14" t="s">
        <v>53</v>
      </c>
      <c r="M477" s="14"/>
      <c r="N477" s="14"/>
      <c r="O477" s="14" t="s">
        <v>54</v>
      </c>
      <c r="P477" s="14" t="s">
        <v>55</v>
      </c>
      <c r="Q477" s="14" t="s">
        <v>56</v>
      </c>
      <c r="R477" s="14" t="s">
        <v>140</v>
      </c>
      <c r="S477" s="14" t="s">
        <v>58</v>
      </c>
      <c r="T477" s="50" t="s">
        <v>1789</v>
      </c>
      <c r="U477" s="50"/>
      <c r="V477" s="50" t="s">
        <v>1790</v>
      </c>
      <c r="W477" s="26" t="s">
        <v>1783</v>
      </c>
      <c r="X477" s="50"/>
      <c r="Y477" s="50"/>
      <c r="Z477" s="50" t="s">
        <v>437</v>
      </c>
      <c r="AA477" s="23"/>
      <c r="AB477" s="23"/>
      <c r="AC477" s="23" t="s">
        <v>54</v>
      </c>
      <c r="AD477" s="14" t="s">
        <v>139</v>
      </c>
      <c r="AE477" s="14" t="s">
        <v>133</v>
      </c>
      <c r="AF477" s="14" t="s">
        <v>140</v>
      </c>
      <c r="AG477" s="14" t="s">
        <v>141</v>
      </c>
      <c r="AH477" s="23" t="s">
        <v>185</v>
      </c>
      <c r="AI477" s="23" t="s">
        <v>101</v>
      </c>
      <c r="AJ477" s="50"/>
      <c r="AK477" s="50" t="s">
        <v>1791</v>
      </c>
      <c r="AL477" s="50"/>
      <c r="AM477" s="49"/>
      <c r="AN477" s="49"/>
      <c r="AO477" s="49"/>
      <c r="AP477" s="50" t="str">
        <f t="shared" si="21"/>
        <v>1% CWD Alternate Assessment Participation [SCIENCE]: Students with Disabilities (IDEA) (CWD) taking the alternate assessment based on alternate achievement standards (ALTPARTALTACH) make up 1.14%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477" s="50" t="str">
        <f t="shared" si="22"/>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v>
      </c>
      <c r="AR477" s="49"/>
      <c r="AS477" s="50" t="str">
        <f t="shared" si="23"/>
        <v>Include</v>
      </c>
      <c r="AT477" s="50" t="str">
        <f>IF(VLOOKUP($A477,'Data Notes - Working'!$A$2:$BP$571,55,FALSE)=0,"",VLOOKUP($A477,'Data Notes - Working'!$A$2:$BP$571,55,FALSE))</f>
        <v>Science-only issue</v>
      </c>
      <c r="AU477" s="50" t="str">
        <f>IF(VLOOKUP($A477,'Data Notes - Working'!$A$2:$BP$571,56,FALSE)=0,"",VLOOKUP($A477,'Data Notes - Working'!$A$2:$BP$571,56,FALSE))</f>
        <v/>
      </c>
      <c r="AV477" s="50" t="str">
        <f>IF(VLOOKUP($A477,'Data Notes - Working'!$A$2:$BP$571,57,FALSE)=0,"",VLOOKUP($A477,'Data Notes - Working'!$A$2:$BP$571,57,FALSE))</f>
        <v/>
      </c>
      <c r="AW477" s="50" t="str">
        <f>IF(VLOOKUP($A477,'Data Notes - Working'!$A$2:$BP$571,58,FALSE)=0,"",VLOOKUP($A477,'Data Notes - Working'!$A$2:$BP$571,58,FALSE))</f>
        <v/>
      </c>
      <c r="AX477" s="50" t="str">
        <f>IF(VLOOKUP(A477,'Data Notes - Working'!A476:BP1045,59,FALSE)=0,"",VLOOKUP(A477,'Data Notes - Working'!A476:BP1045,59,FALSE))</f>
        <v>No</v>
      </c>
      <c r="AY477" s="50" t="str">
        <f>IF(VLOOKUP($A477,'Data Notes - Working'!$A$2:$BP$571,60,FALSE)=0,"",VLOOKUP($A477,'Data Notes - Working'!$A$2:$BP$571,60,FALSE))</f>
        <v>1% CWD Alternate Assessment Participation [SCIENCE]: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77" s="50" t="str">
        <f>IF(VLOOKUP($A477,'Data Notes - Working'!$A$2:$BP$571,61,FALSE)=0,"",VLOOKUP($A477,'Data Notes - Working'!$A$2:$BP$571,61,FALSE))</f>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v>
      </c>
      <c r="BA477" s="49"/>
      <c r="BB477" s="49"/>
      <c r="BC477" s="49"/>
      <c r="BD477" s="49"/>
      <c r="BE477" s="49"/>
      <c r="BF477" s="49"/>
      <c r="BG477" s="49"/>
    </row>
    <row r="478" spans="1:59" ht="105">
      <c r="A478" s="13" t="s">
        <v>1792</v>
      </c>
      <c r="B478" s="14" t="s">
        <v>45</v>
      </c>
      <c r="C478" s="14" t="s">
        <v>46</v>
      </c>
      <c r="D478" s="14" t="s">
        <v>47</v>
      </c>
      <c r="E478" s="14" t="s">
        <v>1793</v>
      </c>
      <c r="F478" s="14" t="s">
        <v>1794</v>
      </c>
      <c r="G478" s="13" t="s">
        <v>95</v>
      </c>
      <c r="H478" s="16" t="s">
        <v>198</v>
      </c>
      <c r="I478" s="14" t="s">
        <v>199</v>
      </c>
      <c r="J478" s="14" t="s">
        <v>73</v>
      </c>
      <c r="K478" s="14" t="s">
        <v>98</v>
      </c>
      <c r="L478" s="14" t="s">
        <v>53</v>
      </c>
      <c r="M478" s="14" t="s">
        <v>54</v>
      </c>
      <c r="N478" s="14" t="s">
        <v>54</v>
      </c>
      <c r="O478" s="14"/>
      <c r="P478" s="14" t="s">
        <v>55</v>
      </c>
      <c r="Q478" s="14" t="s">
        <v>1247</v>
      </c>
      <c r="R478" s="14" t="s">
        <v>140</v>
      </c>
      <c r="S478" s="14" t="s">
        <v>58</v>
      </c>
      <c r="T478" s="50" t="s">
        <v>1795</v>
      </c>
      <c r="U478" s="50"/>
      <c r="V478" s="50" t="s">
        <v>1795</v>
      </c>
      <c r="W478" s="26" t="s">
        <v>1796</v>
      </c>
      <c r="X478" s="50"/>
      <c r="Y478" s="50"/>
      <c r="Z478" s="50"/>
      <c r="AA478" s="14" t="s">
        <v>54</v>
      </c>
      <c r="AB478" s="14" t="s">
        <v>54</v>
      </c>
      <c r="AC478" s="14"/>
      <c r="AD478" s="14" t="s">
        <v>55</v>
      </c>
      <c r="AE478" s="14" t="s">
        <v>1247</v>
      </c>
      <c r="AF478" s="14" t="s">
        <v>140</v>
      </c>
      <c r="AG478" s="23"/>
      <c r="AH478" s="23" t="s">
        <v>185</v>
      </c>
      <c r="AI478" s="23" t="s">
        <v>101</v>
      </c>
      <c r="AJ478" s="50"/>
      <c r="AK478" s="50" t="s">
        <v>1795</v>
      </c>
      <c r="AL478" s="50"/>
      <c r="AM478" s="50"/>
      <c r="AN478" s="50"/>
      <c r="AO478" s="50"/>
      <c r="AP478" s="50" t="str">
        <f t="shared" si="21"/>
        <v>Missing Data (FS 175/178/185/188): Achievement and Participation data were not reported for ALTASSALTACH, ALTPARTALTACH for GRADES 9, 10, 12 at the SEA, LEA, and School levels. Please submit data.</v>
      </c>
      <c r="AQ478" s="50" t="str">
        <f t="shared" si="22"/>
        <v>The EMAPS assessment survey has been updated to indicate that students take the math and rla alternate assessments based on alternate achievement standards in grade 11.  Students in grades 9, 10, and 12 do not take math and rla alternate assessments based on alternate achievement standards.</v>
      </c>
      <c r="AR478" s="49"/>
      <c r="AS478" s="50" t="str">
        <f t="shared" si="23"/>
        <v>Include</v>
      </c>
      <c r="AT478" s="50" t="str">
        <f>IF(VLOOKUP($A478,'Data Notes - Working'!$A$2:$BP$571,55,FALSE)=0,"",VLOOKUP($A478,'Data Notes - Working'!$A$2:$BP$571,55,FALSE))</f>
        <v/>
      </c>
      <c r="AU478" s="50" t="str">
        <f>IF(VLOOKUP($A478,'Data Notes - Working'!$A$2:$BP$571,56,FALSE)=0,"",VLOOKUP($A478,'Data Notes - Working'!$A$2:$BP$571,56,FALSE))</f>
        <v/>
      </c>
      <c r="AV478" s="50" t="str">
        <f>IF(VLOOKUP($A478,'Data Notes - Working'!$A$2:$BP$571,57,FALSE)=0,"",VLOOKUP($A478,'Data Notes - Working'!$A$2:$BP$571,57,FALSE))</f>
        <v/>
      </c>
      <c r="AW478" s="50" t="str">
        <f>IF(VLOOKUP($A478,'Data Notes - Working'!$A$2:$BP$571,58,FALSE)=0,"",VLOOKUP($A478,'Data Notes - Working'!$A$2:$BP$571,58,FALSE))</f>
        <v/>
      </c>
      <c r="AX478" s="50" t="str">
        <f>IF(VLOOKUP(A478,'Data Notes - Working'!A477:BP1046,59,FALSE)=0,"",VLOOKUP(A478,'Data Notes - Working'!A477:BP1046,59,FALSE))</f>
        <v>No</v>
      </c>
      <c r="AY478" s="50" t="str">
        <f>IF(VLOOKUP($A478,'Data Notes - Working'!$A$2:$BP$571,60,FALSE)=0,"",VLOOKUP($A478,'Data Notes - Working'!$A$2:$BP$571,60,FALSE))</f>
        <v>Missing Data (FS 175/178/185/188): Achievement and Participation data were not reported for ALTASSALTACH, ALTPARTALTACH for GRADES 9, 10, 12 at the SEA, LEA, and School levels. Please submit data.</v>
      </c>
      <c r="AZ478" s="50" t="str">
        <f>IF(VLOOKUP($A478,'Data Notes - Working'!$A$2:$BP$571,61,FALSE)=0,"",VLOOKUP($A478,'Data Notes - Working'!$A$2:$BP$571,61,FALSE))</f>
        <v>The EMAPS assessment survey has been updated to indicate that students take the math and rla alternate assessments based on alternate achievement standards in grade 11.  Students in grades 9, 10, and 12 do not take math and rla alternate assessments based on alternate achievement standards.</v>
      </c>
      <c r="BA478" s="49"/>
      <c r="BB478" s="49"/>
      <c r="BC478" s="49"/>
      <c r="BD478" s="49"/>
      <c r="BE478" s="49"/>
      <c r="BF478" s="49"/>
      <c r="BG478" s="49"/>
    </row>
    <row r="479" spans="1:59" ht="409.5">
      <c r="A479" s="13" t="s">
        <v>1797</v>
      </c>
      <c r="B479" s="14" t="s">
        <v>45</v>
      </c>
      <c r="C479" s="14" t="s">
        <v>46</v>
      </c>
      <c r="D479" s="14" t="s">
        <v>47</v>
      </c>
      <c r="E479" s="14" t="s">
        <v>1793</v>
      </c>
      <c r="F479" s="14" t="s">
        <v>1794</v>
      </c>
      <c r="G479" s="13" t="s">
        <v>104</v>
      </c>
      <c r="H479" s="14" t="s">
        <v>157</v>
      </c>
      <c r="I479" s="14" t="s">
        <v>158</v>
      </c>
      <c r="J479" s="14" t="s">
        <v>73</v>
      </c>
      <c r="K479" s="14" t="s">
        <v>107</v>
      </c>
      <c r="L479" s="14" t="s">
        <v>53</v>
      </c>
      <c r="M479" s="14" t="s">
        <v>54</v>
      </c>
      <c r="N479" s="14" t="s">
        <v>54</v>
      </c>
      <c r="O479" s="14" t="s">
        <v>54</v>
      </c>
      <c r="P479" s="14" t="s">
        <v>108</v>
      </c>
      <c r="Q479" s="14" t="s">
        <v>108</v>
      </c>
      <c r="R479" s="14" t="s">
        <v>108</v>
      </c>
      <c r="S479" s="14" t="s">
        <v>108</v>
      </c>
      <c r="T479" s="50" t="s">
        <v>159</v>
      </c>
      <c r="U479" s="50"/>
      <c r="V479" s="50" t="s">
        <v>159</v>
      </c>
      <c r="W479" s="26" t="s">
        <v>1798</v>
      </c>
      <c r="X479" s="50"/>
      <c r="Y479" s="50"/>
      <c r="Z479" s="50"/>
      <c r="AA479" s="23" t="s">
        <v>54</v>
      </c>
      <c r="AB479" s="23" t="s">
        <v>54</v>
      </c>
      <c r="AC479" s="23" t="s">
        <v>54</v>
      </c>
      <c r="AD479" s="14" t="s">
        <v>108</v>
      </c>
      <c r="AE479" s="14" t="s">
        <v>108</v>
      </c>
      <c r="AF479" s="14" t="s">
        <v>108</v>
      </c>
      <c r="AG479" s="14" t="s">
        <v>108</v>
      </c>
      <c r="AH479" s="23" t="s">
        <v>185</v>
      </c>
      <c r="AI479" s="23" t="s">
        <v>101</v>
      </c>
      <c r="AJ479" s="50"/>
      <c r="AK479" s="50" t="s">
        <v>161</v>
      </c>
      <c r="AL479" s="7"/>
      <c r="AM479" s="50"/>
      <c r="AN479" s="50"/>
      <c r="AO479" s="50"/>
      <c r="AP479" s="50" t="str">
        <f t="shared" si="21"/>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479" s="50" t="str">
        <f t="shared" si="22"/>
        <v xml:space="preserve">Prior to 2017-18, high school math reporting was limited to Algebra I.  As of 2017-18, high school math results include Algebra I and Integrated Math 1.  The inclusion of Integrated Math I accounts for the large year-to-year increases in the number of high school and all students participating in math assessments (FS185) and assigned performance levels (FS175) as well as the increase in the math participation rate for grades 11 and 12.  In addition, improvements in identification/coding account for the increases in math participation/results for Asian (19%/17%) and homeless (52%/45%) students as well as participation of Hispanic (11%) students.                                                                                                                                                                                                                              Similarly, improvements in identification/coding account for the significant increases in rla participation for Asian (12%) and homeless (46%/40%) students.  However, fewer students took regular rla assessments with accommodations (-7345) because the human reader/signer accommodation was not offered in 2017-18.                                                                                                                                                                                     Students taking the regular science assessment in grades 3 and 4 were assigned raw scores but were not assigned performance levels; consequently, they were reported as non-participants (NPART) in FS189 and were not reported in FS179.  As a result, participation in grade 3 and 4 science assessments was limited to students taking the alternate assessment based on alternate achievement standards other than a few 3rd and 4th graders who took regular assessments designed for higher grades.   The reduction in science participation in grades 3 and 4 (approximately, - 150,000) caused science participation to decline significantly for all students and all subgroups.  In addition, fewer students took regular science assessments with accommodations (-7345) because the human reader/signer accommodation was not offered in 2017-18.                                                                                                                                                                                            </v>
      </c>
      <c r="AR479" s="49"/>
      <c r="AS479" s="50" t="str">
        <f t="shared" si="23"/>
        <v>Include</v>
      </c>
      <c r="AT479" s="50" t="str">
        <f>IF(VLOOKUP($A479,'Data Notes - Working'!$A$2:$BP$571,55,FALSE)=0,"",VLOOKUP($A479,'Data Notes - Working'!$A$2:$BP$571,55,FALSE))</f>
        <v/>
      </c>
      <c r="AU479" s="50" t="str">
        <f>IF(VLOOKUP($A479,'Data Notes - Working'!$A$2:$BP$571,56,FALSE)=0,"",VLOOKUP($A479,'Data Notes - Working'!$A$2:$BP$571,56,FALSE))</f>
        <v/>
      </c>
      <c r="AV479" s="50" t="str">
        <f>IF(VLOOKUP($A479,'Data Notes - Working'!$A$2:$BP$571,57,FALSE)=0,"",VLOOKUP($A479,'Data Notes - Working'!$A$2:$BP$571,57,FALSE))</f>
        <v>Y2Y explained</v>
      </c>
      <c r="AW479" s="50" t="str">
        <f>IF(VLOOKUP($A479,'Data Notes - Working'!$A$2:$BP$571,58,FALSE)=0,"",VLOOKUP($A479,'Data Notes - Working'!$A$2:$BP$571,58,FALSE))</f>
        <v/>
      </c>
      <c r="AX479" s="50" t="str">
        <f>IF(VLOOKUP(A479,'Data Notes - Working'!A478:BP1047,59,FALSE)=0,"",VLOOKUP(A479,'Data Notes - Working'!A478:BP1047,59,FALSE))</f>
        <v>No</v>
      </c>
      <c r="AY479" s="50" t="str">
        <f>IF(VLOOKUP($A479,'Data Notes - Working'!$A$2:$BP$571,60,FALSE)=0,"",VLOOKUP($A479,'Data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479" s="50" t="str">
        <f>IF(VLOOKUP($A479,'Data Notes - Working'!$A$2:$BP$571,61,FALSE)=0,"",VLOOKUP($A479,'Data Notes - Working'!$A$2:$BP$571,61,FALSE))</f>
        <v xml:space="preserve">Prior to 2017-18, high school math reporting was limited to Algebra I.  As of 2017-18, high school math results include Algebra I and Integrated Math 1.  The inclusion of Integrated Math I accounts for the large year-to-year increases in the number of high school and all students participating in math assessments (FS185) and assigned performance levels (FS175) as well as the increase in the math participation rate for grades 11 and 12.  In addition, improvements in identification/coding account for the increases in math participation/results for Asian (19%/17%) and homeless (52%/45%) students as well as participation of Hispanic (11%) students.                                                                                                                                                                                                                              Similarly, improvements in identification/coding account for the significant increases in rla participation for Asian (12%) and homeless (46%/40%) students.  However, fewer students took regular rla assessments with accommodations (-7345) because the human reader/signer accommodation was not offered in 2017-18.                                                                                                                                                                                     Students taking the regular science assessment in grades 3 and 4 were assigned raw scores but were not assigned performance levels; consequently, they were reported as non-participants (NPART) in FS189 and were not reported in FS179.  As a result, participation in grade 3 and 4 science assessments was limited to students taking the alternate assessment based on alternate achievement standards other than a few 3rd and 4th graders who took regular assessments designed for higher grades.   The reduction in science participation in grades 3 and 4 (approximately, - 150,000) caused science participation to decline significantly for all students and all subgroups.  In addition, fewer students took regular science assessments with accommodations (-7345) because the human reader/signer accommodation was not offered in 2017-18.                                                                                                                                                                                            </v>
      </c>
      <c r="BA479" s="49"/>
      <c r="BB479" s="49"/>
      <c r="BC479" s="49"/>
      <c r="BD479" s="49"/>
      <c r="BE479" s="49"/>
      <c r="BF479" s="49"/>
      <c r="BG479" s="49"/>
    </row>
    <row r="480" spans="1:59" ht="330">
      <c r="A480" s="13" t="s">
        <v>1800</v>
      </c>
      <c r="B480" s="14" t="s">
        <v>45</v>
      </c>
      <c r="C480" s="14" t="s">
        <v>46</v>
      </c>
      <c r="D480" s="14" t="s">
        <v>47</v>
      </c>
      <c r="E480" s="14" t="s">
        <v>1793</v>
      </c>
      <c r="F480" s="14" t="s">
        <v>1794</v>
      </c>
      <c r="G480" s="13" t="s">
        <v>118</v>
      </c>
      <c r="H480" s="14" t="s">
        <v>987</v>
      </c>
      <c r="I480" s="14" t="s">
        <v>988</v>
      </c>
      <c r="J480" s="14" t="s">
        <v>73</v>
      </c>
      <c r="K480" s="14" t="s">
        <v>121</v>
      </c>
      <c r="L480" s="14" t="s">
        <v>53</v>
      </c>
      <c r="M480" s="14" t="s">
        <v>54</v>
      </c>
      <c r="N480" s="14" t="s">
        <v>54</v>
      </c>
      <c r="O480" s="14" t="s">
        <v>54</v>
      </c>
      <c r="P480" s="14" t="s">
        <v>108</v>
      </c>
      <c r="Q480" s="14" t="s">
        <v>108</v>
      </c>
      <c r="R480" s="14" t="s">
        <v>108</v>
      </c>
      <c r="S480" s="14" t="s">
        <v>108</v>
      </c>
      <c r="T480" s="50" t="s">
        <v>212</v>
      </c>
      <c r="U480" s="50"/>
      <c r="V480" s="50" t="s">
        <v>212</v>
      </c>
      <c r="W480" s="26" t="s">
        <v>1801</v>
      </c>
      <c r="X480" s="50"/>
      <c r="Y480" s="50"/>
      <c r="Z480" s="50"/>
      <c r="AA480" s="23" t="s">
        <v>54</v>
      </c>
      <c r="AB480" s="23" t="s">
        <v>54</v>
      </c>
      <c r="AC480" s="23" t="s">
        <v>54</v>
      </c>
      <c r="AD480" s="14" t="s">
        <v>108</v>
      </c>
      <c r="AE480" s="14" t="s">
        <v>108</v>
      </c>
      <c r="AF480" s="14" t="s">
        <v>108</v>
      </c>
      <c r="AG480" s="14" t="s">
        <v>108</v>
      </c>
      <c r="AH480" s="23" t="s">
        <v>185</v>
      </c>
      <c r="AI480" s="23" t="s">
        <v>101</v>
      </c>
      <c r="AJ480" s="50"/>
      <c r="AK480" s="50" t="s">
        <v>214</v>
      </c>
      <c r="AL480" s="50"/>
      <c r="AM480" s="50"/>
      <c r="AN480" s="50"/>
      <c r="AO480" s="50"/>
      <c r="AP480" s="50" t="str">
        <f t="shared" si="21"/>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480" s="50" t="str">
        <f t="shared" si="22"/>
        <v>The reduction in science participation in grades 3 and 4 (approximately, - 150,000) discussed above reduced participation rates in grades 3 and 4 to approximately 1%  as participation was limited to students taking alternate science assessments with alternate achievement standards and a few students taking regular assessments designed for higher grades.  For the same reason, proficiency rates for grades 3 and 4 fell to 10%-11% from 47%-61%.  And due to the magnitude of the reduction, science participation rates declined significantly for all students and all subgroups.  And as discussed above, new accountability provisions for newly arrived ELs, reduced participation rates in math and rla assessments not only for the EL subgroup but also for subgroups with a significant number of ELs (Asian, Hispanic, and migrant) as well as subgroups (homeless) and grades (9, 10, 11, and 12) with relatively few members.</v>
      </c>
      <c r="AR480" s="49"/>
      <c r="AS480" s="50" t="str">
        <f t="shared" si="23"/>
        <v>Include</v>
      </c>
      <c r="AT480" s="50" t="str">
        <f>IF(VLOOKUP($A480,'Data Notes - Working'!$A$2:$BP$571,55,FALSE)=0,"",VLOOKUP($A480,'Data Notes - Working'!$A$2:$BP$571,55,FALSE))</f>
        <v/>
      </c>
      <c r="AU480" s="50" t="str">
        <f>IF(VLOOKUP($A480,'Data Notes - Working'!$A$2:$BP$571,56,FALSE)=0,"",VLOOKUP($A480,'Data Notes - Working'!$A$2:$BP$571,56,FALSE))</f>
        <v/>
      </c>
      <c r="AV480" s="50" t="str">
        <f>IF(VLOOKUP($A480,'Data Notes - Working'!$A$2:$BP$571,57,FALSE)=0,"",VLOOKUP($A480,'Data Notes - Working'!$A$2:$BP$571,57,FALSE))</f>
        <v>Y2Y explained</v>
      </c>
      <c r="AW480" s="50" t="str">
        <f>IF(VLOOKUP($A480,'Data Notes - Working'!$A$2:$BP$571,58,FALSE)=0,"",VLOOKUP($A480,'Data Notes - Working'!$A$2:$BP$571,58,FALSE))</f>
        <v/>
      </c>
      <c r="AX480" s="50" t="str">
        <f>IF(VLOOKUP(A480,'Data Notes - Working'!A479:BP1048,59,FALSE)=0,"",VLOOKUP(A480,'Data Notes - Working'!A479:BP1048,59,FALSE))</f>
        <v>No</v>
      </c>
      <c r="AY480" s="50" t="str">
        <f>IF(VLOOKUP($A480,'Data Notes - Working'!$A$2:$BP$571,60,FALSE)=0,"",VLOOKUP($A480,'Data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480" s="50" t="str">
        <f>IF(VLOOKUP($A480,'Data Notes - Working'!$A$2:$BP$571,61,FALSE)=0,"",VLOOKUP($A480,'Data Notes - Working'!$A$2:$BP$571,61,FALSE))</f>
        <v>The reduction in science participation in grades 3 and 4 (approximately, - 150,000) discussed above reduced participation rates in grades 3 and 4 to approximately 1%  as participation was limited to students taking alternate science assessments with alternate achievement standards and a few students taking regular assessments designed for higher grades.  For the same reason, proficiency rates for grades 3 and 4 fell to 10%-11% from 47%-61%.  And due to the magnitude of the reduction, science participation rates declined significantly for all students and all subgroups.  And as discussed above, new accountability provisions for newly arrived ELs, reduced participation rates in math and rla assessments not only for the EL subgroup but also for subgroups with a significant number of ELs (Asian, Hispanic, and migrant) as well as subgroups (homeless) and grades (9, 10, 11, and 12) with relatively few members.</v>
      </c>
      <c r="BA480" s="49"/>
      <c r="BB480" s="49"/>
      <c r="BC480" s="49"/>
      <c r="BD480" s="49"/>
      <c r="BE480" s="49"/>
      <c r="BF480" s="49"/>
      <c r="BG480" s="49"/>
    </row>
    <row r="481" spans="1:59" ht="285">
      <c r="A481" s="13" t="s">
        <v>1803</v>
      </c>
      <c r="B481" s="14" t="s">
        <v>45</v>
      </c>
      <c r="C481" s="14" t="s">
        <v>46</v>
      </c>
      <c r="D481" s="14" t="s">
        <v>47</v>
      </c>
      <c r="E481" s="14" t="s">
        <v>1793</v>
      </c>
      <c r="F481" s="14" t="s">
        <v>1794</v>
      </c>
      <c r="G481" s="14" t="s">
        <v>172</v>
      </c>
      <c r="H481" s="14" t="s">
        <v>91</v>
      </c>
      <c r="I481" s="14" t="s">
        <v>92</v>
      </c>
      <c r="J481" s="14" t="s">
        <v>73</v>
      </c>
      <c r="K481" s="14" t="s">
        <v>173</v>
      </c>
      <c r="L481" s="14" t="s">
        <v>53</v>
      </c>
      <c r="M481" s="14" t="s">
        <v>54</v>
      </c>
      <c r="N481" s="14" t="s">
        <v>54</v>
      </c>
      <c r="O481" s="14"/>
      <c r="P481" s="14" t="s">
        <v>1804</v>
      </c>
      <c r="Q481" s="14" t="s">
        <v>76</v>
      </c>
      <c r="R481" s="14" t="s">
        <v>133</v>
      </c>
      <c r="S481" s="14" t="s">
        <v>58</v>
      </c>
      <c r="T481" s="50" t="s">
        <v>1805</v>
      </c>
      <c r="U481" s="50"/>
      <c r="V481" s="50" t="s">
        <v>1805</v>
      </c>
      <c r="W481" s="26" t="s">
        <v>1806</v>
      </c>
      <c r="X481" s="50"/>
      <c r="Y481" s="50"/>
      <c r="Z481" s="50"/>
      <c r="AA481" s="23"/>
      <c r="AB481" s="23"/>
      <c r="AC481" s="23"/>
      <c r="AD481" s="23"/>
      <c r="AE481" s="23"/>
      <c r="AF481" s="23"/>
      <c r="AG481" s="23"/>
      <c r="AH481" s="23" t="s">
        <v>61</v>
      </c>
      <c r="AI481" s="23" t="s">
        <v>62</v>
      </c>
      <c r="AJ481" s="14"/>
      <c r="AK481" s="50"/>
      <c r="AL481" s="50"/>
      <c r="AM481" s="50"/>
      <c r="AN481" s="50"/>
      <c r="AO481" s="50"/>
      <c r="AP481" s="50" t="str">
        <f t="shared" si="21"/>
        <v/>
      </c>
      <c r="AQ481" s="50" t="str">
        <f t="shared" si="22"/>
        <v>Fewer high school students were tested in math than in rla because the high school math results are for statewide assessments in Algebra I and Integrated Math I. While 9th graders dominate the pool of high school students enrolled and assessed in Algebra I and Integrated Math 1, a significant number of 8th graders take Algebra I; their results are included in the 8th grade math results.  By contrast, the rla results are for English II, for which enrollment is limited almost entirely to students in grades 9-12. The variation in the number of high school students tested in ma and rla has shrunk compared to 2016-17 due to the inclusion of Integrated Math 1 in reporting for high school students in 2017-18.  However, the ma – rla gap remains and affects all students and most subgroups but to varying degrees.</v>
      </c>
      <c r="AR481" s="49"/>
      <c r="AS481" s="50" t="str">
        <f t="shared" si="23"/>
        <v>Exclude</v>
      </c>
      <c r="AT481" s="50" t="str">
        <f>IF(VLOOKUP($A481,'Data Notes - Working'!$A$2:$BP$571,55,FALSE)=0,"",VLOOKUP($A481,'Data Notes - Working'!$A$2:$BP$571,55,FALSE))</f>
        <v>No</v>
      </c>
      <c r="AU481" s="50" t="str">
        <f>IF(VLOOKUP($A481,'Data Notes - Working'!$A$2:$BP$571,56,FALSE)=0,"",VLOOKUP($A481,'Data Notes - Working'!$A$2:$BP$571,56,FALSE))</f>
        <v>Resolved</v>
      </c>
      <c r="AV481" s="50" t="str">
        <f>IF(VLOOKUP($A481,'Data Notes - Working'!$A$2:$BP$571,57,FALSE)=0,"",VLOOKUP($A481,'Data Notes - Working'!$A$2:$BP$571,57,FALSE))</f>
        <v/>
      </c>
      <c r="AW481" s="50" t="str">
        <f>IF(VLOOKUP($A481,'Data Notes - Working'!$A$2:$BP$571,58,FALSE)=0,"",VLOOKUP($A481,'Data Notes - Working'!$A$2:$BP$571,58,FALSE))</f>
        <v/>
      </c>
      <c r="AX481" s="50" t="str">
        <f>IF(VLOOKUP(A481,'Data Notes - Working'!A480:BP1049,59,FALSE)=0,"",VLOOKUP(A481,'Data Notes - Working'!A480:BP1049,59,FALSE))</f>
        <v/>
      </c>
      <c r="AY481" s="50" t="str">
        <f>IF(VLOOKUP($A481,'Data Notes - Working'!$A$2:$BP$571,60,FALSE)=0,"",VLOOKUP($A481,'Data Notes - Working'!$A$2:$BP$571,60,FALSE))</f>
        <v/>
      </c>
      <c r="AZ481" s="50" t="str">
        <f>IF(VLOOKUP($A481,'Data Notes - Working'!$A$2:$BP$571,61,FALSE)=0,"",VLOOKUP($A481,'Data Notes - Working'!$A$2:$BP$571,61,FALSE))</f>
        <v/>
      </c>
      <c r="BA481" s="49"/>
      <c r="BB481" s="49"/>
      <c r="BC481" s="49"/>
      <c r="BD481" s="49"/>
      <c r="BE481" s="49"/>
      <c r="BF481" s="49"/>
      <c r="BG481" s="49"/>
    </row>
    <row r="482" spans="1:59" ht="240">
      <c r="A482" s="13" t="s">
        <v>1807</v>
      </c>
      <c r="B482" s="14" t="s">
        <v>45</v>
      </c>
      <c r="C482" s="14" t="s">
        <v>46</v>
      </c>
      <c r="D482" s="14" t="s">
        <v>47</v>
      </c>
      <c r="E482" s="14" t="s">
        <v>1793</v>
      </c>
      <c r="F482" s="14" t="s">
        <v>1794</v>
      </c>
      <c r="G482" s="13" t="s">
        <v>179</v>
      </c>
      <c r="H482" s="14">
        <v>185</v>
      </c>
      <c r="I482" s="14">
        <v>588</v>
      </c>
      <c r="J482" s="14" t="s">
        <v>73</v>
      </c>
      <c r="K482" s="14" t="s">
        <v>180</v>
      </c>
      <c r="L482" s="14" t="s">
        <v>53</v>
      </c>
      <c r="M482" s="14" t="s">
        <v>54</v>
      </c>
      <c r="N482" s="14"/>
      <c r="O482" s="14"/>
      <c r="P482" s="14" t="s">
        <v>1808</v>
      </c>
      <c r="Q482" s="14" t="s">
        <v>56</v>
      </c>
      <c r="R482" s="14" t="s">
        <v>68</v>
      </c>
      <c r="S482" s="14" t="s">
        <v>58</v>
      </c>
      <c r="T482" s="50" t="s">
        <v>1809</v>
      </c>
      <c r="U482" s="50"/>
      <c r="V482" s="7" t="s">
        <v>1809</v>
      </c>
      <c r="W482" s="26" t="s">
        <v>1810</v>
      </c>
      <c r="X482" s="50"/>
      <c r="Y482" s="50"/>
      <c r="Z482" s="50"/>
      <c r="AA482" s="23"/>
      <c r="AB482" s="23"/>
      <c r="AC482" s="23"/>
      <c r="AD482" s="23"/>
      <c r="AE482" s="23"/>
      <c r="AF482" s="23"/>
      <c r="AG482" s="23"/>
      <c r="AH482" s="23" t="s">
        <v>61</v>
      </c>
      <c r="AI482" s="23" t="s">
        <v>62</v>
      </c>
      <c r="AJ482" s="14"/>
      <c r="AK482" s="7"/>
      <c r="AL482" s="50"/>
      <c r="AM482" s="50"/>
      <c r="AN482" s="50"/>
      <c r="AO482" s="50"/>
      <c r="AP482" s="50" t="str">
        <f t="shared" si="21"/>
        <v/>
      </c>
      <c r="AQ482" s="50" t="str">
        <f t="shared" si="22"/>
        <v>While newly arrived ELs are required to take math assessments, they are not assigned performance levels, which means that they are not included in FS175 and are reported as NPART in FS185. As of 2017-18, accountability provisions affecting newly arrived ELs apply to those enrolled in US schools for two or fewer years rather than the first year of US schooling as in prior years.  Due to the magnitude of the change, participation rates were low and/or plummeted not only for the EL subgroup but also for other subgroups with a significant number of ELs (Asian, Hispanic, and migrant) as well as subgroups (foster care and homeless) and grades (10) with relatively few members.</v>
      </c>
      <c r="AR482" s="49"/>
      <c r="AS482" s="50" t="str">
        <f t="shared" si="23"/>
        <v>Exclude</v>
      </c>
      <c r="AT482" s="50" t="str">
        <f>IF(VLOOKUP($A482,'Data Notes - Working'!$A$2:$BP$571,55,FALSE)=0,"",VLOOKUP($A482,'Data Notes - Working'!$A$2:$BP$571,55,FALSE))</f>
        <v>No</v>
      </c>
      <c r="AU482" s="50" t="str">
        <f>IF(VLOOKUP($A482,'Data Notes - Working'!$A$2:$BP$571,56,FALSE)=0,"",VLOOKUP($A482,'Data Notes - Working'!$A$2:$BP$571,56,FALSE))</f>
        <v>Resolved</v>
      </c>
      <c r="AV482" s="50" t="str">
        <f>IF(VLOOKUP($A482,'Data Notes - Working'!$A$2:$BP$571,57,FALSE)=0,"",VLOOKUP($A482,'Data Notes - Working'!$A$2:$BP$571,57,FALSE))</f>
        <v/>
      </c>
      <c r="AW482" s="50" t="str">
        <f>IF(VLOOKUP($A482,'Data Notes - Working'!$A$2:$BP$571,58,FALSE)=0,"",VLOOKUP($A482,'Data Notes - Working'!$A$2:$BP$571,58,FALSE))</f>
        <v/>
      </c>
      <c r="AX482" s="50" t="str">
        <f>IF(VLOOKUP(A482,'Data Notes - Working'!A481:BP1050,59,FALSE)=0,"",VLOOKUP(A482,'Data Notes - Working'!A481:BP1050,59,FALSE))</f>
        <v/>
      </c>
      <c r="AY482" s="50" t="str">
        <f>IF(VLOOKUP($A482,'Data Notes - Working'!$A$2:$BP$571,60,FALSE)=0,"",VLOOKUP($A482,'Data Notes - Working'!$A$2:$BP$571,60,FALSE))</f>
        <v/>
      </c>
      <c r="AZ482" s="50" t="str">
        <f>IF(VLOOKUP($A482,'Data Notes - Working'!$A$2:$BP$571,61,FALSE)=0,"",VLOOKUP($A482,'Data Notes - Working'!$A$2:$BP$571,61,FALSE))</f>
        <v/>
      </c>
      <c r="BA482" s="49"/>
      <c r="BB482" s="49"/>
      <c r="BC482" s="49"/>
      <c r="BD482" s="49"/>
      <c r="BE482" s="49"/>
      <c r="BF482" s="49"/>
      <c r="BG482" s="49"/>
    </row>
    <row r="483" spans="1:59" ht="240">
      <c r="A483" s="13" t="s">
        <v>1811</v>
      </c>
      <c r="B483" s="14" t="s">
        <v>45</v>
      </c>
      <c r="C483" s="14" t="s">
        <v>46</v>
      </c>
      <c r="D483" s="14" t="s">
        <v>47</v>
      </c>
      <c r="E483" s="14" t="s">
        <v>1793</v>
      </c>
      <c r="F483" s="14" t="s">
        <v>1794</v>
      </c>
      <c r="G483" s="13" t="s">
        <v>179</v>
      </c>
      <c r="H483" s="14">
        <v>188</v>
      </c>
      <c r="I483" s="14">
        <v>589</v>
      </c>
      <c r="J483" s="14" t="s">
        <v>73</v>
      </c>
      <c r="K483" s="14" t="s">
        <v>180</v>
      </c>
      <c r="L483" s="14" t="s">
        <v>53</v>
      </c>
      <c r="M483" s="14"/>
      <c r="N483" s="14" t="s">
        <v>54</v>
      </c>
      <c r="O483" s="14"/>
      <c r="P483" s="14" t="s">
        <v>1808</v>
      </c>
      <c r="Q483" s="14" t="s">
        <v>56</v>
      </c>
      <c r="R483" s="14" t="s">
        <v>68</v>
      </c>
      <c r="S483" s="14" t="s">
        <v>58</v>
      </c>
      <c r="T483" s="50" t="s">
        <v>1812</v>
      </c>
      <c r="U483" s="50"/>
      <c r="V483" s="50" t="s">
        <v>1812</v>
      </c>
      <c r="W483" s="26" t="s">
        <v>1813</v>
      </c>
      <c r="X483" s="50"/>
      <c r="Y483" s="50"/>
      <c r="Z483" s="50"/>
      <c r="AA483" s="23"/>
      <c r="AB483" s="23"/>
      <c r="AC483" s="23"/>
      <c r="AD483" s="23"/>
      <c r="AE483" s="23"/>
      <c r="AF483" s="23"/>
      <c r="AG483" s="23"/>
      <c r="AH483" s="23" t="s">
        <v>61</v>
      </c>
      <c r="AI483" s="23" t="s">
        <v>62</v>
      </c>
      <c r="AJ483" s="14"/>
      <c r="AK483" s="50"/>
      <c r="AL483" s="50"/>
      <c r="AM483" s="50"/>
      <c r="AN483" s="50"/>
      <c r="AO483" s="50"/>
      <c r="AP483" s="50" t="str">
        <f t="shared" si="21"/>
        <v/>
      </c>
      <c r="AQ483" s="50" t="str">
        <f t="shared" si="22"/>
        <v>While newly arrived ELs are required to take rla assessments, they are not assigned performance levels, which means that they are not included in FS178 and are reported as NPART in FS188. As of 2017-18, accountability provisions affecting newly arrived ELs apply to those enrolled in US schools for two or fewer years rather than the first year of US schooling as in prior years.  Due to the magnitude of the change, participation rates were low and/or plummeted not only for the EL subgroup but also for other subgroups with a significant number of ELs (Asian and migrant) as well as subgroups (foster care and homeless) and grades (9, 11, and 12) with relatively few members.</v>
      </c>
      <c r="AR483" s="49"/>
      <c r="AS483" s="50" t="str">
        <f t="shared" si="23"/>
        <v>Exclude</v>
      </c>
      <c r="AT483" s="50" t="str">
        <f>IF(VLOOKUP($A483,'Data Notes - Working'!$A$2:$BP$571,55,FALSE)=0,"",VLOOKUP($A483,'Data Notes - Working'!$A$2:$BP$571,55,FALSE))</f>
        <v>No</v>
      </c>
      <c r="AU483" s="50" t="str">
        <f>IF(VLOOKUP($A483,'Data Notes - Working'!$A$2:$BP$571,56,FALSE)=0,"",VLOOKUP($A483,'Data Notes - Working'!$A$2:$BP$571,56,FALSE))</f>
        <v>Resolved</v>
      </c>
      <c r="AV483" s="50" t="str">
        <f>IF(VLOOKUP($A483,'Data Notes - Working'!$A$2:$BP$571,57,FALSE)=0,"",VLOOKUP($A483,'Data Notes - Working'!$A$2:$BP$571,57,FALSE))</f>
        <v/>
      </c>
      <c r="AW483" s="50" t="str">
        <f>IF(VLOOKUP($A483,'Data Notes - Working'!$A$2:$BP$571,58,FALSE)=0,"",VLOOKUP($A483,'Data Notes - Working'!$A$2:$BP$571,58,FALSE))</f>
        <v/>
      </c>
      <c r="AX483" s="50" t="str">
        <f>IF(VLOOKUP(A483,'Data Notes - Working'!A482:BP1051,59,FALSE)=0,"",VLOOKUP(A483,'Data Notes - Working'!A482:BP1051,59,FALSE))</f>
        <v/>
      </c>
      <c r="AY483" s="50" t="str">
        <f>IF(VLOOKUP($A483,'Data Notes - Working'!$A$2:$BP$571,60,FALSE)=0,"",VLOOKUP($A483,'Data Notes - Working'!$A$2:$BP$571,60,FALSE))</f>
        <v/>
      </c>
      <c r="AZ483" s="50" t="str">
        <f>IF(VLOOKUP($A483,'Data Notes - Working'!$A$2:$BP$571,61,FALSE)=0,"",VLOOKUP($A483,'Data Notes - Working'!$A$2:$BP$571,61,FALSE))</f>
        <v/>
      </c>
      <c r="BA483" s="49"/>
      <c r="BB483" s="49"/>
      <c r="BC483" s="49"/>
      <c r="BD483" s="49"/>
      <c r="BE483" s="49"/>
      <c r="BF483" s="49"/>
      <c r="BG483" s="49"/>
    </row>
    <row r="484" spans="1:59" ht="150">
      <c r="A484" s="13" t="s">
        <v>1814</v>
      </c>
      <c r="B484" s="14" t="s">
        <v>45</v>
      </c>
      <c r="C484" s="14" t="s">
        <v>46</v>
      </c>
      <c r="D484" s="14" t="s">
        <v>47</v>
      </c>
      <c r="E484" s="14" t="s">
        <v>1793</v>
      </c>
      <c r="F484" s="14" t="s">
        <v>1794</v>
      </c>
      <c r="G484" s="17" t="s">
        <v>136</v>
      </c>
      <c r="H484" s="18">
        <v>185</v>
      </c>
      <c r="I484" s="14">
        <v>588</v>
      </c>
      <c r="J484" s="14" t="s">
        <v>73</v>
      </c>
      <c r="K484" s="14" t="s">
        <v>137</v>
      </c>
      <c r="L484" s="14" t="s">
        <v>53</v>
      </c>
      <c r="M484" s="14" t="s">
        <v>54</v>
      </c>
      <c r="N484" s="14"/>
      <c r="O484" s="14"/>
      <c r="P484" s="14" t="s">
        <v>55</v>
      </c>
      <c r="Q484" s="14" t="s">
        <v>56</v>
      </c>
      <c r="R484" s="14" t="s">
        <v>140</v>
      </c>
      <c r="S484" s="14" t="s">
        <v>58</v>
      </c>
      <c r="T484" s="50" t="s">
        <v>525</v>
      </c>
      <c r="U484" s="50"/>
      <c r="V484" s="50" t="s">
        <v>1815</v>
      </c>
      <c r="W484" s="26" t="s">
        <v>1816</v>
      </c>
      <c r="X484" s="50"/>
      <c r="Y484" s="50"/>
      <c r="Z484" s="50" t="s">
        <v>437</v>
      </c>
      <c r="AA484" s="23" t="s">
        <v>54</v>
      </c>
      <c r="AB484" s="23"/>
      <c r="AC484" s="23"/>
      <c r="AD484" s="14" t="s">
        <v>139</v>
      </c>
      <c r="AE484" s="14" t="s">
        <v>133</v>
      </c>
      <c r="AF484" s="14" t="s">
        <v>140</v>
      </c>
      <c r="AG484" s="14" t="s">
        <v>141</v>
      </c>
      <c r="AH484" s="23" t="s">
        <v>185</v>
      </c>
      <c r="AI484" s="23" t="s">
        <v>101</v>
      </c>
      <c r="AJ484" s="50"/>
      <c r="AK484" s="50" t="s">
        <v>1815</v>
      </c>
      <c r="AL484" s="50"/>
      <c r="AM484" s="50"/>
      <c r="AN484" s="50"/>
      <c r="AO484" s="50"/>
      <c r="AP484" s="50" t="str">
        <f t="shared" si="21"/>
        <v>1% CWD Alternate Assessment Participation [MATHEMATICS]: Students with Disabilities (IDEA) (CWD) taking the alternate assessment based on alternate achievement standards (ALTPARTALTACH) make up 1.43%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AQ484" s="50" t="str">
        <f t="shared" si="22"/>
        <v>TN has a waiver of the 1% cap requirement for 2017-18. The department is improving guidance and training for districts, conducting additional monitoring, and requiring districts that exceed the cap to submit public justification letters.</v>
      </c>
      <c r="AR484" s="49"/>
      <c r="AS484" s="50" t="str">
        <f t="shared" si="23"/>
        <v>Include</v>
      </c>
      <c r="AT484" s="50" t="str">
        <f>IF(VLOOKUP($A484,'Data Notes - Working'!$A$2:$BP$571,55,FALSE)=0,"",VLOOKUP($A484,'Data Notes - Working'!$A$2:$BP$571,55,FALSE))</f>
        <v/>
      </c>
      <c r="AU484" s="50" t="str">
        <f>IF(VLOOKUP($A484,'Data Notes - Working'!$A$2:$BP$571,56,FALSE)=0,"",VLOOKUP($A484,'Data Notes - Working'!$A$2:$BP$571,56,FALSE))</f>
        <v/>
      </c>
      <c r="AV484" s="50" t="str">
        <f>IF(VLOOKUP($A484,'Data Notes - Working'!$A$2:$BP$571,57,FALSE)=0,"",VLOOKUP($A484,'Data Notes - Working'!$A$2:$BP$571,57,FALSE))</f>
        <v/>
      </c>
      <c r="AW484" s="50" t="str">
        <f>IF(VLOOKUP($A484,'Data Notes - Working'!$A$2:$BP$571,58,FALSE)=0,"",VLOOKUP($A484,'Data Notes - Working'!$A$2:$BP$571,58,FALSE))</f>
        <v/>
      </c>
      <c r="AX484" s="50" t="str">
        <f>IF(VLOOKUP(A484,'Data Notes - Working'!A483:BP1052,59,FALSE)=0,"",VLOOKUP(A484,'Data Notes - Working'!A483:BP1052,59,FALSE))</f>
        <v>No</v>
      </c>
      <c r="AY484" s="50" t="str">
        <f>IF(VLOOKUP($A484,'Data Notes - Working'!$A$2:$BP$571,60,FALSE)=0,"",VLOOKUP($A484,'Data Notes - Working'!$A$2:$BP$571,60,FALSE))</f>
        <v>1% CWD Alternate Assessment Participation [MATHEMATICS]: Students with Disabilities (IDEA) (CWD) taking the alternate assessment based on alternate achievement standards (ALTPARTALTACH) make up 1.43%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AZ484" s="50" t="str">
        <f>IF(VLOOKUP($A484,'Data Notes - Working'!$A$2:$BP$571,61,FALSE)=0,"",VLOOKUP($A484,'Data Notes - Working'!$A$2:$BP$571,61,FALSE))</f>
        <v>The department is improving guidance and training for districts, conducting additional monitoring, and requiring districts that exceed the cap to submit public justification letters.</v>
      </c>
      <c r="BA484" s="49"/>
      <c r="BB484" s="49"/>
      <c r="BC484" s="49"/>
      <c r="BD484" s="49"/>
      <c r="BE484" s="49"/>
      <c r="BF484" s="49"/>
      <c r="BG484" s="49"/>
    </row>
    <row r="485" spans="1:59" ht="165">
      <c r="A485" s="13" t="s">
        <v>1818</v>
      </c>
      <c r="B485" s="14" t="s">
        <v>45</v>
      </c>
      <c r="C485" s="14" t="s">
        <v>46</v>
      </c>
      <c r="D485" s="14" t="s">
        <v>47</v>
      </c>
      <c r="E485" s="14" t="s">
        <v>1793</v>
      </c>
      <c r="F485" s="14" t="s">
        <v>1794</v>
      </c>
      <c r="G485" s="17" t="s">
        <v>136</v>
      </c>
      <c r="H485" s="18">
        <v>188</v>
      </c>
      <c r="I485" s="14">
        <v>589</v>
      </c>
      <c r="J485" s="14" t="s">
        <v>73</v>
      </c>
      <c r="K485" s="14" t="s">
        <v>137</v>
      </c>
      <c r="L485" s="14" t="s">
        <v>53</v>
      </c>
      <c r="M485" s="14"/>
      <c r="N485" s="14" t="s">
        <v>54</v>
      </c>
      <c r="O485" s="14"/>
      <c r="P485" s="14" t="s">
        <v>55</v>
      </c>
      <c r="Q485" s="14" t="s">
        <v>56</v>
      </c>
      <c r="R485" s="14" t="s">
        <v>140</v>
      </c>
      <c r="S485" s="14" t="s">
        <v>58</v>
      </c>
      <c r="T485" s="50" t="s">
        <v>1819</v>
      </c>
      <c r="U485" s="50"/>
      <c r="V485" s="50" t="s">
        <v>1820</v>
      </c>
      <c r="W485" s="26" t="s">
        <v>1816</v>
      </c>
      <c r="X485" s="50"/>
      <c r="Y485" s="50"/>
      <c r="Z485" s="50" t="s">
        <v>437</v>
      </c>
      <c r="AA485" s="23"/>
      <c r="AB485" s="23" t="s">
        <v>54</v>
      </c>
      <c r="AC485" s="23"/>
      <c r="AD485" s="14" t="s">
        <v>139</v>
      </c>
      <c r="AE485" s="14" t="s">
        <v>133</v>
      </c>
      <c r="AF485" s="14" t="s">
        <v>140</v>
      </c>
      <c r="AG485" s="14" t="s">
        <v>141</v>
      </c>
      <c r="AH485" s="23" t="s">
        <v>185</v>
      </c>
      <c r="AI485" s="23" t="s">
        <v>101</v>
      </c>
      <c r="AJ485" s="50"/>
      <c r="AK485" s="50" t="s">
        <v>1820</v>
      </c>
      <c r="AL485" s="50"/>
      <c r="AM485" s="50"/>
      <c r="AN485" s="50"/>
      <c r="AO485" s="50"/>
      <c r="AP485" s="50" t="str">
        <f t="shared" si="21"/>
        <v xml:space="preserve">1% CWD Alternate Assessment Participation [READING/LANGUAGE ARTS]: Students with Disabilities (IDEA) (CWD) taking the alternate assessment based on alternate achievement standards (ALTPARTALTACH) make up 1.42%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485" s="50" t="str">
        <f t="shared" si="22"/>
        <v>TN has a waiver of the 1% cap requirement for 2017-18. The department is improving guidance and training for districts, conducting additional monitoring, and requiring districts that exceed the cap to submit public justification letters.</v>
      </c>
      <c r="AR485" s="49"/>
      <c r="AS485" s="50" t="str">
        <f t="shared" si="23"/>
        <v>Include</v>
      </c>
      <c r="AT485" s="50" t="str">
        <f>IF(VLOOKUP($A485,'Data Notes - Working'!$A$2:$BP$571,55,FALSE)=0,"",VLOOKUP($A485,'Data Notes - Working'!$A$2:$BP$571,55,FALSE))</f>
        <v/>
      </c>
      <c r="AU485" s="50" t="str">
        <f>IF(VLOOKUP($A485,'Data Notes - Working'!$A$2:$BP$571,56,FALSE)=0,"",VLOOKUP($A485,'Data Notes - Working'!$A$2:$BP$571,56,FALSE))</f>
        <v/>
      </c>
      <c r="AV485" s="50" t="str">
        <f>IF(VLOOKUP($A485,'Data Notes - Working'!$A$2:$BP$571,57,FALSE)=0,"",VLOOKUP($A485,'Data Notes - Working'!$A$2:$BP$571,57,FALSE))</f>
        <v/>
      </c>
      <c r="AW485" s="50" t="str">
        <f>IF(VLOOKUP($A485,'Data Notes - Working'!$A$2:$BP$571,58,FALSE)=0,"",VLOOKUP($A485,'Data Notes - Working'!$A$2:$BP$571,58,FALSE))</f>
        <v/>
      </c>
      <c r="AX485" s="50" t="str">
        <f>IF(VLOOKUP(A485,'Data Notes - Working'!A484:BP1053,59,FALSE)=0,"",VLOOKUP(A485,'Data Notes - Working'!A484:BP1053,59,FALSE))</f>
        <v>No</v>
      </c>
      <c r="AY485" s="50" t="str">
        <f>IF(VLOOKUP($A485,'Data Notes - Working'!$A$2:$BP$571,60,FALSE)=0,"",VLOOKUP($A485,'Data Notes - Working'!$A$2:$BP$571,60,FALSE))</f>
        <v xml:space="preserve">1% CWD Alternate Assessment Participation [READING/LANGUAGE ARTS]: Students with Disabilities (IDEA) (CWD) taking the alternate assessment based on alternate achievement standards (ALTPARTALTACH) make up 1.42%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85" s="50" t="str">
        <f>IF(VLOOKUP($A485,'Data Notes - Working'!$A$2:$BP$571,61,FALSE)=0,"",VLOOKUP($A485,'Data Notes - Working'!$A$2:$BP$571,61,FALSE))</f>
        <v>TN has a waiver of the 1% cap requirement for 2017-18. The department is improving guidance and training for districts, conducting additional monitoring, and requiring districts that exceed the cap to submit public justification letters.</v>
      </c>
      <c r="BA485" s="49"/>
      <c r="BB485" s="49"/>
      <c r="BC485" s="49"/>
      <c r="BD485" s="49"/>
      <c r="BE485" s="49"/>
      <c r="BF485" s="49"/>
      <c r="BG485" s="49"/>
    </row>
    <row r="486" spans="1:59" ht="150">
      <c r="A486" s="13" t="s">
        <v>1821</v>
      </c>
      <c r="B486" s="14" t="s">
        <v>45</v>
      </c>
      <c r="C486" s="14" t="s">
        <v>46</v>
      </c>
      <c r="D486" s="14" t="s">
        <v>47</v>
      </c>
      <c r="E486" s="14" t="s">
        <v>1793</v>
      </c>
      <c r="F486" s="14" t="s">
        <v>1794</v>
      </c>
      <c r="G486" s="17" t="s">
        <v>136</v>
      </c>
      <c r="H486" s="18">
        <v>189</v>
      </c>
      <c r="I486" s="14">
        <v>590</v>
      </c>
      <c r="J486" s="14" t="s">
        <v>73</v>
      </c>
      <c r="K486" s="14" t="s">
        <v>137</v>
      </c>
      <c r="L486" s="14" t="s">
        <v>53</v>
      </c>
      <c r="M486" s="14"/>
      <c r="N486" s="14"/>
      <c r="O486" s="14" t="s">
        <v>54</v>
      </c>
      <c r="P486" s="14" t="s">
        <v>55</v>
      </c>
      <c r="Q486" s="14" t="s">
        <v>56</v>
      </c>
      <c r="R486" s="14" t="s">
        <v>140</v>
      </c>
      <c r="S486" s="14" t="s">
        <v>58</v>
      </c>
      <c r="T486" s="50" t="s">
        <v>1822</v>
      </c>
      <c r="U486" s="50"/>
      <c r="V486" s="50" t="s">
        <v>1823</v>
      </c>
      <c r="W486" s="26" t="s">
        <v>1816</v>
      </c>
      <c r="X486" s="50"/>
      <c r="Y486" s="50"/>
      <c r="Z486" s="50" t="s">
        <v>437</v>
      </c>
      <c r="AA486" s="23"/>
      <c r="AB486" s="23"/>
      <c r="AC486" s="23" t="s">
        <v>54</v>
      </c>
      <c r="AD486" s="14" t="s">
        <v>139</v>
      </c>
      <c r="AE486" s="14" t="s">
        <v>133</v>
      </c>
      <c r="AF486" s="14" t="s">
        <v>140</v>
      </c>
      <c r="AG486" s="14" t="s">
        <v>141</v>
      </c>
      <c r="AH486" s="23" t="s">
        <v>185</v>
      </c>
      <c r="AI486" s="23" t="s">
        <v>101</v>
      </c>
      <c r="AJ486" s="50"/>
      <c r="AK486" s="50" t="s">
        <v>1824</v>
      </c>
      <c r="AL486" s="50"/>
      <c r="AM486" s="50"/>
      <c r="AN486" s="50"/>
      <c r="AO486" s="50"/>
      <c r="AP486" s="50" t="str">
        <f t="shared" si="21"/>
        <v>1% CWD Alternate Assessment Participation [SCIENCE]: Students with Disabilities (IDEA) (CWD) taking the alternate assessment based on alternate achievement standards (ALTPARTALTACH) make up 1.75%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486" s="50" t="str">
        <f t="shared" si="22"/>
        <v>TN has a waiver of the 1% cap requirement for 2017-18. The department is improving guidance and training for districts, conducting additional monitoring, and requiring districts that exceed the cap to submit public justification letters.</v>
      </c>
      <c r="AR486" s="49"/>
      <c r="AS486" s="50" t="str">
        <f t="shared" si="23"/>
        <v>Include</v>
      </c>
      <c r="AT486" s="50" t="str">
        <f>IF(VLOOKUP($A486,'Data Notes - Working'!$A$2:$BP$571,55,FALSE)=0,"",VLOOKUP($A486,'Data Notes - Working'!$A$2:$BP$571,55,FALSE))</f>
        <v>Science-only issue</v>
      </c>
      <c r="AU486" s="50" t="str">
        <f>IF(VLOOKUP($A486,'Data Notes - Working'!$A$2:$BP$571,56,FALSE)=0,"",VLOOKUP($A486,'Data Notes - Working'!$A$2:$BP$571,56,FALSE))</f>
        <v/>
      </c>
      <c r="AV486" s="50" t="str">
        <f>IF(VLOOKUP($A486,'Data Notes - Working'!$A$2:$BP$571,57,FALSE)=0,"",VLOOKUP($A486,'Data Notes - Working'!$A$2:$BP$571,57,FALSE))</f>
        <v/>
      </c>
      <c r="AW486" s="50" t="str">
        <f>IF(VLOOKUP($A486,'Data Notes - Working'!$A$2:$BP$571,58,FALSE)=0,"",VLOOKUP($A486,'Data Notes - Working'!$A$2:$BP$571,58,FALSE))</f>
        <v/>
      </c>
      <c r="AX486" s="50" t="str">
        <f>IF(VLOOKUP(A486,'Data Notes - Working'!A485:BP1054,59,FALSE)=0,"",VLOOKUP(A486,'Data Notes - Working'!A485:BP1054,59,FALSE))</f>
        <v>No</v>
      </c>
      <c r="AY486" s="50" t="str">
        <f>IF(VLOOKUP($A486,'Data Notes - Working'!$A$2:$BP$571,60,FALSE)=0,"",VLOOKUP($A486,'Data Notes - Working'!$A$2:$BP$571,60,FALSE))</f>
        <v>1% CWD Alternate Assessment Participation [SCIENCE]: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86" s="50" t="str">
        <f>IF(VLOOKUP($A486,'Data Notes - Working'!$A$2:$BP$571,61,FALSE)=0,"",VLOOKUP($A486,'Data Notes - Working'!$A$2:$BP$571,61,FALSE))</f>
        <v>TN has a waiver of the 1% cap requirement for 2017-18. The department is improving guidance and training for districts, conducting additional monitoring, and requiring districts that exceed the cap to submit public justification letters.</v>
      </c>
      <c r="BA486" s="49"/>
      <c r="BB486" s="49"/>
      <c r="BC486" s="49"/>
      <c r="BD486" s="49"/>
      <c r="BE486" s="49"/>
      <c r="BF486" s="49"/>
      <c r="BG486" s="49"/>
    </row>
    <row r="487" spans="1:59" ht="105">
      <c r="A487" s="13" t="s">
        <v>1825</v>
      </c>
      <c r="B487" s="14" t="s">
        <v>45</v>
      </c>
      <c r="C487" s="14" t="s">
        <v>46</v>
      </c>
      <c r="D487" s="14" t="s">
        <v>47</v>
      </c>
      <c r="E487" s="14" t="s">
        <v>1826</v>
      </c>
      <c r="F487" s="14" t="s">
        <v>1827</v>
      </c>
      <c r="G487" s="13" t="s">
        <v>72</v>
      </c>
      <c r="H487" s="14">
        <v>179</v>
      </c>
      <c r="I487" s="14">
        <v>585</v>
      </c>
      <c r="J487" s="14" t="s">
        <v>73</v>
      </c>
      <c r="K487" s="14" t="s">
        <v>74</v>
      </c>
      <c r="L487" s="14" t="s">
        <v>891</v>
      </c>
      <c r="M487" s="14"/>
      <c r="N487" s="14"/>
      <c r="O487" s="14" t="s">
        <v>54</v>
      </c>
      <c r="P487" s="14" t="s">
        <v>53</v>
      </c>
      <c r="Q487" s="14" t="s">
        <v>1828</v>
      </c>
      <c r="R487" s="14" t="s">
        <v>57</v>
      </c>
      <c r="S487" s="14" t="s">
        <v>58</v>
      </c>
      <c r="T487" s="50" t="s">
        <v>1829</v>
      </c>
      <c r="U487" s="50"/>
      <c r="V487" s="50" t="s">
        <v>1829</v>
      </c>
      <c r="W487" s="26" t="s">
        <v>1830</v>
      </c>
      <c r="X487" s="50"/>
      <c r="Y487" s="50"/>
      <c r="Z487" s="50"/>
      <c r="AA487" s="23"/>
      <c r="AB487" s="23"/>
      <c r="AC487" s="14"/>
      <c r="AD487" s="14"/>
      <c r="AE487" s="23"/>
      <c r="AF487" s="23"/>
      <c r="AG487" s="23"/>
      <c r="AH487" s="23" t="s">
        <v>61</v>
      </c>
      <c r="AI487" s="23" t="s">
        <v>62</v>
      </c>
      <c r="AJ487" s="14"/>
      <c r="AK487" s="50"/>
      <c r="AL487" s="50"/>
      <c r="AM487" s="50"/>
      <c r="AN487" s="50"/>
      <c r="AO487" s="50"/>
      <c r="AP487" s="50" t="str">
        <f t="shared" si="21"/>
        <v/>
      </c>
      <c r="AQ487" s="50" t="str">
        <f t="shared" si="22"/>
        <v xml:space="preserve">Achievement data (FS179) was later resubmitted on 1/15/2019, which now matches the achievement metadata. </v>
      </c>
      <c r="AR487" s="49"/>
      <c r="AS487" s="50" t="str">
        <f t="shared" si="23"/>
        <v>Exclude</v>
      </c>
      <c r="AT487" s="50" t="str">
        <f>IF(VLOOKUP($A487,'Data Notes - Working'!$A$2:$BP$571,55,FALSE)=0,"",VLOOKUP($A487,'Data Notes - Working'!$A$2:$BP$571,55,FALSE))</f>
        <v>No</v>
      </c>
      <c r="AU487" s="50" t="str">
        <f>IF(VLOOKUP($A487,'Data Notes - Working'!$A$2:$BP$571,56,FALSE)=0,"",VLOOKUP($A487,'Data Notes - Working'!$A$2:$BP$571,56,FALSE))</f>
        <v>Resolved</v>
      </c>
      <c r="AV487" s="50" t="str">
        <f>IF(VLOOKUP($A487,'Data Notes - Working'!$A$2:$BP$571,57,FALSE)=0,"",VLOOKUP($A487,'Data Notes - Working'!$A$2:$BP$571,57,FALSE))</f>
        <v/>
      </c>
      <c r="AW487" s="50" t="str">
        <f>IF(VLOOKUP($A487,'Data Notes - Working'!$A$2:$BP$571,58,FALSE)=0,"",VLOOKUP($A487,'Data Notes - Working'!$A$2:$BP$571,58,FALSE))</f>
        <v/>
      </c>
      <c r="AX487" s="50" t="str">
        <f>IF(VLOOKUP(A487,'Data Notes - Working'!A486:BP1055,59,FALSE)=0,"",VLOOKUP(A487,'Data Notes - Working'!A486:BP1055,59,FALSE))</f>
        <v/>
      </c>
      <c r="AY487" s="50" t="str">
        <f>IF(VLOOKUP($A487,'Data Notes - Working'!$A$2:$BP$571,60,FALSE)=0,"",VLOOKUP($A487,'Data Notes - Working'!$A$2:$BP$571,60,FALSE))</f>
        <v/>
      </c>
      <c r="AZ487" s="50" t="str">
        <f>IF(VLOOKUP($A487,'Data Notes - Working'!$A$2:$BP$571,61,FALSE)=0,"",VLOOKUP($A487,'Data Notes - Working'!$A$2:$BP$571,61,FALSE))</f>
        <v/>
      </c>
      <c r="BA487" s="49"/>
      <c r="BB487" s="49"/>
      <c r="BC487" s="49"/>
      <c r="BD487" s="49"/>
      <c r="BE487" s="49"/>
      <c r="BF487" s="49"/>
      <c r="BG487" s="49"/>
    </row>
    <row r="488" spans="1:59" ht="47.25">
      <c r="A488" s="13" t="s">
        <v>1831</v>
      </c>
      <c r="B488" s="14" t="s">
        <v>45</v>
      </c>
      <c r="C488" s="14" t="s">
        <v>46</v>
      </c>
      <c r="D488" s="14" t="s">
        <v>47</v>
      </c>
      <c r="E488" s="14" t="s">
        <v>1826</v>
      </c>
      <c r="F488" s="14" t="s">
        <v>1827</v>
      </c>
      <c r="G488" s="13" t="s">
        <v>72</v>
      </c>
      <c r="H488" s="14">
        <v>179</v>
      </c>
      <c r="I488" s="14">
        <v>585</v>
      </c>
      <c r="J488" s="14" t="s">
        <v>73</v>
      </c>
      <c r="K488" s="14" t="s">
        <v>74</v>
      </c>
      <c r="L488" s="14" t="s">
        <v>75</v>
      </c>
      <c r="M488" s="14"/>
      <c r="N488" s="14"/>
      <c r="O488" s="14"/>
      <c r="P488" s="14"/>
      <c r="Q488" s="14"/>
      <c r="R488" s="14"/>
      <c r="S488" s="14"/>
      <c r="T488" s="49"/>
      <c r="U488" s="49"/>
      <c r="V488" s="49"/>
      <c r="W488" s="26" t="s">
        <v>64</v>
      </c>
      <c r="X488" s="49"/>
      <c r="Y488" s="49"/>
      <c r="Z488" s="49"/>
      <c r="AA488" s="14"/>
      <c r="AB488" s="14"/>
      <c r="AC488" s="14" t="s">
        <v>54</v>
      </c>
      <c r="AD488" s="14" t="s">
        <v>53</v>
      </c>
      <c r="AE488" s="14" t="s">
        <v>486</v>
      </c>
      <c r="AF488" s="14" t="s">
        <v>140</v>
      </c>
      <c r="AG488" s="14"/>
      <c r="AH488" s="14" t="s">
        <v>61</v>
      </c>
      <c r="AI488" s="14" t="s">
        <v>78</v>
      </c>
      <c r="AJ488" s="49"/>
      <c r="AK488" s="50" t="s">
        <v>1832</v>
      </c>
      <c r="AL488" s="50"/>
      <c r="AM488" s="50"/>
      <c r="AN488" s="50"/>
      <c r="AO488" s="50"/>
      <c r="AP488" s="50" t="str">
        <f t="shared" si="21"/>
        <v>Missing Data (FS 179): Achievement data were not reported for ALTASSALTACH [PERF LEVEL 2] for GRADES 5, 8, HS. Zeroes were reported for these combinations.</v>
      </c>
      <c r="AQ488" s="50" t="str">
        <f t="shared" si="22"/>
        <v/>
      </c>
      <c r="AR488" s="49"/>
      <c r="AS488" s="50" t="str">
        <f t="shared" si="23"/>
        <v>Include</v>
      </c>
      <c r="AT488" s="50" t="str">
        <f>IF(VLOOKUP($A488,'Data Notes - Working'!$A$2:$BP$571,55,FALSE)=0,"",VLOOKUP($A488,'Data Notes - Working'!$A$2:$BP$571,55,FALSE))</f>
        <v>No</v>
      </c>
      <c r="AU488" s="50" t="str">
        <f>IF(VLOOKUP($A488,'Data Notes - Working'!$A$2:$BP$571,56,FALSE)=0,"",VLOOKUP($A488,'Data Notes - Working'!$A$2:$BP$571,56,FALSE))</f>
        <v>PO decided not to send to state</v>
      </c>
      <c r="AV488" s="50" t="str">
        <f>IF(VLOOKUP($A488,'Data Notes - Working'!$A$2:$BP$571,57,FALSE)=0,"",VLOOKUP($A488,'Data Notes - Working'!$A$2:$BP$571,57,FALSE))</f>
        <v>No state response</v>
      </c>
      <c r="AW488" s="50" t="str">
        <f>IF(VLOOKUP($A488,'Data Notes - Working'!$A$2:$BP$571,58,FALSE)=0,"",VLOOKUP($A488,'Data Notes - Working'!$A$2:$BP$571,58,FALSE))</f>
        <v>No state response</v>
      </c>
      <c r="AX488" s="50" t="str">
        <f>IF(VLOOKUP(A488,'Data Notes - Working'!A487:BP1056,59,FALSE)=0,"",VLOOKUP(A488,'Data Notes - Working'!A487:BP1056,59,FALSE))</f>
        <v/>
      </c>
      <c r="AY488" s="50" t="str">
        <f>IF(VLOOKUP($A488,'Data Notes - Working'!$A$2:$BP$571,60,FALSE)=0,"",VLOOKUP($A488,'Data Notes - Working'!$A$2:$BP$571,60,FALSE))</f>
        <v>Missing Data (FS 179): Achievement data were not reported for ALTASSALTACH [PERF LEVEL 2] for GRADES 5, 8, HS. Zeroes were reported for these combinations.</v>
      </c>
      <c r="AZ488" s="50" t="str">
        <f>IF(VLOOKUP($A488,'Data Notes - Working'!$A$2:$BP$571,61,FALSE)=0,"",VLOOKUP($A488,'Data Notes - Working'!$A$2:$BP$571,61,FALSE))</f>
        <v/>
      </c>
      <c r="BA488" s="49"/>
      <c r="BB488" s="49"/>
      <c r="BC488" s="49"/>
      <c r="BD488" s="49"/>
      <c r="BE488" s="49"/>
      <c r="BF488" s="49"/>
      <c r="BG488" s="49"/>
    </row>
    <row r="489" spans="1:59" ht="63">
      <c r="A489" s="13" t="s">
        <v>1833</v>
      </c>
      <c r="B489" s="14" t="s">
        <v>45</v>
      </c>
      <c r="C489" s="14" t="s">
        <v>46</v>
      </c>
      <c r="D489" s="14" t="s">
        <v>47</v>
      </c>
      <c r="E489" s="14" t="s">
        <v>1826</v>
      </c>
      <c r="F489" s="14" t="s">
        <v>1827</v>
      </c>
      <c r="G489" s="13" t="s">
        <v>72</v>
      </c>
      <c r="H489" s="14" t="s">
        <v>84</v>
      </c>
      <c r="I489" s="14" t="s">
        <v>85</v>
      </c>
      <c r="J489" s="14" t="s">
        <v>73</v>
      </c>
      <c r="K489" s="14" t="s">
        <v>74</v>
      </c>
      <c r="L489" s="14" t="s">
        <v>75</v>
      </c>
      <c r="M489" s="14"/>
      <c r="N489" s="14"/>
      <c r="O489" s="14"/>
      <c r="P489" s="14"/>
      <c r="Q489" s="14"/>
      <c r="R489" s="14"/>
      <c r="S489" s="14"/>
      <c r="T489" s="49"/>
      <c r="U489" s="49"/>
      <c r="V489" s="49"/>
      <c r="W489" s="26" t="s">
        <v>64</v>
      </c>
      <c r="X489" s="49"/>
      <c r="Y489" s="49"/>
      <c r="Z489" s="49"/>
      <c r="AA489" s="14" t="s">
        <v>54</v>
      </c>
      <c r="AB489" s="14" t="s">
        <v>54</v>
      </c>
      <c r="AC489" s="14"/>
      <c r="AD489" s="14" t="s">
        <v>53</v>
      </c>
      <c r="AE489" s="14" t="s">
        <v>1834</v>
      </c>
      <c r="AF489" s="14" t="s">
        <v>140</v>
      </c>
      <c r="AG489" s="14"/>
      <c r="AH489" s="14" t="s">
        <v>61</v>
      </c>
      <c r="AI489" s="14" t="s">
        <v>78</v>
      </c>
      <c r="AJ489" s="49"/>
      <c r="AK489" s="50" t="s">
        <v>1835</v>
      </c>
      <c r="AL489" s="50"/>
      <c r="AM489" s="49"/>
      <c r="AN489" s="49"/>
      <c r="AO489" s="49"/>
      <c r="AP489" s="50" t="str">
        <f t="shared" si="21"/>
        <v>Missing Data (FS 175/178): Achievement data were not reported for ALTASSALTACH [PERF LEVEL 2] for GRADES 3, 4, 5, 6, 7, 8, HS. Zeroes were reported for these combinations.</v>
      </c>
      <c r="AQ489" s="50" t="str">
        <f t="shared" si="22"/>
        <v/>
      </c>
      <c r="AR489" s="49"/>
      <c r="AS489" s="50" t="str">
        <f t="shared" si="23"/>
        <v>Include</v>
      </c>
      <c r="AT489" s="50" t="str">
        <f>IF(VLOOKUP($A489,'Data Notes - Working'!$A$2:$BP$571,55,FALSE)=0,"",VLOOKUP($A489,'Data Notes - Working'!$A$2:$BP$571,55,FALSE))</f>
        <v>No</v>
      </c>
      <c r="AU489" s="50" t="str">
        <f>IF(VLOOKUP($A489,'Data Notes - Working'!$A$2:$BP$571,56,FALSE)=0,"",VLOOKUP($A489,'Data Notes - Working'!$A$2:$BP$571,56,FALSE))</f>
        <v>PO decided not to send to state</v>
      </c>
      <c r="AV489" s="50" t="str">
        <f>IF(VLOOKUP($A489,'Data Notes - Working'!$A$2:$BP$571,57,FALSE)=0,"",VLOOKUP($A489,'Data Notes - Working'!$A$2:$BP$571,57,FALSE))</f>
        <v>No state response</v>
      </c>
      <c r="AW489" s="50" t="str">
        <f>IF(VLOOKUP($A489,'Data Notes - Working'!$A$2:$BP$571,58,FALSE)=0,"",VLOOKUP($A489,'Data Notes - Working'!$A$2:$BP$571,58,FALSE))</f>
        <v>No state response</v>
      </c>
      <c r="AX489" s="50" t="str">
        <f>IF(VLOOKUP(A489,'Data Notes - Working'!A488:BP1057,59,FALSE)=0,"",VLOOKUP(A489,'Data Notes - Working'!A488:BP1057,59,FALSE))</f>
        <v/>
      </c>
      <c r="AY489" s="50" t="str">
        <f>IF(VLOOKUP($A489,'Data Notes - Working'!$A$2:$BP$571,60,FALSE)=0,"",VLOOKUP($A489,'Data Notes - Working'!$A$2:$BP$571,60,FALSE))</f>
        <v>Missing Data (FS 175/178): Achievement data were not reported for ALTASSALTACH [PERF LEVEL 2] for GRADES 3, 4, 5, 6, 7, 8, HS. Zeroes were reported for these combinations.</v>
      </c>
      <c r="AZ489" s="50" t="str">
        <f>IF(VLOOKUP($A489,'Data Notes - Working'!$A$2:$BP$571,61,FALSE)=0,"",VLOOKUP($A489,'Data Notes - Working'!$A$2:$BP$571,61,FALSE))</f>
        <v/>
      </c>
      <c r="BA489" s="49"/>
      <c r="BB489" s="49"/>
      <c r="BC489" s="49"/>
      <c r="BD489" s="49"/>
      <c r="BE489" s="49"/>
      <c r="BF489" s="49"/>
      <c r="BG489" s="49"/>
    </row>
    <row r="490" spans="1:59" ht="105">
      <c r="A490" s="13" t="s">
        <v>1836</v>
      </c>
      <c r="B490" s="14" t="s">
        <v>45</v>
      </c>
      <c r="C490" s="14" t="s">
        <v>46</v>
      </c>
      <c r="D490" s="14" t="s">
        <v>47</v>
      </c>
      <c r="E490" s="14" t="s">
        <v>1826</v>
      </c>
      <c r="F490" s="14" t="s">
        <v>1827</v>
      </c>
      <c r="G490" s="13" t="s">
        <v>88</v>
      </c>
      <c r="H490" s="16">
        <v>189</v>
      </c>
      <c r="I490" s="14">
        <v>590</v>
      </c>
      <c r="J490" s="14" t="s">
        <v>73</v>
      </c>
      <c r="K490" s="14" t="s">
        <v>74</v>
      </c>
      <c r="L490" s="14" t="s">
        <v>891</v>
      </c>
      <c r="M490" s="14"/>
      <c r="N490" s="14"/>
      <c r="O490" s="14" t="s">
        <v>54</v>
      </c>
      <c r="P490" s="14" t="s">
        <v>53</v>
      </c>
      <c r="Q490" s="14" t="s">
        <v>1828</v>
      </c>
      <c r="R490" s="14" t="s">
        <v>57</v>
      </c>
      <c r="S490" s="14" t="s">
        <v>58</v>
      </c>
      <c r="T490" s="50" t="s">
        <v>1837</v>
      </c>
      <c r="U490" s="50"/>
      <c r="V490" s="50" t="s">
        <v>1837</v>
      </c>
      <c r="W490" s="26" t="s">
        <v>1838</v>
      </c>
      <c r="X490" s="50"/>
      <c r="Y490" s="50"/>
      <c r="Z490" s="50"/>
      <c r="AA490" s="23"/>
      <c r="AB490" s="23"/>
      <c r="AC490" s="14"/>
      <c r="AD490" s="14"/>
      <c r="AE490" s="23"/>
      <c r="AF490" s="23"/>
      <c r="AG490" s="23"/>
      <c r="AH490" s="23" t="s">
        <v>61</v>
      </c>
      <c r="AI490" s="23" t="s">
        <v>62</v>
      </c>
      <c r="AJ490" s="14"/>
      <c r="AK490" s="50"/>
      <c r="AL490" s="50"/>
      <c r="AM490" s="50"/>
      <c r="AN490" s="50"/>
      <c r="AO490" s="50"/>
      <c r="AP490" s="50" t="str">
        <f t="shared" si="21"/>
        <v/>
      </c>
      <c r="AQ490" s="50" t="str">
        <f t="shared" si="22"/>
        <v>Participation data (FS189) was later resubmitted on 1/15/2019, which now matches the participation metadata.</v>
      </c>
      <c r="AR490" s="49"/>
      <c r="AS490" s="50" t="str">
        <f t="shared" si="23"/>
        <v>Exclude</v>
      </c>
      <c r="AT490" s="50" t="str">
        <f>IF(VLOOKUP($A490,'Data Notes - Working'!$A$2:$BP$571,55,FALSE)=0,"",VLOOKUP($A490,'Data Notes - Working'!$A$2:$BP$571,55,FALSE))</f>
        <v>No</v>
      </c>
      <c r="AU490" s="50" t="str">
        <f>IF(VLOOKUP($A490,'Data Notes - Working'!$A$2:$BP$571,56,FALSE)=0,"",VLOOKUP($A490,'Data Notes - Working'!$A$2:$BP$571,56,FALSE))</f>
        <v>Resolved</v>
      </c>
      <c r="AV490" s="50" t="str">
        <f>IF(VLOOKUP($A490,'Data Notes - Working'!$A$2:$BP$571,57,FALSE)=0,"",VLOOKUP($A490,'Data Notes - Working'!$A$2:$BP$571,57,FALSE))</f>
        <v/>
      </c>
      <c r="AW490" s="50" t="str">
        <f>IF(VLOOKUP($A490,'Data Notes - Working'!$A$2:$BP$571,58,FALSE)=0,"",VLOOKUP($A490,'Data Notes - Working'!$A$2:$BP$571,58,FALSE))</f>
        <v/>
      </c>
      <c r="AX490" s="50" t="str">
        <f>IF(VLOOKUP(A490,'Data Notes - Working'!A489:BP1058,59,FALSE)=0,"",VLOOKUP(A490,'Data Notes - Working'!A489:BP1058,59,FALSE))</f>
        <v/>
      </c>
      <c r="AY490" s="50" t="str">
        <f>IF(VLOOKUP($A490,'Data Notes - Working'!$A$2:$BP$571,60,FALSE)=0,"",VLOOKUP($A490,'Data Notes - Working'!$A$2:$BP$571,60,FALSE))</f>
        <v/>
      </c>
      <c r="AZ490" s="50" t="str">
        <f>IF(VLOOKUP($A490,'Data Notes - Working'!$A$2:$BP$571,61,FALSE)=0,"",VLOOKUP($A490,'Data Notes - Working'!$A$2:$BP$571,61,FALSE))</f>
        <v/>
      </c>
      <c r="BA490" s="49"/>
      <c r="BB490" s="49"/>
      <c r="BC490" s="49"/>
      <c r="BD490" s="49"/>
      <c r="BE490" s="49"/>
      <c r="BF490" s="49"/>
      <c r="BG490" s="49"/>
    </row>
    <row r="491" spans="1:59" ht="345">
      <c r="A491" s="13" t="s">
        <v>1839</v>
      </c>
      <c r="B491" s="14" t="s">
        <v>45</v>
      </c>
      <c r="C491" s="14" t="s">
        <v>46</v>
      </c>
      <c r="D491" s="14" t="s">
        <v>47</v>
      </c>
      <c r="E491" s="14" t="s">
        <v>1826</v>
      </c>
      <c r="F491" s="14" t="s">
        <v>1827</v>
      </c>
      <c r="G491" s="13" t="s">
        <v>95</v>
      </c>
      <c r="H491" s="14" t="s">
        <v>84</v>
      </c>
      <c r="I491" s="14" t="s">
        <v>85</v>
      </c>
      <c r="J491" s="14" t="s">
        <v>73</v>
      </c>
      <c r="K491" s="14" t="s">
        <v>98</v>
      </c>
      <c r="L491" s="14" t="s">
        <v>53</v>
      </c>
      <c r="M491" s="14" t="s">
        <v>54</v>
      </c>
      <c r="N491" s="14" t="s">
        <v>54</v>
      </c>
      <c r="O491" s="14"/>
      <c r="P491" s="14" t="s">
        <v>55</v>
      </c>
      <c r="Q491" s="14" t="s">
        <v>541</v>
      </c>
      <c r="R491" s="14" t="s">
        <v>140</v>
      </c>
      <c r="S491" s="14" t="s">
        <v>58</v>
      </c>
      <c r="T491" s="50" t="s">
        <v>1840</v>
      </c>
      <c r="U491" s="50"/>
      <c r="V491" s="7" t="s">
        <v>1840</v>
      </c>
      <c r="W491" s="26" t="s">
        <v>1841</v>
      </c>
      <c r="X491" s="50"/>
      <c r="Y491" s="50"/>
      <c r="Z491" s="50"/>
      <c r="AA491" s="14" t="s">
        <v>54</v>
      </c>
      <c r="AB491" s="14" t="s">
        <v>54</v>
      </c>
      <c r="AC491" s="14"/>
      <c r="AD491" s="14" t="s">
        <v>55</v>
      </c>
      <c r="AE491" s="14" t="s">
        <v>541</v>
      </c>
      <c r="AF491" s="14" t="s">
        <v>140</v>
      </c>
      <c r="AG491" s="23"/>
      <c r="AH491" s="23" t="s">
        <v>185</v>
      </c>
      <c r="AI491" s="23" t="s">
        <v>101</v>
      </c>
      <c r="AJ491" s="50"/>
      <c r="AK491" s="7" t="s">
        <v>1840</v>
      </c>
      <c r="AL491" s="50"/>
      <c r="AM491" s="49"/>
      <c r="AN491" s="49"/>
      <c r="AO491" s="49"/>
      <c r="AP491" s="50" t="str">
        <f t="shared" si="21"/>
        <v>Missing Data (FS 175/178): Achievement data were not reported for ALTASSALTACH [PERF LEVEL 2] for all grades at the SEA, LEA, and School levels. Please submit data.</v>
      </c>
      <c r="AQ491" s="50" t="str">
        <f t="shared" si="22"/>
        <v xml:space="preserve">To align EDFacts reports with the State Accountability system under ESSA, for SY 2017-18, Texas reported four performance levels: PERF LEVEL 1 (L1): Does Not Meet Grade Level, PERF LEVEL 2 (L2): Approaches Grade Level, PERF LEVEL 3 (L3): Meets Grade Level &amp; PERF LEVEL 4 (L4): Masters Grade Level, with the L3 (Meets GL) as the At or Above Proficiency level. While regular assessments with or without accommodation have all the four performance levels, Alternate assessments aligned with alternate standards only have three performance levels, in which Level II Satisfactory of above is counted towards meeting both Approaches GL and Meets GL in the state accountability. Since counts in the EDFacts’ four performance levels are mutual exclusive, students taking STAAR Alternate 2 with Level II Satisfactory performance were counted as PERF LEVEL 3, thus leaving the PERF LEVEL 2 not populated. The data is confirmed accurate. </v>
      </c>
      <c r="AR491" s="49"/>
      <c r="AS491" s="50" t="str">
        <f t="shared" si="23"/>
        <v>Include</v>
      </c>
      <c r="AT491" s="50" t="str">
        <f>IF(VLOOKUP($A491,'Data Notes - Working'!$A$2:$BP$571,55,FALSE)=0,"",VLOOKUP($A491,'Data Notes - Working'!$A$2:$BP$571,55,FALSE))</f>
        <v/>
      </c>
      <c r="AU491" s="50" t="str">
        <f>IF(VLOOKUP($A491,'Data Notes - Working'!$A$2:$BP$571,56,FALSE)=0,"",VLOOKUP($A491,'Data Notes - Working'!$A$2:$BP$571,56,FALSE))</f>
        <v/>
      </c>
      <c r="AV491" s="50" t="str">
        <f>IF(VLOOKUP($A491,'Data Notes - Working'!$A$2:$BP$571,57,FALSE)=0,"",VLOOKUP($A491,'Data Notes - Working'!$A$2:$BP$571,57,FALSE))</f>
        <v/>
      </c>
      <c r="AW491" s="50" t="str">
        <f>IF(VLOOKUP($A491,'Data Notes - Working'!$A$2:$BP$571,58,FALSE)=0,"",VLOOKUP($A491,'Data Notes - Working'!$A$2:$BP$571,58,FALSE))</f>
        <v/>
      </c>
      <c r="AX491" s="50" t="str">
        <f>IF(VLOOKUP(A491,'Data Notes - Working'!A490:BP1059,59,FALSE)=0,"",VLOOKUP(A491,'Data Notes - Working'!A490:BP1059,59,FALSE))</f>
        <v>Yes</v>
      </c>
      <c r="AY491" s="50" t="str">
        <f>IF(VLOOKUP($A491,'Data Notes - Working'!$A$2:$BP$571,60,FALSE)=0,"",VLOOKUP($A491,'Data Notes - Working'!$A$2:$BP$571,60,FALSE))</f>
        <v>Missing Data (FS 175/178): Achievement data were not reported for ALTASSALTACH [PERF LEVEL 2] for all grades at the SEA, LEA, and School levels. Please submit data.
ED Note: State indicated that data were correct as reported.</v>
      </c>
      <c r="AZ491" s="50" t="str">
        <f>IF(VLOOKUP($A491,'Data Notes - Working'!$A$2:$BP$571,61,FALSE)=0,"",VLOOKUP($A491,'Data Notes - Working'!$A$2:$BP$571,61,FALSE))</f>
        <v xml:space="preserve">To align EDFacts reports with the State Accountability system under ESSA, for SY 2017-18, Texas reported four performance levels: PERF LEVEL 1 (L1): Does Not Meet Grade Level, PERF LEVEL 2 (L2): Approaches Grade Level, PERF LEVEL 3 (L3): Meets Grade Level &amp; PERF LEVEL 4 (L4): Masters Grade Level, with the L3 (Meets GL) as the At or Above Proficiency level. While regular assessments with or without accommodation have all the four performance levels, Alternate assessments aligned with alternate standards only have three performance levels, in which Level II Satisfactory of above is counted towards meeting both Approaches GL and Meets GL in the state accountability. Since counts in the EDFacts’ four performance levels are mutual exclusive, students taking STAAR Alternate 2 with Level II Satisfactory performance were counted as PERF LEVEL 3, thus leaving the PERF LEVEL 2 not populated. The data is confirmed accurate. </v>
      </c>
      <c r="BA491" s="49"/>
      <c r="BB491" s="49"/>
      <c r="BC491" s="49"/>
      <c r="BD491" s="49"/>
      <c r="BE491" s="49"/>
      <c r="BF491" s="49"/>
      <c r="BG491" s="49"/>
    </row>
    <row r="492" spans="1:59" ht="409.5">
      <c r="A492" s="13" t="s">
        <v>1842</v>
      </c>
      <c r="B492" s="14" t="s">
        <v>45</v>
      </c>
      <c r="C492" s="14" t="s">
        <v>46</v>
      </c>
      <c r="D492" s="14" t="s">
        <v>47</v>
      </c>
      <c r="E492" s="14" t="s">
        <v>1826</v>
      </c>
      <c r="F492" s="14" t="s">
        <v>1827</v>
      </c>
      <c r="G492" s="13" t="s">
        <v>104</v>
      </c>
      <c r="H492" s="14" t="s">
        <v>157</v>
      </c>
      <c r="I492" s="14" t="s">
        <v>158</v>
      </c>
      <c r="J492" s="14" t="s">
        <v>73</v>
      </c>
      <c r="K492" s="14" t="s">
        <v>107</v>
      </c>
      <c r="L492" s="14" t="s">
        <v>53</v>
      </c>
      <c r="M492" s="14" t="s">
        <v>54</v>
      </c>
      <c r="N492" s="14" t="s">
        <v>54</v>
      </c>
      <c r="O492" s="14" t="s">
        <v>54</v>
      </c>
      <c r="P492" s="14" t="s">
        <v>108</v>
      </c>
      <c r="Q492" s="14" t="s">
        <v>108</v>
      </c>
      <c r="R492" s="14" t="s">
        <v>108</v>
      </c>
      <c r="S492" s="14" t="s">
        <v>108</v>
      </c>
      <c r="T492" s="50" t="s">
        <v>109</v>
      </c>
      <c r="U492" s="50"/>
      <c r="V492" s="50" t="s">
        <v>109</v>
      </c>
      <c r="W492" s="26" t="s">
        <v>1843</v>
      </c>
      <c r="X492" s="50"/>
      <c r="Y492" s="50"/>
      <c r="Z492" s="50"/>
      <c r="AA492" s="23" t="s">
        <v>54</v>
      </c>
      <c r="AB492" s="23" t="s">
        <v>54</v>
      </c>
      <c r="AC492" s="23" t="s">
        <v>54</v>
      </c>
      <c r="AD492" s="14" t="s">
        <v>108</v>
      </c>
      <c r="AE492" s="14" t="s">
        <v>108</v>
      </c>
      <c r="AF492" s="14" t="s">
        <v>108</v>
      </c>
      <c r="AG492" s="14" t="s">
        <v>108</v>
      </c>
      <c r="AH492" s="23" t="s">
        <v>61</v>
      </c>
      <c r="AI492" s="23" t="s">
        <v>101</v>
      </c>
      <c r="AJ492" s="50"/>
      <c r="AK492" s="50" t="s">
        <v>111</v>
      </c>
      <c r="AL492" s="50"/>
      <c r="AM492" s="50"/>
      <c r="AN492" s="50"/>
      <c r="AO492" s="50"/>
      <c r="AP492" s="50" t="str">
        <f t="shared" si="21"/>
        <v>A year to year change of more than 200 (count difference) and 10% was identified for at least one subgroup, assessment type, or grade. Please review the CDQR Year to Year tab. Please resubmit SY 2017-18 data or submit a data note to explain why these data are accurate.</v>
      </c>
      <c r="AQ492" s="50" t="str">
        <f t="shared" si="22"/>
        <v>A detailed year to year data analysis reveals that the number of students who took a REGASSWACC assessment and received a valid score for subject Reading/LA in SY 2017-18 has gone down generally by 3 - 11 percent for various grades, but by ~10% for grades 5 &amp; 6. The reason could be: in SY 2016-17, Texas converted STAAR L and STAAR A, which was designed for students with need of accommodations, to online versions, which offered better and easier access to accommodations to students in need. Because of that, we saw a surge of number of students taking a REGASSWACC assessment. As we came to the 2nd year of such change in SY 2017-18, the number of students taking REGASSWACC has gone down by some percentage if compared with 2016-17, but are still higher than 2015-16. Overall, number of students of all grades assessed with REGASSWACC for subject Reading/LA went up by 20% from 2015-16 to 2016-17, but down by 5% from 2016-17 to 2017-18, however, still up by 14% if 2017-18 is compared directly with 201-17. 
Another noticeable change by the detailed year to year data analysis is seen in number of students who take ALTPARTALTACH assessments for all subjects. Texas has observed the number of students taking ALTPARTALTACH has continuously increased for all subjects from year to year since 2015 when the ALTASSMODACH was removed. With the 1% cap in mind, Texas Education Agency is providing guidance and training to LEAs to reduce the number of students taking ALTPARTALTACH in coming years.
The data is confirmed accurate.</v>
      </c>
      <c r="AR492" s="49"/>
      <c r="AS492" s="50" t="str">
        <f t="shared" si="23"/>
        <v>Include</v>
      </c>
      <c r="AT492" s="50" t="str">
        <f>IF(VLOOKUP($A492,'Data Notes - Working'!$A$2:$BP$571,55,FALSE)=0,"",VLOOKUP($A492,'Data Notes - Working'!$A$2:$BP$571,55,FALSE))</f>
        <v/>
      </c>
      <c r="AU492" s="50" t="str">
        <f>IF(VLOOKUP($A492,'Data Notes - Working'!$A$2:$BP$571,56,FALSE)=0,"",VLOOKUP($A492,'Data Notes - Working'!$A$2:$BP$571,56,FALSE))</f>
        <v/>
      </c>
      <c r="AV492" s="50" t="str">
        <f>IF(VLOOKUP($A492,'Data Notes - Working'!$A$2:$BP$571,57,FALSE)=0,"",VLOOKUP($A492,'Data Notes - Working'!$A$2:$BP$571,57,FALSE))</f>
        <v>Y2Y explained</v>
      </c>
      <c r="AW492" s="50" t="str">
        <f>IF(VLOOKUP($A492,'Data Notes - Working'!$A$2:$BP$571,58,FALSE)=0,"",VLOOKUP($A492,'Data Notes - Working'!$A$2:$BP$571,58,FALSE))</f>
        <v/>
      </c>
      <c r="AX492" s="50" t="str">
        <f>IF(VLOOKUP(A492,'Data Notes - Working'!A491:BP1060,59,FALSE)=0,"",VLOOKUP(A492,'Data Notes - Working'!A491:BP1060,59,FALSE))</f>
        <v>No</v>
      </c>
      <c r="AY492" s="50" t="str">
        <f>IF(VLOOKUP($A492,'Data Notes - Working'!$A$2:$BP$571,60,FALSE)=0,"",VLOOKUP($A492,'Data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492" s="50" t="str">
        <f>IF(VLOOKUP($A492,'Data Notes - Working'!$A$2:$BP$571,61,FALSE)=0,"",VLOOKUP($A492,'Data Notes - Working'!$A$2:$BP$571,61,FALSE))</f>
        <v>A detailed year to year data analysis reveals that the number of students who took a REGASSWACC assessment and received a valid score for subject Reading/LA in SY 2017-18 has gone down generally by 3 - 11 percent for various grades, but by ~10% for grades 5 &amp; 6. The reason could be: in SY 2016-17, Texas converted STAAR L and STAAR A, which was designed for students with need of accommodations, to online versions, which offered better and easier access to accommodations to students in need. Because of that, we saw a surge of number of students taking a REGASSWACC assessment. As we came to the 2nd year of such change in SY 2017-18, the number of students taking REGASSWACC has gone down by some percentage if compared with 2016-17, but are still higher than 2015-16. Overall, number of students of all grades assessed with REGASSWACC for subject Reading/LA went up by 20% from 2015-16 to 2016-17, but down by 5% from 2016-17 to 2017-18, however, still up by 14% if 2017-18 is compared directly with 2016-17. 
Another noticeable change by the detailed year to year data analysis is seen in number of students who take ALTPARTALTACH assessments for all subjects. Texas has observed the number of students taking ALTPARTALTACH has continuously increased for all subjects from year to year since 2015 when the ALTASSMODACH was removed. With the 1% cap in mind, Texas Education Agency is providing guidance and training to LEAs to reduce the number of students taking ALTPARTALTACH in coming years.
The data is confirmed accurate.</v>
      </c>
      <c r="BA492" s="49"/>
      <c r="BB492" s="49"/>
      <c r="BC492" s="49"/>
      <c r="BD492" s="49"/>
      <c r="BE492" s="49"/>
      <c r="BF492" s="49"/>
      <c r="BG492" s="49"/>
    </row>
    <row r="493" spans="1:59" ht="195">
      <c r="A493" s="13" t="s">
        <v>1845</v>
      </c>
      <c r="B493" s="14" t="s">
        <v>45</v>
      </c>
      <c r="C493" s="14" t="s">
        <v>46</v>
      </c>
      <c r="D493" s="14" t="s">
        <v>47</v>
      </c>
      <c r="E493" s="14" t="s">
        <v>1826</v>
      </c>
      <c r="F493" s="14" t="s">
        <v>1827</v>
      </c>
      <c r="G493" s="13" t="s">
        <v>118</v>
      </c>
      <c r="H493" s="14" t="s">
        <v>96</v>
      </c>
      <c r="I493" s="14" t="s">
        <v>97</v>
      </c>
      <c r="J493" s="14" t="s">
        <v>73</v>
      </c>
      <c r="K493" s="14" t="s">
        <v>121</v>
      </c>
      <c r="L493" s="14" t="s">
        <v>53</v>
      </c>
      <c r="M493" s="14" t="s">
        <v>54</v>
      </c>
      <c r="N493" s="14" t="s">
        <v>54</v>
      </c>
      <c r="O493" s="14" t="s">
        <v>54</v>
      </c>
      <c r="P493" s="14" t="s">
        <v>108</v>
      </c>
      <c r="Q493" s="14" t="s">
        <v>108</v>
      </c>
      <c r="R493" s="14" t="s">
        <v>108</v>
      </c>
      <c r="S493" s="14" t="s">
        <v>108</v>
      </c>
      <c r="T493" s="50" t="s">
        <v>122</v>
      </c>
      <c r="U493" s="50"/>
      <c r="V493" s="50" t="s">
        <v>122</v>
      </c>
      <c r="W493" s="26" t="s">
        <v>1846</v>
      </c>
      <c r="X493" s="50"/>
      <c r="Y493" s="50"/>
      <c r="Z493" s="50"/>
      <c r="AA493" s="23" t="s">
        <v>54</v>
      </c>
      <c r="AB493" s="23" t="s">
        <v>54</v>
      </c>
      <c r="AC493" s="23" t="s">
        <v>54</v>
      </c>
      <c r="AD493" s="14" t="s">
        <v>108</v>
      </c>
      <c r="AE493" s="14" t="s">
        <v>108</v>
      </c>
      <c r="AF493" s="14" t="s">
        <v>108</v>
      </c>
      <c r="AG493" s="14" t="s">
        <v>108</v>
      </c>
      <c r="AH493" s="23" t="s">
        <v>61</v>
      </c>
      <c r="AI493" s="23" t="s">
        <v>101</v>
      </c>
      <c r="AJ493" s="50"/>
      <c r="AK493" s="50" t="s">
        <v>124</v>
      </c>
      <c r="AL493" s="50"/>
      <c r="AM493" s="49"/>
      <c r="AN493" s="49"/>
      <c r="AO493" s="49"/>
      <c r="AP493" s="50" t="str">
        <f t="shared" si="21"/>
        <v>A year to year proficiency rate change of more than 15% was identified for at least one subgroup, assessment type, or grade. Please review the CDQR Year to Year tab. Please resubmit SY 2017-18 data or submit a data note to explain why these data are accurate.</v>
      </c>
      <c r="AQ493" s="50" t="str">
        <f t="shared" si="22"/>
        <v>Prior to the school year 2017-18, Texas reported Approaches Grade Level as the At or Above Proficiency Level in the EDFacts reports. From 2017-18, to align with the 2017-18 state accountability system under ESSA, Texas reported Meets Grade Level, which is one level higher than the Approaches GL, as the At or Above Proficiency Level. This reporting change regarding proficient level has resulted in fewer students at or above proficient level in 2017-18 compared to prior years. This change was reflected in the Texas EMAPS Assessment Metadata</v>
      </c>
      <c r="AR493" s="49"/>
      <c r="AS493" s="50" t="str">
        <f t="shared" si="23"/>
        <v>Include</v>
      </c>
      <c r="AT493" s="50" t="str">
        <f>IF(VLOOKUP($A493,'Data Notes - Working'!$A$2:$BP$571,55,FALSE)=0,"",VLOOKUP($A493,'Data Notes - Working'!$A$2:$BP$571,55,FALSE))</f>
        <v/>
      </c>
      <c r="AU493" s="50" t="str">
        <f>IF(VLOOKUP($A493,'Data Notes - Working'!$A$2:$BP$571,56,FALSE)=0,"",VLOOKUP($A493,'Data Notes - Working'!$A$2:$BP$571,56,FALSE))</f>
        <v/>
      </c>
      <c r="AV493" s="50" t="str">
        <f>IF(VLOOKUP($A493,'Data Notes - Working'!$A$2:$BP$571,57,FALSE)=0,"",VLOOKUP($A493,'Data Notes - Working'!$A$2:$BP$571,57,FALSE))</f>
        <v>Y2Y explained</v>
      </c>
      <c r="AW493" s="50" t="str">
        <f>IF(VLOOKUP($A493,'Data Notes - Working'!$A$2:$BP$571,58,FALSE)=0,"",VLOOKUP($A493,'Data Notes - Working'!$A$2:$BP$571,58,FALSE))</f>
        <v/>
      </c>
      <c r="AX493" s="50" t="str">
        <f>IF(VLOOKUP(A493,'Data Notes - Working'!A492:BP1061,59,FALSE)=0,"",VLOOKUP(A493,'Data Notes - Working'!A492:BP1061,59,FALSE))</f>
        <v>No</v>
      </c>
      <c r="AY493" s="50" t="str">
        <f>IF(VLOOKUP($A493,'Data Notes - Working'!$A$2:$BP$571,60,FALSE)=0,"",VLOOKUP($A493,'Data Notes - Working'!$A$2:$BP$571,60,FALSE))</f>
        <v>A year to year proficiency rate change of more than 15% was identified for at least one subgroup, assessment type, or grade. Please review the CDQR Year to Year tab. Please resubmit SY 2017-18 data or submit a data note to explain why these data are accurate.</v>
      </c>
      <c r="AZ493" s="50" t="str">
        <f>IF(VLOOKUP($A493,'Data Notes - Working'!$A$2:$BP$571,61,FALSE)=0,"",VLOOKUP($A493,'Data Notes - Working'!$A$2:$BP$571,61,FALSE))</f>
        <v>Prior to the school year 2017-18, Texas reported Approaches Grade Level as the At or Above Proficiency Level in the EDFacts reports. From 2017-18, to align with the 2017-18 state accountability system under ESSA, Texas reported Meets Grade Level, which is one level higher than the Approaches GL, as the At or Above Proficiency Level. This reporting change regarding proficient level has resulted in fewer students at or above proficient level in 2017-18 compared to prior years. This change was reflected in the Texas EMAPS Assessment Metadata</v>
      </c>
      <c r="BA493" s="49"/>
      <c r="BB493" s="49"/>
      <c r="BC493" s="49"/>
      <c r="BD493" s="49"/>
      <c r="BE493" s="49"/>
      <c r="BF493" s="49"/>
      <c r="BG493" s="49"/>
    </row>
    <row r="494" spans="1:59" ht="210">
      <c r="A494" s="13" t="s">
        <v>1848</v>
      </c>
      <c r="B494" s="14" t="s">
        <v>45</v>
      </c>
      <c r="C494" s="14" t="s">
        <v>46</v>
      </c>
      <c r="D494" s="14" t="s">
        <v>47</v>
      </c>
      <c r="E494" s="14" t="s">
        <v>1826</v>
      </c>
      <c r="F494" s="14" t="s">
        <v>1827</v>
      </c>
      <c r="G494" s="14" t="s">
        <v>172</v>
      </c>
      <c r="H494" s="14" t="s">
        <v>91</v>
      </c>
      <c r="I494" s="14" t="s">
        <v>92</v>
      </c>
      <c r="J494" s="14" t="s">
        <v>73</v>
      </c>
      <c r="K494" s="14" t="s">
        <v>173</v>
      </c>
      <c r="L494" s="14" t="s">
        <v>53</v>
      </c>
      <c r="M494" s="14" t="s">
        <v>54</v>
      </c>
      <c r="N494" s="14" t="s">
        <v>54</v>
      </c>
      <c r="O494" s="14"/>
      <c r="P494" s="14" t="s">
        <v>139</v>
      </c>
      <c r="Q494" s="14" t="s">
        <v>174</v>
      </c>
      <c r="R494" s="14" t="s">
        <v>133</v>
      </c>
      <c r="S494" s="14" t="s">
        <v>58</v>
      </c>
      <c r="T494" s="50" t="s">
        <v>1849</v>
      </c>
      <c r="U494" s="50"/>
      <c r="V494" s="50" t="s">
        <v>1849</v>
      </c>
      <c r="W494" s="26" t="s">
        <v>1850</v>
      </c>
      <c r="X494" s="50"/>
      <c r="Y494" s="50"/>
      <c r="Z494" s="50"/>
      <c r="AA494" s="23"/>
      <c r="AB494" s="23"/>
      <c r="AC494" s="23"/>
      <c r="AD494" s="23"/>
      <c r="AE494" s="23"/>
      <c r="AF494" s="23"/>
      <c r="AG494" s="23"/>
      <c r="AH494" s="23" t="s">
        <v>61</v>
      </c>
      <c r="AI494" s="23" t="s">
        <v>62</v>
      </c>
      <c r="AJ494" s="14"/>
      <c r="AK494" s="50"/>
      <c r="AL494" s="50"/>
      <c r="AM494" s="50"/>
      <c r="AN494" s="50"/>
      <c r="AO494" s="50"/>
      <c r="AP494" s="50" t="str">
        <f t="shared" si="21"/>
        <v/>
      </c>
      <c r="AQ494" s="50" t="str">
        <f t="shared" si="22"/>
        <v>The difference is verified and confirmed for CWD of grades 3-8 between MTH and RLA for SY 2017-18. The reason for this variance is that: during the 2018 Spring assessment administration season, Texas experienced two online testing glitches, one in April, the other in May. The may event primarily impacted students with disabilities (CWD) taking the grades 3-8 reading test. Per Commissioner’s decision, the results of the STAAR tests directly affected by the online testing issues were excluded from the state accountability reporting. The data submitted by TX has been confirmed accurate</v>
      </c>
      <c r="AR494" s="49"/>
      <c r="AS494" s="50" t="str">
        <f t="shared" si="23"/>
        <v>Exclude</v>
      </c>
      <c r="AT494" s="50" t="str">
        <f>IF(VLOOKUP($A494,'Data Notes - Working'!$A$2:$BP$571,55,FALSE)=0,"",VLOOKUP($A494,'Data Notes - Working'!$A$2:$BP$571,55,FALSE))</f>
        <v>No</v>
      </c>
      <c r="AU494" s="50" t="str">
        <f>IF(VLOOKUP($A494,'Data Notes - Working'!$A$2:$BP$571,56,FALSE)=0,"",VLOOKUP($A494,'Data Notes - Working'!$A$2:$BP$571,56,FALSE))</f>
        <v>Resolved</v>
      </c>
      <c r="AV494" s="50" t="str">
        <f>IF(VLOOKUP($A494,'Data Notes - Working'!$A$2:$BP$571,57,FALSE)=0,"",VLOOKUP($A494,'Data Notes - Working'!$A$2:$BP$571,57,FALSE))</f>
        <v/>
      </c>
      <c r="AW494" s="50" t="str">
        <f>IF(VLOOKUP($A494,'Data Notes - Working'!$A$2:$BP$571,58,FALSE)=0,"",VLOOKUP($A494,'Data Notes - Working'!$A$2:$BP$571,58,FALSE))</f>
        <v/>
      </c>
      <c r="AX494" s="50" t="str">
        <f>IF(VLOOKUP(A494,'Data Notes - Working'!A493:BP1062,59,FALSE)=0,"",VLOOKUP(A494,'Data Notes - Working'!A493:BP1062,59,FALSE))</f>
        <v>Yes</v>
      </c>
      <c r="AY494" s="50" t="str">
        <f>IF(VLOOKUP($A494,'Data Notes - Working'!$A$2:$BP$571,60,FALSE)=0,"",VLOOKUP($A494,'Data Notes - Working'!$A$2:$BP$571,60,FALSE))</f>
        <v/>
      </c>
      <c r="AZ494" s="50" t="str">
        <f>IF(VLOOKUP($A494,'Data Notes - Working'!$A$2:$BP$571,61,FALSE)=0,"",VLOOKUP($A494,'Data Notes - Working'!$A$2:$BP$571,61,FALSE))</f>
        <v/>
      </c>
      <c r="BA494" s="49"/>
      <c r="BB494" s="49"/>
      <c r="BC494" s="49"/>
      <c r="BD494" s="49"/>
      <c r="BE494" s="49"/>
      <c r="BF494" s="49"/>
      <c r="BG494" s="49"/>
    </row>
    <row r="495" spans="1:59" ht="390">
      <c r="A495" s="13" t="s">
        <v>1851</v>
      </c>
      <c r="B495" s="14" t="s">
        <v>45</v>
      </c>
      <c r="C495" s="14" t="s">
        <v>46</v>
      </c>
      <c r="D495" s="14" t="s">
        <v>47</v>
      </c>
      <c r="E495" s="14" t="s">
        <v>1826</v>
      </c>
      <c r="F495" s="14" t="s">
        <v>1827</v>
      </c>
      <c r="G495" s="14" t="s">
        <v>172</v>
      </c>
      <c r="H495" s="14" t="s">
        <v>91</v>
      </c>
      <c r="I495" s="14" t="s">
        <v>92</v>
      </c>
      <c r="J495" s="14" t="s">
        <v>73</v>
      </c>
      <c r="K495" s="14" t="s">
        <v>173</v>
      </c>
      <c r="L495" s="14" t="s">
        <v>53</v>
      </c>
      <c r="M495" s="14" t="s">
        <v>54</v>
      </c>
      <c r="N495" s="14" t="s">
        <v>54</v>
      </c>
      <c r="O495" s="14"/>
      <c r="P495" s="14" t="s">
        <v>55</v>
      </c>
      <c r="Q495" s="14" t="s">
        <v>76</v>
      </c>
      <c r="R495" s="14" t="s">
        <v>133</v>
      </c>
      <c r="S495" s="14" t="s">
        <v>58</v>
      </c>
      <c r="T495" s="50" t="s">
        <v>1852</v>
      </c>
      <c r="U495" s="50"/>
      <c r="V495" s="50" t="s">
        <v>1852</v>
      </c>
      <c r="W495" s="26" t="s">
        <v>1853</v>
      </c>
      <c r="X495" s="50"/>
      <c r="Y495" s="50"/>
      <c r="Z495" s="50"/>
      <c r="AA495" s="23"/>
      <c r="AB495" s="23"/>
      <c r="AC495" s="23"/>
      <c r="AD495" s="23"/>
      <c r="AE495" s="23"/>
      <c r="AF495" s="23"/>
      <c r="AG495" s="23"/>
      <c r="AH495" s="23" t="s">
        <v>61</v>
      </c>
      <c r="AI495" s="23" t="s">
        <v>62</v>
      </c>
      <c r="AJ495" s="14"/>
      <c r="AK495" s="50"/>
      <c r="AL495" s="50"/>
      <c r="AM495" s="49"/>
      <c r="AN495" s="49"/>
      <c r="AO495" s="49"/>
      <c r="AP495" s="50" t="str">
        <f t="shared" si="21"/>
        <v/>
      </c>
      <c r="AQ495" s="50" t="str">
        <f t="shared" si="22"/>
        <v>The reason the count of students assessed in Mathematics in High School doesn’t align with the count of students assessed in Reading/LA is that Algebra I, the High School course for Mathematics, is often taken by many students while in middle school. Although most of those middle school Algebra I takers take one or two advanced Mathematics courses in high school, House Bill 5 (HB 5), passed by the Texas Legislature in 2013, prohibited these test results being used in the state accountability. And results of those math tests were thus not reported. To improve the situation, the 85th (2017) Texas Legislature introduced changes to the accountability system that will allow high schools to factor Advanced Placement (AP), International Baccalaureate (IB), SAT and ACT tests into their accountability ratings (reference: ESSA – Texas State Plan A.2.iii, on page 7). And the Texas Education Agency (TEA) is requesting the 86th (2019) Texas legislature to appropriate funds beginning in the 2019-20 school year for high school students who completed state testing requirements prior to high school to take once either the ACT or the SAT to fulfill the federal testing requirements.</v>
      </c>
      <c r="AR495" s="49"/>
      <c r="AS495" s="50" t="str">
        <f t="shared" si="23"/>
        <v>Exclude</v>
      </c>
      <c r="AT495" s="50" t="str">
        <f>IF(VLOOKUP($A495,'Data Notes - Working'!$A$2:$BP$571,55,FALSE)=0,"",VLOOKUP($A495,'Data Notes - Working'!$A$2:$BP$571,55,FALSE))</f>
        <v>No</v>
      </c>
      <c r="AU495" s="50" t="str">
        <f>IF(VLOOKUP($A495,'Data Notes - Working'!$A$2:$BP$571,56,FALSE)=0,"",VLOOKUP($A495,'Data Notes - Working'!$A$2:$BP$571,56,FALSE))</f>
        <v>Resolved</v>
      </c>
      <c r="AV495" s="50" t="str">
        <f>IF(VLOOKUP($A495,'Data Notes - Working'!$A$2:$BP$571,57,FALSE)=0,"",VLOOKUP($A495,'Data Notes - Working'!$A$2:$BP$571,57,FALSE))</f>
        <v/>
      </c>
      <c r="AW495" s="50" t="str">
        <f>IF(VLOOKUP($A495,'Data Notes - Working'!$A$2:$BP$571,58,FALSE)=0,"",VLOOKUP($A495,'Data Notes - Working'!$A$2:$BP$571,58,FALSE))</f>
        <v/>
      </c>
      <c r="AX495" s="50" t="str">
        <f>IF(VLOOKUP(A495,'Data Notes - Working'!A494:BP1063,59,FALSE)=0,"",VLOOKUP(A495,'Data Notes - Working'!A494:BP1063,59,FALSE))</f>
        <v/>
      </c>
      <c r="AY495" s="50" t="str">
        <f>IF(VLOOKUP($A495,'Data Notes - Working'!$A$2:$BP$571,60,FALSE)=0,"",VLOOKUP($A495,'Data Notes - Working'!$A$2:$BP$571,60,FALSE))</f>
        <v/>
      </c>
      <c r="AZ495" s="50" t="str">
        <f>IF(VLOOKUP($A495,'Data Notes - Working'!$A$2:$BP$571,61,FALSE)=0,"",VLOOKUP($A495,'Data Notes - Working'!$A$2:$BP$571,61,FALSE))</f>
        <v/>
      </c>
      <c r="BA495" s="49"/>
      <c r="BB495" s="49"/>
      <c r="BC495" s="49"/>
      <c r="BD495" s="49"/>
      <c r="BE495" s="49"/>
      <c r="BF495" s="49"/>
      <c r="BG495" s="49"/>
    </row>
    <row r="496" spans="1:59" ht="165">
      <c r="A496" s="13" t="s">
        <v>1854</v>
      </c>
      <c r="B496" s="14" t="s">
        <v>45</v>
      </c>
      <c r="C496" s="14" t="s">
        <v>46</v>
      </c>
      <c r="D496" s="14" t="s">
        <v>47</v>
      </c>
      <c r="E496" s="14" t="s">
        <v>1826</v>
      </c>
      <c r="F496" s="14" t="s">
        <v>1827</v>
      </c>
      <c r="G496" s="17" t="s">
        <v>136</v>
      </c>
      <c r="H496" s="18">
        <v>185</v>
      </c>
      <c r="I496" s="14">
        <v>588</v>
      </c>
      <c r="J496" s="14" t="s">
        <v>73</v>
      </c>
      <c r="K496" s="14" t="s">
        <v>137</v>
      </c>
      <c r="L496" s="14" t="s">
        <v>53</v>
      </c>
      <c r="M496" s="14" t="s">
        <v>54</v>
      </c>
      <c r="N496" s="14"/>
      <c r="O496" s="14"/>
      <c r="P496" s="14" t="s">
        <v>55</v>
      </c>
      <c r="Q496" s="14" t="s">
        <v>56</v>
      </c>
      <c r="R496" s="14" t="s">
        <v>140</v>
      </c>
      <c r="S496" s="14" t="s">
        <v>58</v>
      </c>
      <c r="T496" s="50" t="s">
        <v>1855</v>
      </c>
      <c r="U496" s="50"/>
      <c r="V496" s="50" t="s">
        <v>1856</v>
      </c>
      <c r="W496" s="26" t="s">
        <v>1857</v>
      </c>
      <c r="X496" s="50"/>
      <c r="Y496" s="50"/>
      <c r="Z496" s="50" t="s">
        <v>437</v>
      </c>
      <c r="AA496" s="23" t="s">
        <v>54</v>
      </c>
      <c r="AB496" s="23"/>
      <c r="AC496" s="23"/>
      <c r="AD496" s="14" t="s">
        <v>139</v>
      </c>
      <c r="AE496" s="14" t="s">
        <v>133</v>
      </c>
      <c r="AF496" s="14" t="s">
        <v>140</v>
      </c>
      <c r="AG496" s="14" t="s">
        <v>141</v>
      </c>
      <c r="AH496" s="23" t="s">
        <v>185</v>
      </c>
      <c r="AI496" s="23" t="s">
        <v>101</v>
      </c>
      <c r="AJ496" s="50"/>
      <c r="AK496" s="50" t="s">
        <v>1856</v>
      </c>
      <c r="AL496" s="50"/>
      <c r="AM496" s="50"/>
      <c r="AN496" s="50"/>
      <c r="AO496" s="50"/>
      <c r="AP496" s="50" t="str">
        <f t="shared" si="21"/>
        <v>1% CWD Alternate Assessment Participation [MATHEMATICS]: Students with Disabilities (IDEA) (CWD) taking the alternate assessment based on alternate achievement standards (ALTPARTALTACH) make up 1.40%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AQ496" s="50" t="str">
        <f t="shared" si="22"/>
        <v>Texas has observed that the percentage of students who taking ALTPARTALTACH exceeded the 1.0 percent cap in mathematics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v>
      </c>
      <c r="AR496" s="49"/>
      <c r="AS496" s="50" t="str">
        <f t="shared" si="23"/>
        <v>Include</v>
      </c>
      <c r="AT496" s="50" t="str">
        <f>IF(VLOOKUP($A496,'Data Notes - Working'!$A$2:$BP$571,55,FALSE)=0,"",VLOOKUP($A496,'Data Notes - Working'!$A$2:$BP$571,55,FALSE))</f>
        <v/>
      </c>
      <c r="AU496" s="50" t="str">
        <f>IF(VLOOKUP($A496,'Data Notes - Working'!$A$2:$BP$571,56,FALSE)=0,"",VLOOKUP($A496,'Data Notes - Working'!$A$2:$BP$571,56,FALSE))</f>
        <v/>
      </c>
      <c r="AV496" s="50" t="str">
        <f>IF(VLOOKUP($A496,'Data Notes - Working'!$A$2:$BP$571,57,FALSE)=0,"",VLOOKUP($A496,'Data Notes - Working'!$A$2:$BP$571,57,FALSE))</f>
        <v/>
      </c>
      <c r="AW496" s="50" t="str">
        <f>IF(VLOOKUP($A496,'Data Notes - Working'!$A$2:$BP$571,58,FALSE)=0,"",VLOOKUP($A496,'Data Notes - Working'!$A$2:$BP$571,58,FALSE))</f>
        <v/>
      </c>
      <c r="AX496" s="50" t="str">
        <f>IF(VLOOKUP(A496,'Data Notes - Working'!A495:BP1064,59,FALSE)=0,"",VLOOKUP(A496,'Data Notes - Working'!A495:BP1064,59,FALSE))</f>
        <v>No</v>
      </c>
      <c r="AY496" s="50" t="str">
        <f>IF(VLOOKUP($A496,'Data Notes - Working'!$A$2:$BP$571,60,FALSE)=0,"",VLOOKUP($A496,'Data Notes - Working'!$A$2:$BP$571,60,FALSE))</f>
        <v>1% CWD Alternate Assessment Participation [MATHEMATICS]: Students with Disabilities (IDEA) (CWD) taking the alternate assessment based on alternate achievement standards (ALTPARTALTACH) make up 1.40%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AZ496" s="50" t="str">
        <f>IF(VLOOKUP($A496,'Data Notes - Working'!$A$2:$BP$571,61,FALSE)=0,"",VLOOKUP($A496,'Data Notes - Working'!$A$2:$BP$571,61,FALSE))</f>
        <v>Texas has observed that the percentage of students who taking ALTPARTALTACH exceeded the 1.0 percent cap in mathematics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v>
      </c>
      <c r="BA496" s="49"/>
      <c r="BB496" s="49"/>
      <c r="BC496" s="49"/>
      <c r="BD496" s="49"/>
      <c r="BE496" s="49"/>
      <c r="BF496" s="49"/>
      <c r="BG496" s="49"/>
    </row>
    <row r="497" spans="1:59" ht="165">
      <c r="A497" s="13" t="s">
        <v>1858</v>
      </c>
      <c r="B497" s="14" t="s">
        <v>45</v>
      </c>
      <c r="C497" s="14" t="s">
        <v>46</v>
      </c>
      <c r="D497" s="14" t="s">
        <v>47</v>
      </c>
      <c r="E497" s="14" t="s">
        <v>1826</v>
      </c>
      <c r="F497" s="14" t="s">
        <v>1827</v>
      </c>
      <c r="G497" s="17" t="s">
        <v>136</v>
      </c>
      <c r="H497" s="18">
        <v>188</v>
      </c>
      <c r="I497" s="14">
        <v>589</v>
      </c>
      <c r="J497" s="14" t="s">
        <v>73</v>
      </c>
      <c r="K497" s="14" t="s">
        <v>137</v>
      </c>
      <c r="L497" s="14" t="s">
        <v>53</v>
      </c>
      <c r="M497" s="14"/>
      <c r="N497" s="14" t="s">
        <v>54</v>
      </c>
      <c r="O497" s="14"/>
      <c r="P497" s="14" t="s">
        <v>55</v>
      </c>
      <c r="Q497" s="14" t="s">
        <v>56</v>
      </c>
      <c r="R497" s="14" t="s">
        <v>140</v>
      </c>
      <c r="S497" s="14" t="s">
        <v>58</v>
      </c>
      <c r="T497" s="50" t="s">
        <v>1859</v>
      </c>
      <c r="U497" s="50"/>
      <c r="V497" s="50" t="s">
        <v>1860</v>
      </c>
      <c r="W497" s="26" t="s">
        <v>1861</v>
      </c>
      <c r="X497" s="50"/>
      <c r="Y497" s="50"/>
      <c r="Z497" s="50" t="s">
        <v>437</v>
      </c>
      <c r="AA497" s="23"/>
      <c r="AB497" s="23" t="s">
        <v>54</v>
      </c>
      <c r="AC497" s="23"/>
      <c r="AD497" s="14" t="s">
        <v>139</v>
      </c>
      <c r="AE497" s="14" t="s">
        <v>133</v>
      </c>
      <c r="AF497" s="14" t="s">
        <v>140</v>
      </c>
      <c r="AG497" s="14" t="s">
        <v>141</v>
      </c>
      <c r="AH497" s="23" t="s">
        <v>185</v>
      </c>
      <c r="AI497" s="23" t="s">
        <v>101</v>
      </c>
      <c r="AJ497" s="50"/>
      <c r="AK497" s="50" t="s">
        <v>1860</v>
      </c>
      <c r="AL497" s="50"/>
      <c r="AM497" s="49"/>
      <c r="AN497" s="49"/>
      <c r="AO497" s="49"/>
      <c r="AP497" s="50" t="str">
        <f t="shared" si="21"/>
        <v xml:space="preserve">1% CWD Alternate Assessment Participation [READING/LANGUAGE ARTS]: Students with Disabilities (IDEA) (CWD) taking the alternate assessment based on alternate achievement standards (ALTPARTALTACH) make up 1.34%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497" s="50" t="str">
        <f t="shared" si="22"/>
        <v>Texas has observed that the percentage of students who taking ALTPARTALTACH exceeded the 1.0 percent cap in reading/LA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v>
      </c>
      <c r="AR497" s="49"/>
      <c r="AS497" s="50" t="str">
        <f t="shared" si="23"/>
        <v>Include</v>
      </c>
      <c r="AT497" s="50" t="str">
        <f>IF(VLOOKUP($A497,'Data Notes - Working'!$A$2:$BP$571,55,FALSE)=0,"",VLOOKUP($A497,'Data Notes - Working'!$A$2:$BP$571,55,FALSE))</f>
        <v/>
      </c>
      <c r="AU497" s="50" t="str">
        <f>IF(VLOOKUP($A497,'Data Notes - Working'!$A$2:$BP$571,56,FALSE)=0,"",VLOOKUP($A497,'Data Notes - Working'!$A$2:$BP$571,56,FALSE))</f>
        <v/>
      </c>
      <c r="AV497" s="50" t="str">
        <f>IF(VLOOKUP($A497,'Data Notes - Working'!$A$2:$BP$571,57,FALSE)=0,"",VLOOKUP($A497,'Data Notes - Working'!$A$2:$BP$571,57,FALSE))</f>
        <v/>
      </c>
      <c r="AW497" s="50" t="str">
        <f>IF(VLOOKUP($A497,'Data Notes - Working'!$A$2:$BP$571,58,FALSE)=0,"",VLOOKUP($A497,'Data Notes - Working'!$A$2:$BP$571,58,FALSE))</f>
        <v/>
      </c>
      <c r="AX497" s="50" t="str">
        <f>IF(VLOOKUP(A497,'Data Notes - Working'!A496:BP1065,59,FALSE)=0,"",VLOOKUP(A497,'Data Notes - Working'!A496:BP1065,59,FALSE))</f>
        <v>No</v>
      </c>
      <c r="AY497" s="50" t="str">
        <f>IF(VLOOKUP($A497,'Data Notes - Working'!$A$2:$BP$571,60,FALSE)=0,"",VLOOKUP($A497,'Data Notes - Working'!$A$2:$BP$571,60,FALSE))</f>
        <v xml:space="preserve">1% CWD Alternate Assessment Participation [READING/LANGUAGE ARTS]: Students with Disabilities (IDEA) (CWD) taking the alternate assessment based on alternate achievement standards (ALTPARTALTACH) make up 1.34%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97" s="50" t="str">
        <f>IF(VLOOKUP($A497,'Data Notes - Working'!$A$2:$BP$571,61,FALSE)=0,"",VLOOKUP($A497,'Data Notes - Working'!$A$2:$BP$571,61,FALSE))</f>
        <v>Texas has observed that the percentage of students who taking ALTPARTALTACH exceeded the 1.0 percent cap in reading/LA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v>
      </c>
      <c r="BA497" s="49"/>
      <c r="BB497" s="49"/>
      <c r="BC497" s="49"/>
      <c r="BD497" s="49"/>
      <c r="BE497" s="49"/>
      <c r="BF497" s="49"/>
      <c r="BG497" s="49"/>
    </row>
    <row r="498" spans="1:59" ht="165">
      <c r="A498" s="13" t="s">
        <v>1862</v>
      </c>
      <c r="B498" s="14" t="s">
        <v>45</v>
      </c>
      <c r="C498" s="14" t="s">
        <v>46</v>
      </c>
      <c r="D498" s="14" t="s">
        <v>47</v>
      </c>
      <c r="E498" s="14" t="s">
        <v>1826</v>
      </c>
      <c r="F498" s="14" t="s">
        <v>1827</v>
      </c>
      <c r="G498" s="17" t="s">
        <v>136</v>
      </c>
      <c r="H498" s="18">
        <v>189</v>
      </c>
      <c r="I498" s="14">
        <v>590</v>
      </c>
      <c r="J498" s="14" t="s">
        <v>73</v>
      </c>
      <c r="K498" s="14" t="s">
        <v>137</v>
      </c>
      <c r="L498" s="14" t="s">
        <v>53</v>
      </c>
      <c r="M498" s="14"/>
      <c r="N498" s="14"/>
      <c r="O498" s="14" t="s">
        <v>54</v>
      </c>
      <c r="P498" s="14" t="s">
        <v>55</v>
      </c>
      <c r="Q498" s="14" t="s">
        <v>56</v>
      </c>
      <c r="R498" s="14" t="s">
        <v>140</v>
      </c>
      <c r="S498" s="14" t="s">
        <v>58</v>
      </c>
      <c r="T498" s="50" t="s">
        <v>1863</v>
      </c>
      <c r="U498" s="50"/>
      <c r="V498" s="50" t="s">
        <v>1864</v>
      </c>
      <c r="W498" s="26" t="s">
        <v>1865</v>
      </c>
      <c r="X498" s="50"/>
      <c r="Y498" s="50"/>
      <c r="Z498" s="50" t="s">
        <v>437</v>
      </c>
      <c r="AA498" s="23"/>
      <c r="AB498" s="23"/>
      <c r="AC498" s="23" t="s">
        <v>54</v>
      </c>
      <c r="AD498" s="14" t="s">
        <v>139</v>
      </c>
      <c r="AE498" s="14" t="s">
        <v>133</v>
      </c>
      <c r="AF498" s="14" t="s">
        <v>140</v>
      </c>
      <c r="AG498" s="14" t="s">
        <v>141</v>
      </c>
      <c r="AH498" s="23" t="s">
        <v>61</v>
      </c>
      <c r="AI498" s="23" t="s">
        <v>101</v>
      </c>
      <c r="AJ498" s="50"/>
      <c r="AK498" s="50" t="s">
        <v>1866</v>
      </c>
      <c r="AL498" s="50"/>
      <c r="AM498" s="49"/>
      <c r="AN498" s="49"/>
      <c r="AO498" s="49"/>
      <c r="AP498" s="50" t="str">
        <f t="shared" si="21"/>
        <v>1% CWD Alternate Assessment Participation [SCIENCE]: Students with Disabilities (IDEA) (CWD) taking the alternate assessment based on alternate achievement standards (ALTPARTALTACH) make up 1.28%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498" s="50" t="str">
        <f t="shared" si="22"/>
        <v>Texas has observed that the percentage of students who taking ALTPARTALTACH exceeded the 1.0 percent cap in science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v>
      </c>
      <c r="AR498" s="49"/>
      <c r="AS498" s="50" t="str">
        <f t="shared" si="23"/>
        <v>Include</v>
      </c>
      <c r="AT498" s="50" t="str">
        <f>IF(VLOOKUP($A498,'Data Notes - Working'!$A$2:$BP$571,55,FALSE)=0,"",VLOOKUP($A498,'Data Notes - Working'!$A$2:$BP$571,55,FALSE))</f>
        <v>Science-only issue</v>
      </c>
      <c r="AU498" s="50" t="str">
        <f>IF(VLOOKUP($A498,'Data Notes - Working'!$A$2:$BP$571,56,FALSE)=0,"",VLOOKUP($A498,'Data Notes - Working'!$A$2:$BP$571,56,FALSE))</f>
        <v/>
      </c>
      <c r="AV498" s="50" t="str">
        <f>IF(VLOOKUP($A498,'Data Notes - Working'!$A$2:$BP$571,57,FALSE)=0,"",VLOOKUP($A498,'Data Notes - Working'!$A$2:$BP$571,57,FALSE))</f>
        <v/>
      </c>
      <c r="AW498" s="50" t="str">
        <f>IF(VLOOKUP($A498,'Data Notes - Working'!$A$2:$BP$571,58,FALSE)=0,"",VLOOKUP($A498,'Data Notes - Working'!$A$2:$BP$571,58,FALSE))</f>
        <v/>
      </c>
      <c r="AX498" s="50" t="str">
        <f>IF(VLOOKUP(A498,'Data Notes - Working'!A497:BP1066,59,FALSE)=0,"",VLOOKUP(A498,'Data Notes - Working'!A497:BP1066,59,FALSE))</f>
        <v>No</v>
      </c>
      <c r="AY498" s="50" t="str">
        <f>IF(VLOOKUP($A498,'Data Notes - Working'!$A$2:$BP$571,60,FALSE)=0,"",VLOOKUP($A498,'Data Notes - Working'!$A$2:$BP$571,60,FALSE))</f>
        <v>1% CWD Alternate Assessment Participation [SCIENCE]: Students with Disabilities (IDEA) (CWD) taking the alternate assessment based on alternate achievement standards (ALTPARTALTACH) make up 1.28%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98" s="50" t="str">
        <f>IF(VLOOKUP($A498,'Data Notes - Working'!$A$2:$BP$571,61,FALSE)=0,"",VLOOKUP($A498,'Data Notes - Working'!$A$2:$BP$571,61,FALSE))</f>
        <v>Texas has observed that the percentage of students who taking ALTPARTALTACH exceeded the 1.0 percent cap in science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v>
      </c>
      <c r="BA498" s="49"/>
      <c r="BB498" s="49"/>
      <c r="BC498" s="49"/>
      <c r="BD498" s="49"/>
      <c r="BE498" s="49"/>
      <c r="BF498" s="49"/>
      <c r="BG498" s="49"/>
    </row>
    <row r="499" spans="1:59" ht="94.5">
      <c r="A499" s="13" t="s">
        <v>1867</v>
      </c>
      <c r="B499" s="14" t="s">
        <v>45</v>
      </c>
      <c r="C499" s="14" t="s">
        <v>46</v>
      </c>
      <c r="D499" s="14" t="s">
        <v>47</v>
      </c>
      <c r="E499" s="14" t="s">
        <v>1868</v>
      </c>
      <c r="F499" s="14" t="s">
        <v>1869</v>
      </c>
      <c r="G499" s="13" t="s">
        <v>50</v>
      </c>
      <c r="H499" s="16" t="s">
        <v>157</v>
      </c>
      <c r="I499" s="14" t="s">
        <v>158</v>
      </c>
      <c r="J499" s="14" t="s">
        <v>51</v>
      </c>
      <c r="K499" s="14" t="s">
        <v>52</v>
      </c>
      <c r="L499" s="14" t="s">
        <v>53</v>
      </c>
      <c r="M499" s="14" t="s">
        <v>54</v>
      </c>
      <c r="N499" s="14" t="s">
        <v>54</v>
      </c>
      <c r="O499" s="14" t="s">
        <v>54</v>
      </c>
      <c r="P499" s="14" t="s">
        <v>55</v>
      </c>
      <c r="Q499" s="14" t="s">
        <v>56</v>
      </c>
      <c r="R499" s="14" t="s">
        <v>68</v>
      </c>
      <c r="S499" s="14" t="s">
        <v>69</v>
      </c>
      <c r="T499" s="50" t="s">
        <v>265</v>
      </c>
      <c r="U499" s="50"/>
      <c r="V499" s="50" t="s">
        <v>265</v>
      </c>
      <c r="W499" s="26" t="s">
        <v>1870</v>
      </c>
      <c r="X499" s="50"/>
      <c r="Y499" s="50"/>
      <c r="Z499" s="50"/>
      <c r="AA499" s="14" t="s">
        <v>54</v>
      </c>
      <c r="AB499" s="14" t="s">
        <v>54</v>
      </c>
      <c r="AC499" s="14" t="s">
        <v>54</v>
      </c>
      <c r="AD499" s="14" t="s">
        <v>55</v>
      </c>
      <c r="AE499" s="14" t="s">
        <v>56</v>
      </c>
      <c r="AF499" s="14" t="s">
        <v>68</v>
      </c>
      <c r="AG499" s="23"/>
      <c r="AH499" s="23" t="s">
        <v>185</v>
      </c>
      <c r="AI499" s="23" t="s">
        <v>101</v>
      </c>
      <c r="AJ499" s="50"/>
      <c r="AK499" s="50" t="s">
        <v>265</v>
      </c>
      <c r="AL499" s="50"/>
      <c r="AM499" s="49"/>
      <c r="AN499" s="49"/>
      <c r="AO499" s="49"/>
      <c r="AP499" s="50" t="str">
        <f t="shared" si="21"/>
        <v>Missing Data (FS 175/178/179/185/188/189): Achievement and Participation data were not reported at the SEA, LEA, and School levels. Please submit data.</v>
      </c>
      <c r="AQ499" s="50" t="str">
        <f t="shared" si="22"/>
        <v>No state assessments was given due to hurricane damages.</v>
      </c>
      <c r="AR499" s="49"/>
      <c r="AS499" s="50" t="str">
        <f t="shared" si="23"/>
        <v>Include</v>
      </c>
      <c r="AT499" s="50" t="str">
        <f>IF(VLOOKUP($A499,'Data Notes - Working'!$A$2:$BP$571,55,FALSE)=0,"",VLOOKUP($A499,'Data Notes - Working'!$A$2:$BP$571,55,FALSE))</f>
        <v>Not included in LEA or SCH files</v>
      </c>
      <c r="AU499" s="50" t="str">
        <f>IF(VLOOKUP($A499,'Data Notes - Working'!$A$2:$BP$571,56,FALSE)=0,"",VLOOKUP($A499,'Data Notes - Working'!$A$2:$BP$571,56,FALSE))</f>
        <v/>
      </c>
      <c r="AV499" s="50" t="str">
        <f>IF(VLOOKUP($A499,'Data Notes - Working'!$A$2:$BP$571,57,FALSE)=0,"",VLOOKUP($A499,'Data Notes - Working'!$A$2:$BP$571,57,FALSE))</f>
        <v/>
      </c>
      <c r="AW499" s="50" t="str">
        <f>IF(VLOOKUP($A499,'Data Notes - Working'!$A$2:$BP$571,58,FALSE)=0,"",VLOOKUP($A499,'Data Notes - Working'!$A$2:$BP$571,58,FALSE))</f>
        <v/>
      </c>
      <c r="AX499" s="50" t="str">
        <f>IF(VLOOKUP(A499,'Data Notes - Working'!A498:BP1067,59,FALSE)=0,"",VLOOKUP(A499,'Data Notes - Working'!A498:BP1067,59,FALSE))</f>
        <v>No</v>
      </c>
      <c r="AY499" s="50" t="str">
        <f>IF(VLOOKUP($A499,'Data Notes - Working'!$A$2:$BP$571,60,FALSE)=0,"",VLOOKUP($A499,'Data Notes - Working'!$A$2:$BP$571,60,FALSE))</f>
        <v>Missing Data (FS 175/178/179/185/188/189): Achievement and Participation data were not reported at the SEA, LEA, and School levels. Please submit data.</v>
      </c>
      <c r="AZ499" s="50" t="str">
        <f>IF(VLOOKUP($A499,'Data Notes - Working'!$A$2:$BP$571,61,FALSE)=0,"",VLOOKUP($A499,'Data Notes - Working'!$A$2:$BP$571,61,FALSE))</f>
        <v>No state assessments was given due to hurricane damages.</v>
      </c>
      <c r="BA499" s="49"/>
      <c r="BB499" s="49"/>
      <c r="BC499" s="49"/>
      <c r="BD499" s="49"/>
      <c r="BE499" s="49"/>
      <c r="BF499" s="49"/>
      <c r="BG499" s="49"/>
    </row>
    <row r="500" spans="1:59" ht="120">
      <c r="A500" s="13" t="s">
        <v>1871</v>
      </c>
      <c r="B500" s="14" t="s">
        <v>45</v>
      </c>
      <c r="C500" s="14" t="s">
        <v>46</v>
      </c>
      <c r="D500" s="14" t="s">
        <v>47</v>
      </c>
      <c r="E500" s="14" t="s">
        <v>1872</v>
      </c>
      <c r="F500" s="14" t="s">
        <v>1873</v>
      </c>
      <c r="G500" s="13" t="s">
        <v>72</v>
      </c>
      <c r="H500" s="14">
        <v>179</v>
      </c>
      <c r="I500" s="14">
        <v>585</v>
      </c>
      <c r="J500" s="14" t="s">
        <v>73</v>
      </c>
      <c r="K500" s="14" t="s">
        <v>74</v>
      </c>
      <c r="L500" s="14" t="s">
        <v>269</v>
      </c>
      <c r="M500" s="14"/>
      <c r="N500" s="14"/>
      <c r="O500" s="14" t="s">
        <v>54</v>
      </c>
      <c r="P500" s="14" t="s">
        <v>53</v>
      </c>
      <c r="Q500" s="14" t="s">
        <v>493</v>
      </c>
      <c r="R500" s="14" t="s">
        <v>57</v>
      </c>
      <c r="S500" s="14" t="s">
        <v>58</v>
      </c>
      <c r="T500" s="50" t="s">
        <v>1874</v>
      </c>
      <c r="U500" s="50"/>
      <c r="V500" s="50" t="s">
        <v>1874</v>
      </c>
      <c r="W500" s="26" t="s">
        <v>1875</v>
      </c>
      <c r="X500" s="50"/>
      <c r="Y500" s="50"/>
      <c r="Z500" s="50"/>
      <c r="AA500" s="23"/>
      <c r="AB500" s="23"/>
      <c r="AC500" s="14"/>
      <c r="AD500" s="14"/>
      <c r="AE500" s="23"/>
      <c r="AF500" s="23"/>
      <c r="AG500" s="23"/>
      <c r="AH500" s="23" t="s">
        <v>61</v>
      </c>
      <c r="AI500" s="23" t="s">
        <v>62</v>
      </c>
      <c r="AJ500" s="14"/>
      <c r="AK500" s="50"/>
      <c r="AL500" s="50"/>
      <c r="AM500" s="49"/>
      <c r="AN500" s="49"/>
      <c r="AO500" s="49"/>
      <c r="AP500" s="50" t="str">
        <f t="shared" si="21"/>
        <v/>
      </c>
      <c r="AQ500" s="50" t="str">
        <f t="shared" si="22"/>
        <v xml:space="preserve">Data file was resubmitted. </v>
      </c>
      <c r="AR500" s="49"/>
      <c r="AS500" s="50" t="str">
        <f t="shared" si="23"/>
        <v>Exclude</v>
      </c>
      <c r="AT500" s="50" t="str">
        <f>IF(VLOOKUP($A500,'Data Notes - Working'!$A$2:$BP$571,55,FALSE)=0,"",VLOOKUP($A500,'Data Notes - Working'!$A$2:$BP$571,55,FALSE))</f>
        <v>No</v>
      </c>
      <c r="AU500" s="50" t="str">
        <f>IF(VLOOKUP($A500,'Data Notes - Working'!$A$2:$BP$571,56,FALSE)=0,"",VLOOKUP($A500,'Data Notes - Working'!$A$2:$BP$571,56,FALSE))</f>
        <v>Resolved</v>
      </c>
      <c r="AV500" s="50" t="str">
        <f>IF(VLOOKUP($A500,'Data Notes - Working'!$A$2:$BP$571,57,FALSE)=0,"",VLOOKUP($A500,'Data Notes - Working'!$A$2:$BP$571,57,FALSE))</f>
        <v/>
      </c>
      <c r="AW500" s="50" t="str">
        <f>IF(VLOOKUP($A500,'Data Notes - Working'!$A$2:$BP$571,58,FALSE)=0,"",VLOOKUP($A500,'Data Notes - Working'!$A$2:$BP$571,58,FALSE))</f>
        <v/>
      </c>
      <c r="AX500" s="50" t="str">
        <f>IF(VLOOKUP(A500,'Data Notes - Working'!A499:BP1068,59,FALSE)=0,"",VLOOKUP(A500,'Data Notes - Working'!A499:BP1068,59,FALSE))</f>
        <v/>
      </c>
      <c r="AY500" s="50" t="str">
        <f>IF(VLOOKUP($A500,'Data Notes - Working'!$A$2:$BP$571,60,FALSE)=0,"",VLOOKUP($A500,'Data Notes - Working'!$A$2:$BP$571,60,FALSE))</f>
        <v/>
      </c>
      <c r="AZ500" s="50" t="str">
        <f>IF(VLOOKUP($A500,'Data Notes - Working'!$A$2:$BP$571,61,FALSE)=0,"",VLOOKUP($A500,'Data Notes - Working'!$A$2:$BP$571,61,FALSE))</f>
        <v/>
      </c>
      <c r="BA500" s="49"/>
      <c r="BB500" s="49"/>
      <c r="BC500" s="49"/>
      <c r="BD500" s="49"/>
      <c r="BE500" s="49"/>
      <c r="BF500" s="49"/>
      <c r="BG500" s="49"/>
    </row>
    <row r="501" spans="1:59" ht="78.75">
      <c r="A501" s="13" t="s">
        <v>1876</v>
      </c>
      <c r="B501" s="14" t="s">
        <v>45</v>
      </c>
      <c r="C501" s="14" t="s">
        <v>46</v>
      </c>
      <c r="D501" s="14" t="s">
        <v>47</v>
      </c>
      <c r="E501" s="14" t="s">
        <v>1872</v>
      </c>
      <c r="F501" s="14" t="s">
        <v>1873</v>
      </c>
      <c r="G501" s="13" t="s">
        <v>72</v>
      </c>
      <c r="H501" s="14">
        <v>179</v>
      </c>
      <c r="I501" s="14">
        <v>585</v>
      </c>
      <c r="J501" s="14" t="s">
        <v>73</v>
      </c>
      <c r="K501" s="14" t="s">
        <v>74</v>
      </c>
      <c r="L501" s="14" t="s">
        <v>75</v>
      </c>
      <c r="M501" s="14"/>
      <c r="N501" s="14"/>
      <c r="O501" s="14"/>
      <c r="P501" s="14"/>
      <c r="Q501" s="14"/>
      <c r="R501" s="14"/>
      <c r="S501" s="14"/>
      <c r="T501" s="49"/>
      <c r="U501" s="49"/>
      <c r="V501" s="49"/>
      <c r="W501" s="26" t="s">
        <v>64</v>
      </c>
      <c r="X501" s="49"/>
      <c r="Y501" s="49"/>
      <c r="Z501" s="49"/>
      <c r="AA501" s="14"/>
      <c r="AB501" s="14"/>
      <c r="AC501" s="14" t="s">
        <v>54</v>
      </c>
      <c r="AD501" s="14" t="s">
        <v>53</v>
      </c>
      <c r="AE501" s="14" t="s">
        <v>1877</v>
      </c>
      <c r="AF501" s="14" t="s">
        <v>57</v>
      </c>
      <c r="AG501" s="14"/>
      <c r="AH501" s="14" t="s">
        <v>61</v>
      </c>
      <c r="AI501" s="14" t="s">
        <v>78</v>
      </c>
      <c r="AJ501" s="49"/>
      <c r="AK501" s="50" t="s">
        <v>1878</v>
      </c>
      <c r="AL501" s="50"/>
      <c r="AM501" s="50"/>
      <c r="AN501" s="50"/>
      <c r="AO501" s="50"/>
      <c r="AP501" s="50" t="str">
        <f t="shared" si="21"/>
        <v>Missing Data (FS 179): Achievement data were not reported for ALTASSALTACH, REGASSWACC, REGASSWOACC [PERF LEVEL 1-4] for GRADES 9, 11, 12. Zeroes were reported for these combinations.</v>
      </c>
      <c r="AQ501" s="50" t="str">
        <f t="shared" si="22"/>
        <v/>
      </c>
      <c r="AR501" s="49"/>
      <c r="AS501" s="50" t="str">
        <f t="shared" si="23"/>
        <v>Include</v>
      </c>
      <c r="AT501" s="50" t="str">
        <f>IF(VLOOKUP($A501,'Data Notes - Working'!$A$2:$BP$571,55,FALSE)=0,"",VLOOKUP($A501,'Data Notes - Working'!$A$2:$BP$571,55,FALSE))</f>
        <v>No</v>
      </c>
      <c r="AU501" s="50" t="str">
        <f>IF(VLOOKUP($A501,'Data Notes - Working'!$A$2:$BP$571,56,FALSE)=0,"",VLOOKUP($A501,'Data Notes - Working'!$A$2:$BP$571,56,FALSE))</f>
        <v>PO decided not to send to state</v>
      </c>
      <c r="AV501" s="50" t="str">
        <f>IF(VLOOKUP($A501,'Data Notes - Working'!$A$2:$BP$571,57,FALSE)=0,"",VLOOKUP($A501,'Data Notes - Working'!$A$2:$BP$571,57,FALSE))</f>
        <v>No state response</v>
      </c>
      <c r="AW501" s="50" t="str">
        <f>IF(VLOOKUP($A501,'Data Notes - Working'!$A$2:$BP$571,58,FALSE)=0,"",VLOOKUP($A501,'Data Notes - Working'!$A$2:$BP$571,58,FALSE))</f>
        <v>No state response</v>
      </c>
      <c r="AX501" s="50" t="str">
        <f>IF(VLOOKUP(A501,'Data Notes - Working'!A500:BP1069,59,FALSE)=0,"",VLOOKUP(A501,'Data Notes - Working'!A500:BP1069,59,FALSE))</f>
        <v/>
      </c>
      <c r="AY501" s="50" t="str">
        <f>IF(VLOOKUP($A501,'Data Notes - Working'!$A$2:$BP$571,60,FALSE)=0,"",VLOOKUP($A501,'Data Notes - Working'!$A$2:$BP$571,60,FALSE))</f>
        <v>Missing Data (FS 179): Achievement data were not reported for ALTASSALTACH, REGASSWACC, REGASSWOACC [PERF LEVEL 1-4] for GRADES 9, 11, 12. Zeroes were reported for these combinations.</v>
      </c>
      <c r="AZ501" s="50" t="str">
        <f>IF(VLOOKUP($A501,'Data Notes - Working'!$A$2:$BP$571,61,FALSE)=0,"",VLOOKUP($A501,'Data Notes - Working'!$A$2:$BP$571,61,FALSE))</f>
        <v/>
      </c>
      <c r="BA501" s="49"/>
      <c r="BB501" s="49"/>
      <c r="BC501" s="49"/>
      <c r="BD501" s="49"/>
      <c r="BE501" s="49"/>
      <c r="BF501" s="49"/>
      <c r="BG501" s="49"/>
    </row>
    <row r="502" spans="1:59" ht="135">
      <c r="A502" s="13" t="s">
        <v>1879</v>
      </c>
      <c r="B502" s="14" t="s">
        <v>45</v>
      </c>
      <c r="C502" s="14" t="s">
        <v>46</v>
      </c>
      <c r="D502" s="14" t="s">
        <v>47</v>
      </c>
      <c r="E502" s="14" t="s">
        <v>1872</v>
      </c>
      <c r="F502" s="14" t="s">
        <v>1873</v>
      </c>
      <c r="G502" s="13" t="s">
        <v>72</v>
      </c>
      <c r="H502" s="14" t="s">
        <v>84</v>
      </c>
      <c r="I502" s="14" t="s">
        <v>85</v>
      </c>
      <c r="J502" s="14" t="s">
        <v>73</v>
      </c>
      <c r="K502" s="14" t="s">
        <v>74</v>
      </c>
      <c r="L502" s="14" t="s">
        <v>269</v>
      </c>
      <c r="M502" s="14" t="s">
        <v>54</v>
      </c>
      <c r="N502" s="14" t="s">
        <v>54</v>
      </c>
      <c r="O502" s="14"/>
      <c r="P502" s="14" t="s">
        <v>53</v>
      </c>
      <c r="Q502" s="14" t="s">
        <v>1880</v>
      </c>
      <c r="R502" s="14" t="s">
        <v>57</v>
      </c>
      <c r="S502" s="14" t="s">
        <v>58</v>
      </c>
      <c r="T502" s="50" t="s">
        <v>1881</v>
      </c>
      <c r="U502" s="50"/>
      <c r="V502" s="50" t="s">
        <v>1881</v>
      </c>
      <c r="W502" s="26" t="s">
        <v>1882</v>
      </c>
      <c r="X502" s="50"/>
      <c r="Y502" s="50"/>
      <c r="Z502" s="50"/>
      <c r="AA502" s="14"/>
      <c r="AB502" s="14"/>
      <c r="AC502" s="23"/>
      <c r="AD502" s="14"/>
      <c r="AE502" s="23"/>
      <c r="AF502" s="23"/>
      <c r="AG502" s="23"/>
      <c r="AH502" s="23" t="s">
        <v>61</v>
      </c>
      <c r="AI502" s="23" t="s">
        <v>62</v>
      </c>
      <c r="AJ502" s="14"/>
      <c r="AK502" s="50"/>
      <c r="AL502" s="50"/>
      <c r="AM502" s="49"/>
      <c r="AN502" s="49"/>
      <c r="AO502" s="49"/>
      <c r="AP502" s="50" t="str">
        <f t="shared" si="21"/>
        <v/>
      </c>
      <c r="AQ502" s="50" t="str">
        <f t="shared" si="22"/>
        <v xml:space="preserve">Data files were resubmitted. </v>
      </c>
      <c r="AR502" s="49"/>
      <c r="AS502" s="50" t="str">
        <f t="shared" si="23"/>
        <v>Exclude</v>
      </c>
      <c r="AT502" s="50" t="str">
        <f>IF(VLOOKUP($A502,'Data Notes - Working'!$A$2:$BP$571,55,FALSE)=0,"",VLOOKUP($A502,'Data Notes - Working'!$A$2:$BP$571,55,FALSE))</f>
        <v>No</v>
      </c>
      <c r="AU502" s="50" t="str">
        <f>IF(VLOOKUP($A502,'Data Notes - Working'!$A$2:$BP$571,56,FALSE)=0,"",VLOOKUP($A502,'Data Notes - Working'!$A$2:$BP$571,56,FALSE))</f>
        <v>Resolved</v>
      </c>
      <c r="AV502" s="50" t="str">
        <f>IF(VLOOKUP($A502,'Data Notes - Working'!$A$2:$BP$571,57,FALSE)=0,"",VLOOKUP($A502,'Data Notes - Working'!$A$2:$BP$571,57,FALSE))</f>
        <v/>
      </c>
      <c r="AW502" s="50" t="str">
        <f>IF(VLOOKUP($A502,'Data Notes - Working'!$A$2:$BP$571,58,FALSE)=0,"",VLOOKUP($A502,'Data Notes - Working'!$A$2:$BP$571,58,FALSE))</f>
        <v/>
      </c>
      <c r="AX502" s="50" t="str">
        <f>IF(VLOOKUP(A502,'Data Notes - Working'!A501:BP1070,59,FALSE)=0,"",VLOOKUP(A502,'Data Notes - Working'!A501:BP1070,59,FALSE))</f>
        <v/>
      </c>
      <c r="AY502" s="50" t="str">
        <f>IF(VLOOKUP($A502,'Data Notes - Working'!$A$2:$BP$571,60,FALSE)=0,"",VLOOKUP($A502,'Data Notes - Working'!$A$2:$BP$571,60,FALSE))</f>
        <v/>
      </c>
      <c r="AZ502" s="50" t="str">
        <f>IF(VLOOKUP($A502,'Data Notes - Working'!$A$2:$BP$571,61,FALSE)=0,"",VLOOKUP($A502,'Data Notes - Working'!$A$2:$BP$571,61,FALSE))</f>
        <v/>
      </c>
      <c r="BA502" s="49"/>
      <c r="BB502" s="49"/>
      <c r="BC502" s="49"/>
      <c r="BD502" s="49"/>
      <c r="BE502" s="49"/>
      <c r="BF502" s="49"/>
      <c r="BG502" s="49"/>
    </row>
    <row r="503" spans="1:59" ht="78.75">
      <c r="A503" s="13" t="s">
        <v>1883</v>
      </c>
      <c r="B503" s="14" t="s">
        <v>45</v>
      </c>
      <c r="C503" s="14" t="s">
        <v>46</v>
      </c>
      <c r="D503" s="14" t="s">
        <v>47</v>
      </c>
      <c r="E503" s="14" t="s">
        <v>1872</v>
      </c>
      <c r="F503" s="14" t="s">
        <v>1873</v>
      </c>
      <c r="G503" s="13" t="s">
        <v>72</v>
      </c>
      <c r="H503" s="14" t="s">
        <v>84</v>
      </c>
      <c r="I503" s="14" t="s">
        <v>85</v>
      </c>
      <c r="J503" s="14" t="s">
        <v>73</v>
      </c>
      <c r="K503" s="14" t="s">
        <v>74</v>
      </c>
      <c r="L503" s="14" t="s">
        <v>75</v>
      </c>
      <c r="M503" s="14"/>
      <c r="N503" s="14"/>
      <c r="O503" s="14"/>
      <c r="P503" s="14"/>
      <c r="Q503" s="14"/>
      <c r="R503" s="14"/>
      <c r="S503" s="14"/>
      <c r="T503" s="49"/>
      <c r="U503" s="49"/>
      <c r="V503" s="49"/>
      <c r="W503" s="26" t="s">
        <v>64</v>
      </c>
      <c r="X503" s="49"/>
      <c r="Y503" s="49"/>
      <c r="Z503" s="49"/>
      <c r="AA503" s="14" t="s">
        <v>54</v>
      </c>
      <c r="AB503" s="14" t="s">
        <v>54</v>
      </c>
      <c r="AC503" s="14"/>
      <c r="AD503" s="14" t="s">
        <v>53</v>
      </c>
      <c r="AE503" s="14">
        <v>9</v>
      </c>
      <c r="AF503" s="14" t="s">
        <v>57</v>
      </c>
      <c r="AG503" s="14"/>
      <c r="AH503" s="14" t="s">
        <v>61</v>
      </c>
      <c r="AI503" s="14" t="s">
        <v>78</v>
      </c>
      <c r="AJ503" s="49"/>
      <c r="AK503" s="50" t="s">
        <v>1884</v>
      </c>
      <c r="AL503" s="50"/>
      <c r="AM503" s="50"/>
      <c r="AN503" s="50"/>
      <c r="AO503" s="50"/>
      <c r="AP503" s="50" t="str">
        <f t="shared" si="21"/>
        <v>Missing Data (FS 175/178): Achievement data were not reported for ALTASSALTACH, REGASSWACC, REGASSWOACC [PERF LEVEL 1-4] for GRADE 9. Zeroes were reported for these combinations.</v>
      </c>
      <c r="AQ503" s="50" t="str">
        <f t="shared" si="22"/>
        <v/>
      </c>
      <c r="AR503" s="49"/>
      <c r="AS503" s="50" t="str">
        <f t="shared" si="23"/>
        <v>Include</v>
      </c>
      <c r="AT503" s="50" t="str">
        <f>IF(VLOOKUP($A503,'Data Notes - Working'!$A$2:$BP$571,55,FALSE)=0,"",VLOOKUP($A503,'Data Notes - Working'!$A$2:$BP$571,55,FALSE))</f>
        <v>No</v>
      </c>
      <c r="AU503" s="50" t="str">
        <f>IF(VLOOKUP($A503,'Data Notes - Working'!$A$2:$BP$571,56,FALSE)=0,"",VLOOKUP($A503,'Data Notes - Working'!$A$2:$BP$571,56,FALSE))</f>
        <v>PO decided not to send to state</v>
      </c>
      <c r="AV503" s="50" t="str">
        <f>IF(VLOOKUP($A503,'Data Notes - Working'!$A$2:$BP$571,57,FALSE)=0,"",VLOOKUP($A503,'Data Notes - Working'!$A$2:$BP$571,57,FALSE))</f>
        <v>No state response</v>
      </c>
      <c r="AW503" s="50" t="str">
        <f>IF(VLOOKUP($A503,'Data Notes - Working'!$A$2:$BP$571,58,FALSE)=0,"",VLOOKUP($A503,'Data Notes - Working'!$A$2:$BP$571,58,FALSE))</f>
        <v>No state response</v>
      </c>
      <c r="AX503" s="50" t="str">
        <f>IF(VLOOKUP(A503,'Data Notes - Working'!A502:BP1071,59,FALSE)=0,"",VLOOKUP(A503,'Data Notes - Working'!A502:BP1071,59,FALSE))</f>
        <v/>
      </c>
      <c r="AY503" s="50" t="str">
        <f>IF(VLOOKUP($A503,'Data Notes - Working'!$A$2:$BP$571,60,FALSE)=0,"",VLOOKUP($A503,'Data Notes - Working'!$A$2:$BP$571,60,FALSE))</f>
        <v>Missing Data (FS 175/178): Achievement data were not reported for ALTASSALTACH, REGASSWACC, REGASSWOACC [PERF LEVEL 1-4] for GRADE 9. Zeroes were reported for these combinations.</v>
      </c>
      <c r="AZ503" s="50" t="str">
        <f>IF(VLOOKUP($A503,'Data Notes - Working'!$A$2:$BP$571,61,FALSE)=0,"",VLOOKUP($A503,'Data Notes - Working'!$A$2:$BP$571,61,FALSE))</f>
        <v/>
      </c>
      <c r="BA503" s="49"/>
      <c r="BB503" s="49"/>
      <c r="BC503" s="49"/>
      <c r="BD503" s="49"/>
      <c r="BE503" s="49"/>
      <c r="BF503" s="49"/>
      <c r="BG503" s="49"/>
    </row>
    <row r="504" spans="1:59" ht="90">
      <c r="A504" s="13" t="s">
        <v>1885</v>
      </c>
      <c r="B504" s="14" t="s">
        <v>45</v>
      </c>
      <c r="C504" s="14" t="s">
        <v>46</v>
      </c>
      <c r="D504" s="14" t="s">
        <v>47</v>
      </c>
      <c r="E504" s="14" t="s">
        <v>1872</v>
      </c>
      <c r="F504" s="14" t="s">
        <v>1873</v>
      </c>
      <c r="G504" s="13" t="s">
        <v>88</v>
      </c>
      <c r="H504" s="16" t="s">
        <v>1886</v>
      </c>
      <c r="I504" s="14">
        <v>590</v>
      </c>
      <c r="J504" s="14" t="s">
        <v>73</v>
      </c>
      <c r="K504" s="14" t="s">
        <v>74</v>
      </c>
      <c r="L504" s="14" t="s">
        <v>269</v>
      </c>
      <c r="M504" s="14" t="s">
        <v>54</v>
      </c>
      <c r="N504" s="14" t="s">
        <v>54</v>
      </c>
      <c r="O504" s="14"/>
      <c r="P504" s="14" t="s">
        <v>53</v>
      </c>
      <c r="Q504" s="14">
        <v>9</v>
      </c>
      <c r="R504" s="14" t="s">
        <v>57</v>
      </c>
      <c r="S504" s="14" t="s">
        <v>58</v>
      </c>
      <c r="T504" s="50" t="s">
        <v>1887</v>
      </c>
      <c r="U504" s="50"/>
      <c r="V504" s="50" t="s">
        <v>1887</v>
      </c>
      <c r="W504" s="26" t="s">
        <v>1882</v>
      </c>
      <c r="X504" s="50"/>
      <c r="Y504" s="50"/>
      <c r="Z504" s="50"/>
      <c r="AA504" s="23"/>
      <c r="AB504" s="23"/>
      <c r="AC504" s="14"/>
      <c r="AD504" s="14"/>
      <c r="AE504" s="23">
        <v>9</v>
      </c>
      <c r="AF504" s="23" t="s">
        <v>57</v>
      </c>
      <c r="AG504" s="23"/>
      <c r="AH504" s="23" t="s">
        <v>61</v>
      </c>
      <c r="AI504" s="23" t="s">
        <v>62</v>
      </c>
      <c r="AJ504" s="14"/>
      <c r="AK504" s="50"/>
      <c r="AL504" s="50"/>
      <c r="AM504" s="50"/>
      <c r="AN504" s="50"/>
      <c r="AO504" s="50"/>
      <c r="AP504" s="50" t="str">
        <f t="shared" si="21"/>
        <v/>
      </c>
      <c r="AQ504" s="50" t="str">
        <f t="shared" si="22"/>
        <v xml:space="preserve">Data files were resubmitted. </v>
      </c>
      <c r="AR504" s="49"/>
      <c r="AS504" s="50" t="str">
        <f t="shared" si="23"/>
        <v>Exclude</v>
      </c>
      <c r="AT504" s="50" t="str">
        <f>IF(VLOOKUP($A504,'Data Notes - Working'!$A$2:$BP$571,55,FALSE)=0,"",VLOOKUP($A504,'Data Notes - Working'!$A$2:$BP$571,55,FALSE))</f>
        <v>No</v>
      </c>
      <c r="AU504" s="50" t="str">
        <f>IF(VLOOKUP($A504,'Data Notes - Working'!$A$2:$BP$571,56,FALSE)=0,"",VLOOKUP($A504,'Data Notes - Working'!$A$2:$BP$571,56,FALSE))</f>
        <v>Resolved</v>
      </c>
      <c r="AV504" s="50" t="str">
        <f>IF(VLOOKUP($A504,'Data Notes - Working'!$A$2:$BP$571,57,FALSE)=0,"",VLOOKUP($A504,'Data Notes - Working'!$A$2:$BP$571,57,FALSE))</f>
        <v/>
      </c>
      <c r="AW504" s="50" t="str">
        <f>IF(VLOOKUP($A504,'Data Notes - Working'!$A$2:$BP$571,58,FALSE)=0,"",VLOOKUP($A504,'Data Notes - Working'!$A$2:$BP$571,58,FALSE))</f>
        <v/>
      </c>
      <c r="AX504" s="50" t="str">
        <f>IF(VLOOKUP(A504,'Data Notes - Working'!A503:BP1072,59,FALSE)=0,"",VLOOKUP(A504,'Data Notes - Working'!A503:BP1072,59,FALSE))</f>
        <v/>
      </c>
      <c r="AY504" s="50" t="str">
        <f>IF(VLOOKUP($A504,'Data Notes - Working'!$A$2:$BP$571,60,FALSE)=0,"",VLOOKUP($A504,'Data Notes - Working'!$A$2:$BP$571,60,FALSE))</f>
        <v/>
      </c>
      <c r="AZ504" s="50" t="str">
        <f>IF(VLOOKUP($A504,'Data Notes - Working'!$A$2:$BP$571,61,FALSE)=0,"",VLOOKUP($A504,'Data Notes - Working'!$A$2:$BP$571,61,FALSE))</f>
        <v/>
      </c>
      <c r="BA504" s="49"/>
      <c r="BB504" s="49"/>
      <c r="BC504" s="49"/>
      <c r="BD504" s="49"/>
      <c r="BE504" s="49"/>
      <c r="BF504" s="49"/>
      <c r="BG504" s="49"/>
    </row>
    <row r="505" spans="1:59" ht="90">
      <c r="A505" s="13" t="s">
        <v>1888</v>
      </c>
      <c r="B505" s="14" t="s">
        <v>45</v>
      </c>
      <c r="C505" s="14" t="s">
        <v>46</v>
      </c>
      <c r="D505" s="14" t="s">
        <v>47</v>
      </c>
      <c r="E505" s="14" t="s">
        <v>1872</v>
      </c>
      <c r="F505" s="14" t="s">
        <v>1873</v>
      </c>
      <c r="G505" s="13" t="s">
        <v>88</v>
      </c>
      <c r="H505" s="14">
        <v>189</v>
      </c>
      <c r="I505" s="14">
        <v>590</v>
      </c>
      <c r="J505" s="14" t="s">
        <v>73</v>
      </c>
      <c r="K505" s="14" t="s">
        <v>74</v>
      </c>
      <c r="L505" s="14" t="s">
        <v>75</v>
      </c>
      <c r="M505" s="14"/>
      <c r="N505" s="14"/>
      <c r="O505" s="14"/>
      <c r="P505" s="14"/>
      <c r="Q505" s="14"/>
      <c r="R505" s="14"/>
      <c r="S505" s="14"/>
      <c r="T505" s="49"/>
      <c r="U505" s="49"/>
      <c r="V505" s="49"/>
      <c r="W505" s="26" t="s">
        <v>64</v>
      </c>
      <c r="X505" s="49"/>
      <c r="Y505" s="49"/>
      <c r="Z505" s="49"/>
      <c r="AA505" s="14"/>
      <c r="AB505" s="14"/>
      <c r="AC505" s="14" t="s">
        <v>54</v>
      </c>
      <c r="AD505" s="14" t="s">
        <v>53</v>
      </c>
      <c r="AE505" s="14">
        <v>9</v>
      </c>
      <c r="AF505" s="14" t="s">
        <v>57</v>
      </c>
      <c r="AG505" s="14"/>
      <c r="AH505" s="14" t="s">
        <v>61</v>
      </c>
      <c r="AI505" s="14" t="s">
        <v>78</v>
      </c>
      <c r="AJ505" s="49"/>
      <c r="AK505" s="50" t="s">
        <v>1889</v>
      </c>
      <c r="AL505" s="50"/>
      <c r="AM505" s="50"/>
      <c r="AN505" s="50"/>
      <c r="AO505" s="50"/>
      <c r="AP505" s="50" t="str">
        <f t="shared" si="21"/>
        <v>Missing Data - [SCIENCE]: No Participation data (FS 189) submitted for ALTPARTALTACH, REGPARTWACC, REGPARTWOACC for GRADE 9; however, EMAPS assessment metadata indicated GRADE 9/ALTPARTALTACH, GRADE 9/REGPARTWACC, AND GRADE 9/REGPARTWOACC would be submitted. Zeroes were submitted for these combinations.</v>
      </c>
      <c r="AQ505" s="50" t="str">
        <f t="shared" si="22"/>
        <v/>
      </c>
      <c r="AR505" s="49"/>
      <c r="AS505" s="50" t="str">
        <f t="shared" si="23"/>
        <v>Include</v>
      </c>
      <c r="AT505" s="50" t="str">
        <f>IF(VLOOKUP($A505,'Data Notes - Working'!$A$2:$BP$571,55,FALSE)=0,"",VLOOKUP($A505,'Data Notes - Working'!$A$2:$BP$571,55,FALSE))</f>
        <v>No</v>
      </c>
      <c r="AU505" s="50" t="str">
        <f>IF(VLOOKUP($A505,'Data Notes - Working'!$A$2:$BP$571,56,FALSE)=0,"",VLOOKUP($A505,'Data Notes - Working'!$A$2:$BP$571,56,FALSE))</f>
        <v>PO decided not to send to state</v>
      </c>
      <c r="AV505" s="50" t="str">
        <f>IF(VLOOKUP($A505,'Data Notes - Working'!$A$2:$BP$571,57,FALSE)=0,"",VLOOKUP($A505,'Data Notes - Working'!$A$2:$BP$571,57,FALSE))</f>
        <v>No state response</v>
      </c>
      <c r="AW505" s="50" t="str">
        <f>IF(VLOOKUP($A505,'Data Notes - Working'!$A$2:$BP$571,58,FALSE)=0,"",VLOOKUP($A505,'Data Notes - Working'!$A$2:$BP$571,58,FALSE))</f>
        <v>No state response</v>
      </c>
      <c r="AX505" s="50" t="str">
        <f>IF(VLOOKUP(A505,'Data Notes - Working'!A504:BP1073,59,FALSE)=0,"",VLOOKUP(A505,'Data Notes - Working'!A504:BP1073,59,FALSE))</f>
        <v/>
      </c>
      <c r="AY505" s="50" t="str">
        <f>IF(VLOOKUP($A505,'Data Notes - Working'!$A$2:$BP$571,60,FALSE)=0,"",VLOOKUP($A505,'Data Notes - Working'!$A$2:$BP$571,60,FALSE))</f>
        <v>Missing Data - [SCIENCE]: No Participation data (FS 189) submitted for ALTPARTALTACH, REGPARTWACC, REGPARTWOACC for GRADE 9; however, EMAPS assessment metadata indicated GRADE 9/ALTPARTALTACH, GRADE 9/REGPARTWACC, AND GRADE 9/REGPARTWOACC would be submitted. Zeroes were submitted for these combinations.</v>
      </c>
      <c r="AZ505" s="50" t="str">
        <f>IF(VLOOKUP($A505,'Data Notes - Working'!$A$2:$BP$571,61,FALSE)=0,"",VLOOKUP($A505,'Data Notes - Working'!$A$2:$BP$571,61,FALSE))</f>
        <v/>
      </c>
      <c r="BA505" s="49"/>
      <c r="BB505" s="49"/>
      <c r="BC505" s="49"/>
      <c r="BD505" s="49"/>
      <c r="BE505" s="49"/>
      <c r="BF505" s="49"/>
      <c r="BG505" s="49"/>
    </row>
    <row r="506" spans="1:59" ht="105">
      <c r="A506" s="13" t="s">
        <v>1890</v>
      </c>
      <c r="B506" s="14" t="s">
        <v>45</v>
      </c>
      <c r="C506" s="14" t="s">
        <v>46</v>
      </c>
      <c r="D506" s="14" t="s">
        <v>47</v>
      </c>
      <c r="E506" s="14" t="s">
        <v>1872</v>
      </c>
      <c r="F506" s="14" t="s">
        <v>1873</v>
      </c>
      <c r="G506" s="13" t="s">
        <v>88</v>
      </c>
      <c r="H506" s="16" t="s">
        <v>91</v>
      </c>
      <c r="I506" s="14" t="s">
        <v>92</v>
      </c>
      <c r="J506" s="14" t="s">
        <v>73</v>
      </c>
      <c r="K506" s="14" t="s">
        <v>74</v>
      </c>
      <c r="L506" s="14" t="s">
        <v>269</v>
      </c>
      <c r="M506" s="14"/>
      <c r="N506" s="14"/>
      <c r="O506" s="14" t="s">
        <v>54</v>
      </c>
      <c r="P506" s="14" t="s">
        <v>53</v>
      </c>
      <c r="Q506" s="14" t="s">
        <v>1891</v>
      </c>
      <c r="R506" s="14" t="s">
        <v>57</v>
      </c>
      <c r="S506" s="14" t="s">
        <v>58</v>
      </c>
      <c r="T506" s="50" t="s">
        <v>1892</v>
      </c>
      <c r="U506" s="50"/>
      <c r="V506" s="50" t="s">
        <v>1892</v>
      </c>
      <c r="W506" s="26" t="s">
        <v>1875</v>
      </c>
      <c r="X506" s="50"/>
      <c r="Y506" s="50"/>
      <c r="Z506" s="50"/>
      <c r="AA506" s="14"/>
      <c r="AB506" s="14"/>
      <c r="AC506" s="23"/>
      <c r="AD506" s="14"/>
      <c r="AE506" s="23" t="s">
        <v>1877</v>
      </c>
      <c r="AF506" s="23" t="s">
        <v>57</v>
      </c>
      <c r="AG506" s="23"/>
      <c r="AH506" s="23" t="s">
        <v>61</v>
      </c>
      <c r="AI506" s="23" t="s">
        <v>62</v>
      </c>
      <c r="AJ506" s="14"/>
      <c r="AK506" s="50"/>
      <c r="AL506" s="50"/>
      <c r="AM506" s="50"/>
      <c r="AN506" s="50"/>
      <c r="AO506" s="50"/>
      <c r="AP506" s="50" t="str">
        <f t="shared" si="21"/>
        <v/>
      </c>
      <c r="AQ506" s="50" t="str">
        <f t="shared" si="22"/>
        <v xml:space="preserve">Data file was resubmitted. </v>
      </c>
      <c r="AR506" s="49"/>
      <c r="AS506" s="50" t="str">
        <f t="shared" si="23"/>
        <v>Exclude</v>
      </c>
      <c r="AT506" s="50" t="str">
        <f>IF(VLOOKUP($A506,'Data Notes - Working'!$A$2:$BP$571,55,FALSE)=0,"",VLOOKUP($A506,'Data Notes - Working'!$A$2:$BP$571,55,FALSE))</f>
        <v>No</v>
      </c>
      <c r="AU506" s="50" t="str">
        <f>IF(VLOOKUP($A506,'Data Notes - Working'!$A$2:$BP$571,56,FALSE)=0,"",VLOOKUP($A506,'Data Notes - Working'!$A$2:$BP$571,56,FALSE))</f>
        <v>Resolved</v>
      </c>
      <c r="AV506" s="50" t="str">
        <f>IF(VLOOKUP($A506,'Data Notes - Working'!$A$2:$BP$571,57,FALSE)=0,"",VLOOKUP($A506,'Data Notes - Working'!$A$2:$BP$571,57,FALSE))</f>
        <v/>
      </c>
      <c r="AW506" s="50" t="str">
        <f>IF(VLOOKUP($A506,'Data Notes - Working'!$A$2:$BP$571,58,FALSE)=0,"",VLOOKUP($A506,'Data Notes - Working'!$A$2:$BP$571,58,FALSE))</f>
        <v/>
      </c>
      <c r="AX506" s="50" t="str">
        <f>IF(VLOOKUP(A506,'Data Notes - Working'!A505:BP1074,59,FALSE)=0,"",VLOOKUP(A506,'Data Notes - Working'!A505:BP1074,59,FALSE))</f>
        <v/>
      </c>
      <c r="AY506" s="50" t="str">
        <f>IF(VLOOKUP($A506,'Data Notes - Working'!$A$2:$BP$571,60,FALSE)=0,"",VLOOKUP($A506,'Data Notes - Working'!$A$2:$BP$571,60,FALSE))</f>
        <v/>
      </c>
      <c r="AZ506" s="50" t="str">
        <f>IF(VLOOKUP($A506,'Data Notes - Working'!$A$2:$BP$571,61,FALSE)=0,"",VLOOKUP($A506,'Data Notes - Working'!$A$2:$BP$571,61,FALSE))</f>
        <v/>
      </c>
      <c r="BA506" s="49"/>
      <c r="BB506" s="49"/>
      <c r="BC506" s="49"/>
      <c r="BD506" s="49"/>
      <c r="BE506" s="49"/>
      <c r="BF506" s="49"/>
      <c r="BG506" s="49"/>
    </row>
    <row r="507" spans="1:59" ht="105">
      <c r="A507" s="13" t="s">
        <v>1893</v>
      </c>
      <c r="B507" s="14" t="s">
        <v>45</v>
      </c>
      <c r="C507" s="14" t="s">
        <v>46</v>
      </c>
      <c r="D507" s="14" t="s">
        <v>47</v>
      </c>
      <c r="E507" s="14" t="s">
        <v>1872</v>
      </c>
      <c r="F507" s="14" t="s">
        <v>1873</v>
      </c>
      <c r="G507" s="13" t="s">
        <v>88</v>
      </c>
      <c r="H507" s="14" t="s">
        <v>91</v>
      </c>
      <c r="I507" s="14" t="s">
        <v>92</v>
      </c>
      <c r="J507" s="14" t="s">
        <v>73</v>
      </c>
      <c r="K507" s="14" t="s">
        <v>74</v>
      </c>
      <c r="L507" s="14" t="s">
        <v>75</v>
      </c>
      <c r="M507" s="14"/>
      <c r="N507" s="14"/>
      <c r="O507" s="14"/>
      <c r="P507" s="14"/>
      <c r="Q507" s="14"/>
      <c r="R507" s="14"/>
      <c r="S507" s="14"/>
      <c r="T507" s="49"/>
      <c r="U507" s="49"/>
      <c r="V507" s="49"/>
      <c r="W507" s="26" t="s">
        <v>64</v>
      </c>
      <c r="X507" s="49"/>
      <c r="Y507" s="49"/>
      <c r="Z507" s="49"/>
      <c r="AA507" s="14" t="s">
        <v>54</v>
      </c>
      <c r="AB507" s="14" t="s">
        <v>54</v>
      </c>
      <c r="AC507" s="14"/>
      <c r="AD507" s="14" t="s">
        <v>53</v>
      </c>
      <c r="AE507" s="14" t="s">
        <v>1877</v>
      </c>
      <c r="AF507" s="14" t="s">
        <v>57</v>
      </c>
      <c r="AG507" s="14"/>
      <c r="AH507" s="14" t="s">
        <v>61</v>
      </c>
      <c r="AI507" s="14" t="s">
        <v>78</v>
      </c>
      <c r="AJ507" s="49"/>
      <c r="AK507" s="50" t="s">
        <v>1894</v>
      </c>
      <c r="AL507" s="50"/>
      <c r="AM507" s="50"/>
      <c r="AN507" s="50"/>
      <c r="AO507" s="50"/>
      <c r="AP507" s="50" t="str">
        <f t="shared" si="21"/>
        <v>Missing Data - [MATHEMATICS and READING/LANGUAGE ARTS]: No Participation data (FS 185/188) submitted for ALTPARTALTACH, REGPARTWACC, REGPARTWOACC for GRADES 9, 11, 12; however, EMAPS assessment metadata indicated GRADES 9, 11, 12/ALTPARTALTACH, GRADES 9, 11, 12/REGPARTWACC, AND GRADES 9, 11, 12/REGPARTWOACC would be submitted. Zeroes were submitted for these combinations.</v>
      </c>
      <c r="AQ507" s="50" t="str">
        <f t="shared" si="22"/>
        <v/>
      </c>
      <c r="AR507" s="49"/>
      <c r="AS507" s="50" t="str">
        <f t="shared" si="23"/>
        <v>Include</v>
      </c>
      <c r="AT507" s="50" t="str">
        <f>IF(VLOOKUP($A507,'Data Notes - Working'!$A$2:$BP$571,55,FALSE)=0,"",VLOOKUP($A507,'Data Notes - Working'!$A$2:$BP$571,55,FALSE))</f>
        <v>No</v>
      </c>
      <c r="AU507" s="50" t="str">
        <f>IF(VLOOKUP($A507,'Data Notes - Working'!$A$2:$BP$571,56,FALSE)=0,"",VLOOKUP($A507,'Data Notes - Working'!$A$2:$BP$571,56,FALSE))</f>
        <v>PO decided not to send to state</v>
      </c>
      <c r="AV507" s="50" t="str">
        <f>IF(VLOOKUP($A507,'Data Notes - Working'!$A$2:$BP$571,57,FALSE)=0,"",VLOOKUP($A507,'Data Notes - Working'!$A$2:$BP$571,57,FALSE))</f>
        <v>No state response</v>
      </c>
      <c r="AW507" s="50" t="str">
        <f>IF(VLOOKUP($A507,'Data Notes - Working'!$A$2:$BP$571,58,FALSE)=0,"",VLOOKUP($A507,'Data Notes - Working'!$A$2:$BP$571,58,FALSE))</f>
        <v>No state response</v>
      </c>
      <c r="AX507" s="50" t="str">
        <f>IF(VLOOKUP(A507,'Data Notes - Working'!A506:BP1075,59,FALSE)=0,"",VLOOKUP(A507,'Data Notes - Working'!A506:BP1075,59,FALSE))</f>
        <v/>
      </c>
      <c r="AY507" s="50" t="str">
        <f>IF(VLOOKUP($A507,'Data Notes - Working'!$A$2:$BP$571,60,FALSE)=0,"",VLOOKUP($A507,'Data Notes - Working'!$A$2:$BP$571,60,FALSE))</f>
        <v>Missing Data - [MATHEMATICS and READING/LANGUAGE ARTS]: No Participation data (FS 185/188) submitted for ALTPARTALTACH, REGPARTWACC, REGPARTWOACC for GRADES 9, 11, 12; however, EMAPS assessment metadata indicated GRADES 9, 11, 12/ALTPARTALTACH, GRADES 9, 11, 12/REGPARTWACC, AND GRADES 9, 11, 12/REGPARTWOACC would be submitted. Zeroes were submitted for these combinations.</v>
      </c>
      <c r="AZ507" s="50" t="str">
        <f>IF(VLOOKUP($A507,'Data Notes - Working'!$A$2:$BP$571,61,FALSE)=0,"",VLOOKUP($A507,'Data Notes - Working'!$A$2:$BP$571,61,FALSE))</f>
        <v/>
      </c>
      <c r="BA507" s="49"/>
      <c r="BB507" s="49"/>
      <c r="BC507" s="49"/>
      <c r="BD507" s="49"/>
      <c r="BE507" s="49"/>
      <c r="BF507" s="49"/>
      <c r="BG507" s="49"/>
    </row>
    <row r="508" spans="1:59" ht="94.5">
      <c r="A508" s="13" t="s">
        <v>1895</v>
      </c>
      <c r="B508" s="14" t="s">
        <v>45</v>
      </c>
      <c r="C508" s="14" t="s">
        <v>46</v>
      </c>
      <c r="D508" s="14" t="s">
        <v>47</v>
      </c>
      <c r="E508" s="14" t="s">
        <v>1872</v>
      </c>
      <c r="F508" s="14" t="s">
        <v>1873</v>
      </c>
      <c r="G508" s="13" t="s">
        <v>95</v>
      </c>
      <c r="H508" s="14" t="s">
        <v>157</v>
      </c>
      <c r="I508" s="14" t="s">
        <v>158</v>
      </c>
      <c r="J508" s="14" t="s">
        <v>51</v>
      </c>
      <c r="K508" s="14" t="s">
        <v>98</v>
      </c>
      <c r="L508" s="14" t="s">
        <v>53</v>
      </c>
      <c r="M508" s="14" t="s">
        <v>54</v>
      </c>
      <c r="N508" s="14" t="s">
        <v>54</v>
      </c>
      <c r="O508" s="14" t="s">
        <v>54</v>
      </c>
      <c r="P508" s="14" t="s">
        <v>1896</v>
      </c>
      <c r="Q508" s="14" t="s">
        <v>56</v>
      </c>
      <c r="R508" s="14" t="s">
        <v>68</v>
      </c>
      <c r="S508" s="14" t="s">
        <v>58</v>
      </c>
      <c r="T508" s="50" t="s">
        <v>1897</v>
      </c>
      <c r="U508" s="50"/>
      <c r="V508" s="50" t="s">
        <v>1897</v>
      </c>
      <c r="W508" s="26" t="s">
        <v>1882</v>
      </c>
      <c r="X508" s="50"/>
      <c r="Y508" s="50"/>
      <c r="Z508" s="50"/>
      <c r="AA508" s="23" t="s">
        <v>54</v>
      </c>
      <c r="AB508" s="23" t="s">
        <v>54</v>
      </c>
      <c r="AC508" s="23" t="s">
        <v>54</v>
      </c>
      <c r="AD508" s="23" t="s">
        <v>1896</v>
      </c>
      <c r="AE508" s="23" t="s">
        <v>56</v>
      </c>
      <c r="AF508" s="23" t="s">
        <v>68</v>
      </c>
      <c r="AG508" s="23"/>
      <c r="AH508" s="23" t="s">
        <v>61</v>
      </c>
      <c r="AI508" s="23" t="s">
        <v>101</v>
      </c>
      <c r="AJ508" s="44"/>
      <c r="AK508" s="50" t="s">
        <v>1898</v>
      </c>
      <c r="AL508" s="50"/>
      <c r="AM508" s="50"/>
      <c r="AN508" s="50"/>
      <c r="AO508" s="50"/>
      <c r="AP508" s="50" t="str">
        <f t="shared" si="21"/>
        <v>Missing Data (175/178/179/185/188/189): Achievement and Participation data for students in MF, MHN, MIG, MPR subgroups for a(n) ALL Assessment Type was not reported in any of the grades at the SEA, LEA, and School levels. Zeroes were submitted for these combinations. Please submit data.</v>
      </c>
      <c r="AQ508" s="50" t="str">
        <f t="shared" si="22"/>
        <v xml:space="preserve">Data files were resubmitted. </v>
      </c>
      <c r="AR508" s="49"/>
      <c r="AS508" s="50" t="str">
        <f t="shared" si="23"/>
        <v>Include</v>
      </c>
      <c r="AT508" s="50" t="str">
        <f>IF(VLOOKUP($A508,'Data Notes - Working'!$A$2:$BP$571,55,FALSE)=0,"",VLOOKUP($A508,'Data Notes - Working'!$A$2:$BP$571,55,FALSE))</f>
        <v/>
      </c>
      <c r="AU508" s="50" t="str">
        <f>IF(VLOOKUP($A508,'Data Notes - Working'!$A$2:$BP$571,56,FALSE)=0,"",VLOOKUP($A508,'Data Notes - Working'!$A$2:$BP$571,56,FALSE))</f>
        <v/>
      </c>
      <c r="AV508" s="50" t="str">
        <f>IF(VLOOKUP($A508,'Data Notes - Working'!$A$2:$BP$571,57,FALSE)=0,"",VLOOKUP($A508,'Data Notes - Working'!$A$2:$BP$571,57,FALSE))</f>
        <v>No</v>
      </c>
      <c r="AW508" s="50" t="str">
        <f>IF(VLOOKUP($A508,'Data Notes - Working'!$A$2:$BP$571,58,FALSE)=0,"",VLOOKUP($A508,'Data Notes - Working'!$A$2:$BP$571,58,FALSE))</f>
        <v>Not relevant</v>
      </c>
      <c r="AX508" s="50" t="str">
        <f>IF(VLOOKUP(A508,'Data Notes - Working'!A507:BP1076,59,FALSE)=0,"",VLOOKUP(A508,'Data Notes - Working'!A507:BP1076,59,FALSE))</f>
        <v>No</v>
      </c>
      <c r="AY508" s="50" t="str">
        <f>IF(VLOOKUP($A508,'Data Notes - Working'!$A$2:$BP$571,60,FALSE)=0,"",VLOOKUP($A508,'Data Notes - Working'!$A$2:$BP$571,60,FALSE))</f>
        <v>Missing Data (175/178/179/185/188/189): Achievement and Participation data for students in MF, MHN, MIG, MPR subgroups for a(n) ALL Assessment Type was not reported in any of the grades at the SEA, LEA, and School levels. Zeroes were submitted for these combinations. Please submit data.</v>
      </c>
      <c r="AZ508" s="50" t="str">
        <f>IF(VLOOKUP($A508,'Data Notes - Working'!$A$2:$BP$571,61,FALSE)=0,"",VLOOKUP($A508,'Data Notes - Working'!$A$2:$BP$571,61,FALSE))</f>
        <v/>
      </c>
      <c r="BA508" s="49"/>
      <c r="BB508" s="49"/>
      <c r="BC508" s="49"/>
      <c r="BD508" s="49"/>
      <c r="BE508" s="49"/>
      <c r="BF508" s="49"/>
      <c r="BG508" s="49"/>
    </row>
    <row r="509" spans="1:59" ht="105">
      <c r="A509" s="13" t="s">
        <v>1899</v>
      </c>
      <c r="B509" s="14" t="s">
        <v>45</v>
      </c>
      <c r="C509" s="14" t="s">
        <v>46</v>
      </c>
      <c r="D509" s="14" t="s">
        <v>47</v>
      </c>
      <c r="E509" s="14" t="s">
        <v>1872</v>
      </c>
      <c r="F509" s="14" t="s">
        <v>1873</v>
      </c>
      <c r="G509" s="13" t="s">
        <v>104</v>
      </c>
      <c r="H509" s="14" t="s">
        <v>157</v>
      </c>
      <c r="I509" s="14" t="s">
        <v>158</v>
      </c>
      <c r="J509" s="14" t="s">
        <v>73</v>
      </c>
      <c r="K509" s="14" t="s">
        <v>107</v>
      </c>
      <c r="L509" s="14" t="s">
        <v>53</v>
      </c>
      <c r="M509" s="14" t="s">
        <v>54</v>
      </c>
      <c r="N509" s="14" t="s">
        <v>54</v>
      </c>
      <c r="O509" s="14" t="s">
        <v>54</v>
      </c>
      <c r="P509" s="14" t="s">
        <v>108</v>
      </c>
      <c r="Q509" s="14" t="s">
        <v>108</v>
      </c>
      <c r="R509" s="14" t="s">
        <v>108</v>
      </c>
      <c r="S509" s="14" t="s">
        <v>108</v>
      </c>
      <c r="T509" s="50" t="s">
        <v>109</v>
      </c>
      <c r="U509" s="50"/>
      <c r="V509" s="50" t="s">
        <v>109</v>
      </c>
      <c r="W509" s="26" t="s">
        <v>1900</v>
      </c>
      <c r="X509" s="50"/>
      <c r="Y509" s="50"/>
      <c r="Z509" s="50"/>
      <c r="AA509" s="23" t="s">
        <v>54</v>
      </c>
      <c r="AB509" s="23" t="s">
        <v>54</v>
      </c>
      <c r="AC509" s="23" t="s">
        <v>54</v>
      </c>
      <c r="AD509" s="14" t="s">
        <v>108</v>
      </c>
      <c r="AE509" s="14" t="s">
        <v>108</v>
      </c>
      <c r="AF509" s="14" t="s">
        <v>108</v>
      </c>
      <c r="AG509" s="14" t="s">
        <v>108</v>
      </c>
      <c r="AH509" s="23" t="s">
        <v>61</v>
      </c>
      <c r="AI509" s="23" t="s">
        <v>101</v>
      </c>
      <c r="AJ509" s="44"/>
      <c r="AK509" s="50" t="s">
        <v>111</v>
      </c>
      <c r="AL509" s="50"/>
      <c r="AM509" s="50"/>
      <c r="AN509" s="50"/>
      <c r="AO509" s="50"/>
      <c r="AP509" s="50" t="str">
        <f t="shared" si="21"/>
        <v>A year to year change of more than 200 (count difference) and 10% was identified for at least one subgroup, assessment type, or grade. Please review the CDQR Year to Year tab. Please resubmit SY 2017-18 data or submit a data note to explain why these data are accurate.</v>
      </c>
      <c r="AQ509" s="50" t="str">
        <f t="shared" si="22"/>
        <v xml:space="preserve">Data are accurate. </v>
      </c>
      <c r="AR509" s="49"/>
      <c r="AS509" s="50" t="str">
        <f t="shared" si="23"/>
        <v>Include</v>
      </c>
      <c r="AT509" s="50" t="str">
        <f>IF(VLOOKUP($A509,'Data Notes - Working'!$A$2:$BP$571,55,FALSE)=0,"",VLOOKUP($A509,'Data Notes - Working'!$A$2:$BP$571,55,FALSE))</f>
        <v/>
      </c>
      <c r="AU509" s="50" t="str">
        <f>IF(VLOOKUP($A509,'Data Notes - Working'!$A$2:$BP$571,56,FALSE)=0,"",VLOOKUP($A509,'Data Notes - Working'!$A$2:$BP$571,56,FALSE))</f>
        <v/>
      </c>
      <c r="AV509" s="50" t="str">
        <f>IF(VLOOKUP($A509,'Data Notes - Working'!$A$2:$BP$571,57,FALSE)=0,"",VLOOKUP($A509,'Data Notes - Working'!$A$2:$BP$571,57,FALSE))</f>
        <v>Y2Y explained</v>
      </c>
      <c r="AW509" s="50" t="str">
        <f>IF(VLOOKUP($A509,'Data Notes - Working'!$A$2:$BP$571,58,FALSE)=0,"",VLOOKUP($A509,'Data Notes - Working'!$A$2:$BP$571,58,FALSE))</f>
        <v/>
      </c>
      <c r="AX509" s="50" t="str">
        <f>IF(VLOOKUP(A509,'Data Notes - Working'!A508:BP1077,59,FALSE)=0,"",VLOOKUP(A509,'Data Notes - Working'!A508:BP1077,59,FALSE))</f>
        <v>Yes</v>
      </c>
      <c r="AY509" s="50" t="str">
        <f>IF(VLOOKUP($A509,'Data Notes - Working'!$A$2:$BP$571,60,FALSE)=0,"",VLOOKUP($A509,'Data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AZ509" s="50" t="str">
        <f>IF(VLOOKUP($A509,'Data Notes - Working'!$A$2:$BP$571,61,FALSE)=0,"",VLOOKUP($A509,'Data Notes - Working'!$A$2:$BP$571,61,FALSE))</f>
        <v xml:space="preserve">Data are accurate. </v>
      </c>
      <c r="BA509" s="49"/>
      <c r="BB509" s="49"/>
      <c r="BC509" s="49"/>
      <c r="BD509" s="49"/>
      <c r="BE509" s="49"/>
      <c r="BF509" s="49"/>
      <c r="BG509" s="49"/>
    </row>
    <row r="510" spans="1:59" ht="120">
      <c r="A510" s="13" t="s">
        <v>1901</v>
      </c>
      <c r="B510" s="14" t="s">
        <v>45</v>
      </c>
      <c r="C510" s="14" t="s">
        <v>46</v>
      </c>
      <c r="D510" s="14" t="s">
        <v>47</v>
      </c>
      <c r="E510" s="14" t="s">
        <v>1872</v>
      </c>
      <c r="F510" s="14" t="s">
        <v>1873</v>
      </c>
      <c r="G510" s="14" t="s">
        <v>286</v>
      </c>
      <c r="H510" s="14" t="s">
        <v>380</v>
      </c>
      <c r="I510" s="14">
        <v>585</v>
      </c>
      <c r="J510" s="14" t="s">
        <v>73</v>
      </c>
      <c r="K510" s="14" t="s">
        <v>287</v>
      </c>
      <c r="L510" s="14" t="s">
        <v>53</v>
      </c>
      <c r="M510" s="14"/>
      <c r="N510" s="14"/>
      <c r="O510" s="14"/>
      <c r="P510" s="14"/>
      <c r="Q510" s="14"/>
      <c r="R510" s="14"/>
      <c r="S510" s="14"/>
      <c r="T510" s="49"/>
      <c r="U510" s="49"/>
      <c r="V510" s="49"/>
      <c r="W510" s="26" t="s">
        <v>64</v>
      </c>
      <c r="X510" s="49"/>
      <c r="Y510" s="49"/>
      <c r="Z510" s="49"/>
      <c r="AA510" s="14"/>
      <c r="AB510" s="14"/>
      <c r="AC510" s="23" t="s">
        <v>54</v>
      </c>
      <c r="AD510" s="23" t="s">
        <v>139</v>
      </c>
      <c r="AE510" s="23" t="s">
        <v>133</v>
      </c>
      <c r="AF510" s="23" t="s">
        <v>140</v>
      </c>
      <c r="AG510" s="23" t="s">
        <v>141</v>
      </c>
      <c r="AH510" s="14" t="s">
        <v>61</v>
      </c>
      <c r="AI510" s="14" t="s">
        <v>78</v>
      </c>
      <c r="AJ510" s="14"/>
      <c r="AK510" s="50" t="s">
        <v>1902</v>
      </c>
      <c r="AL510" s="50"/>
      <c r="AM510" s="50"/>
      <c r="AN510" s="50"/>
      <c r="AO510" s="50"/>
      <c r="AP510" s="50" t="str">
        <f t="shared" si="21"/>
        <v>Year to Year comparison - CWD (FS179): The number of CWD students who took an ALTASSALTACH assessment and received a valid score in SY 2017-18 is -24.01% different from SY 2016-17. The approximate discrepancy is 684 students. The same discrepancy exists for the FS 189 number of CWD students who were enrolled at the time of the assessment and who took an ALTASSALTACH assessment. Please submit a data note explaining the discrepancy if the data are correct or resubmit the data.</v>
      </c>
      <c r="AQ510" s="50" t="str">
        <f t="shared" si="22"/>
        <v/>
      </c>
      <c r="AR510" s="49"/>
      <c r="AS510" s="50" t="str">
        <f t="shared" si="23"/>
        <v>Include</v>
      </c>
      <c r="AT510" s="50" t="str">
        <f>IF(VLOOKUP($A510,'Data Notes - Working'!$A$2:$BP$571,55,FALSE)=0,"",VLOOKUP($A510,'Data Notes - Working'!$A$2:$BP$571,55,FALSE))</f>
        <v>Science-only issue</v>
      </c>
      <c r="AU510" s="50" t="str">
        <f>IF(VLOOKUP($A510,'Data Notes - Working'!$A$2:$BP$571,56,FALSE)=0,"",VLOOKUP($A510,'Data Notes - Working'!$A$2:$BP$571,56,FALSE))</f>
        <v/>
      </c>
      <c r="AV510" s="50" t="str">
        <f>IF(VLOOKUP($A510,'Data Notes - Working'!$A$2:$BP$571,57,FALSE)=0,"",VLOOKUP($A510,'Data Notes - Working'!$A$2:$BP$571,57,FALSE))</f>
        <v>No state response</v>
      </c>
      <c r="AW510" s="50" t="str">
        <f>IF(VLOOKUP($A510,'Data Notes - Working'!$A$2:$BP$571,58,FALSE)=0,"",VLOOKUP($A510,'Data Notes - Working'!$A$2:$BP$571,58,FALSE))</f>
        <v>No state response</v>
      </c>
      <c r="AX510" s="50" t="str">
        <f>IF(VLOOKUP(A510,'Data Notes - Working'!A509:BP1078,59,FALSE)=0,"",VLOOKUP(A510,'Data Notes - Working'!A509:BP1078,59,FALSE))</f>
        <v/>
      </c>
      <c r="AY510" s="50" t="str">
        <f>IF(VLOOKUP($A510,'Data Notes - Working'!$A$2:$BP$571,60,FALSE)=0,"",VLOOKUP($A510,'Data Notes - Working'!$A$2:$BP$571,60,FALSE))</f>
        <v>Year to Year comparison - CWD (FS179): The number of CWD students who took an ALTASSALTACH assessment and received a valid score in SY 2017-18 is -24.01% different from SY 2016-17. The approximate discrepancy is 684 students. The same discrepancy exists for the FS 189 number of CWD students who were enrolled at the time of the assessment and who took an ALTASSALTACH assessment. Please submit a data note explaining the discrepancy if the data are correct or resubmit the data.</v>
      </c>
      <c r="AZ510" s="50" t="str">
        <f>IF(VLOOKUP($A510,'Data Notes - Working'!$A$2:$BP$571,61,FALSE)=0,"",VLOOKUP($A510,'Data Notes - Working'!$A$2:$BP$571,61,FALSE))</f>
        <v/>
      </c>
      <c r="BA510" s="49"/>
      <c r="BB510" s="49"/>
      <c r="BC510" s="49"/>
      <c r="BD510" s="49"/>
      <c r="BE510" s="49"/>
      <c r="BF510" s="49"/>
      <c r="BG510" s="49"/>
    </row>
    <row r="511" spans="1:59" ht="165">
      <c r="A511" s="13" t="s">
        <v>1903</v>
      </c>
      <c r="B511" s="14" t="s">
        <v>45</v>
      </c>
      <c r="C511" s="14" t="s">
        <v>46</v>
      </c>
      <c r="D511" s="14" t="s">
        <v>47</v>
      </c>
      <c r="E511" s="14" t="s">
        <v>1872</v>
      </c>
      <c r="F511" s="14" t="s">
        <v>1873</v>
      </c>
      <c r="G511" s="14" t="s">
        <v>172</v>
      </c>
      <c r="H511" s="14" t="s">
        <v>91</v>
      </c>
      <c r="I511" s="14" t="s">
        <v>92</v>
      </c>
      <c r="J511" s="14" t="s">
        <v>73</v>
      </c>
      <c r="K511" s="14" t="s">
        <v>173</v>
      </c>
      <c r="L511" s="14" t="s">
        <v>53</v>
      </c>
      <c r="M511" s="14" t="s">
        <v>54</v>
      </c>
      <c r="N511" s="14" t="s">
        <v>54</v>
      </c>
      <c r="O511" s="14"/>
      <c r="P511" s="14" t="s">
        <v>1904</v>
      </c>
      <c r="Q511" s="14" t="s">
        <v>76</v>
      </c>
      <c r="R511" s="14" t="s">
        <v>133</v>
      </c>
      <c r="S511" s="14" t="s">
        <v>58</v>
      </c>
      <c r="T511" s="50" t="s">
        <v>1905</v>
      </c>
      <c r="U511" s="50"/>
      <c r="V511" s="50" t="s">
        <v>1905</v>
      </c>
      <c r="W511" s="26" t="s">
        <v>1906</v>
      </c>
      <c r="X511" s="50"/>
      <c r="Y511" s="50"/>
      <c r="Z511" s="50"/>
      <c r="AA511" s="23" t="s">
        <v>54</v>
      </c>
      <c r="AB511" s="23" t="s">
        <v>54</v>
      </c>
      <c r="AC511" s="23"/>
      <c r="AD511" s="23" t="s">
        <v>1904</v>
      </c>
      <c r="AE511" s="23" t="s">
        <v>76</v>
      </c>
      <c r="AF511" s="23" t="s">
        <v>133</v>
      </c>
      <c r="AG511" s="23" t="s">
        <v>141</v>
      </c>
      <c r="AH511" s="23" t="s">
        <v>61</v>
      </c>
      <c r="AI511" s="23" t="s">
        <v>101</v>
      </c>
      <c r="AJ511" s="50"/>
      <c r="AK511" s="50" t="s">
        <v>1907</v>
      </c>
      <c r="AL511" s="50"/>
      <c r="AM511" s="50"/>
      <c r="AN511" s="50"/>
      <c r="AO511" s="50"/>
      <c r="AP511" s="50" t="str">
        <f t="shared" si="21"/>
        <v>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the FCS discrepancy of 24 students, or 17.78%, and the MAN discrepancy of 28 students, or -5.58%, is larger than expected. Please revise data and resubmit or explain in a data note why these data are accurate.</v>
      </c>
      <c r="AQ511" s="50" t="str">
        <f t="shared" si="22"/>
        <v xml:space="preserve">This data is correct due to Utah allowing children to opt out of tests. </v>
      </c>
      <c r="AR511" s="49"/>
      <c r="AS511" s="50" t="str">
        <f t="shared" si="23"/>
        <v>Include</v>
      </c>
      <c r="AT511" s="50" t="str">
        <f>IF(VLOOKUP($A511,'Data Notes - Working'!$A$2:$BP$571,55,FALSE)=0,"",VLOOKUP($A511,'Data Notes - Working'!$A$2:$BP$571,55,FALSE))</f>
        <v/>
      </c>
      <c r="AU511" s="50" t="str">
        <f>IF(VLOOKUP($A511,'Data Notes - Working'!$A$2:$BP$571,56,FALSE)=0,"",VLOOKUP($A511,'Data Notes - Working'!$A$2:$BP$571,56,FALSE))</f>
        <v/>
      </c>
      <c r="AV511" s="50" t="str">
        <f>IF(VLOOKUP($A511,'Data Notes - Working'!$A$2:$BP$571,57,FALSE)=0,"",VLOOKUP($A511,'Data Notes - Working'!$A$2:$BP$571,57,FALSE))</f>
        <v/>
      </c>
      <c r="AW511" s="50" t="str">
        <f>IF(VLOOKUP($A511,'Data Notes - Working'!$A$2:$BP$571,58,FALSE)=0,"",VLOOKUP($A511,'Data Notes - Working'!$A$2:$BP$571,58,FALSE))</f>
        <v/>
      </c>
      <c r="AX511" s="50" t="str">
        <f>IF(VLOOKUP(A511,'Data Notes - Working'!A510:BP1079,59,FALSE)=0,"",VLOOKUP(A511,'Data Notes - Working'!A510:BP1079,59,FALSE))</f>
        <v>Yes</v>
      </c>
      <c r="AY511" s="50" t="str">
        <f>IF(VLOOKUP($A511,'Data Notes - Working'!$A$2:$BP$571,60,FALSE)=0,"",VLOOKUP($A511,'Data Notes - Working'!$A$2:$BP$571,60,FALSE))</f>
        <v>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the FCS discrepancy of 24 students, or 17.78%, and the MAN discrepancy of 28 students, or -5.58%, is larger than expected. Please revise data and resubmit or explain in a data note why these data are accurate.
ED Note: State indicated that data were correct as reported.</v>
      </c>
      <c r="AZ511" s="50" t="str">
        <f>IF(VLOOKUP($A511,'Data Notes - Working'!$A$2:$BP$571,61,FALSE)=0,"",VLOOKUP($A511,'Data Notes - Working'!$A$2:$BP$571,61,FALSE))</f>
        <v xml:space="preserve">This data is correct due to Utah allowing children to opt out of tests. </v>
      </c>
      <c r="BA511" s="49"/>
      <c r="BB511" s="49"/>
      <c r="BC511" s="49"/>
      <c r="BD511" s="49"/>
      <c r="BE511" s="49"/>
      <c r="BF511" s="49"/>
      <c r="BG511" s="49"/>
    </row>
    <row r="512" spans="1:59" ht="157.5">
      <c r="A512" s="13" t="s">
        <v>1908</v>
      </c>
      <c r="B512" s="14" t="s">
        <v>45</v>
      </c>
      <c r="C512" s="14" t="s">
        <v>46</v>
      </c>
      <c r="D512" s="14" t="s">
        <v>47</v>
      </c>
      <c r="E512" s="14" t="s">
        <v>1872</v>
      </c>
      <c r="F512" s="14" t="s">
        <v>1873</v>
      </c>
      <c r="G512" s="13" t="s">
        <v>179</v>
      </c>
      <c r="H512" s="14">
        <v>185</v>
      </c>
      <c r="I512" s="14">
        <v>588</v>
      </c>
      <c r="J512" s="14" t="s">
        <v>73</v>
      </c>
      <c r="K512" s="14" t="s">
        <v>180</v>
      </c>
      <c r="L512" s="14" t="s">
        <v>53</v>
      </c>
      <c r="M512" s="14" t="s">
        <v>54</v>
      </c>
      <c r="N512" s="14"/>
      <c r="O512" s="14"/>
      <c r="P512" s="14" t="s">
        <v>1909</v>
      </c>
      <c r="Q512" s="14" t="s">
        <v>56</v>
      </c>
      <c r="R512" s="14" t="s">
        <v>68</v>
      </c>
      <c r="S512" s="14" t="s">
        <v>58</v>
      </c>
      <c r="T512" s="50" t="s">
        <v>1910</v>
      </c>
      <c r="U512" s="50"/>
      <c r="V512" s="50" t="s">
        <v>1910</v>
      </c>
      <c r="W512" s="26" t="s">
        <v>1911</v>
      </c>
      <c r="X512" s="50"/>
      <c r="Y512" s="50"/>
      <c r="Z512" s="50"/>
      <c r="AA512" s="23" t="s">
        <v>54</v>
      </c>
      <c r="AB512" s="23"/>
      <c r="AC512" s="23"/>
      <c r="AD512" s="23" t="s">
        <v>1912</v>
      </c>
      <c r="AE512" s="23" t="s">
        <v>133</v>
      </c>
      <c r="AF512" s="23" t="s">
        <v>133</v>
      </c>
      <c r="AG512" s="23" t="s">
        <v>141</v>
      </c>
      <c r="AH512" s="23" t="s">
        <v>61</v>
      </c>
      <c r="AI512" s="23" t="s">
        <v>101</v>
      </c>
      <c r="AJ512" s="50"/>
      <c r="AK512" s="50" t="s">
        <v>1913</v>
      </c>
      <c r="AL512" s="50"/>
      <c r="AM512" s="50"/>
      <c r="AN512" s="50"/>
      <c r="AO512" s="50"/>
      <c r="AP512" s="50" t="str">
        <f t="shared" si="21"/>
        <v>Low Participation Rate (FS185): The participation rate for ALL STUDENTS, MW, MM, MILCNCTD, MB, M, HOM, FCS, F, ECODIS, CWD students range from 90.15 to 94.96%. The ESEA, as amended, requires that States annually measure the achievement of not less than 95 percent of all students, and 95 percent of all students in each subgroup of students. Please revise data and resubmit and/or provide an explanatory data note.</v>
      </c>
      <c r="AQ512" s="50" t="str">
        <f t="shared" si="22"/>
        <v xml:space="preserve">Because of state law, we allow LEAs to have less than 95% participation rate. Our accountability reports show the backfilling to 95% participation rates requirements. </v>
      </c>
      <c r="AR512" s="49"/>
      <c r="AS512" s="50" t="str">
        <f t="shared" si="23"/>
        <v>Include</v>
      </c>
      <c r="AT512" s="50" t="str">
        <f>IF(VLOOKUP($A512,'Data Notes - Working'!$A$2:$BP$571,55,FALSE)=0,"",VLOOKUP($A512,'Data Notes - Working'!$A$2:$BP$571,55,FALSE))</f>
        <v>SEA only issue</v>
      </c>
      <c r="AU512" s="50" t="str">
        <f>IF(VLOOKUP($A512,'Data Notes - Working'!$A$2:$BP$571,56,FALSE)=0,"",VLOOKUP($A512,'Data Notes - Working'!$A$2:$BP$571,56,FALSE))</f>
        <v/>
      </c>
      <c r="AV512" s="50" t="str">
        <f>IF(VLOOKUP($A512,'Data Notes - Working'!$A$2:$BP$571,57,FALSE)=0,"",VLOOKUP($A512,'Data Notes - Working'!$A$2:$BP$571,57,FALSE))</f>
        <v/>
      </c>
      <c r="AW512" s="50" t="str">
        <f>IF(VLOOKUP($A512,'Data Notes - Working'!$A$2:$BP$571,58,FALSE)=0,"",VLOOKUP($A512,'Data Notes - Working'!$A$2:$BP$571,58,FALSE))</f>
        <v/>
      </c>
      <c r="AX512" s="50" t="str">
        <f>IF(VLOOKUP(A512,'Data Notes - Working'!A511:BP1080,59,FALSE)=0,"",VLOOKUP(A512,'Data Notes - Working'!A511:BP1080,59,FALSE))</f>
        <v>No</v>
      </c>
      <c r="AY512" s="50" t="str">
        <f>IF(VLOOKUP($A512,'Data Notes - Working'!$A$2:$BP$571,60,FALSE)=0,"",VLOOKUP($A512,'Data Notes - Working'!$A$2:$BP$571,60,FALSE))</f>
        <v>Low Participation Rate (FS185): The participation rate for ALL STUDENTS, MW, MM, MILCNCTD, MB, M, HOM, FCS, F, ECODIS, CWD students range from 90.15 to 94.96%. The ESEA, as amended, requires that States annually measure the achievement of not less than 95 percent of all students, and 95 percent of all students in each subgroup of students. Please revise data and resubmit and/or provide an explanatory data note.</v>
      </c>
      <c r="AZ512" s="50" t="str">
        <f>IF(VLOOKUP($A512,'Data Notes - Working'!$A$2:$BP$571,61,FALSE)=0,"",VLOOKUP($A512,'Data Notes - Working'!$A$2:$BP$571,61,FALSE))</f>
        <v xml:space="preserve">Because of state law, [Utah] allows LEAs to have less than 95% participation rate. [Utah's] accountability reports show the backfilling to 95% participation rates requirements. </v>
      </c>
      <c r="BA512" s="49"/>
      <c r="BB512" s="49"/>
      <c r="BC512" s="49"/>
      <c r="BD512" s="49"/>
      <c r="BE512" s="49"/>
      <c r="BF512" s="49"/>
      <c r="BG512" s="49"/>
    </row>
    <row r="513" spans="1:59" ht="157.5">
      <c r="A513" s="13" t="s">
        <v>1915</v>
      </c>
      <c r="B513" s="14" t="s">
        <v>45</v>
      </c>
      <c r="C513" s="14" t="s">
        <v>46</v>
      </c>
      <c r="D513" s="14" t="s">
        <v>47</v>
      </c>
      <c r="E513" s="14" t="s">
        <v>1872</v>
      </c>
      <c r="F513" s="14" t="s">
        <v>1873</v>
      </c>
      <c r="G513" s="13" t="s">
        <v>179</v>
      </c>
      <c r="H513" s="14">
        <v>188</v>
      </c>
      <c r="I513" s="14">
        <v>589</v>
      </c>
      <c r="J513" s="14" t="s">
        <v>73</v>
      </c>
      <c r="K513" s="14" t="s">
        <v>180</v>
      </c>
      <c r="L513" s="14" t="s">
        <v>53</v>
      </c>
      <c r="M513" s="14"/>
      <c r="N513" s="14" t="s">
        <v>54</v>
      </c>
      <c r="O513" s="14"/>
      <c r="P513" s="14" t="s">
        <v>1916</v>
      </c>
      <c r="Q513" s="14" t="s">
        <v>56</v>
      </c>
      <c r="R513" s="14" t="s">
        <v>68</v>
      </c>
      <c r="S513" s="14" t="s">
        <v>58</v>
      </c>
      <c r="T513" s="50" t="s">
        <v>1917</v>
      </c>
      <c r="U513" s="50"/>
      <c r="V513" s="50" t="s">
        <v>1917</v>
      </c>
      <c r="W513" s="26" t="s">
        <v>1911</v>
      </c>
      <c r="X513" s="50"/>
      <c r="Y513" s="50"/>
      <c r="Z513" s="50"/>
      <c r="AA513" s="23"/>
      <c r="AB513" s="23" t="s">
        <v>54</v>
      </c>
      <c r="AC513" s="23"/>
      <c r="AD513" s="23" t="s">
        <v>1912</v>
      </c>
      <c r="AE513" s="23" t="s">
        <v>133</v>
      </c>
      <c r="AF513" s="23" t="s">
        <v>133</v>
      </c>
      <c r="AG513" s="23" t="s">
        <v>141</v>
      </c>
      <c r="AH513" s="23" t="s">
        <v>61</v>
      </c>
      <c r="AI513" s="23" t="s">
        <v>101</v>
      </c>
      <c r="AJ513" s="50"/>
      <c r="AK513" s="50" t="s">
        <v>1918</v>
      </c>
      <c r="AL513" s="50"/>
      <c r="AM513" s="50"/>
      <c r="AN513" s="50"/>
      <c r="AO513" s="50"/>
      <c r="AP513" s="50" t="str">
        <f t="shared" si="21"/>
        <v>Low Participation Rate (FS188): The participation rate for ALL STUDENTS, MW, MM, MILCNCTD, MB, M, HOM, FCS, F, ECODIS, CWD students range from 90.29 to 94.88%. The ESEA, as amended, requires that States annually measure the achievement of not less than 95 percent of all students, and 95 percent of all students in each subgroup of students. Please revise data and resubmit and/or provide an explanatory data note.</v>
      </c>
      <c r="AQ513" s="50" t="str">
        <f t="shared" si="22"/>
        <v xml:space="preserve">Because of state law, we allow LEAs to have less than 95% participation rate. Our accountability reports show the backfilling to 95% participation rates requirements. </v>
      </c>
      <c r="AR513" s="49"/>
      <c r="AS513" s="50" t="str">
        <f t="shared" si="23"/>
        <v>Include</v>
      </c>
      <c r="AT513" s="50" t="str">
        <f>IF(VLOOKUP($A513,'Data Notes - Working'!$A$2:$BP$571,55,FALSE)=0,"",VLOOKUP($A513,'Data Notes - Working'!$A$2:$BP$571,55,FALSE))</f>
        <v>SEA only issue</v>
      </c>
      <c r="AU513" s="50" t="str">
        <f>IF(VLOOKUP($A513,'Data Notes - Working'!$A$2:$BP$571,56,FALSE)=0,"",VLOOKUP($A513,'Data Notes - Working'!$A$2:$BP$571,56,FALSE))</f>
        <v/>
      </c>
      <c r="AV513" s="50" t="str">
        <f>IF(VLOOKUP($A513,'Data Notes - Working'!$A$2:$BP$571,57,FALSE)=0,"",VLOOKUP($A513,'Data Notes - Working'!$A$2:$BP$571,57,FALSE))</f>
        <v/>
      </c>
      <c r="AW513" s="50" t="str">
        <f>IF(VLOOKUP($A513,'Data Notes - Working'!$A$2:$BP$571,58,FALSE)=0,"",VLOOKUP($A513,'Data Notes - Working'!$A$2:$BP$571,58,FALSE))</f>
        <v/>
      </c>
      <c r="AX513" s="50" t="str">
        <f>IF(VLOOKUP(A513,'Data Notes - Working'!A512:BP1081,59,FALSE)=0,"",VLOOKUP(A513,'Data Notes - Working'!A512:BP1081,59,FALSE))</f>
        <v>No</v>
      </c>
      <c r="AY513" s="50" t="str">
        <f>IF(VLOOKUP($A513,'Data Notes - Working'!$A$2:$BP$571,60,FALSE)=0,"",VLOOKUP($A513,'Data Notes - Working'!$A$2:$BP$571,60,FALSE))</f>
        <v>Low Participation Rate (FS188): The participation rate for ALL STUDENTS, MW, MM, MILCNCTD, MB, M, HOM, FCS, F, ECODIS, CWD students range from 90.29 to 94.88%. The ESEA, as amended, requires that States annually measure the achievement of not less than 95 percent of all students, and 95 percent of all students in each subgroup of students. Please revise data and resubmit and/or provide an explanatory data note.</v>
      </c>
      <c r="AZ513" s="50" t="str">
        <f>IF(VLOOKUP($A513,'Data Notes - Working'!$A$2:$BP$571,61,FALSE)=0,"",VLOOKUP($A513,'Data Notes - Working'!$A$2:$BP$571,61,FALSE))</f>
        <v xml:space="preserve">Because of state law, [Utah] allows LEAs to have less than 95% participation rate. [Utah's] accountability reports show the backfilling to 95% participation rates requirements. </v>
      </c>
      <c r="BA513" s="49"/>
      <c r="BB513" s="49"/>
      <c r="BC513" s="49"/>
      <c r="BD513" s="49"/>
      <c r="BE513" s="49"/>
      <c r="BF513" s="49"/>
      <c r="BG513" s="49"/>
    </row>
    <row r="514" spans="1:59" ht="150">
      <c r="A514" s="13" t="s">
        <v>1919</v>
      </c>
      <c r="B514" s="14" t="s">
        <v>45</v>
      </c>
      <c r="C514" s="14" t="s">
        <v>46</v>
      </c>
      <c r="D514" s="14" t="s">
        <v>47</v>
      </c>
      <c r="E514" s="14" t="s">
        <v>1920</v>
      </c>
      <c r="F514" s="14" t="s">
        <v>1921</v>
      </c>
      <c r="G514" s="13" t="s">
        <v>50</v>
      </c>
      <c r="H514" s="16" t="s">
        <v>157</v>
      </c>
      <c r="I514" s="14" t="s">
        <v>158</v>
      </c>
      <c r="J514" s="14" t="s">
        <v>51</v>
      </c>
      <c r="K514" s="14" t="s">
        <v>52</v>
      </c>
      <c r="L514" s="14" t="s">
        <v>53</v>
      </c>
      <c r="M514" s="14" t="s">
        <v>54</v>
      </c>
      <c r="N514" s="14" t="s">
        <v>54</v>
      </c>
      <c r="O514" s="14" t="s">
        <v>54</v>
      </c>
      <c r="P514" s="14" t="s">
        <v>55</v>
      </c>
      <c r="Q514" s="14" t="s">
        <v>56</v>
      </c>
      <c r="R514" s="14" t="s">
        <v>68</v>
      </c>
      <c r="S514" s="14" t="s">
        <v>69</v>
      </c>
      <c r="T514" s="50" t="s">
        <v>265</v>
      </c>
      <c r="U514" s="50"/>
      <c r="V514" s="50" t="s">
        <v>1922</v>
      </c>
      <c r="W514" s="26" t="s">
        <v>1923</v>
      </c>
      <c r="X514" s="50"/>
      <c r="Y514" s="50"/>
      <c r="Z514" s="50" t="s">
        <v>539</v>
      </c>
      <c r="AA514" s="14" t="s">
        <v>54</v>
      </c>
      <c r="AB514" s="14" t="s">
        <v>54</v>
      </c>
      <c r="AC514" s="14" t="s">
        <v>54</v>
      </c>
      <c r="AD514" s="14" t="s">
        <v>55</v>
      </c>
      <c r="AE514" s="14" t="s">
        <v>56</v>
      </c>
      <c r="AF514" s="14" t="s">
        <v>68</v>
      </c>
      <c r="AG514" s="23"/>
      <c r="AH514" s="23" t="s">
        <v>185</v>
      </c>
      <c r="AI514" s="23" t="s">
        <v>101</v>
      </c>
      <c r="AJ514" s="50"/>
      <c r="AK514" s="50" t="s">
        <v>1922</v>
      </c>
      <c r="AL514" s="50"/>
      <c r="AM514" s="50"/>
      <c r="AN514" s="50"/>
      <c r="AO514" s="50"/>
      <c r="AP514" s="50" t="str">
        <f t="shared" si="21"/>
        <v xml:space="preserve">Missing Data (FS 175/178/179/185/188/189): Achievement and Participation data were not reported at the SEA, LEA, and School levels. Please submit data. ED acknowledges State comment that data will be late and expects to receive complete data by the final due date. </v>
      </c>
      <c r="AQ514" s="50" t="str">
        <f t="shared" si="22"/>
        <v xml:space="preserve">VT is in the first year of implementation of a new Statewide Longitudinal Data System. Data is still not available for reporting as VTAOE collection staff are currently working with the field in cleaning the data. VT had previously entered an estimated date of June 30, 2019 in the State Submission Plan for when late EDFacts files would be submitted - it is still anticipated that data can be submitted by this date.  </v>
      </c>
      <c r="AR514" s="49"/>
      <c r="AS514" s="50" t="str">
        <f t="shared" si="23"/>
        <v>Include</v>
      </c>
      <c r="AT514" s="50" t="str">
        <f>IF(VLOOKUP($A514,'Data Notes - Working'!$A$2:$BP$571,55,FALSE)=0,"",VLOOKUP($A514,'Data Notes - Working'!$A$2:$BP$571,55,FALSE))</f>
        <v/>
      </c>
      <c r="AU514" s="50" t="str">
        <f>IF(VLOOKUP($A514,'Data Notes - Working'!$A$2:$BP$571,56,FALSE)=0,"",VLOOKUP($A514,'Data Notes - Working'!$A$2:$BP$571,56,FALSE))</f>
        <v/>
      </c>
      <c r="AV514" s="50" t="str">
        <f>IF(VLOOKUP($A514,'Data Notes - Working'!$A$2:$BP$571,57,FALSE)=0,"",VLOOKUP($A514,'Data Notes - Working'!$A$2:$BP$571,57,FALSE))</f>
        <v/>
      </c>
      <c r="AW514" s="50" t="str">
        <f>IF(VLOOKUP($A514,'Data Notes - Working'!$A$2:$BP$571,58,FALSE)=0,"",VLOOKUP($A514,'Data Notes - Working'!$A$2:$BP$571,58,FALSE))</f>
        <v/>
      </c>
      <c r="AX514" s="50" t="str">
        <f>IF(VLOOKUP(A514,'Data Notes - Working'!A513:BP1082,59,FALSE)=0,"",VLOOKUP(A514,'Data Notes - Working'!A513:BP1082,59,FALSE))</f>
        <v>No</v>
      </c>
      <c r="AY514" s="50" t="str">
        <f>IF(VLOOKUP($A514,'Data Notes - Working'!$A$2:$BP$571,60,FALSE)=0,"",VLOOKUP($A514,'Data Notes - Working'!$A$2:$BP$571,60,FALSE))</f>
        <v xml:space="preserve">Missing Data (FS 175/178/179/185/188/189): Achievement and Participation data were not reported at the SEA, LEA, and School levels. Please submit data. ED acknowledges State comment that data will be late and expects to receive complete data by the final due date. </v>
      </c>
      <c r="AZ514" s="50" t="str">
        <f>IF(VLOOKUP($A514,'Data Notes - Working'!$A$2:$BP$571,61,FALSE)=0,"",VLOOKUP($A514,'Data Notes - Working'!$A$2:$BP$571,61,FALSE))</f>
        <v xml:space="preserve">VT is in the first year of implementation of a new Statewide Longitudinal Data System. Data is still not available for reporting as VTAOE collection staff are currently working with the field in cleaning the data. VT had previously entered an estimated date of June 30, 2019 in the State Submission Plan for when late EDFacts files would be submitted - it is still anticipated that data can be submitted by this date.  </v>
      </c>
      <c r="BA514" s="49"/>
      <c r="BB514" s="49"/>
      <c r="BC514" s="49"/>
      <c r="BD514" s="49"/>
      <c r="BE514" s="49"/>
      <c r="BF514" s="49"/>
      <c r="BG514" s="49"/>
    </row>
    <row r="515" spans="1:59" ht="90">
      <c r="A515" s="13" t="s">
        <v>1924</v>
      </c>
      <c r="B515" s="14" t="s">
        <v>45</v>
      </c>
      <c r="C515" s="14" t="s">
        <v>46</v>
      </c>
      <c r="D515" s="14" t="s">
        <v>47</v>
      </c>
      <c r="E515" s="14" t="s">
        <v>1925</v>
      </c>
      <c r="F515" s="14" t="s">
        <v>1926</v>
      </c>
      <c r="G515" s="13" t="s">
        <v>72</v>
      </c>
      <c r="H515" s="14">
        <v>178</v>
      </c>
      <c r="I515" s="14">
        <v>584</v>
      </c>
      <c r="J515" s="14" t="s">
        <v>73</v>
      </c>
      <c r="K515" s="14" t="s">
        <v>74</v>
      </c>
      <c r="L515" s="14" t="s">
        <v>75</v>
      </c>
      <c r="M515" s="14"/>
      <c r="N515" s="14" t="s">
        <v>54</v>
      </c>
      <c r="O515" s="14"/>
      <c r="P515" s="14" t="s">
        <v>53</v>
      </c>
      <c r="Q515" s="14" t="s">
        <v>733</v>
      </c>
      <c r="R515" s="14" t="s">
        <v>140</v>
      </c>
      <c r="S515" s="14" t="s">
        <v>58</v>
      </c>
      <c r="T515" s="50" t="s">
        <v>1927</v>
      </c>
      <c r="U515" s="50"/>
      <c r="V515" s="50" t="s">
        <v>1927</v>
      </c>
      <c r="W515" s="26" t="s">
        <v>1928</v>
      </c>
      <c r="X515" s="50"/>
      <c r="Y515" s="50"/>
      <c r="Z515" s="50"/>
      <c r="AA515" s="14"/>
      <c r="AB515" s="14"/>
      <c r="AC515" s="23"/>
      <c r="AD515" s="14"/>
      <c r="AE515" s="23"/>
      <c r="AF515" s="23"/>
      <c r="AG515" s="23"/>
      <c r="AH515" s="23" t="s">
        <v>61</v>
      </c>
      <c r="AI515" s="23" t="s">
        <v>62</v>
      </c>
      <c r="AJ515" s="14"/>
      <c r="AK515" s="50"/>
      <c r="AL515" s="50"/>
      <c r="AM515" s="49"/>
      <c r="AN515" s="49"/>
      <c r="AO515" s="49"/>
      <c r="AP515" s="50" t="str">
        <f t="shared" si="21"/>
        <v/>
      </c>
      <c r="AQ515" s="50" t="str">
        <f t="shared" si="22"/>
        <v xml:space="preserve">The zeros have been removed. </v>
      </c>
      <c r="AR515" s="49"/>
      <c r="AS515" s="50" t="str">
        <f t="shared" si="23"/>
        <v>Exclude</v>
      </c>
      <c r="AT515" s="50" t="str">
        <f>IF(VLOOKUP($A515,'Data Notes - Working'!$A$2:$BP$571,55,FALSE)=0,"",VLOOKUP($A515,'Data Notes - Working'!$A$2:$BP$571,55,FALSE))</f>
        <v>No</v>
      </c>
      <c r="AU515" s="50" t="str">
        <f>IF(VLOOKUP($A515,'Data Notes - Working'!$A$2:$BP$571,56,FALSE)=0,"",VLOOKUP($A515,'Data Notes - Working'!$A$2:$BP$571,56,FALSE))</f>
        <v>Resolved</v>
      </c>
      <c r="AV515" s="50" t="str">
        <f>IF(VLOOKUP($A515,'Data Notes - Working'!$A$2:$BP$571,57,FALSE)=0,"",VLOOKUP($A515,'Data Notes - Working'!$A$2:$BP$571,57,FALSE))</f>
        <v/>
      </c>
      <c r="AW515" s="50" t="str">
        <f>IF(VLOOKUP($A515,'Data Notes - Working'!$A$2:$BP$571,58,FALSE)=0,"",VLOOKUP($A515,'Data Notes - Working'!$A$2:$BP$571,58,FALSE))</f>
        <v/>
      </c>
      <c r="AX515" s="50" t="str">
        <f>IF(VLOOKUP(A515,'Data Notes - Working'!A514:BP1083,59,FALSE)=0,"",VLOOKUP(A515,'Data Notes - Working'!A514:BP1083,59,FALSE))</f>
        <v/>
      </c>
      <c r="AY515" s="50" t="str">
        <f>IF(VLOOKUP($A515,'Data Notes - Working'!$A$2:$BP$571,60,FALSE)=0,"",VLOOKUP($A515,'Data Notes - Working'!$A$2:$BP$571,60,FALSE))</f>
        <v/>
      </c>
      <c r="AZ515" s="50" t="str">
        <f>IF(VLOOKUP($A515,'Data Notes - Working'!$A$2:$BP$571,61,FALSE)=0,"",VLOOKUP($A515,'Data Notes - Working'!$A$2:$BP$571,61,FALSE))</f>
        <v/>
      </c>
      <c r="BA515" s="49"/>
      <c r="BB515" s="49"/>
      <c r="BC515" s="49"/>
      <c r="BD515" s="49"/>
      <c r="BE515" s="49"/>
      <c r="BF515" s="49"/>
      <c r="BG515" s="49"/>
    </row>
    <row r="516" spans="1:59" ht="94.5">
      <c r="A516" s="13" t="s">
        <v>1929</v>
      </c>
      <c r="B516" s="14" t="s">
        <v>45</v>
      </c>
      <c r="C516" s="14" t="s">
        <v>46</v>
      </c>
      <c r="D516" s="14" t="s">
        <v>47</v>
      </c>
      <c r="E516" s="14" t="s">
        <v>1925</v>
      </c>
      <c r="F516" s="14" t="s">
        <v>1926</v>
      </c>
      <c r="G516" s="13" t="s">
        <v>104</v>
      </c>
      <c r="H516" s="14" t="s">
        <v>157</v>
      </c>
      <c r="I516" s="14" t="s">
        <v>158</v>
      </c>
      <c r="J516" s="14" t="s">
        <v>73</v>
      </c>
      <c r="K516" s="14" t="s">
        <v>107</v>
      </c>
      <c r="L516" s="14" t="s">
        <v>53</v>
      </c>
      <c r="M516" s="14" t="s">
        <v>54</v>
      </c>
      <c r="N516" s="14" t="s">
        <v>54</v>
      </c>
      <c r="O516" s="14" t="s">
        <v>54</v>
      </c>
      <c r="P516" s="14" t="s">
        <v>108</v>
      </c>
      <c r="Q516" s="14" t="s">
        <v>108</v>
      </c>
      <c r="R516" s="14" t="s">
        <v>108</v>
      </c>
      <c r="S516" s="14" t="s">
        <v>108</v>
      </c>
      <c r="T516" s="50" t="s">
        <v>109</v>
      </c>
      <c r="U516" s="50"/>
      <c r="V516" s="50" t="s">
        <v>109</v>
      </c>
      <c r="W516" s="26" t="s">
        <v>1930</v>
      </c>
      <c r="X516" s="50"/>
      <c r="Y516" s="50"/>
      <c r="Z516" s="50"/>
      <c r="AA516" s="23" t="s">
        <v>54</v>
      </c>
      <c r="AB516" s="23" t="s">
        <v>54</v>
      </c>
      <c r="AC516" s="23" t="s">
        <v>54</v>
      </c>
      <c r="AD516" s="14" t="s">
        <v>108</v>
      </c>
      <c r="AE516" s="14" t="s">
        <v>108</v>
      </c>
      <c r="AF516" s="14" t="s">
        <v>108</v>
      </c>
      <c r="AG516" s="14" t="s">
        <v>108</v>
      </c>
      <c r="AH516" s="23" t="s">
        <v>61</v>
      </c>
      <c r="AI516" s="23" t="s">
        <v>101</v>
      </c>
      <c r="AJ516" s="50"/>
      <c r="AK516" s="50" t="s">
        <v>111</v>
      </c>
      <c r="AL516" s="50"/>
      <c r="AM516" s="49"/>
      <c r="AN516" s="49"/>
      <c r="AO516" s="49"/>
      <c r="AP516" s="50" t="str">
        <f t="shared" ref="AP516:AP571" si="24">IF(AK516="","",AK516)</f>
        <v>A year to year change of more than 200 (count difference) and 10% was identified for at least one subgroup, assessment type, or grade. Please review the CDQR Year to Year tab. Please resubmit SY 2017-18 data or submit a data note to explain why these data are accurate.</v>
      </c>
      <c r="AQ516" s="50" t="str">
        <f t="shared" ref="AQ516:AQ571" si="25">IF(W516="","",W516)</f>
        <v>The data have been resubmitted.</v>
      </c>
      <c r="AR516" s="49"/>
      <c r="AS516" s="50" t="str">
        <f t="shared" ref="AS516:AS571" si="26">IF(AI516="Resolved","Exclude","Include")</f>
        <v>Include</v>
      </c>
      <c r="AT516" s="50" t="str">
        <f>IF(VLOOKUP($A516,'Data Notes - Working'!$A$2:$BP$571,55,FALSE)=0,"",VLOOKUP($A516,'Data Notes - Working'!$A$2:$BP$571,55,FALSE))</f>
        <v/>
      </c>
      <c r="AU516" s="50" t="str">
        <f>IF(VLOOKUP($A516,'Data Notes - Working'!$A$2:$BP$571,56,FALSE)=0,"",VLOOKUP($A516,'Data Notes - Working'!$A$2:$BP$571,56,FALSE))</f>
        <v/>
      </c>
      <c r="AV516" s="50" t="str">
        <f>IF(VLOOKUP($A516,'Data Notes - Working'!$A$2:$BP$571,57,FALSE)=0,"",VLOOKUP($A516,'Data Notes - Working'!$A$2:$BP$571,57,FALSE))</f>
        <v>No</v>
      </c>
      <c r="AW516" s="50" t="str">
        <f>IF(VLOOKUP($A516,'Data Notes - Working'!$A$2:$BP$571,58,FALSE)=0,"",VLOOKUP($A516,'Data Notes - Working'!$A$2:$BP$571,58,FALSE))</f>
        <v>Not relevant</v>
      </c>
      <c r="AX516" s="50" t="str">
        <f>IF(VLOOKUP(A516,'Data Notes - Working'!A515:BP1084,59,FALSE)=0,"",VLOOKUP(A516,'Data Notes - Working'!A515:BP1084,59,FALSE))</f>
        <v>No</v>
      </c>
      <c r="AY516" s="50" t="str">
        <f>IF(VLOOKUP($A516,'Data Notes - Working'!$A$2:$BP$571,60,FALSE)=0,"",VLOOKUP($A516,'Data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516" s="50" t="str">
        <f>IF(VLOOKUP($A516,'Data Notes - Working'!$A$2:$BP$571,61,FALSE)=0,"",VLOOKUP($A516,'Data Notes - Working'!$A$2:$BP$571,61,FALSE))</f>
        <v/>
      </c>
      <c r="BA516" s="49"/>
      <c r="BB516" s="49"/>
      <c r="BC516" s="49"/>
      <c r="BD516" s="49"/>
      <c r="BE516" s="49"/>
      <c r="BF516" s="49"/>
      <c r="BG516" s="49"/>
    </row>
    <row r="517" spans="1:59" ht="78.75">
      <c r="A517" s="13" t="s">
        <v>1931</v>
      </c>
      <c r="B517" s="14" t="s">
        <v>45</v>
      </c>
      <c r="C517" s="14" t="s">
        <v>46</v>
      </c>
      <c r="D517" s="14" t="s">
        <v>47</v>
      </c>
      <c r="E517" s="14" t="s">
        <v>1925</v>
      </c>
      <c r="F517" s="14" t="s">
        <v>1926</v>
      </c>
      <c r="G517" s="13" t="s">
        <v>118</v>
      </c>
      <c r="H517" s="14" t="s">
        <v>128</v>
      </c>
      <c r="I517" s="14" t="s">
        <v>129</v>
      </c>
      <c r="J517" s="14" t="s">
        <v>73</v>
      </c>
      <c r="K517" s="14" t="s">
        <v>121</v>
      </c>
      <c r="L517" s="14" t="s">
        <v>53</v>
      </c>
      <c r="M517" s="14"/>
      <c r="N517" s="14" t="s">
        <v>54</v>
      </c>
      <c r="O517" s="14"/>
      <c r="P517" s="14" t="s">
        <v>108</v>
      </c>
      <c r="Q517" s="14" t="s">
        <v>108</v>
      </c>
      <c r="R517" s="14" t="s">
        <v>108</v>
      </c>
      <c r="S517" s="14" t="s">
        <v>108</v>
      </c>
      <c r="T517" s="50" t="s">
        <v>212</v>
      </c>
      <c r="U517" s="50"/>
      <c r="V517" s="50" t="s">
        <v>212</v>
      </c>
      <c r="W517" s="26" t="s">
        <v>1930</v>
      </c>
      <c r="X517" s="50"/>
      <c r="Y517" s="50"/>
      <c r="Z517" s="50"/>
      <c r="AA517" s="23"/>
      <c r="AB517" s="23"/>
      <c r="AC517" s="23"/>
      <c r="AD517" s="23"/>
      <c r="AE517" s="23"/>
      <c r="AF517" s="23"/>
      <c r="AG517" s="23"/>
      <c r="AH517" s="23" t="s">
        <v>61</v>
      </c>
      <c r="AI517" s="23" t="s">
        <v>62</v>
      </c>
      <c r="AJ517" s="14"/>
      <c r="AK517" s="50"/>
      <c r="AL517" s="50"/>
      <c r="AM517" s="50"/>
      <c r="AN517" s="50"/>
      <c r="AO517" s="50"/>
      <c r="AP517" s="50" t="str">
        <f t="shared" si="24"/>
        <v/>
      </c>
      <c r="AQ517" s="50" t="str">
        <f t="shared" si="25"/>
        <v>The data have been resubmitted.</v>
      </c>
      <c r="AR517" s="49"/>
      <c r="AS517" s="50" t="str">
        <f t="shared" si="26"/>
        <v>Exclude</v>
      </c>
      <c r="AT517" s="50" t="str">
        <f>IF(VLOOKUP($A517,'Data Notes - Working'!$A$2:$BP$571,55,FALSE)=0,"",VLOOKUP($A517,'Data Notes - Working'!$A$2:$BP$571,55,FALSE))</f>
        <v>No</v>
      </c>
      <c r="AU517" s="50" t="str">
        <f>IF(VLOOKUP($A517,'Data Notes - Working'!$A$2:$BP$571,56,FALSE)=0,"",VLOOKUP($A517,'Data Notes - Working'!$A$2:$BP$571,56,FALSE))</f>
        <v>Resolved</v>
      </c>
      <c r="AV517" s="50" t="str">
        <f>IF(VLOOKUP($A517,'Data Notes - Working'!$A$2:$BP$571,57,FALSE)=0,"",VLOOKUP($A517,'Data Notes - Working'!$A$2:$BP$571,57,FALSE))</f>
        <v/>
      </c>
      <c r="AW517" s="50" t="str">
        <f>IF(VLOOKUP($A517,'Data Notes - Working'!$A$2:$BP$571,58,FALSE)=0,"",VLOOKUP($A517,'Data Notes - Working'!$A$2:$BP$571,58,FALSE))</f>
        <v/>
      </c>
      <c r="AX517" s="50" t="str">
        <f>IF(VLOOKUP(A517,'Data Notes - Working'!A516:BP1085,59,FALSE)=0,"",VLOOKUP(A517,'Data Notes - Working'!A516:BP1085,59,FALSE))</f>
        <v/>
      </c>
      <c r="AY517" s="50" t="str">
        <f>IF(VLOOKUP($A517,'Data Notes - Working'!$A$2:$BP$571,60,FALSE)=0,"",VLOOKUP($A517,'Data Notes - Working'!$A$2:$BP$571,60,FALSE))</f>
        <v/>
      </c>
      <c r="AZ517" s="50" t="str">
        <f>IF(VLOOKUP($A517,'Data Notes - Working'!$A$2:$BP$571,61,FALSE)=0,"",VLOOKUP($A517,'Data Notes - Working'!$A$2:$BP$571,61,FALSE))</f>
        <v/>
      </c>
      <c r="BA517" s="49"/>
      <c r="BB517" s="49"/>
      <c r="BC517" s="49"/>
      <c r="BD517" s="49"/>
      <c r="BE517" s="49"/>
      <c r="BF517" s="49"/>
      <c r="BG517" s="49"/>
    </row>
    <row r="518" spans="1:59" ht="150">
      <c r="A518" s="13" t="s">
        <v>1932</v>
      </c>
      <c r="B518" s="14" t="s">
        <v>45</v>
      </c>
      <c r="C518" s="14" t="s">
        <v>46</v>
      </c>
      <c r="D518" s="14" t="s">
        <v>47</v>
      </c>
      <c r="E518" s="14" t="s">
        <v>1925</v>
      </c>
      <c r="F518" s="14" t="s">
        <v>1926</v>
      </c>
      <c r="G518" s="13" t="s">
        <v>127</v>
      </c>
      <c r="H518" s="14" t="s">
        <v>128</v>
      </c>
      <c r="I518" s="14" t="s">
        <v>129</v>
      </c>
      <c r="J518" s="14" t="s">
        <v>51</v>
      </c>
      <c r="K518" s="14" t="s">
        <v>130</v>
      </c>
      <c r="L518" s="14" t="s">
        <v>53</v>
      </c>
      <c r="M518" s="14"/>
      <c r="N518" s="14"/>
      <c r="O518" s="14"/>
      <c r="P518" s="14"/>
      <c r="Q518" s="14"/>
      <c r="R518" s="14"/>
      <c r="S518" s="14"/>
      <c r="T518" s="49"/>
      <c r="U518" s="49"/>
      <c r="V518" s="49"/>
      <c r="W518" s="26" t="s">
        <v>64</v>
      </c>
      <c r="X518" s="49"/>
      <c r="Y518" s="49"/>
      <c r="Z518" s="49"/>
      <c r="AA518" s="14"/>
      <c r="AB518" s="14" t="s">
        <v>54</v>
      </c>
      <c r="AC518" s="14"/>
      <c r="AD518" s="14" t="s">
        <v>131</v>
      </c>
      <c r="AE518" s="14" t="s">
        <v>869</v>
      </c>
      <c r="AF518" s="14" t="s">
        <v>133</v>
      </c>
      <c r="AG518" s="14"/>
      <c r="AH518" s="14" t="s">
        <v>61</v>
      </c>
      <c r="AI518" s="14" t="s">
        <v>78</v>
      </c>
      <c r="AJ518" s="49"/>
      <c r="AK518" s="50" t="s">
        <v>1933</v>
      </c>
      <c r="AL518" s="50"/>
      <c r="AM518" s="50"/>
      <c r="AN518" s="50"/>
      <c r="AO518" s="50"/>
      <c r="AP518" s="50" t="str">
        <f t="shared" si="24"/>
        <v>Across file comparison: The SEA number of students in the LEP subgroup who took an assessment and received a valid score for GRADES ALL, 3, 4, 5, 6, 7, 8 and ALL assessment type does not equal the number of students who participated in the assessment. The Grand Total discrepancy is 2771 students, or -5.65%. 
Similar discrepancies exist at the LEA and School levels. Please revise data and resubmit or explain in a data note why these data are accurate.</v>
      </c>
      <c r="AQ518" s="50" t="str">
        <f t="shared" si="25"/>
        <v/>
      </c>
      <c r="AR518" s="49"/>
      <c r="AS518" s="50" t="str">
        <f t="shared" si="26"/>
        <v>Include</v>
      </c>
      <c r="AT518" s="50" t="str">
        <f>IF(VLOOKUP($A518,'Data Notes - Working'!$A$2:$BP$571,55,FALSE)=0,"",VLOOKUP($A518,'Data Notes - Working'!$A$2:$BP$571,55,FALSE))</f>
        <v/>
      </c>
      <c r="AU518" s="50" t="str">
        <f>IF(VLOOKUP($A518,'Data Notes - Working'!$A$2:$BP$571,56,FALSE)=0,"",VLOOKUP($A518,'Data Notes - Working'!$A$2:$BP$571,56,FALSE))</f>
        <v/>
      </c>
      <c r="AV518" s="50" t="str">
        <f>IF(VLOOKUP($A518,'Data Notes - Working'!$A$2:$BP$571,57,FALSE)=0,"",VLOOKUP($A518,'Data Notes - Working'!$A$2:$BP$571,57,FALSE))</f>
        <v>No state response</v>
      </c>
      <c r="AW518" s="50" t="str">
        <f>IF(VLOOKUP($A518,'Data Notes - Working'!$A$2:$BP$571,58,FALSE)=0,"",VLOOKUP($A518,'Data Notes - Working'!$A$2:$BP$571,58,FALSE))</f>
        <v>No state response</v>
      </c>
      <c r="AX518" s="50" t="str">
        <f>IF(VLOOKUP(A518,'Data Notes - Working'!A517:BP1086,59,FALSE)=0,"",VLOOKUP(A518,'Data Notes - Working'!A517:BP1086,59,FALSE))</f>
        <v/>
      </c>
      <c r="AY518" s="50" t="str">
        <f>IF(VLOOKUP($A518,'Data Notes - Working'!$A$2:$BP$571,60,FALSE)=0,"",VLOOKUP($A518,'Data Notes - Working'!$A$2:$BP$571,60,FALSE))</f>
        <v>Across file comparison: The SEA number of students in the LEP subgroup who took an assessment and received a valid score for GRADES ALL, 3, 4, 5, 6, 7, 8 and ALL assessment type does not equal the number of students who participated in the assessment. The Grand Total discrepancy is 2771 students, or -5.65%. 
Similar discrepancies exist at the LEA and School levels. Please revise data and resubmit or explain in a data note why these data are accurate.</v>
      </c>
      <c r="AZ518" s="50" t="str">
        <f>IF(VLOOKUP($A518,'Data Notes - Working'!$A$2:$BP$571,61,FALSE)=0,"",VLOOKUP($A518,'Data Notes - Working'!$A$2:$BP$571,61,FALSE))</f>
        <v/>
      </c>
      <c r="BA518" s="49"/>
      <c r="BB518" s="49"/>
      <c r="BC518" s="49"/>
      <c r="BD518" s="49"/>
      <c r="BE518" s="49"/>
      <c r="BF518" s="49"/>
      <c r="BG518" s="49"/>
    </row>
    <row r="519" spans="1:59" ht="120">
      <c r="A519" s="13" t="s">
        <v>1934</v>
      </c>
      <c r="B519" s="14" t="s">
        <v>45</v>
      </c>
      <c r="C519" s="14" t="s">
        <v>46</v>
      </c>
      <c r="D519" s="14" t="s">
        <v>47</v>
      </c>
      <c r="E519" s="14" t="s">
        <v>1925</v>
      </c>
      <c r="F519" s="14" t="s">
        <v>1926</v>
      </c>
      <c r="G519" s="14" t="s">
        <v>172</v>
      </c>
      <c r="H519" s="14" t="s">
        <v>91</v>
      </c>
      <c r="I519" s="14" t="s">
        <v>92</v>
      </c>
      <c r="J519" s="14" t="s">
        <v>73</v>
      </c>
      <c r="K519" s="14" t="s">
        <v>173</v>
      </c>
      <c r="L519" s="14" t="s">
        <v>53</v>
      </c>
      <c r="M519" s="14" t="s">
        <v>54</v>
      </c>
      <c r="N519" s="14" t="s">
        <v>54</v>
      </c>
      <c r="O519" s="14"/>
      <c r="P519" s="14" t="s">
        <v>131</v>
      </c>
      <c r="Q519" s="14" t="s">
        <v>174</v>
      </c>
      <c r="R519" s="14" t="s">
        <v>133</v>
      </c>
      <c r="S519" s="14" t="s">
        <v>58</v>
      </c>
      <c r="T519" s="50" t="s">
        <v>1935</v>
      </c>
      <c r="U519" s="50"/>
      <c r="V519" s="50" t="s">
        <v>1935</v>
      </c>
      <c r="W519" s="26" t="s">
        <v>1936</v>
      </c>
      <c r="X519" s="50"/>
      <c r="Y519" s="50"/>
      <c r="Z519" s="50"/>
      <c r="AA519" s="23"/>
      <c r="AB519" s="23"/>
      <c r="AC519" s="23"/>
      <c r="AD519" s="23"/>
      <c r="AE519" s="23"/>
      <c r="AF519" s="23"/>
      <c r="AG519" s="23"/>
      <c r="AH519" s="23" t="s">
        <v>61</v>
      </c>
      <c r="AI519" s="23" t="s">
        <v>62</v>
      </c>
      <c r="AJ519" s="14"/>
      <c r="AK519" s="50"/>
      <c r="AL519" s="50"/>
      <c r="AM519" s="50"/>
      <c r="AN519" s="50"/>
      <c r="AO519" s="50"/>
      <c r="AP519" s="50" t="str">
        <f t="shared" si="24"/>
        <v/>
      </c>
      <c r="AQ519" s="50" t="str">
        <f t="shared" si="25"/>
        <v xml:space="preserve">The data have been resubmitted. </v>
      </c>
      <c r="AR519" s="49"/>
      <c r="AS519" s="50" t="str">
        <f t="shared" si="26"/>
        <v>Exclude</v>
      </c>
      <c r="AT519" s="50" t="str">
        <f>IF(VLOOKUP($A519,'Data Notes - Working'!$A$2:$BP$571,55,FALSE)=0,"",VLOOKUP($A519,'Data Notes - Working'!$A$2:$BP$571,55,FALSE))</f>
        <v>No</v>
      </c>
      <c r="AU519" s="50" t="str">
        <f>IF(VLOOKUP($A519,'Data Notes - Working'!$A$2:$BP$571,56,FALSE)=0,"",VLOOKUP($A519,'Data Notes - Working'!$A$2:$BP$571,56,FALSE))</f>
        <v>Resolved</v>
      </c>
      <c r="AV519" s="50" t="str">
        <f>IF(VLOOKUP($A519,'Data Notes - Working'!$A$2:$BP$571,57,FALSE)=0,"",VLOOKUP($A519,'Data Notes - Working'!$A$2:$BP$571,57,FALSE))</f>
        <v/>
      </c>
      <c r="AW519" s="50" t="str">
        <f>IF(VLOOKUP($A519,'Data Notes - Working'!$A$2:$BP$571,58,FALSE)=0,"",VLOOKUP($A519,'Data Notes - Working'!$A$2:$BP$571,58,FALSE))</f>
        <v/>
      </c>
      <c r="AX519" s="50" t="str">
        <f>IF(VLOOKUP(A519,'Data Notes - Working'!A518:BP1087,59,FALSE)=0,"",VLOOKUP(A519,'Data Notes - Working'!A518:BP1087,59,FALSE))</f>
        <v/>
      </c>
      <c r="AY519" s="50" t="str">
        <f>IF(VLOOKUP($A519,'Data Notes - Working'!$A$2:$BP$571,60,FALSE)=0,"",VLOOKUP($A519,'Data Notes - Working'!$A$2:$BP$571,60,FALSE))</f>
        <v/>
      </c>
      <c r="AZ519" s="50" t="str">
        <f>IF(VLOOKUP($A519,'Data Notes - Working'!$A$2:$BP$571,61,FALSE)=0,"",VLOOKUP($A519,'Data Notes - Working'!$A$2:$BP$571,61,FALSE))</f>
        <v/>
      </c>
      <c r="BA519" s="49"/>
      <c r="BB519" s="49"/>
      <c r="BC519" s="49"/>
      <c r="BD519" s="49"/>
      <c r="BE519" s="49"/>
      <c r="BF519" s="49"/>
      <c r="BG519" s="49"/>
    </row>
    <row r="520" spans="1:59" ht="150">
      <c r="A520" s="13" t="s">
        <v>1937</v>
      </c>
      <c r="B520" s="14" t="s">
        <v>45</v>
      </c>
      <c r="C520" s="14" t="s">
        <v>46</v>
      </c>
      <c r="D520" s="14" t="s">
        <v>47</v>
      </c>
      <c r="E520" s="14" t="s">
        <v>1925</v>
      </c>
      <c r="F520" s="14" t="s">
        <v>1926</v>
      </c>
      <c r="G520" s="14" t="s">
        <v>172</v>
      </c>
      <c r="H520" s="14" t="s">
        <v>91</v>
      </c>
      <c r="I520" s="14" t="s">
        <v>92</v>
      </c>
      <c r="J520" s="14" t="s">
        <v>73</v>
      </c>
      <c r="K520" s="14" t="s">
        <v>173</v>
      </c>
      <c r="L520" s="14" t="s">
        <v>53</v>
      </c>
      <c r="M520" s="14" t="s">
        <v>54</v>
      </c>
      <c r="N520" s="14" t="s">
        <v>54</v>
      </c>
      <c r="O520" s="14"/>
      <c r="P520" s="14" t="s">
        <v>55</v>
      </c>
      <c r="Q520" s="14" t="s">
        <v>76</v>
      </c>
      <c r="R520" s="14" t="s">
        <v>133</v>
      </c>
      <c r="S520" s="14" t="s">
        <v>58</v>
      </c>
      <c r="T520" s="50" t="s">
        <v>1938</v>
      </c>
      <c r="U520" s="50"/>
      <c r="V520" s="50" t="s">
        <v>1938</v>
      </c>
      <c r="W520" s="26" t="s">
        <v>1939</v>
      </c>
      <c r="X520" s="50"/>
      <c r="Y520" s="50"/>
      <c r="Z520" s="50"/>
      <c r="AA520" s="23" t="s">
        <v>54</v>
      </c>
      <c r="AB520" s="23" t="s">
        <v>54</v>
      </c>
      <c r="AC520" s="23"/>
      <c r="AD520" s="23" t="s">
        <v>55</v>
      </c>
      <c r="AE520" s="23" t="s">
        <v>76</v>
      </c>
      <c r="AF520" s="23" t="s">
        <v>133</v>
      </c>
      <c r="AG520" s="23" t="s">
        <v>141</v>
      </c>
      <c r="AH520" s="23" t="s">
        <v>61</v>
      </c>
      <c r="AI520" s="23" t="s">
        <v>101</v>
      </c>
      <c r="AJ520" s="50"/>
      <c r="AK520" s="50" t="s">
        <v>1940</v>
      </c>
      <c r="AL520" s="50"/>
      <c r="AM520" s="50"/>
      <c r="AN520" s="50"/>
      <c r="AO520" s="50"/>
      <c r="AP520" s="50" t="str">
        <f t="shared" si="24"/>
        <v>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122310 students, or -55.27%, is in the ALL STUDENTS subgroup. Please revise data and resubmit or explain in a data note why these data are accurate.</v>
      </c>
      <c r="AQ520" s="50" t="str">
        <f t="shared" si="25"/>
        <v xml:space="preserve">The data have been resubmitted.  Virginia reports only one result per student; however, multiple courses are included in the mathematics count in accordance with Virginia's approved mathematics waiver. During the 2017-2018 year, Virginia began to calculate reading and mathematics performance and participation using a cohort rate. </v>
      </c>
      <c r="AR520" s="49"/>
      <c r="AS520" s="50" t="str">
        <f t="shared" si="26"/>
        <v>Include</v>
      </c>
      <c r="AT520" s="50" t="str">
        <f>IF(VLOOKUP($A520,'Data Notes - Working'!$A$2:$BP$571,55,FALSE)=0,"",VLOOKUP($A520,'Data Notes - Working'!$A$2:$BP$571,55,FALSE))</f>
        <v/>
      </c>
      <c r="AU520" s="50" t="str">
        <f>IF(VLOOKUP($A520,'Data Notes - Working'!$A$2:$BP$571,56,FALSE)=0,"",VLOOKUP($A520,'Data Notes - Working'!$A$2:$BP$571,56,FALSE))</f>
        <v/>
      </c>
      <c r="AV520" s="50" t="str">
        <f>IF(VLOOKUP($A520,'Data Notes - Working'!$A$2:$BP$571,57,FALSE)=0,"",VLOOKUP($A520,'Data Notes - Working'!$A$2:$BP$571,57,FALSE))</f>
        <v/>
      </c>
      <c r="AW520" s="50" t="str">
        <f>IF(VLOOKUP($A520,'Data Notes - Working'!$A$2:$BP$571,58,FALSE)=0,"",VLOOKUP($A520,'Data Notes - Working'!$A$2:$BP$571,58,FALSE))</f>
        <v/>
      </c>
      <c r="AX520" s="50" t="str">
        <f>IF(VLOOKUP(A520,'Data Notes - Working'!A519:BP1088,59,FALSE)=0,"",VLOOKUP(A520,'Data Notes - Working'!A519:BP1088,59,FALSE))</f>
        <v>No</v>
      </c>
      <c r="AY520" s="50" t="str">
        <f>IF(VLOOKUP($A520,'Data Notes - Working'!$A$2:$BP$571,60,FALSE)=0,"",VLOOKUP($A520,'Data Notes - Working'!$A$2:$BP$571,60,FALSE))</f>
        <v>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122310 students, or -55.27%, is in the ALL STUDENTS subgroup. Please revise data and resubmit or explain in a data note why these data are accurate.</v>
      </c>
      <c r="AZ520" s="50" t="str">
        <f>IF(VLOOKUP($A520,'Data Notes - Working'!$A$2:$BP$571,61,FALSE)=0,"",VLOOKUP($A520,'Data Notes - Working'!$A$2:$BP$571,61,FALSE))</f>
        <v xml:space="preserve">The data have been resubmitted.  Virginia reports only one result per student; however, multiple courses are included in the mathematics count in accordance with Virginia's approved mathematics waiver. During the 2017-2018 year, Virginia began to calculate reading and mathematics performance and participation using a cohort rate. </v>
      </c>
      <c r="BA520" s="49"/>
      <c r="BB520" s="49"/>
      <c r="BC520" s="49"/>
      <c r="BD520" s="49"/>
      <c r="BE520" s="49"/>
      <c r="BF520" s="49"/>
      <c r="BG520" s="49"/>
    </row>
    <row r="521" spans="1:59" ht="90">
      <c r="A521" s="13" t="s">
        <v>1942</v>
      </c>
      <c r="B521" s="14" t="s">
        <v>45</v>
      </c>
      <c r="C521" s="14" t="s">
        <v>46</v>
      </c>
      <c r="D521" s="14" t="s">
        <v>47</v>
      </c>
      <c r="E521" s="14" t="s">
        <v>1925</v>
      </c>
      <c r="F521" s="14" t="s">
        <v>1926</v>
      </c>
      <c r="G521" s="13" t="s">
        <v>179</v>
      </c>
      <c r="H521" s="14">
        <v>188</v>
      </c>
      <c r="I521" s="14">
        <v>589</v>
      </c>
      <c r="J521" s="14" t="s">
        <v>73</v>
      </c>
      <c r="K521" s="14" t="s">
        <v>180</v>
      </c>
      <c r="L521" s="14" t="s">
        <v>53</v>
      </c>
      <c r="M521" s="14"/>
      <c r="N521" s="14" t="s">
        <v>54</v>
      </c>
      <c r="O521" s="14"/>
      <c r="P521" s="14" t="s">
        <v>131</v>
      </c>
      <c r="Q521" s="14" t="s">
        <v>56</v>
      </c>
      <c r="R521" s="14" t="s">
        <v>68</v>
      </c>
      <c r="S521" s="14" t="s">
        <v>58</v>
      </c>
      <c r="T521" s="50" t="s">
        <v>1943</v>
      </c>
      <c r="U521" s="50"/>
      <c r="V521" s="50" t="s">
        <v>1943</v>
      </c>
      <c r="W521" s="26" t="s">
        <v>1930</v>
      </c>
      <c r="X521" s="50"/>
      <c r="Y521" s="50"/>
      <c r="Z521" s="50"/>
      <c r="AA521" s="23"/>
      <c r="AB521" s="23"/>
      <c r="AC521" s="23"/>
      <c r="AD521" s="23"/>
      <c r="AE521" s="23"/>
      <c r="AF521" s="23"/>
      <c r="AG521" s="23"/>
      <c r="AH521" s="23" t="s">
        <v>61</v>
      </c>
      <c r="AI521" s="23" t="s">
        <v>62</v>
      </c>
      <c r="AJ521" s="14"/>
      <c r="AK521" s="50"/>
      <c r="AL521" s="50"/>
      <c r="AM521" s="50"/>
      <c r="AN521" s="50"/>
      <c r="AO521" s="50"/>
      <c r="AP521" s="50" t="str">
        <f t="shared" si="24"/>
        <v/>
      </c>
      <c r="AQ521" s="50" t="str">
        <f t="shared" si="25"/>
        <v>The data have been resubmitted.</v>
      </c>
      <c r="AR521" s="49"/>
      <c r="AS521" s="50" t="str">
        <f t="shared" si="26"/>
        <v>Exclude</v>
      </c>
      <c r="AT521" s="50" t="str">
        <f>IF(VLOOKUP($A521,'Data Notes - Working'!$A$2:$BP$571,55,FALSE)=0,"",VLOOKUP($A521,'Data Notes - Working'!$A$2:$BP$571,55,FALSE))</f>
        <v>No</v>
      </c>
      <c r="AU521" s="50" t="str">
        <f>IF(VLOOKUP($A521,'Data Notes - Working'!$A$2:$BP$571,56,FALSE)=0,"",VLOOKUP($A521,'Data Notes - Working'!$A$2:$BP$571,56,FALSE))</f>
        <v>Resolved</v>
      </c>
      <c r="AV521" s="50" t="str">
        <f>IF(VLOOKUP($A521,'Data Notes - Working'!$A$2:$BP$571,57,FALSE)=0,"",VLOOKUP($A521,'Data Notes - Working'!$A$2:$BP$571,57,FALSE))</f>
        <v/>
      </c>
      <c r="AW521" s="50" t="str">
        <f>IF(VLOOKUP($A521,'Data Notes - Working'!$A$2:$BP$571,58,FALSE)=0,"",VLOOKUP($A521,'Data Notes - Working'!$A$2:$BP$571,58,FALSE))</f>
        <v/>
      </c>
      <c r="AX521" s="50" t="str">
        <f>IF(VLOOKUP(A521,'Data Notes - Working'!A520:BP1089,59,FALSE)=0,"",VLOOKUP(A521,'Data Notes - Working'!A520:BP1089,59,FALSE))</f>
        <v/>
      </c>
      <c r="AY521" s="50" t="str">
        <f>IF(VLOOKUP($A521,'Data Notes - Working'!$A$2:$BP$571,60,FALSE)=0,"",VLOOKUP($A521,'Data Notes - Working'!$A$2:$BP$571,60,FALSE))</f>
        <v/>
      </c>
      <c r="AZ521" s="50" t="str">
        <f>IF(VLOOKUP($A521,'Data Notes - Working'!$A$2:$BP$571,61,FALSE)=0,"",VLOOKUP($A521,'Data Notes - Working'!$A$2:$BP$571,61,FALSE))</f>
        <v/>
      </c>
      <c r="BA521" s="49"/>
      <c r="BB521" s="49"/>
      <c r="BC521" s="49"/>
      <c r="BD521" s="49"/>
      <c r="BE521" s="49"/>
      <c r="BF521" s="49"/>
      <c r="BG521" s="49"/>
    </row>
    <row r="522" spans="1:59" ht="270">
      <c r="A522" s="13" t="s">
        <v>1944</v>
      </c>
      <c r="B522" s="14" t="s">
        <v>45</v>
      </c>
      <c r="C522" s="14" t="s">
        <v>46</v>
      </c>
      <c r="D522" s="14" t="s">
        <v>47</v>
      </c>
      <c r="E522" s="14" t="s">
        <v>1925</v>
      </c>
      <c r="F522" s="14" t="s">
        <v>1926</v>
      </c>
      <c r="G522" s="17" t="s">
        <v>136</v>
      </c>
      <c r="H522" s="18">
        <v>188</v>
      </c>
      <c r="I522" s="14">
        <v>589</v>
      </c>
      <c r="J522" s="14" t="s">
        <v>73</v>
      </c>
      <c r="K522" s="14" t="s">
        <v>137</v>
      </c>
      <c r="L522" s="14" t="s">
        <v>53</v>
      </c>
      <c r="M522" s="14"/>
      <c r="N522" s="14" t="s">
        <v>54</v>
      </c>
      <c r="O522" s="14"/>
      <c r="P522" s="14" t="s">
        <v>55</v>
      </c>
      <c r="Q522" s="14" t="s">
        <v>56</v>
      </c>
      <c r="R522" s="14" t="s">
        <v>140</v>
      </c>
      <c r="S522" s="14" t="s">
        <v>58</v>
      </c>
      <c r="T522" s="50" t="s">
        <v>1945</v>
      </c>
      <c r="U522" s="50"/>
      <c r="V522" s="50" t="s">
        <v>1946</v>
      </c>
      <c r="W522" s="26" t="s">
        <v>1947</v>
      </c>
      <c r="X522" s="50"/>
      <c r="Y522" s="50"/>
      <c r="Z522" s="50" t="s">
        <v>399</v>
      </c>
      <c r="AA522" s="23"/>
      <c r="AB522" s="23" t="s">
        <v>54</v>
      </c>
      <c r="AC522" s="23"/>
      <c r="AD522" s="14" t="s">
        <v>139</v>
      </c>
      <c r="AE522" s="14" t="s">
        <v>133</v>
      </c>
      <c r="AF522" s="14" t="s">
        <v>140</v>
      </c>
      <c r="AG522" s="14" t="s">
        <v>141</v>
      </c>
      <c r="AH522" s="23" t="s">
        <v>61</v>
      </c>
      <c r="AI522" s="23" t="s">
        <v>101</v>
      </c>
      <c r="AJ522" s="50"/>
      <c r="AK522" s="50" t="s">
        <v>1946</v>
      </c>
      <c r="AL522" s="50"/>
      <c r="AM522" s="50"/>
      <c r="AN522" s="50"/>
      <c r="AO522" s="50"/>
      <c r="AP522" s="50" t="str">
        <f t="shared" si="24"/>
        <v>1% CWD Alternate Assessment Participation [READING/LANGUAGE ARTS]: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v>
      </c>
      <c r="AQ522" s="50" t="str">
        <f t="shared" si="25"/>
        <v>Beginning in the 2017-2018 school year, VDOE monitored all 132-school divisions for overall participation in the VAAP in English reading and mathematics.  Divisions that exceeding one percent participation and had students participating in a disability area not traditionally associated with significant cognitive disability were required to complete individual student file reviews for compliance with Federal and state regulations and provide justification statements to staff members at VDOE.  This resulted in nearly 800 student file reviews across 82 school divisions.  Findings of non-compliance will be provided to VDOE federal program monitoring staff to ensure each individual case of noncompliance is corrected in accordance with OSEP Memo 09-02.</v>
      </c>
      <c r="AR522" s="49"/>
      <c r="AS522" s="50" t="str">
        <f t="shared" si="26"/>
        <v>Include</v>
      </c>
      <c r="AT522" s="50" t="str">
        <f>IF(VLOOKUP($A522,'Data Notes - Working'!$A$2:$BP$571,55,FALSE)=0,"",VLOOKUP($A522,'Data Notes - Working'!$A$2:$BP$571,55,FALSE))</f>
        <v/>
      </c>
      <c r="AU522" s="50" t="str">
        <f>IF(VLOOKUP($A522,'Data Notes - Working'!$A$2:$BP$571,56,FALSE)=0,"",VLOOKUP($A522,'Data Notes - Working'!$A$2:$BP$571,56,FALSE))</f>
        <v/>
      </c>
      <c r="AV522" s="50" t="str">
        <f>IF(VLOOKUP($A522,'Data Notes - Working'!$A$2:$BP$571,57,FALSE)=0,"",VLOOKUP($A522,'Data Notes - Working'!$A$2:$BP$571,57,FALSE))</f>
        <v/>
      </c>
      <c r="AW522" s="50" t="str">
        <f>IF(VLOOKUP($A522,'Data Notes - Working'!$A$2:$BP$571,58,FALSE)=0,"",VLOOKUP($A522,'Data Notes - Working'!$A$2:$BP$571,58,FALSE))</f>
        <v/>
      </c>
      <c r="AX522" s="50" t="str">
        <f>IF(VLOOKUP(A522,'Data Notes - Working'!A521:BP1090,59,FALSE)=0,"",VLOOKUP(A522,'Data Notes - Working'!A521:BP1090,59,FALSE))</f>
        <v>No</v>
      </c>
      <c r="AY522" s="50" t="str">
        <f>IF(VLOOKUP($A522,'Data Notes - Working'!$A$2:$BP$571,60,FALSE)=0,"",VLOOKUP($A522,'Data Notes - Working'!$A$2:$BP$571,60,FALSE))</f>
        <v>1% CWD Alternate Assessment Participation [READING/LANGUAGE ARTS]: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v>
      </c>
      <c r="AZ522" s="50" t="str">
        <f>IF(VLOOKUP($A522,'Data Notes - Working'!$A$2:$BP$571,61,FALSE)=0,"",VLOOKUP($A522,'Data Notes - Working'!$A$2:$BP$571,61,FALSE))</f>
        <v>Beginning in the 2017-2018 school year, VDOE monitored all 132-school divisions for overall participation in the VAAP in English reading and mathematics.  Divisions that exceeding one percent participation and had students participating in a disability area not traditionally associated with significant cognitive disability were required to complete individual student file reviews for compliance with Federal and state regulations and provide justification statements to staff members at VDOE.  This resulted in nearly 800 student file reviews across 82 school divisions.  Findings of non-compliance will be provided to VDOE federal program monitoring staff to ensure each individual case of noncompliance is corrected in accordance with OSEP Memo 09-02.</v>
      </c>
      <c r="BA522" s="49"/>
      <c r="BB522" s="49"/>
      <c r="BC522" s="49"/>
      <c r="BD522" s="49"/>
      <c r="BE522" s="49"/>
      <c r="BF522" s="49"/>
      <c r="BG522" s="49"/>
    </row>
    <row r="523" spans="1:59" ht="75">
      <c r="A523" s="13" t="s">
        <v>1948</v>
      </c>
      <c r="B523" s="14" t="s">
        <v>45</v>
      </c>
      <c r="C523" s="14" t="s">
        <v>46</v>
      </c>
      <c r="D523" s="14" t="s">
        <v>47</v>
      </c>
      <c r="E523" s="14" t="s">
        <v>1949</v>
      </c>
      <c r="F523" s="14" t="s">
        <v>1950</v>
      </c>
      <c r="G523" s="13" t="s">
        <v>72</v>
      </c>
      <c r="H523" s="14">
        <v>178</v>
      </c>
      <c r="I523" s="14">
        <v>584</v>
      </c>
      <c r="J523" s="14" t="s">
        <v>73</v>
      </c>
      <c r="K523" s="14" t="s">
        <v>74</v>
      </c>
      <c r="L523" s="14" t="s">
        <v>482</v>
      </c>
      <c r="M523" s="14"/>
      <c r="N523" s="14" t="s">
        <v>54</v>
      </c>
      <c r="O523" s="14"/>
      <c r="P523" s="14" t="s">
        <v>53</v>
      </c>
      <c r="Q523" s="14" t="s">
        <v>1428</v>
      </c>
      <c r="R523" s="14" t="s">
        <v>140</v>
      </c>
      <c r="S523" s="14" t="s">
        <v>58</v>
      </c>
      <c r="T523" s="50" t="s">
        <v>1951</v>
      </c>
      <c r="U523" s="50"/>
      <c r="V523" s="50" t="s">
        <v>1951</v>
      </c>
      <c r="W523" s="26" t="s">
        <v>1952</v>
      </c>
      <c r="X523" s="50"/>
      <c r="Y523" s="50"/>
      <c r="Z523" s="50"/>
      <c r="AA523" s="14"/>
      <c r="AB523" s="14"/>
      <c r="AC523" s="23"/>
      <c r="AD523" s="14"/>
      <c r="AE523" s="23"/>
      <c r="AF523" s="23"/>
      <c r="AG523" s="23"/>
      <c r="AH523" s="23" t="s">
        <v>61</v>
      </c>
      <c r="AI523" s="23" t="s">
        <v>62</v>
      </c>
      <c r="AJ523" s="14"/>
      <c r="AK523" s="50"/>
      <c r="AL523" s="50"/>
      <c r="AM523" s="50"/>
      <c r="AN523" s="50"/>
      <c r="AO523" s="50"/>
      <c r="AP523" s="50" t="str">
        <f t="shared" si="24"/>
        <v/>
      </c>
      <c r="AQ523" s="50" t="str">
        <f t="shared" si="25"/>
        <v>The EMAPS metadata survey was corrected.</v>
      </c>
      <c r="AR523" s="49"/>
      <c r="AS523" s="50" t="str">
        <f t="shared" si="26"/>
        <v>Exclude</v>
      </c>
      <c r="AT523" s="50" t="str">
        <f>IF(VLOOKUP($A523,'Data Notes - Working'!$A$2:$BP$571,55,FALSE)=0,"",VLOOKUP($A523,'Data Notes - Working'!$A$2:$BP$571,55,FALSE))</f>
        <v>No</v>
      </c>
      <c r="AU523" s="50" t="str">
        <f>IF(VLOOKUP($A523,'Data Notes - Working'!$A$2:$BP$571,56,FALSE)=0,"",VLOOKUP($A523,'Data Notes - Working'!$A$2:$BP$571,56,FALSE))</f>
        <v>Resolved</v>
      </c>
      <c r="AV523" s="50" t="str">
        <f>IF(VLOOKUP($A523,'Data Notes - Working'!$A$2:$BP$571,57,FALSE)=0,"",VLOOKUP($A523,'Data Notes - Working'!$A$2:$BP$571,57,FALSE))</f>
        <v/>
      </c>
      <c r="AW523" s="50" t="str">
        <f>IF(VLOOKUP($A523,'Data Notes - Working'!$A$2:$BP$571,58,FALSE)=0,"",VLOOKUP($A523,'Data Notes - Working'!$A$2:$BP$571,58,FALSE))</f>
        <v/>
      </c>
      <c r="AX523" s="50" t="str">
        <f>IF(VLOOKUP(A523,'Data Notes - Working'!A522:BP1091,59,FALSE)=0,"",VLOOKUP(A523,'Data Notes - Working'!A522:BP1091,59,FALSE))</f>
        <v/>
      </c>
      <c r="AY523" s="50" t="str">
        <f>IF(VLOOKUP($A523,'Data Notes - Working'!$A$2:$BP$571,60,FALSE)=0,"",VLOOKUP($A523,'Data Notes - Working'!$A$2:$BP$571,60,FALSE))</f>
        <v/>
      </c>
      <c r="AZ523" s="50" t="str">
        <f>IF(VLOOKUP($A523,'Data Notes - Working'!$A$2:$BP$571,61,FALSE)=0,"",VLOOKUP($A523,'Data Notes - Working'!$A$2:$BP$571,61,FALSE))</f>
        <v/>
      </c>
      <c r="BA523" s="49"/>
      <c r="BB523" s="49"/>
      <c r="BC523" s="49"/>
      <c r="BD523" s="49"/>
      <c r="BE523" s="49"/>
      <c r="BF523" s="49"/>
      <c r="BG523" s="49"/>
    </row>
    <row r="524" spans="1:59" ht="105">
      <c r="A524" s="13" t="s">
        <v>1953</v>
      </c>
      <c r="B524" s="14" t="s">
        <v>45</v>
      </c>
      <c r="C524" s="14" t="s">
        <v>46</v>
      </c>
      <c r="D524" s="14" t="s">
        <v>47</v>
      </c>
      <c r="E524" s="14" t="s">
        <v>1949</v>
      </c>
      <c r="F524" s="14" t="s">
        <v>1950</v>
      </c>
      <c r="G524" s="13" t="s">
        <v>72</v>
      </c>
      <c r="H524" s="16">
        <v>179</v>
      </c>
      <c r="I524" s="14">
        <v>585</v>
      </c>
      <c r="J524" s="14" t="s">
        <v>73</v>
      </c>
      <c r="K524" s="14" t="s">
        <v>74</v>
      </c>
      <c r="L524" s="14" t="s">
        <v>891</v>
      </c>
      <c r="M524" s="14"/>
      <c r="N524" s="14"/>
      <c r="O524" s="14" t="s">
        <v>54</v>
      </c>
      <c r="P524" s="14" t="s">
        <v>53</v>
      </c>
      <c r="Q524" s="14">
        <v>10</v>
      </c>
      <c r="R524" s="14" t="s">
        <v>478</v>
      </c>
      <c r="S524" s="14" t="s">
        <v>58</v>
      </c>
      <c r="T524" s="50" t="s">
        <v>1954</v>
      </c>
      <c r="U524" s="50"/>
      <c r="V524" s="50" t="s">
        <v>1954</v>
      </c>
      <c r="W524" s="26" t="s">
        <v>1955</v>
      </c>
      <c r="X524" s="50"/>
      <c r="Y524" s="50"/>
      <c r="Z524" s="50"/>
      <c r="AA524" s="23"/>
      <c r="AB524" s="23"/>
      <c r="AC524" s="14"/>
      <c r="AD524" s="14"/>
      <c r="AE524" s="23"/>
      <c r="AF524" s="23"/>
      <c r="AG524" s="23"/>
      <c r="AH524" s="23" t="s">
        <v>61</v>
      </c>
      <c r="AI524" s="23" t="s">
        <v>62</v>
      </c>
      <c r="AJ524" s="14"/>
      <c r="AK524" s="50"/>
      <c r="AL524" s="50"/>
      <c r="AM524" s="50"/>
      <c r="AN524" s="50"/>
      <c r="AO524" s="50"/>
      <c r="AP524" s="50" t="str">
        <f t="shared" si="24"/>
        <v/>
      </c>
      <c r="AQ524" s="50" t="str">
        <f t="shared" si="25"/>
        <v>This data was resubmtited.</v>
      </c>
      <c r="AR524" s="49"/>
      <c r="AS524" s="50" t="str">
        <f t="shared" si="26"/>
        <v>Exclude</v>
      </c>
      <c r="AT524" s="50" t="str">
        <f>IF(VLOOKUP($A524,'Data Notes - Working'!$A$2:$BP$571,55,FALSE)=0,"",VLOOKUP($A524,'Data Notes - Working'!$A$2:$BP$571,55,FALSE))</f>
        <v>No</v>
      </c>
      <c r="AU524" s="50" t="str">
        <f>IF(VLOOKUP($A524,'Data Notes - Working'!$A$2:$BP$571,56,FALSE)=0,"",VLOOKUP($A524,'Data Notes - Working'!$A$2:$BP$571,56,FALSE))</f>
        <v>Resolved</v>
      </c>
      <c r="AV524" s="50" t="str">
        <f>IF(VLOOKUP($A524,'Data Notes - Working'!$A$2:$BP$571,57,FALSE)=0,"",VLOOKUP($A524,'Data Notes - Working'!$A$2:$BP$571,57,FALSE))</f>
        <v/>
      </c>
      <c r="AW524" s="50" t="str">
        <f>IF(VLOOKUP($A524,'Data Notes - Working'!$A$2:$BP$571,58,FALSE)=0,"",VLOOKUP($A524,'Data Notes - Working'!$A$2:$BP$571,58,FALSE))</f>
        <v/>
      </c>
      <c r="AX524" s="50" t="str">
        <f>IF(VLOOKUP(A524,'Data Notes - Working'!A523:BP1092,59,FALSE)=0,"",VLOOKUP(A524,'Data Notes - Working'!A523:BP1092,59,FALSE))</f>
        <v/>
      </c>
      <c r="AY524" s="50" t="str">
        <f>IF(VLOOKUP($A524,'Data Notes - Working'!$A$2:$BP$571,60,FALSE)=0,"",VLOOKUP($A524,'Data Notes - Working'!$A$2:$BP$571,60,FALSE))</f>
        <v/>
      </c>
      <c r="AZ524" s="50" t="str">
        <f>IF(VLOOKUP($A524,'Data Notes - Working'!$A$2:$BP$571,61,FALSE)=0,"",VLOOKUP($A524,'Data Notes - Working'!$A$2:$BP$571,61,FALSE))</f>
        <v/>
      </c>
      <c r="BA524" s="49"/>
      <c r="BB524" s="49"/>
      <c r="BC524" s="49"/>
      <c r="BD524" s="49"/>
      <c r="BE524" s="49"/>
      <c r="BF524" s="49"/>
      <c r="BG524" s="49"/>
    </row>
    <row r="525" spans="1:59" ht="75">
      <c r="A525" s="13" t="s">
        <v>1956</v>
      </c>
      <c r="B525" s="14" t="s">
        <v>45</v>
      </c>
      <c r="C525" s="14" t="s">
        <v>46</v>
      </c>
      <c r="D525" s="14" t="s">
        <v>47</v>
      </c>
      <c r="E525" s="14" t="s">
        <v>1949</v>
      </c>
      <c r="F525" s="14" t="s">
        <v>1950</v>
      </c>
      <c r="G525" s="13" t="s">
        <v>88</v>
      </c>
      <c r="H525" s="14">
        <v>188</v>
      </c>
      <c r="I525" s="14">
        <v>589</v>
      </c>
      <c r="J525" s="14" t="s">
        <v>73</v>
      </c>
      <c r="K525" s="14" t="s">
        <v>74</v>
      </c>
      <c r="L525" s="14" t="s">
        <v>482</v>
      </c>
      <c r="M525" s="14"/>
      <c r="N525" s="14" t="s">
        <v>54</v>
      </c>
      <c r="O525" s="14"/>
      <c r="P525" s="14" t="s">
        <v>53</v>
      </c>
      <c r="Q525" s="14" t="s">
        <v>1428</v>
      </c>
      <c r="R525" s="14" t="s">
        <v>140</v>
      </c>
      <c r="S525" s="14" t="s">
        <v>58</v>
      </c>
      <c r="T525" s="50" t="s">
        <v>1957</v>
      </c>
      <c r="U525" s="50"/>
      <c r="V525" s="50" t="s">
        <v>1957</v>
      </c>
      <c r="W525" s="26" t="s">
        <v>1952</v>
      </c>
      <c r="X525" s="50"/>
      <c r="Y525" s="50"/>
      <c r="Z525" s="50"/>
      <c r="AA525" s="14"/>
      <c r="AB525" s="14"/>
      <c r="AC525" s="23"/>
      <c r="AD525" s="14"/>
      <c r="AE525" s="23"/>
      <c r="AF525" s="23"/>
      <c r="AG525" s="23"/>
      <c r="AH525" s="23" t="s">
        <v>61</v>
      </c>
      <c r="AI525" s="23" t="s">
        <v>62</v>
      </c>
      <c r="AJ525" s="14"/>
      <c r="AK525" s="50"/>
      <c r="AL525" s="50"/>
      <c r="AM525" s="50"/>
      <c r="AN525" s="50"/>
      <c r="AO525" s="50"/>
      <c r="AP525" s="50" t="str">
        <f t="shared" si="24"/>
        <v/>
      </c>
      <c r="AQ525" s="50" t="str">
        <f t="shared" si="25"/>
        <v>The EMAPS metadata survey was corrected.</v>
      </c>
      <c r="AR525" s="49"/>
      <c r="AS525" s="50" t="str">
        <f t="shared" si="26"/>
        <v>Exclude</v>
      </c>
      <c r="AT525" s="50" t="str">
        <f>IF(VLOOKUP($A525,'Data Notes - Working'!$A$2:$BP$571,55,FALSE)=0,"",VLOOKUP($A525,'Data Notes - Working'!$A$2:$BP$571,55,FALSE))</f>
        <v>No</v>
      </c>
      <c r="AU525" s="50" t="str">
        <f>IF(VLOOKUP($A525,'Data Notes - Working'!$A$2:$BP$571,56,FALSE)=0,"",VLOOKUP($A525,'Data Notes - Working'!$A$2:$BP$571,56,FALSE))</f>
        <v>Resolved</v>
      </c>
      <c r="AV525" s="50" t="str">
        <f>IF(VLOOKUP($A525,'Data Notes - Working'!$A$2:$BP$571,57,FALSE)=0,"",VLOOKUP($A525,'Data Notes - Working'!$A$2:$BP$571,57,FALSE))</f>
        <v/>
      </c>
      <c r="AW525" s="50" t="str">
        <f>IF(VLOOKUP($A525,'Data Notes - Working'!$A$2:$BP$571,58,FALSE)=0,"",VLOOKUP($A525,'Data Notes - Working'!$A$2:$BP$571,58,FALSE))</f>
        <v/>
      </c>
      <c r="AX525" s="50" t="str">
        <f>IF(VLOOKUP(A525,'Data Notes - Working'!A524:BP1093,59,FALSE)=0,"",VLOOKUP(A525,'Data Notes - Working'!A524:BP1093,59,FALSE))</f>
        <v/>
      </c>
      <c r="AY525" s="50" t="str">
        <f>IF(VLOOKUP($A525,'Data Notes - Working'!$A$2:$BP$571,60,FALSE)=0,"",VLOOKUP($A525,'Data Notes - Working'!$A$2:$BP$571,60,FALSE))</f>
        <v/>
      </c>
      <c r="AZ525" s="50" t="str">
        <f>IF(VLOOKUP($A525,'Data Notes - Working'!$A$2:$BP$571,61,FALSE)=0,"",VLOOKUP($A525,'Data Notes - Working'!$A$2:$BP$571,61,FALSE))</f>
        <v/>
      </c>
      <c r="BA525" s="49"/>
      <c r="BB525" s="49"/>
      <c r="BC525" s="49"/>
      <c r="BD525" s="49"/>
      <c r="BE525" s="49"/>
      <c r="BF525" s="49"/>
      <c r="BG525" s="49"/>
    </row>
    <row r="526" spans="1:59" ht="60">
      <c r="A526" s="13" t="s">
        <v>1958</v>
      </c>
      <c r="B526" s="14" t="s">
        <v>45</v>
      </c>
      <c r="C526" s="14" t="s">
        <v>46</v>
      </c>
      <c r="D526" s="14" t="s">
        <v>47</v>
      </c>
      <c r="E526" s="14" t="s">
        <v>1949</v>
      </c>
      <c r="F526" s="14" t="s">
        <v>1950</v>
      </c>
      <c r="G526" s="13" t="s">
        <v>95</v>
      </c>
      <c r="H526" s="14">
        <v>175</v>
      </c>
      <c r="I526" s="14">
        <v>583</v>
      </c>
      <c r="J526" s="14" t="s">
        <v>152</v>
      </c>
      <c r="K526" s="14" t="s">
        <v>98</v>
      </c>
      <c r="L526" s="14" t="s">
        <v>53</v>
      </c>
      <c r="M526" s="14" t="s">
        <v>54</v>
      </c>
      <c r="N526" s="14"/>
      <c r="O526" s="14"/>
      <c r="P526" s="14" t="s">
        <v>281</v>
      </c>
      <c r="Q526" s="14" t="s">
        <v>56</v>
      </c>
      <c r="R526" s="14" t="s">
        <v>68</v>
      </c>
      <c r="S526" s="14" t="s">
        <v>58</v>
      </c>
      <c r="T526" s="50" t="s">
        <v>1959</v>
      </c>
      <c r="U526" s="50"/>
      <c r="V526" s="50" t="s">
        <v>1959</v>
      </c>
      <c r="W526" s="26" t="s">
        <v>1955</v>
      </c>
      <c r="X526" s="50"/>
      <c r="Y526" s="50"/>
      <c r="Z526" s="50"/>
      <c r="AA526" s="23"/>
      <c r="AB526" s="23"/>
      <c r="AC526" s="23"/>
      <c r="AD526" s="23"/>
      <c r="AE526" s="23"/>
      <c r="AF526" s="23"/>
      <c r="AG526" s="23"/>
      <c r="AH526" s="23" t="s">
        <v>61</v>
      </c>
      <c r="AI526" s="23" t="s">
        <v>62</v>
      </c>
      <c r="AJ526" s="14"/>
      <c r="AK526" s="50"/>
      <c r="AL526" s="50"/>
      <c r="AM526" s="49"/>
      <c r="AN526" s="49"/>
      <c r="AO526" s="49"/>
      <c r="AP526" s="50" t="str">
        <f t="shared" si="24"/>
        <v/>
      </c>
      <c r="AQ526" s="50" t="str">
        <f t="shared" si="25"/>
        <v>This data was resubmtited.</v>
      </c>
      <c r="AR526" s="49"/>
      <c r="AS526" s="50" t="str">
        <f t="shared" si="26"/>
        <v>Exclude</v>
      </c>
      <c r="AT526" s="50" t="str">
        <f>IF(VLOOKUP($A526,'Data Notes - Working'!$A$2:$BP$571,55,FALSE)=0,"",VLOOKUP($A526,'Data Notes - Working'!$A$2:$BP$571,55,FALSE))</f>
        <v>No</v>
      </c>
      <c r="AU526" s="50" t="str">
        <f>IF(VLOOKUP($A526,'Data Notes - Working'!$A$2:$BP$571,56,FALSE)=0,"",VLOOKUP($A526,'Data Notes - Working'!$A$2:$BP$571,56,FALSE))</f>
        <v>Resolved</v>
      </c>
      <c r="AV526" s="50" t="str">
        <f>IF(VLOOKUP($A526,'Data Notes - Working'!$A$2:$BP$571,57,FALSE)=0,"",VLOOKUP($A526,'Data Notes - Working'!$A$2:$BP$571,57,FALSE))</f>
        <v/>
      </c>
      <c r="AW526" s="50" t="str">
        <f>IF(VLOOKUP($A526,'Data Notes - Working'!$A$2:$BP$571,58,FALSE)=0,"",VLOOKUP($A526,'Data Notes - Working'!$A$2:$BP$571,58,FALSE))</f>
        <v/>
      </c>
      <c r="AX526" s="50" t="str">
        <f>IF(VLOOKUP(A526,'Data Notes - Working'!A525:BP1094,59,FALSE)=0,"",VLOOKUP(A526,'Data Notes - Working'!A525:BP1094,59,FALSE))</f>
        <v/>
      </c>
      <c r="AY526" s="50" t="str">
        <f>IF(VLOOKUP($A526,'Data Notes - Working'!$A$2:$BP$571,60,FALSE)=0,"",VLOOKUP($A526,'Data Notes - Working'!$A$2:$BP$571,60,FALSE))</f>
        <v/>
      </c>
      <c r="AZ526" s="50" t="str">
        <f>IF(VLOOKUP($A526,'Data Notes - Working'!$A$2:$BP$571,61,FALSE)=0,"",VLOOKUP($A526,'Data Notes - Working'!$A$2:$BP$571,61,FALSE))</f>
        <v/>
      </c>
      <c r="BA526" s="49"/>
      <c r="BB526" s="49"/>
      <c r="BC526" s="49"/>
      <c r="BD526" s="49"/>
      <c r="BE526" s="49"/>
      <c r="BF526" s="49"/>
      <c r="BG526" s="49"/>
    </row>
    <row r="527" spans="1:59" ht="105">
      <c r="A527" s="13" t="s">
        <v>1960</v>
      </c>
      <c r="B527" s="14" t="s">
        <v>45</v>
      </c>
      <c r="C527" s="14" t="s">
        <v>46</v>
      </c>
      <c r="D527" s="14" t="s">
        <v>47</v>
      </c>
      <c r="E527" s="14" t="s">
        <v>1949</v>
      </c>
      <c r="F527" s="14" t="s">
        <v>1950</v>
      </c>
      <c r="G527" s="13" t="s">
        <v>104</v>
      </c>
      <c r="H527" s="14" t="s">
        <v>157</v>
      </c>
      <c r="I527" s="14" t="s">
        <v>158</v>
      </c>
      <c r="J527" s="14" t="s">
        <v>73</v>
      </c>
      <c r="K527" s="14" t="s">
        <v>107</v>
      </c>
      <c r="L527" s="14" t="s">
        <v>53</v>
      </c>
      <c r="M527" s="14" t="s">
        <v>54</v>
      </c>
      <c r="N527" s="14" t="s">
        <v>54</v>
      </c>
      <c r="O527" s="14" t="s">
        <v>54</v>
      </c>
      <c r="P527" s="14" t="s">
        <v>108</v>
      </c>
      <c r="Q527" s="14" t="s">
        <v>108</v>
      </c>
      <c r="R527" s="14" t="s">
        <v>108</v>
      </c>
      <c r="S527" s="14" t="s">
        <v>108</v>
      </c>
      <c r="T527" s="50" t="s">
        <v>159</v>
      </c>
      <c r="U527" s="50"/>
      <c r="V527" s="50" t="s">
        <v>159</v>
      </c>
      <c r="W527" s="26" t="s">
        <v>1961</v>
      </c>
      <c r="X527" s="50"/>
      <c r="Y527" s="50"/>
      <c r="Z527" s="50"/>
      <c r="AA527" s="23" t="s">
        <v>54</v>
      </c>
      <c r="AB527" s="23" t="s">
        <v>54</v>
      </c>
      <c r="AC527" s="23" t="s">
        <v>54</v>
      </c>
      <c r="AD527" s="14" t="s">
        <v>108</v>
      </c>
      <c r="AE527" s="14" t="s">
        <v>108</v>
      </c>
      <c r="AF527" s="14" t="s">
        <v>108</v>
      </c>
      <c r="AG527" s="14" t="s">
        <v>108</v>
      </c>
      <c r="AH527" s="23" t="s">
        <v>61</v>
      </c>
      <c r="AI527" s="23" t="s">
        <v>101</v>
      </c>
      <c r="AJ527" s="50"/>
      <c r="AK527" s="50" t="s">
        <v>161</v>
      </c>
      <c r="AL527" s="50"/>
      <c r="AM527" s="50"/>
      <c r="AN527" s="50"/>
      <c r="AO527" s="50"/>
      <c r="AP527" s="50" t="str">
        <f t="shared" si="24"/>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527" s="50" t="str">
        <f t="shared" si="25"/>
        <v xml:space="preserve">These likely reflect actual shifts in demographic distribution or performance among those groups. </v>
      </c>
      <c r="AR527" s="49"/>
      <c r="AS527" s="50" t="str">
        <f t="shared" si="26"/>
        <v>Include</v>
      </c>
      <c r="AT527" s="50" t="str">
        <f>IF(VLOOKUP($A527,'Data Notes - Working'!$A$2:$BP$571,55,FALSE)=0,"",VLOOKUP($A527,'Data Notes - Working'!$A$2:$BP$571,55,FALSE))</f>
        <v/>
      </c>
      <c r="AU527" s="50" t="str">
        <f>IF(VLOOKUP($A527,'Data Notes - Working'!$A$2:$BP$571,56,FALSE)=0,"",VLOOKUP($A527,'Data Notes - Working'!$A$2:$BP$571,56,FALSE))</f>
        <v/>
      </c>
      <c r="AV527" s="50" t="str">
        <f>IF(VLOOKUP($A527,'Data Notes - Working'!$A$2:$BP$571,57,FALSE)=0,"",VLOOKUP($A527,'Data Notes - Working'!$A$2:$BP$571,57,FALSE))</f>
        <v>Y2Y explained</v>
      </c>
      <c r="AW527" s="50" t="str">
        <f>IF(VLOOKUP($A527,'Data Notes - Working'!$A$2:$BP$571,58,FALSE)=0,"",VLOOKUP($A527,'Data Notes - Working'!$A$2:$BP$571,58,FALSE))</f>
        <v/>
      </c>
      <c r="AX527" s="50" t="str">
        <f>IF(VLOOKUP(A527,'Data Notes - Working'!A526:BP1095,59,FALSE)=0,"",VLOOKUP(A527,'Data Notes - Working'!A526:BP1095,59,FALSE))</f>
        <v>No</v>
      </c>
      <c r="AY527" s="50" t="str">
        <f>IF(VLOOKUP($A527,'Data Notes - Working'!$A$2:$BP$571,60,FALSE)=0,"",VLOOKUP($A527,'Data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527" s="50" t="str">
        <f>IF(VLOOKUP($A527,'Data Notes - Working'!$A$2:$BP$571,61,FALSE)=0,"",VLOOKUP($A527,'Data Notes - Working'!$A$2:$BP$571,61,FALSE))</f>
        <v xml:space="preserve">These likely reflect actual shifts in demographic distribution or performance among those groups. </v>
      </c>
      <c r="BA527" s="49"/>
      <c r="BB527" s="49"/>
      <c r="BC527" s="49"/>
      <c r="BD527" s="49"/>
      <c r="BE527" s="49"/>
      <c r="BF527" s="49"/>
      <c r="BG527" s="49"/>
    </row>
    <row r="528" spans="1:59" ht="90">
      <c r="A528" s="13" t="s">
        <v>1962</v>
      </c>
      <c r="B528" s="14" t="s">
        <v>45</v>
      </c>
      <c r="C528" s="14" t="s">
        <v>46</v>
      </c>
      <c r="D528" s="14" t="s">
        <v>47</v>
      </c>
      <c r="E528" s="14" t="s">
        <v>1949</v>
      </c>
      <c r="F528" s="14" t="s">
        <v>1950</v>
      </c>
      <c r="G528" s="13" t="s">
        <v>118</v>
      </c>
      <c r="H528" s="14" t="s">
        <v>1963</v>
      </c>
      <c r="I528" s="14" t="s">
        <v>1964</v>
      </c>
      <c r="J528" s="14" t="s">
        <v>73</v>
      </c>
      <c r="K528" s="14" t="s">
        <v>121</v>
      </c>
      <c r="L528" s="14" t="s">
        <v>53</v>
      </c>
      <c r="M528" s="14" t="s">
        <v>54</v>
      </c>
      <c r="N528" s="14" t="s">
        <v>54</v>
      </c>
      <c r="O528" s="14" t="s">
        <v>54</v>
      </c>
      <c r="P528" s="14" t="s">
        <v>108</v>
      </c>
      <c r="Q528" s="14" t="s">
        <v>108</v>
      </c>
      <c r="R528" s="14" t="s">
        <v>108</v>
      </c>
      <c r="S528" s="14" t="s">
        <v>108</v>
      </c>
      <c r="T528" s="50" t="s">
        <v>212</v>
      </c>
      <c r="U528" s="50"/>
      <c r="V528" s="50" t="s">
        <v>212</v>
      </c>
      <c r="W528" s="26" t="s">
        <v>1961</v>
      </c>
      <c r="X528" s="50"/>
      <c r="Y528" s="50"/>
      <c r="Z528" s="50"/>
      <c r="AA528" s="23" t="s">
        <v>54</v>
      </c>
      <c r="AB528" s="23" t="s">
        <v>54</v>
      </c>
      <c r="AC528" s="23" t="s">
        <v>54</v>
      </c>
      <c r="AD528" s="14" t="s">
        <v>108</v>
      </c>
      <c r="AE528" s="14" t="s">
        <v>108</v>
      </c>
      <c r="AF528" s="14" t="s">
        <v>108</v>
      </c>
      <c r="AG528" s="14" t="s">
        <v>108</v>
      </c>
      <c r="AH528" s="23" t="s">
        <v>61</v>
      </c>
      <c r="AI528" s="23" t="s">
        <v>101</v>
      </c>
      <c r="AJ528" s="50"/>
      <c r="AK528" s="50" t="s">
        <v>214</v>
      </c>
      <c r="AL528" s="50"/>
      <c r="AM528" s="50"/>
      <c r="AN528" s="50"/>
      <c r="AO528" s="50"/>
      <c r="AP528" s="50" t="str">
        <f t="shared" si="24"/>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Q528" s="50" t="str">
        <f t="shared" si="25"/>
        <v xml:space="preserve">These likely reflect actual shifts in demographic distribution or performance among those groups. </v>
      </c>
      <c r="AR528" s="49"/>
      <c r="AS528" s="50" t="str">
        <f t="shared" si="26"/>
        <v>Include</v>
      </c>
      <c r="AT528" s="50" t="str">
        <f>IF(VLOOKUP($A528,'Data Notes - Working'!$A$2:$BP$571,55,FALSE)=0,"",VLOOKUP($A528,'Data Notes - Working'!$A$2:$BP$571,55,FALSE))</f>
        <v/>
      </c>
      <c r="AU528" s="50" t="str">
        <f>IF(VLOOKUP($A528,'Data Notes - Working'!$A$2:$BP$571,56,FALSE)=0,"",VLOOKUP($A528,'Data Notes - Working'!$A$2:$BP$571,56,FALSE))</f>
        <v/>
      </c>
      <c r="AV528" s="50" t="str">
        <f>IF(VLOOKUP($A528,'Data Notes - Working'!$A$2:$BP$571,57,FALSE)=0,"",VLOOKUP($A528,'Data Notes - Working'!$A$2:$BP$571,57,FALSE))</f>
        <v>Y2Y explained</v>
      </c>
      <c r="AW528" s="50" t="str">
        <f>IF(VLOOKUP($A528,'Data Notes - Working'!$A$2:$BP$571,58,FALSE)=0,"",VLOOKUP($A528,'Data Notes - Working'!$A$2:$BP$571,58,FALSE))</f>
        <v/>
      </c>
      <c r="AX528" s="50" t="str">
        <f>IF(VLOOKUP(A528,'Data Notes - Working'!A527:BP1096,59,FALSE)=0,"",VLOOKUP(A528,'Data Notes - Working'!A527:BP1096,59,FALSE))</f>
        <v>No</v>
      </c>
      <c r="AY528" s="50" t="str">
        <f>IF(VLOOKUP($A528,'Data Notes - Working'!$A$2:$BP$571,60,FALSE)=0,"",VLOOKUP($A528,'Data Notes - Working'!$A$2:$BP$571,60,FALSE))</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528" s="50" t="str">
        <f>IF(VLOOKUP($A528,'Data Notes - Working'!$A$2:$BP$571,61,FALSE)=0,"",VLOOKUP($A528,'Data Notes - Working'!$A$2:$BP$571,61,FALSE))</f>
        <v xml:space="preserve">These likely reflect actual shifts in demographic distribution or performance among those groups. </v>
      </c>
      <c r="BA528" s="49"/>
      <c r="BB528" s="49"/>
      <c r="BC528" s="49"/>
      <c r="BD528" s="49"/>
      <c r="BE528" s="49"/>
      <c r="BF528" s="49"/>
      <c r="BG528" s="49"/>
    </row>
    <row r="529" spans="1:59" ht="195">
      <c r="A529" s="13" t="s">
        <v>1965</v>
      </c>
      <c r="B529" s="14" t="s">
        <v>45</v>
      </c>
      <c r="C529" s="14" t="s">
        <v>46</v>
      </c>
      <c r="D529" s="14" t="s">
        <v>47</v>
      </c>
      <c r="E529" s="14" t="s">
        <v>1949</v>
      </c>
      <c r="F529" s="14" t="s">
        <v>1950</v>
      </c>
      <c r="G529" s="13" t="s">
        <v>179</v>
      </c>
      <c r="H529" s="14">
        <v>185</v>
      </c>
      <c r="I529" s="14">
        <v>588</v>
      </c>
      <c r="J529" s="14" t="s">
        <v>73</v>
      </c>
      <c r="K529" s="14" t="s">
        <v>180</v>
      </c>
      <c r="L529" s="14" t="s">
        <v>53</v>
      </c>
      <c r="M529" s="14" t="s">
        <v>54</v>
      </c>
      <c r="N529" s="14"/>
      <c r="O529" s="14"/>
      <c r="P529" s="14" t="s">
        <v>1966</v>
      </c>
      <c r="Q529" s="14" t="s">
        <v>56</v>
      </c>
      <c r="R529" s="14" t="s">
        <v>68</v>
      </c>
      <c r="S529" s="14" t="s">
        <v>58</v>
      </c>
      <c r="T529" s="50" t="s">
        <v>1967</v>
      </c>
      <c r="U529" s="50"/>
      <c r="V529" s="50" t="s">
        <v>1967</v>
      </c>
      <c r="W529" s="26" t="s">
        <v>1968</v>
      </c>
      <c r="X529" s="50"/>
      <c r="Y529" s="50"/>
      <c r="Z529" s="50"/>
      <c r="AA529" s="23" t="s">
        <v>54</v>
      </c>
      <c r="AB529" s="23"/>
      <c r="AC529" s="23"/>
      <c r="AD529" s="23" t="s">
        <v>1969</v>
      </c>
      <c r="AE529" s="23" t="s">
        <v>133</v>
      </c>
      <c r="AF529" s="23" t="s">
        <v>133</v>
      </c>
      <c r="AG529" s="23" t="s">
        <v>141</v>
      </c>
      <c r="AH529" s="23" t="s">
        <v>61</v>
      </c>
      <c r="AI529" s="23" t="s">
        <v>101</v>
      </c>
      <c r="AJ529" s="50"/>
      <c r="AK529" s="50" t="s">
        <v>1970</v>
      </c>
      <c r="AL529" s="50"/>
      <c r="AM529" s="50"/>
      <c r="AN529" s="50"/>
      <c r="AO529" s="50"/>
      <c r="AP529" s="50" t="str">
        <f t="shared" si="24"/>
        <v>Low Participation Rate (FS185): The participation rate for MNP, MB, MAN, LEP, HOM, FCS, CWD students range from 88.61 to 94.96%. The ESEA, as amended, requires that States annually measure the achievement of not less than 95 percent of all students, and 95 percent of all students in each subgroup of students. Please revise data and resubmit and/or provide an explanatory data note.</v>
      </c>
      <c r="AQ529" s="50" t="str">
        <f t="shared" si="25"/>
        <v>Washington works with districts to monitor the completeness of their test administrations by providing districts tool identifying expected participants with the expectation that LEAs use those tools to test students in their districts still needing to do so. Some students and their parents refuse to sit for annual assessments, but the state offers no exemption from testing other than those for medical reasons or recently arrived english learners. Accountability and public-facing performance metrics use the greater of the number of students tested or 95% of expected to test, whichever is greater</v>
      </c>
      <c r="AR529" s="49"/>
      <c r="AS529" s="50" t="str">
        <f t="shared" si="26"/>
        <v>Include</v>
      </c>
      <c r="AT529" s="50" t="str">
        <f>IF(VLOOKUP($A529,'Data Notes - Working'!$A$2:$BP$571,55,FALSE)=0,"",VLOOKUP($A529,'Data Notes - Working'!$A$2:$BP$571,55,FALSE))</f>
        <v>SEA only issue</v>
      </c>
      <c r="AU529" s="50" t="str">
        <f>IF(VLOOKUP($A529,'Data Notes - Working'!$A$2:$BP$571,56,FALSE)=0,"",VLOOKUP($A529,'Data Notes - Working'!$A$2:$BP$571,56,FALSE))</f>
        <v/>
      </c>
      <c r="AV529" s="50" t="str">
        <f>IF(VLOOKUP($A529,'Data Notes - Working'!$A$2:$BP$571,57,FALSE)=0,"",VLOOKUP($A529,'Data Notes - Working'!$A$2:$BP$571,57,FALSE))</f>
        <v/>
      </c>
      <c r="AW529" s="50" t="str">
        <f>IF(VLOOKUP($A529,'Data Notes - Working'!$A$2:$BP$571,58,FALSE)=0,"",VLOOKUP($A529,'Data Notes - Working'!$A$2:$BP$571,58,FALSE))</f>
        <v/>
      </c>
      <c r="AX529" s="50" t="str">
        <f>IF(VLOOKUP(A529,'Data Notes - Working'!A528:BP1097,59,FALSE)=0,"",VLOOKUP(A529,'Data Notes - Working'!A528:BP1097,59,FALSE))</f>
        <v>No</v>
      </c>
      <c r="AY529" s="50" t="str">
        <f>IF(VLOOKUP($A529,'Data Notes - Working'!$A$2:$BP$571,60,FALSE)=0,"",VLOOKUP($A529,'Data Notes - Working'!$A$2:$BP$571,60,FALSE))</f>
        <v>Low Participation Rate (FS185): The participation rate for MNP, MB, MAN, LEP, HOM, FCS, CWD students range from 88.61 to 94.96%. The ESEA, as amended, requires that States annually measure the achievement of not less than 95 percent of all students, and 95 percent of all students in each subgroup of students. Please revise data and resubmit and/or provide an explanatory data note.</v>
      </c>
      <c r="AZ529" s="50" t="str">
        <f>IF(VLOOKUP($A529,'Data Notes - Working'!$A$2:$BP$571,61,FALSE)=0,"",VLOOKUP($A529,'Data Notes - Working'!$A$2:$BP$571,61,FALSE))</f>
        <v>Washington works with districts to monitor the completeness of their test administrations by providing districts tool identifying expected participants with the expectation that LEAs use those tools to test students in their districts still needing to do so. Some students and their parents refuse to sit for annual assessments, but the state offers no exemption from testing other than those for medical reasons or recently arrived english learners. Accountability and public-facing performance metrics use the greater of the number of students tested or 95% of expected to test, whichever is greater</v>
      </c>
      <c r="BA529" s="49"/>
      <c r="BB529" s="49"/>
      <c r="BC529" s="49"/>
      <c r="BD529" s="49"/>
      <c r="BE529" s="49"/>
      <c r="BF529" s="49"/>
      <c r="BG529" s="49"/>
    </row>
    <row r="530" spans="1:59" ht="195">
      <c r="A530" s="13" t="s">
        <v>1971</v>
      </c>
      <c r="B530" s="14" t="s">
        <v>45</v>
      </c>
      <c r="C530" s="14" t="s">
        <v>46</v>
      </c>
      <c r="D530" s="14" t="s">
        <v>47</v>
      </c>
      <c r="E530" s="14" t="s">
        <v>1949</v>
      </c>
      <c r="F530" s="14" t="s">
        <v>1950</v>
      </c>
      <c r="G530" s="13" t="s">
        <v>179</v>
      </c>
      <c r="H530" s="14">
        <v>188</v>
      </c>
      <c r="I530" s="14">
        <v>589</v>
      </c>
      <c r="J530" s="14" t="s">
        <v>73</v>
      </c>
      <c r="K530" s="14" t="s">
        <v>180</v>
      </c>
      <c r="L530" s="14" t="s">
        <v>53</v>
      </c>
      <c r="M530" s="14"/>
      <c r="N530" s="14" t="s">
        <v>54</v>
      </c>
      <c r="O530" s="14"/>
      <c r="P530" s="14" t="s">
        <v>1972</v>
      </c>
      <c r="Q530" s="14" t="s">
        <v>56</v>
      </c>
      <c r="R530" s="14" t="s">
        <v>68</v>
      </c>
      <c r="S530" s="14" t="s">
        <v>58</v>
      </c>
      <c r="T530" s="50" t="s">
        <v>1973</v>
      </c>
      <c r="U530" s="50"/>
      <c r="V530" s="50" t="s">
        <v>1973</v>
      </c>
      <c r="W530" s="26" t="s">
        <v>1968</v>
      </c>
      <c r="X530" s="50"/>
      <c r="Y530" s="50"/>
      <c r="Z530" s="50"/>
      <c r="AA530" s="23"/>
      <c r="AB530" s="23"/>
      <c r="AC530" s="23"/>
      <c r="AD530" s="23"/>
      <c r="AE530" s="23"/>
      <c r="AF530" s="23"/>
      <c r="AG530" s="23"/>
      <c r="AH530" s="23" t="s">
        <v>61</v>
      </c>
      <c r="AI530" s="23" t="s">
        <v>62</v>
      </c>
      <c r="AJ530" s="14"/>
      <c r="AK530" s="50"/>
      <c r="AL530" s="50"/>
      <c r="AM530" s="50"/>
      <c r="AN530" s="50"/>
      <c r="AO530" s="50"/>
      <c r="AP530" s="50" t="str">
        <f t="shared" si="24"/>
        <v/>
      </c>
      <c r="AQ530" s="50" t="str">
        <f t="shared" si="25"/>
        <v>Washington works with districts to monitor the completeness of their test administrations by providing districts tool identifying expected participants with the expectation that LEAs use those tools to test students in their districts still needing to do so. Some students and their parents refuse to sit for annual assessments, but the state offers no exemption from testing other than those for medical reasons or recently arrived english learners. Accountability and public-facing performance metrics use the greater of the number of students tested or 95% of expected to test, whichever is greater</v>
      </c>
      <c r="AR530" s="49"/>
      <c r="AS530" s="50" t="str">
        <f t="shared" si="26"/>
        <v>Exclude</v>
      </c>
      <c r="AT530" s="50" t="str">
        <f>IF(VLOOKUP($A530,'Data Notes - Working'!$A$2:$BP$571,55,FALSE)=0,"",VLOOKUP($A530,'Data Notes - Working'!$A$2:$BP$571,55,FALSE))</f>
        <v>No</v>
      </c>
      <c r="AU530" s="50" t="str">
        <f>IF(VLOOKUP($A530,'Data Notes - Working'!$A$2:$BP$571,56,FALSE)=0,"",VLOOKUP($A530,'Data Notes - Working'!$A$2:$BP$571,56,FALSE))</f>
        <v>Resolved</v>
      </c>
      <c r="AV530" s="50" t="str">
        <f>IF(VLOOKUP($A530,'Data Notes - Working'!$A$2:$BP$571,57,FALSE)=0,"",VLOOKUP($A530,'Data Notes - Working'!$A$2:$BP$571,57,FALSE))</f>
        <v/>
      </c>
      <c r="AW530" s="50" t="str">
        <f>IF(VLOOKUP($A530,'Data Notes - Working'!$A$2:$BP$571,58,FALSE)=0,"",VLOOKUP($A530,'Data Notes - Working'!$A$2:$BP$571,58,FALSE))</f>
        <v/>
      </c>
      <c r="AX530" s="50" t="str">
        <f>IF(VLOOKUP(A530,'Data Notes - Working'!A529:BP1098,59,FALSE)=0,"",VLOOKUP(A530,'Data Notes - Working'!A529:BP1098,59,FALSE))</f>
        <v/>
      </c>
      <c r="AY530" s="50" t="str">
        <f>IF(VLOOKUP($A530,'Data Notes - Working'!$A$2:$BP$571,60,FALSE)=0,"",VLOOKUP($A530,'Data Notes - Working'!$A$2:$BP$571,60,FALSE))</f>
        <v/>
      </c>
      <c r="AZ530" s="50" t="str">
        <f>IF(VLOOKUP($A530,'Data Notes - Working'!$A$2:$BP$571,61,FALSE)=0,"",VLOOKUP($A530,'Data Notes - Working'!$A$2:$BP$571,61,FALSE))</f>
        <v/>
      </c>
      <c r="BA530" s="49"/>
      <c r="BB530" s="49"/>
      <c r="BC530" s="49"/>
      <c r="BD530" s="49"/>
      <c r="BE530" s="49"/>
      <c r="BF530" s="49"/>
      <c r="BG530" s="49"/>
    </row>
    <row r="531" spans="1:59" ht="47.25">
      <c r="A531" s="13" t="s">
        <v>1974</v>
      </c>
      <c r="B531" s="14" t="s">
        <v>45</v>
      </c>
      <c r="C531" s="14" t="s">
        <v>46</v>
      </c>
      <c r="D531" s="14" t="s">
        <v>47</v>
      </c>
      <c r="E531" s="14" t="s">
        <v>1975</v>
      </c>
      <c r="F531" s="14" t="s">
        <v>1976</v>
      </c>
      <c r="G531" s="13" t="s">
        <v>50</v>
      </c>
      <c r="H531" s="14">
        <v>185</v>
      </c>
      <c r="I531" s="14">
        <v>588</v>
      </c>
      <c r="J531" s="14" t="s">
        <v>786</v>
      </c>
      <c r="K531" s="14" t="s">
        <v>52</v>
      </c>
      <c r="L531" s="14" t="s">
        <v>53</v>
      </c>
      <c r="M531" s="14" t="s">
        <v>54</v>
      </c>
      <c r="N531" s="14"/>
      <c r="O531" s="14"/>
      <c r="P531" s="14" t="s">
        <v>55</v>
      </c>
      <c r="Q531" s="14" t="s">
        <v>56</v>
      </c>
      <c r="R531" s="14" t="s">
        <v>68</v>
      </c>
      <c r="S531" s="14" t="s">
        <v>69</v>
      </c>
      <c r="T531" s="50" t="s">
        <v>1977</v>
      </c>
      <c r="U531" s="50"/>
      <c r="V531" s="50" t="s">
        <v>1977</v>
      </c>
      <c r="W531" s="26" t="s">
        <v>1978</v>
      </c>
      <c r="X531" s="50"/>
      <c r="Y531" s="50"/>
      <c r="Z531" s="50"/>
      <c r="AA531" s="23"/>
      <c r="AB531" s="23"/>
      <c r="AC531" s="23"/>
      <c r="AD531" s="23"/>
      <c r="AE531" s="23"/>
      <c r="AF531" s="23"/>
      <c r="AG531" s="23"/>
      <c r="AH531" s="23" t="s">
        <v>61</v>
      </c>
      <c r="AI531" s="23" t="s">
        <v>62</v>
      </c>
      <c r="AJ531" s="14"/>
      <c r="AK531" s="50"/>
      <c r="AL531" s="50"/>
      <c r="AM531" s="50"/>
      <c r="AN531" s="50"/>
      <c r="AO531" s="50"/>
      <c r="AP531" s="50" t="str">
        <f t="shared" si="24"/>
        <v/>
      </c>
      <c r="AQ531" s="50" t="str">
        <f t="shared" si="25"/>
        <v>Data has been resubmitted.</v>
      </c>
      <c r="AR531" s="49"/>
      <c r="AS531" s="50" t="str">
        <f t="shared" si="26"/>
        <v>Exclude</v>
      </c>
      <c r="AT531" s="50" t="str">
        <f>IF(VLOOKUP($A531,'Data Notes - Working'!$A$2:$BP$571,55,FALSE)=0,"",VLOOKUP($A531,'Data Notes - Working'!$A$2:$BP$571,55,FALSE))</f>
        <v>No</v>
      </c>
      <c r="AU531" s="50" t="str">
        <f>IF(VLOOKUP($A531,'Data Notes - Working'!$A$2:$BP$571,56,FALSE)=0,"",VLOOKUP($A531,'Data Notes - Working'!$A$2:$BP$571,56,FALSE))</f>
        <v>Resolved</v>
      </c>
      <c r="AV531" s="50" t="str">
        <f>IF(VLOOKUP($A531,'Data Notes - Working'!$A$2:$BP$571,57,FALSE)=0,"",VLOOKUP($A531,'Data Notes - Working'!$A$2:$BP$571,57,FALSE))</f>
        <v/>
      </c>
      <c r="AW531" s="50" t="str">
        <f>IF(VLOOKUP($A531,'Data Notes - Working'!$A$2:$BP$571,58,FALSE)=0,"",VLOOKUP($A531,'Data Notes - Working'!$A$2:$BP$571,58,FALSE))</f>
        <v/>
      </c>
      <c r="AX531" s="50" t="str">
        <f>IF(VLOOKUP(A531,'Data Notes - Working'!A530:BP1099,59,FALSE)=0,"",VLOOKUP(A531,'Data Notes - Working'!A530:BP1099,59,FALSE))</f>
        <v/>
      </c>
      <c r="AY531" s="50" t="str">
        <f>IF(VLOOKUP($A531,'Data Notes - Working'!$A$2:$BP$571,60,FALSE)=0,"",VLOOKUP($A531,'Data Notes - Working'!$A$2:$BP$571,60,FALSE))</f>
        <v/>
      </c>
      <c r="AZ531" s="50" t="str">
        <f>IF(VLOOKUP($A531,'Data Notes - Working'!$A$2:$BP$571,61,FALSE)=0,"",VLOOKUP($A531,'Data Notes - Working'!$A$2:$BP$571,61,FALSE))</f>
        <v/>
      </c>
      <c r="BA531" s="49"/>
      <c r="BB531" s="49"/>
      <c r="BC531" s="49"/>
      <c r="BD531" s="49"/>
      <c r="BE531" s="49"/>
      <c r="BF531" s="49"/>
      <c r="BG531" s="49"/>
    </row>
    <row r="532" spans="1:59" ht="75">
      <c r="A532" s="13" t="s">
        <v>1979</v>
      </c>
      <c r="B532" s="14" t="s">
        <v>45</v>
      </c>
      <c r="C532" s="14" t="s">
        <v>46</v>
      </c>
      <c r="D532" s="14" t="s">
        <v>47</v>
      </c>
      <c r="E532" s="14" t="s">
        <v>1975</v>
      </c>
      <c r="F532" s="14" t="s">
        <v>1976</v>
      </c>
      <c r="G532" s="13" t="s">
        <v>72</v>
      </c>
      <c r="H532" s="14">
        <v>175</v>
      </c>
      <c r="I532" s="14">
        <v>583</v>
      </c>
      <c r="J532" s="14" t="s">
        <v>73</v>
      </c>
      <c r="K532" s="14" t="s">
        <v>74</v>
      </c>
      <c r="L532" s="14" t="s">
        <v>269</v>
      </c>
      <c r="M532" s="14" t="s">
        <v>54</v>
      </c>
      <c r="N532" s="14"/>
      <c r="O532" s="14"/>
      <c r="P532" s="14" t="s">
        <v>53</v>
      </c>
      <c r="Q532" s="14">
        <v>11</v>
      </c>
      <c r="R532" s="14" t="s">
        <v>140</v>
      </c>
      <c r="S532" s="14" t="s">
        <v>58</v>
      </c>
      <c r="T532" s="50" t="s">
        <v>1980</v>
      </c>
      <c r="U532" s="50"/>
      <c r="V532" s="50" t="s">
        <v>1980</v>
      </c>
      <c r="W532" s="26" t="s">
        <v>1978</v>
      </c>
      <c r="X532" s="50"/>
      <c r="Y532" s="50"/>
      <c r="Z532" s="50"/>
      <c r="AA532" s="14" t="s">
        <v>54</v>
      </c>
      <c r="AB532" s="14" t="s">
        <v>54</v>
      </c>
      <c r="AC532" s="23"/>
      <c r="AD532" s="14" t="s">
        <v>53</v>
      </c>
      <c r="AE532" s="23">
        <v>11</v>
      </c>
      <c r="AF532" s="23" t="s">
        <v>140</v>
      </c>
      <c r="AG532" s="23"/>
      <c r="AH532" s="23" t="s">
        <v>61</v>
      </c>
      <c r="AI532" s="23" t="s">
        <v>101</v>
      </c>
      <c r="AJ532" s="50"/>
      <c r="AK532" s="50" t="s">
        <v>1980</v>
      </c>
      <c r="AL532" s="50"/>
      <c r="AM532" s="50"/>
      <c r="AN532" s="50"/>
      <c r="AO532" s="50"/>
      <c r="AP532" s="50" t="str">
        <f t="shared" si="24"/>
        <v>Achievement metadata - [MATHEMATICS]: No achievement data (FS 175) submitted for ALTASSALTACH [PERF LEVEL 4] for GRADE 11; however, EMAPS assessment metadata indicated GRADE 11/ALTASSALTACH/PERF LEVEL 4 would be submitted. Please resubmit metadata and/or data to ensure consistency.</v>
      </c>
      <c r="AQ532" s="50" t="str">
        <f t="shared" si="25"/>
        <v>Data has been resubmitted.</v>
      </c>
      <c r="AR532" s="49"/>
      <c r="AS532" s="50" t="str">
        <f t="shared" si="26"/>
        <v>Include</v>
      </c>
      <c r="AT532" s="50" t="str">
        <f>IF(VLOOKUP($A532,'Data Notes - Working'!$A$2:$BP$571,55,FALSE)=0,"",VLOOKUP($A532,'Data Notes - Working'!$A$2:$BP$571,55,FALSE))</f>
        <v>No</v>
      </c>
      <c r="AU532" s="50" t="str">
        <f>IF(VLOOKUP($A532,'Data Notes - Working'!$A$2:$BP$571,56,FALSE)=0,"",VLOOKUP($A532,'Data Notes - Working'!$A$2:$BP$571,56,FALSE))</f>
        <v>Not relevant</v>
      </c>
      <c r="AV532" s="50" t="str">
        <f>IF(VLOOKUP($A532,'Data Notes - Working'!$A$2:$BP$571,57,FALSE)=0,"",VLOOKUP($A532,'Data Notes - Working'!$A$2:$BP$571,57,FALSE))</f>
        <v>No</v>
      </c>
      <c r="AW532" s="50" t="str">
        <f>IF(VLOOKUP($A532,'Data Notes - Working'!$A$2:$BP$571,58,FALSE)=0,"",VLOOKUP($A532,'Data Notes - Working'!$A$2:$BP$571,58,FALSE))</f>
        <v>Not relevant</v>
      </c>
      <c r="AX532" s="50" t="str">
        <f>IF(VLOOKUP(A532,'Data Notes - Working'!A531:BP1100,59,FALSE)=0,"",VLOOKUP(A532,'Data Notes - Working'!A531:BP1100,59,FALSE))</f>
        <v>No</v>
      </c>
      <c r="AY532" s="50" t="str">
        <f>IF(VLOOKUP($A532,'Data Notes - Working'!$A$2:$BP$571,60,FALSE)=0,"",VLOOKUP($A532,'Data Notes - Working'!$A$2:$BP$571,60,FALSE))</f>
        <v>Achievement metadata - [MATHEMATICS]: No achievement data (FS 175) submitted for ALTASSALTACH [PERF LEVEL 4] for GRADE 11; however, EMAPS assessment metadata indicated GRADE 11/ALTASSALTACH/PERF LEVEL 4 would be submitted. Please resubmit metadata and/or data to ensure consistency.</v>
      </c>
      <c r="AZ532" s="50" t="str">
        <f>IF(VLOOKUP($A532,'Data Notes - Working'!$A$2:$BP$571,61,FALSE)=0,"",VLOOKUP($A532,'Data Notes - Working'!$A$2:$BP$571,61,FALSE))</f>
        <v/>
      </c>
      <c r="BA532" s="49"/>
      <c r="BB532" s="49"/>
      <c r="BC532" s="49"/>
      <c r="BD532" s="49"/>
      <c r="BE532" s="49"/>
      <c r="BF532" s="49"/>
      <c r="BG532" s="49"/>
    </row>
    <row r="533" spans="1:59" ht="120">
      <c r="A533" s="13" t="s">
        <v>1981</v>
      </c>
      <c r="B533" s="14" t="s">
        <v>45</v>
      </c>
      <c r="C533" s="14" t="s">
        <v>46</v>
      </c>
      <c r="D533" s="14" t="s">
        <v>47</v>
      </c>
      <c r="E533" s="14" t="s">
        <v>1975</v>
      </c>
      <c r="F533" s="14" t="s">
        <v>1976</v>
      </c>
      <c r="G533" s="13" t="s">
        <v>72</v>
      </c>
      <c r="H533" s="14">
        <v>179</v>
      </c>
      <c r="I533" s="14">
        <v>585</v>
      </c>
      <c r="J533" s="14" t="s">
        <v>73</v>
      </c>
      <c r="K533" s="14" t="s">
        <v>74</v>
      </c>
      <c r="L533" s="14" t="s">
        <v>891</v>
      </c>
      <c r="M533" s="14"/>
      <c r="N533" s="14"/>
      <c r="O533" s="14" t="s">
        <v>54</v>
      </c>
      <c r="P533" s="14" t="s">
        <v>53</v>
      </c>
      <c r="Q533" s="14" t="s">
        <v>1982</v>
      </c>
      <c r="R533" s="14" t="s">
        <v>1983</v>
      </c>
      <c r="S533" s="14" t="s">
        <v>58</v>
      </c>
      <c r="T533" s="50" t="s">
        <v>1984</v>
      </c>
      <c r="U533" s="50"/>
      <c r="V533" s="50" t="s">
        <v>1984</v>
      </c>
      <c r="W533" s="26" t="s">
        <v>1985</v>
      </c>
      <c r="X533" s="50"/>
      <c r="Y533" s="50"/>
      <c r="Z533" s="50"/>
      <c r="AA533" s="23"/>
      <c r="AB533" s="23"/>
      <c r="AC533" s="14"/>
      <c r="AD533" s="14"/>
      <c r="AE533" s="23"/>
      <c r="AF533" s="23"/>
      <c r="AG533" s="23"/>
      <c r="AH533" s="23" t="s">
        <v>61</v>
      </c>
      <c r="AI533" s="23" t="s">
        <v>62</v>
      </c>
      <c r="AJ533" s="14"/>
      <c r="AK533" s="50"/>
      <c r="AL533" s="50"/>
      <c r="AM533" s="50"/>
      <c r="AN533" s="50"/>
      <c r="AO533" s="50"/>
      <c r="AP533" s="50" t="str">
        <f t="shared" si="24"/>
        <v/>
      </c>
      <c r="AQ533" s="50" t="str">
        <f t="shared" si="25"/>
        <v>science is only tested in grades 5, 8 and 11</v>
      </c>
      <c r="AR533" s="49"/>
      <c r="AS533" s="50" t="str">
        <f t="shared" si="26"/>
        <v>Exclude</v>
      </c>
      <c r="AT533" s="50" t="str">
        <f>IF(VLOOKUP($A533,'Data Notes - Working'!$A$2:$BP$571,55,FALSE)=0,"",VLOOKUP($A533,'Data Notes - Working'!$A$2:$BP$571,55,FALSE))</f>
        <v>No</v>
      </c>
      <c r="AU533" s="50" t="str">
        <f>IF(VLOOKUP($A533,'Data Notes - Working'!$A$2:$BP$571,56,FALSE)=0,"",VLOOKUP($A533,'Data Notes - Working'!$A$2:$BP$571,56,FALSE))</f>
        <v>Resolved</v>
      </c>
      <c r="AV533" s="50" t="str">
        <f>IF(VLOOKUP($A533,'Data Notes - Working'!$A$2:$BP$571,57,FALSE)=0,"",VLOOKUP($A533,'Data Notes - Working'!$A$2:$BP$571,57,FALSE))</f>
        <v/>
      </c>
      <c r="AW533" s="50" t="str">
        <f>IF(VLOOKUP($A533,'Data Notes - Working'!$A$2:$BP$571,58,FALSE)=0,"",VLOOKUP($A533,'Data Notes - Working'!$A$2:$BP$571,58,FALSE))</f>
        <v/>
      </c>
      <c r="AX533" s="50" t="str">
        <f>IF(VLOOKUP(A533,'Data Notes - Working'!A532:BP1101,59,FALSE)=0,"",VLOOKUP(A533,'Data Notes - Working'!A532:BP1101,59,FALSE))</f>
        <v/>
      </c>
      <c r="AY533" s="50" t="str">
        <f>IF(VLOOKUP($A533,'Data Notes - Working'!$A$2:$BP$571,60,FALSE)=0,"",VLOOKUP($A533,'Data Notes - Working'!$A$2:$BP$571,60,FALSE))</f>
        <v/>
      </c>
      <c r="AZ533" s="50" t="str">
        <f>IF(VLOOKUP($A533,'Data Notes - Working'!$A$2:$BP$571,61,FALSE)=0,"",VLOOKUP($A533,'Data Notes - Working'!$A$2:$BP$571,61,FALSE))</f>
        <v/>
      </c>
      <c r="BA533" s="49"/>
      <c r="BB533" s="49"/>
      <c r="BC533" s="49"/>
      <c r="BD533" s="49"/>
      <c r="BE533" s="49"/>
      <c r="BF533" s="49"/>
      <c r="BG533" s="49"/>
    </row>
    <row r="534" spans="1:59" ht="75">
      <c r="A534" s="13" t="s">
        <v>1986</v>
      </c>
      <c r="B534" s="14" t="s">
        <v>45</v>
      </c>
      <c r="C534" s="14" t="s">
        <v>46</v>
      </c>
      <c r="D534" s="14" t="s">
        <v>47</v>
      </c>
      <c r="E534" s="14" t="s">
        <v>1975</v>
      </c>
      <c r="F534" s="14" t="s">
        <v>1976</v>
      </c>
      <c r="G534" s="13" t="s">
        <v>72</v>
      </c>
      <c r="H534" s="14">
        <v>179</v>
      </c>
      <c r="I534" s="14">
        <v>585</v>
      </c>
      <c r="J534" s="14" t="s">
        <v>73</v>
      </c>
      <c r="K534" s="14" t="s">
        <v>74</v>
      </c>
      <c r="L534" s="14" t="s">
        <v>269</v>
      </c>
      <c r="M534" s="14"/>
      <c r="N534" s="14"/>
      <c r="O534" s="14" t="s">
        <v>54</v>
      </c>
      <c r="P534" s="14" t="s">
        <v>53</v>
      </c>
      <c r="Q534" s="14">
        <v>5</v>
      </c>
      <c r="R534" s="14" t="s">
        <v>140</v>
      </c>
      <c r="S534" s="14" t="s">
        <v>58</v>
      </c>
      <c r="T534" s="50" t="s">
        <v>1987</v>
      </c>
      <c r="U534" s="50"/>
      <c r="V534" s="50" t="s">
        <v>1987</v>
      </c>
      <c r="W534" s="26" t="s">
        <v>1985</v>
      </c>
      <c r="X534" s="50"/>
      <c r="Y534" s="50"/>
      <c r="Z534" s="50"/>
      <c r="AA534" s="23"/>
      <c r="AB534" s="23"/>
      <c r="AC534" s="14" t="s">
        <v>54</v>
      </c>
      <c r="AD534" s="14" t="s">
        <v>53</v>
      </c>
      <c r="AE534" s="23">
        <v>5</v>
      </c>
      <c r="AF534" s="23" t="s">
        <v>140</v>
      </c>
      <c r="AG534" s="23"/>
      <c r="AH534" s="23" t="s">
        <v>61</v>
      </c>
      <c r="AI534" s="23" t="s">
        <v>101</v>
      </c>
      <c r="AJ534" s="50"/>
      <c r="AK534" s="50" t="s">
        <v>1987</v>
      </c>
      <c r="AL534" s="50"/>
      <c r="AM534" s="50"/>
      <c r="AN534" s="50"/>
      <c r="AO534" s="50"/>
      <c r="AP534" s="50" t="str">
        <f t="shared" si="24"/>
        <v>Achievement metadata - [SCIENCE]: No achievement data (FS 179) submitted for ALTASSALTACH [PERF LEVELS 1-4] for GRADE 5; however, EMAPS assessment metadata indicated GRADE 5/ALTASSALTACH/LEVELS 1-4 would be submitted. Please resubmit metadata and/or data to ensure consistency.</v>
      </c>
      <c r="AQ534" s="50" t="str">
        <f t="shared" si="25"/>
        <v>science is only tested in grades 5, 8 and 11</v>
      </c>
      <c r="AR534" s="49"/>
      <c r="AS534" s="50" t="str">
        <f t="shared" si="26"/>
        <v>Include</v>
      </c>
      <c r="AT534" s="50" t="str">
        <f>IF(VLOOKUP($A534,'Data Notes - Working'!$A$2:$BP$571,55,FALSE)=0,"",VLOOKUP($A534,'Data Notes - Working'!$A$2:$BP$571,55,FALSE))</f>
        <v>Science-only issue</v>
      </c>
      <c r="AU534" s="50" t="str">
        <f>IF(VLOOKUP($A534,'Data Notes - Working'!$A$2:$BP$571,56,FALSE)=0,"",VLOOKUP($A534,'Data Notes - Working'!$A$2:$BP$571,56,FALSE))</f>
        <v>Metadata issue</v>
      </c>
      <c r="AV534" s="50" t="str">
        <f>IF(VLOOKUP($A534,'Data Notes - Working'!$A$2:$BP$571,57,FALSE)=0,"",VLOOKUP($A534,'Data Notes - Working'!$A$2:$BP$571,57,FALSE))</f>
        <v/>
      </c>
      <c r="AW534" s="50" t="str">
        <f>IF(VLOOKUP($A534,'Data Notes - Working'!$A$2:$BP$571,58,FALSE)=0,"",VLOOKUP($A534,'Data Notes - Working'!$A$2:$BP$571,58,FALSE))</f>
        <v/>
      </c>
      <c r="AX534" s="50" t="str">
        <f>IF(VLOOKUP(A534,'Data Notes - Working'!A533:BP1102,59,FALSE)=0,"",VLOOKUP(A534,'Data Notes - Working'!A533:BP1102,59,FALSE))</f>
        <v>No</v>
      </c>
      <c r="AY534" s="50" t="str">
        <f>IF(VLOOKUP($A534,'Data Notes - Working'!$A$2:$BP$571,60,FALSE)=0,"",VLOOKUP($A534,'Data Notes - Working'!$A$2:$BP$571,60,FALSE))</f>
        <v>Achievement metadata - [SCIENCE]: No achievement data (FS 179) submitted for ALTASSALTACH [PERF LEVELS 1-4] for GRADE 5; however, EMAPS assessment metadata indicated GRADE 5/ALTASSALTACH/LEVELS 1-4 would be submitted. Please resubmit metadata and/or data to ensure consistency.</v>
      </c>
      <c r="AZ534" s="50" t="str">
        <f>IF(VLOOKUP($A534,'Data Notes - Working'!$A$2:$BP$571,61,FALSE)=0,"",VLOOKUP($A534,'Data Notes - Working'!$A$2:$BP$571,61,FALSE))</f>
        <v>science is only tested in grades 5, 8 and 11</v>
      </c>
      <c r="BA534" s="49"/>
      <c r="BB534" s="49"/>
      <c r="BC534" s="49"/>
      <c r="BD534" s="49"/>
      <c r="BE534" s="49"/>
      <c r="BF534" s="49"/>
      <c r="BG534" s="49"/>
    </row>
    <row r="535" spans="1:59" ht="105">
      <c r="A535" s="13" t="s">
        <v>1988</v>
      </c>
      <c r="B535" s="14" t="s">
        <v>45</v>
      </c>
      <c r="C535" s="14" t="s">
        <v>46</v>
      </c>
      <c r="D535" s="14" t="s">
        <v>47</v>
      </c>
      <c r="E535" s="14" t="s">
        <v>1975</v>
      </c>
      <c r="F535" s="14" t="s">
        <v>1976</v>
      </c>
      <c r="G535" s="13" t="s">
        <v>88</v>
      </c>
      <c r="H535" s="16">
        <v>189</v>
      </c>
      <c r="I535" s="14">
        <v>590</v>
      </c>
      <c r="J535" s="14" t="s">
        <v>73</v>
      </c>
      <c r="K535" s="14" t="s">
        <v>74</v>
      </c>
      <c r="L535" s="14" t="s">
        <v>891</v>
      </c>
      <c r="M535" s="14"/>
      <c r="N535" s="14"/>
      <c r="O535" s="14" t="s">
        <v>54</v>
      </c>
      <c r="P535" s="14" t="s">
        <v>53</v>
      </c>
      <c r="Q535" s="14" t="s">
        <v>1982</v>
      </c>
      <c r="R535" s="14" t="s">
        <v>57</v>
      </c>
      <c r="S535" s="14" t="s">
        <v>58</v>
      </c>
      <c r="T535" s="50" t="s">
        <v>1989</v>
      </c>
      <c r="U535" s="50"/>
      <c r="V535" s="50" t="s">
        <v>1989</v>
      </c>
      <c r="W535" s="26" t="s">
        <v>1985</v>
      </c>
      <c r="X535" s="50"/>
      <c r="Y535" s="50"/>
      <c r="Z535" s="50"/>
      <c r="AA535" s="23"/>
      <c r="AB535" s="23"/>
      <c r="AC535" s="14"/>
      <c r="AD535" s="14"/>
      <c r="AE535" s="23"/>
      <c r="AF535" s="23"/>
      <c r="AG535" s="23"/>
      <c r="AH535" s="23" t="s">
        <v>61</v>
      </c>
      <c r="AI535" s="23" t="s">
        <v>62</v>
      </c>
      <c r="AJ535" s="14"/>
      <c r="AK535" s="50"/>
      <c r="AL535" s="50"/>
      <c r="AM535" s="50"/>
      <c r="AN535" s="50"/>
      <c r="AO535" s="50"/>
      <c r="AP535" s="50" t="str">
        <f t="shared" si="24"/>
        <v/>
      </c>
      <c r="AQ535" s="50" t="str">
        <f t="shared" si="25"/>
        <v>science is only tested in grades 5, 8 and 11</v>
      </c>
      <c r="AR535" s="49"/>
      <c r="AS535" s="50" t="str">
        <f t="shared" si="26"/>
        <v>Exclude</v>
      </c>
      <c r="AT535" s="50" t="str">
        <f>IF(VLOOKUP($A535,'Data Notes - Working'!$A$2:$BP$571,55,FALSE)=0,"",VLOOKUP($A535,'Data Notes - Working'!$A$2:$BP$571,55,FALSE))</f>
        <v>No</v>
      </c>
      <c r="AU535" s="50" t="str">
        <f>IF(VLOOKUP($A535,'Data Notes - Working'!$A$2:$BP$571,56,FALSE)=0,"",VLOOKUP($A535,'Data Notes - Working'!$A$2:$BP$571,56,FALSE))</f>
        <v>Resolved</v>
      </c>
      <c r="AV535" s="50" t="str">
        <f>IF(VLOOKUP($A535,'Data Notes - Working'!$A$2:$BP$571,57,FALSE)=0,"",VLOOKUP($A535,'Data Notes - Working'!$A$2:$BP$571,57,FALSE))</f>
        <v/>
      </c>
      <c r="AW535" s="50" t="str">
        <f>IF(VLOOKUP($A535,'Data Notes - Working'!$A$2:$BP$571,58,FALSE)=0,"",VLOOKUP($A535,'Data Notes - Working'!$A$2:$BP$571,58,FALSE))</f>
        <v/>
      </c>
      <c r="AX535" s="50" t="str">
        <f>IF(VLOOKUP(A535,'Data Notes - Working'!A534:BP1103,59,FALSE)=0,"",VLOOKUP(A535,'Data Notes - Working'!A534:BP1103,59,FALSE))</f>
        <v/>
      </c>
      <c r="AY535" s="50" t="str">
        <f>IF(VLOOKUP($A535,'Data Notes - Working'!$A$2:$BP$571,60,FALSE)=0,"",VLOOKUP($A535,'Data Notes - Working'!$A$2:$BP$571,60,FALSE))</f>
        <v/>
      </c>
      <c r="AZ535" s="50" t="str">
        <f>IF(VLOOKUP($A535,'Data Notes - Working'!$A$2:$BP$571,61,FALSE)=0,"",VLOOKUP($A535,'Data Notes - Working'!$A$2:$BP$571,61,FALSE))</f>
        <v/>
      </c>
      <c r="BA535" s="49"/>
      <c r="BB535" s="49"/>
      <c r="BC535" s="49"/>
      <c r="BD535" s="49"/>
      <c r="BE535" s="49"/>
      <c r="BF535" s="49"/>
      <c r="BG535" s="49"/>
    </row>
    <row r="536" spans="1:59" ht="270">
      <c r="A536" s="13" t="s">
        <v>1990</v>
      </c>
      <c r="B536" s="14" t="s">
        <v>45</v>
      </c>
      <c r="C536" s="14" t="s">
        <v>46</v>
      </c>
      <c r="D536" s="14" t="s">
        <v>47</v>
      </c>
      <c r="E536" s="14" t="s">
        <v>1975</v>
      </c>
      <c r="F536" s="14" t="s">
        <v>1976</v>
      </c>
      <c r="G536" s="13" t="s">
        <v>757</v>
      </c>
      <c r="H536" s="14">
        <v>189</v>
      </c>
      <c r="I536" s="14">
        <v>590</v>
      </c>
      <c r="J536" s="14" t="s">
        <v>440</v>
      </c>
      <c r="K536" s="14" t="s">
        <v>153</v>
      </c>
      <c r="L536" s="14" t="s">
        <v>53</v>
      </c>
      <c r="M536" s="14"/>
      <c r="N536" s="14"/>
      <c r="O536" s="14"/>
      <c r="P536" s="14"/>
      <c r="Q536" s="14"/>
      <c r="R536" s="14"/>
      <c r="S536" s="14"/>
      <c r="T536" s="49"/>
      <c r="U536" s="49"/>
      <c r="V536" s="49"/>
      <c r="W536" s="26" t="s">
        <v>64</v>
      </c>
      <c r="X536" s="49"/>
      <c r="Y536" s="49"/>
      <c r="Z536" s="49"/>
      <c r="AA536" s="14"/>
      <c r="AB536" s="14"/>
      <c r="AC536" s="14" t="s">
        <v>54</v>
      </c>
      <c r="AD536" s="14" t="s">
        <v>1991</v>
      </c>
      <c r="AE536" s="14" t="s">
        <v>1992</v>
      </c>
      <c r="AF536" s="14" t="s">
        <v>335</v>
      </c>
      <c r="AG536" s="14"/>
      <c r="AH536" s="23" t="s">
        <v>61</v>
      </c>
      <c r="AI536" s="14" t="s">
        <v>78</v>
      </c>
      <c r="AJ536" s="49"/>
      <c r="AK536" s="50" t="s">
        <v>1993</v>
      </c>
      <c r="AL536" s="50"/>
      <c r="AM536" s="50"/>
      <c r="AN536" s="50"/>
      <c r="AO536" s="50"/>
      <c r="AP536" s="50" t="str">
        <f t="shared" si="24"/>
        <v>Participation SEA to SCH comparison: The SEA FS 189 number of students in the ALL, CWD, ECODIS, F, FCS, HOM, M, MM, MW subgroups who participated in an assessment reported at the SEA level in SCIENCE for the ALL, REGASSWACC, REGASSWOACC assessment in GRADES ALL, 3, 4 is different than the sum of the SCH level count of students. The SEA Grand Total number of students who participated in an assessment for SCIENCE is 7405 students (13.13%) different from the SCH number
SEA to SCH discrepancies by Grade:
- GRADE 3: 3826 students (191300.00%)
- GRADE 4: 3396 students (113200.00%)
Similar SEA to SCH discrepancies exist for the FS 189 number of students in the ALL, CWD, ECODIS, F, FCS, HOM, M, MM, MW subgroups who were enrolled at the time of the assessment. Please revise data and resubmit or explain in a data note why these data are accurate.</v>
      </c>
      <c r="AQ536" s="50" t="str">
        <f t="shared" si="25"/>
        <v/>
      </c>
      <c r="AR536" s="49"/>
      <c r="AS536" s="50" t="str">
        <f t="shared" si="26"/>
        <v>Include</v>
      </c>
      <c r="AT536" s="50" t="str">
        <f>IF(VLOOKUP($A536,'Data Notes - Working'!$A$2:$BP$571,55,FALSE)=0,"",VLOOKUP($A536,'Data Notes - Working'!$A$2:$BP$571,55,FALSE))</f>
        <v>Science-only issue</v>
      </c>
      <c r="AU536" s="50" t="str">
        <f>IF(VLOOKUP($A536,'Data Notes - Working'!$A$2:$BP$571,56,FALSE)=0,"",VLOOKUP($A536,'Data Notes - Working'!$A$2:$BP$571,56,FALSE))</f>
        <v/>
      </c>
      <c r="AV536" s="50" t="str">
        <f>IF(VLOOKUP($A536,'Data Notes - Working'!$A$2:$BP$571,57,FALSE)=0,"",VLOOKUP($A536,'Data Notes - Working'!$A$2:$BP$571,57,FALSE))</f>
        <v>No state response</v>
      </c>
      <c r="AW536" s="50" t="str">
        <f>IF(VLOOKUP($A536,'Data Notes - Working'!$A$2:$BP$571,58,FALSE)=0,"",VLOOKUP($A536,'Data Notes - Working'!$A$2:$BP$571,58,FALSE))</f>
        <v>No state response</v>
      </c>
      <c r="AX536" s="50" t="str">
        <f>IF(VLOOKUP(A536,'Data Notes - Working'!A535:BP1104,59,FALSE)=0,"",VLOOKUP(A536,'Data Notes - Working'!A535:BP1104,59,FALSE))</f>
        <v/>
      </c>
      <c r="AY536" s="50" t="str">
        <f>IF(VLOOKUP($A536,'Data Notes - Working'!$A$2:$BP$571,60,FALSE)=0,"",VLOOKUP($A536,'Data Notes - Working'!$A$2:$BP$571,60,FALSE))</f>
        <v>Participation SEA to SCH comparison: The SEA FS 189 number of students in the ALL, CWD, ECODIS, F, FCS, HOM, M, MM, MW subgroups who participated in an assessment reported at the SEA level in SCIENCE for the ALL, REGASSWACC, REGASSWOACC assessment in GRADES ALL, 3, 4 is different than the sum of the SCH level count of students. The SEA Grand Total number of students who participated in an assessment for SCIENCE is 7405 students (13.13%) different from the SCH number
SEA to SCH discrepancies by Grade:
- GRADE 3: 3826 students (191300.00%)
- GRADE 4: 3396 students (113200.00%)
Similar SEA to SCH discrepancies exist for the FS 189 number of students in the ALL, CWD, ECODIS, F, FCS, HOM, M, MM, MW subgroups who were enrolled at the time of the assessment. Please revise data and resubmit or explain in a data note why these data are accurate.</v>
      </c>
      <c r="AZ536" s="50" t="str">
        <f>IF(VLOOKUP($A536,'Data Notes - Working'!$A$2:$BP$571,61,FALSE)=0,"",VLOOKUP($A536,'Data Notes - Working'!$A$2:$BP$571,61,FALSE))</f>
        <v/>
      </c>
      <c r="BA536" s="49"/>
      <c r="BB536" s="49"/>
      <c r="BC536" s="49"/>
      <c r="BD536" s="49"/>
      <c r="BE536" s="49"/>
      <c r="BF536" s="49"/>
      <c r="BG536" s="49"/>
    </row>
    <row r="537" spans="1:59" ht="105">
      <c r="A537" s="13" t="s">
        <v>1994</v>
      </c>
      <c r="B537" s="14" t="s">
        <v>45</v>
      </c>
      <c r="C537" s="14" t="s">
        <v>46</v>
      </c>
      <c r="D537" s="14" t="s">
        <v>47</v>
      </c>
      <c r="E537" s="14" t="s">
        <v>1975</v>
      </c>
      <c r="F537" s="14" t="s">
        <v>1976</v>
      </c>
      <c r="G537" s="13" t="s">
        <v>104</v>
      </c>
      <c r="H537" s="14" t="s">
        <v>157</v>
      </c>
      <c r="I537" s="14" t="s">
        <v>158</v>
      </c>
      <c r="J537" s="14" t="s">
        <v>73</v>
      </c>
      <c r="K537" s="14" t="s">
        <v>107</v>
      </c>
      <c r="L537" s="14" t="s">
        <v>53</v>
      </c>
      <c r="M537" s="14" t="s">
        <v>54</v>
      </c>
      <c r="N537" s="14" t="s">
        <v>54</v>
      </c>
      <c r="O537" s="14" t="s">
        <v>54</v>
      </c>
      <c r="P537" s="14" t="s">
        <v>108</v>
      </c>
      <c r="Q537" s="14" t="s">
        <v>108</v>
      </c>
      <c r="R537" s="14" t="s">
        <v>108</v>
      </c>
      <c r="S537" s="14" t="s">
        <v>108</v>
      </c>
      <c r="T537" s="50" t="s">
        <v>109</v>
      </c>
      <c r="U537" s="50"/>
      <c r="V537" s="50" t="s">
        <v>109</v>
      </c>
      <c r="W537" s="26" t="s">
        <v>1978</v>
      </c>
      <c r="X537" s="50"/>
      <c r="Y537" s="50"/>
      <c r="Z537" s="50"/>
      <c r="AA537" s="23" t="s">
        <v>54</v>
      </c>
      <c r="AB537" s="23" t="s">
        <v>54</v>
      </c>
      <c r="AC537" s="23" t="s">
        <v>54</v>
      </c>
      <c r="AD537" s="14" t="s">
        <v>108</v>
      </c>
      <c r="AE537" s="14" t="s">
        <v>108</v>
      </c>
      <c r="AF537" s="14" t="s">
        <v>108</v>
      </c>
      <c r="AG537" s="14" t="s">
        <v>108</v>
      </c>
      <c r="AH537" s="23" t="s">
        <v>61</v>
      </c>
      <c r="AI537" s="23" t="s">
        <v>101</v>
      </c>
      <c r="AJ537" s="50"/>
      <c r="AK537" s="50" t="s">
        <v>161</v>
      </c>
      <c r="AL537" s="50"/>
      <c r="AM537" s="50"/>
      <c r="AN537" s="50"/>
      <c r="AO537" s="50"/>
      <c r="AP537" s="50" t="str">
        <f t="shared" si="24"/>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537" s="50" t="str">
        <f t="shared" si="25"/>
        <v>Data has been resubmitted.</v>
      </c>
      <c r="AR537" s="49"/>
      <c r="AS537" s="50" t="str">
        <f t="shared" si="26"/>
        <v>Include</v>
      </c>
      <c r="AT537" s="50" t="str">
        <f>IF(VLOOKUP($A537,'Data Notes - Working'!$A$2:$BP$571,55,FALSE)=0,"",VLOOKUP($A537,'Data Notes - Working'!$A$2:$BP$571,55,FALSE))</f>
        <v/>
      </c>
      <c r="AU537" s="50" t="str">
        <f>IF(VLOOKUP($A537,'Data Notes - Working'!$A$2:$BP$571,56,FALSE)=0,"",VLOOKUP($A537,'Data Notes - Working'!$A$2:$BP$571,56,FALSE))</f>
        <v/>
      </c>
      <c r="AV537" s="50" t="str">
        <f>IF(VLOOKUP($A537,'Data Notes - Working'!$A$2:$BP$571,57,FALSE)=0,"",VLOOKUP($A537,'Data Notes - Working'!$A$2:$BP$571,57,FALSE))</f>
        <v>No</v>
      </c>
      <c r="AW537" s="50" t="str">
        <f>IF(VLOOKUP($A537,'Data Notes - Working'!$A$2:$BP$571,58,FALSE)=0,"",VLOOKUP($A537,'Data Notes - Working'!$A$2:$BP$571,58,FALSE))</f>
        <v>Not relevant</v>
      </c>
      <c r="AX537" s="50" t="str">
        <f>IF(VLOOKUP(A537,'Data Notes - Working'!A536:BP1105,59,FALSE)=0,"",VLOOKUP(A537,'Data Notes - Working'!A536:BP1105,59,FALSE))</f>
        <v>No</v>
      </c>
      <c r="AY537" s="50" t="str">
        <f>IF(VLOOKUP($A537,'Data Notes - Working'!$A$2:$BP$571,60,FALSE)=0,"",VLOOKUP($A537,'Data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537" s="50" t="str">
        <f>IF(VLOOKUP($A537,'Data Notes - Working'!$A$2:$BP$571,61,FALSE)=0,"",VLOOKUP($A537,'Data Notes - Working'!$A$2:$BP$571,61,FALSE))</f>
        <v/>
      </c>
      <c r="BA537" s="49"/>
      <c r="BB537" s="49"/>
      <c r="BC537" s="49"/>
      <c r="BD537" s="49"/>
      <c r="BE537" s="49"/>
      <c r="BF537" s="49"/>
      <c r="BG537" s="49"/>
    </row>
    <row r="538" spans="1:59" ht="78.75">
      <c r="A538" s="13" t="s">
        <v>1995</v>
      </c>
      <c r="B538" s="14" t="s">
        <v>45</v>
      </c>
      <c r="C538" s="14" t="s">
        <v>46</v>
      </c>
      <c r="D538" s="14" t="s">
        <v>47</v>
      </c>
      <c r="E538" s="14" t="s">
        <v>1975</v>
      </c>
      <c r="F538" s="14" t="s">
        <v>1976</v>
      </c>
      <c r="G538" s="13" t="s">
        <v>118</v>
      </c>
      <c r="H538" s="14">
        <v>189</v>
      </c>
      <c r="I538" s="14">
        <v>590</v>
      </c>
      <c r="J538" s="14" t="s">
        <v>73</v>
      </c>
      <c r="K538" s="14" t="s">
        <v>121</v>
      </c>
      <c r="L538" s="14" t="s">
        <v>53</v>
      </c>
      <c r="M538" s="14"/>
      <c r="N538" s="14"/>
      <c r="O538" s="14"/>
      <c r="P538" s="14"/>
      <c r="Q538" s="14"/>
      <c r="R538" s="14"/>
      <c r="S538" s="14"/>
      <c r="T538" s="50"/>
      <c r="U538" s="50"/>
      <c r="V538" s="50"/>
      <c r="W538" s="26" t="s">
        <v>64</v>
      </c>
      <c r="X538" s="50"/>
      <c r="Y538" s="50"/>
      <c r="Z538" s="50"/>
      <c r="AA538" s="23"/>
      <c r="AB538" s="23"/>
      <c r="AC538" s="23" t="s">
        <v>54</v>
      </c>
      <c r="AD538" s="14" t="s">
        <v>108</v>
      </c>
      <c r="AE538" s="14" t="s">
        <v>108</v>
      </c>
      <c r="AF538" s="14" t="s">
        <v>108</v>
      </c>
      <c r="AG538" s="14" t="s">
        <v>108</v>
      </c>
      <c r="AH538" s="23" t="s">
        <v>61</v>
      </c>
      <c r="AI538" s="23" t="s">
        <v>78</v>
      </c>
      <c r="AJ538" s="50"/>
      <c r="AK538" s="50" t="s">
        <v>166</v>
      </c>
      <c r="AL538" s="50"/>
      <c r="AM538" s="50"/>
      <c r="AN538" s="50"/>
      <c r="AO538" s="50"/>
      <c r="AP538" s="50" t="str">
        <f t="shared" si="24"/>
        <v>A year to year participation rate change of more than 4% was identified for at least one subgroup, assessment type, or grade. Please review the CDQR Year to Year tab. Please resubmit SY 2017-18 data or submit a data note to explain why these data are accurate.</v>
      </c>
      <c r="AQ538" s="50" t="str">
        <f t="shared" si="25"/>
        <v/>
      </c>
      <c r="AR538" s="49"/>
      <c r="AS538" s="50" t="str">
        <f t="shared" si="26"/>
        <v>Include</v>
      </c>
      <c r="AT538" s="50" t="str">
        <f>IF(VLOOKUP($A538,'Data Notes - Working'!$A$2:$BP$571,55,FALSE)=0,"",VLOOKUP($A538,'Data Notes - Working'!$A$2:$BP$571,55,FALSE))</f>
        <v>Science-only issue</v>
      </c>
      <c r="AU538" s="50" t="str">
        <f>IF(VLOOKUP($A538,'Data Notes - Working'!$A$2:$BP$571,56,FALSE)=0,"",VLOOKUP($A538,'Data Notes - Working'!$A$2:$BP$571,56,FALSE))</f>
        <v/>
      </c>
      <c r="AV538" s="50" t="str">
        <f>IF(VLOOKUP($A538,'Data Notes - Working'!$A$2:$BP$571,57,FALSE)=0,"",VLOOKUP($A538,'Data Notes - Working'!$A$2:$BP$571,57,FALSE))</f>
        <v>No state response</v>
      </c>
      <c r="AW538" s="50" t="str">
        <f>IF(VLOOKUP($A538,'Data Notes - Working'!$A$2:$BP$571,58,FALSE)=0,"",VLOOKUP($A538,'Data Notes - Working'!$A$2:$BP$571,58,FALSE))</f>
        <v>No state response</v>
      </c>
      <c r="AX538" s="50" t="str">
        <f>IF(VLOOKUP(A538,'Data Notes - Working'!A537:BP1106,59,FALSE)=0,"",VLOOKUP(A538,'Data Notes - Working'!A537:BP1106,59,FALSE))</f>
        <v/>
      </c>
      <c r="AY538" s="50" t="str">
        <f>IF(VLOOKUP($A538,'Data Notes - Working'!$A$2:$BP$571,60,FALSE)=0,"",VLOOKUP($A538,'Data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v>
      </c>
      <c r="AZ538" s="50" t="str">
        <f>IF(VLOOKUP($A538,'Data Notes - Working'!$A$2:$BP$571,61,FALSE)=0,"",VLOOKUP($A538,'Data Notes - Working'!$A$2:$BP$571,61,FALSE))</f>
        <v/>
      </c>
      <c r="BA538" s="49"/>
      <c r="BB538" s="49"/>
      <c r="BC538" s="49"/>
      <c r="BD538" s="49"/>
      <c r="BE538" s="49"/>
      <c r="BF538" s="49"/>
      <c r="BG538" s="49"/>
    </row>
    <row r="539" spans="1:59" ht="204.75">
      <c r="A539" s="13" t="s">
        <v>1996</v>
      </c>
      <c r="B539" s="14" t="s">
        <v>45</v>
      </c>
      <c r="C539" s="14" t="s">
        <v>46</v>
      </c>
      <c r="D539" s="14" t="s">
        <v>47</v>
      </c>
      <c r="E539" s="14" t="s">
        <v>1975</v>
      </c>
      <c r="F539" s="14" t="s">
        <v>1976</v>
      </c>
      <c r="G539" s="13" t="s">
        <v>127</v>
      </c>
      <c r="H539" s="14" t="s">
        <v>380</v>
      </c>
      <c r="I539" s="14" t="s">
        <v>381</v>
      </c>
      <c r="J539" s="14" t="s">
        <v>73</v>
      </c>
      <c r="K539" s="14" t="s">
        <v>130</v>
      </c>
      <c r="L539" s="14" t="s">
        <v>53</v>
      </c>
      <c r="M539" s="14"/>
      <c r="N539" s="14"/>
      <c r="O539" s="14" t="s">
        <v>54</v>
      </c>
      <c r="P539" s="14" t="s">
        <v>1997</v>
      </c>
      <c r="Q539" s="14" t="s">
        <v>781</v>
      </c>
      <c r="R539" s="14" t="s">
        <v>1375</v>
      </c>
      <c r="S539" s="14" t="s">
        <v>58</v>
      </c>
      <c r="T539" s="50" t="s">
        <v>1998</v>
      </c>
      <c r="U539" s="50"/>
      <c r="V539" s="50" t="s">
        <v>1998</v>
      </c>
      <c r="W539" s="26" t="s">
        <v>1978</v>
      </c>
      <c r="X539" s="50"/>
      <c r="Y539" s="50"/>
      <c r="Z539" s="50"/>
      <c r="AA539" s="23"/>
      <c r="AB539" s="23"/>
      <c r="AC539" s="23"/>
      <c r="AD539" s="23"/>
      <c r="AE539" s="23"/>
      <c r="AF539" s="23"/>
      <c r="AG539" s="23"/>
      <c r="AH539" s="23" t="s">
        <v>61</v>
      </c>
      <c r="AI539" s="23" t="s">
        <v>62</v>
      </c>
      <c r="AJ539" s="14"/>
      <c r="AK539" s="50"/>
      <c r="AL539" s="50"/>
      <c r="AM539" s="49"/>
      <c r="AN539" s="49"/>
      <c r="AO539" s="49"/>
      <c r="AP539" s="50" t="str">
        <f t="shared" si="24"/>
        <v/>
      </c>
      <c r="AQ539" s="50" t="str">
        <f t="shared" si="25"/>
        <v>Data has been resubmitted.</v>
      </c>
      <c r="AR539" s="49"/>
      <c r="AS539" s="50" t="str">
        <f t="shared" si="26"/>
        <v>Exclude</v>
      </c>
      <c r="AT539" s="50" t="str">
        <f>IF(VLOOKUP($A539,'Data Notes - Working'!$A$2:$BP$571,55,FALSE)=0,"",VLOOKUP($A539,'Data Notes - Working'!$A$2:$BP$571,55,FALSE))</f>
        <v>No</v>
      </c>
      <c r="AU539" s="50" t="str">
        <f>IF(VLOOKUP($A539,'Data Notes - Working'!$A$2:$BP$571,56,FALSE)=0,"",VLOOKUP($A539,'Data Notes - Working'!$A$2:$BP$571,56,FALSE))</f>
        <v>Resolved</v>
      </c>
      <c r="AV539" s="50" t="str">
        <f>IF(VLOOKUP($A539,'Data Notes - Working'!$A$2:$BP$571,57,FALSE)=0,"",VLOOKUP($A539,'Data Notes - Working'!$A$2:$BP$571,57,FALSE))</f>
        <v/>
      </c>
      <c r="AW539" s="50" t="str">
        <f>IF(VLOOKUP($A539,'Data Notes - Working'!$A$2:$BP$571,58,FALSE)=0,"",VLOOKUP($A539,'Data Notes - Working'!$A$2:$BP$571,58,FALSE))</f>
        <v/>
      </c>
      <c r="AX539" s="50" t="str">
        <f>IF(VLOOKUP(A539,'Data Notes - Working'!A538:BP1107,59,FALSE)=0,"",VLOOKUP(A539,'Data Notes - Working'!A538:BP1107,59,FALSE))</f>
        <v/>
      </c>
      <c r="AY539" s="50" t="str">
        <f>IF(VLOOKUP($A539,'Data Notes - Working'!$A$2:$BP$571,60,FALSE)=0,"",VLOOKUP($A539,'Data Notes - Working'!$A$2:$BP$571,60,FALSE))</f>
        <v/>
      </c>
      <c r="AZ539" s="50" t="str">
        <f>IF(VLOOKUP($A539,'Data Notes - Working'!$A$2:$BP$571,61,FALSE)=0,"",VLOOKUP($A539,'Data Notes - Working'!$A$2:$BP$571,61,FALSE))</f>
        <v/>
      </c>
      <c r="BA539" s="49"/>
      <c r="BB539" s="49"/>
      <c r="BC539" s="49"/>
      <c r="BD539" s="49"/>
      <c r="BE539" s="49"/>
      <c r="BF539" s="49"/>
      <c r="BG539" s="49"/>
    </row>
    <row r="540" spans="1:59" ht="195">
      <c r="A540" s="13" t="s">
        <v>1999</v>
      </c>
      <c r="B540" s="14" t="s">
        <v>45</v>
      </c>
      <c r="C540" s="14" t="s">
        <v>46</v>
      </c>
      <c r="D540" s="14" t="s">
        <v>47</v>
      </c>
      <c r="E540" s="14" t="s">
        <v>1975</v>
      </c>
      <c r="F540" s="14" t="s">
        <v>1976</v>
      </c>
      <c r="G540" s="13" t="s">
        <v>127</v>
      </c>
      <c r="H540" s="14" t="s">
        <v>380</v>
      </c>
      <c r="I540" s="14" t="s">
        <v>381</v>
      </c>
      <c r="J540" s="14" t="s">
        <v>73</v>
      </c>
      <c r="K540" s="14" t="s">
        <v>130</v>
      </c>
      <c r="L540" s="14" t="s">
        <v>53</v>
      </c>
      <c r="M540" s="14"/>
      <c r="N540" s="14"/>
      <c r="O540" s="14" t="s">
        <v>54</v>
      </c>
      <c r="P540" s="14" t="s">
        <v>2000</v>
      </c>
      <c r="Q540" s="14" t="s">
        <v>2001</v>
      </c>
      <c r="R540" s="14" t="s">
        <v>2002</v>
      </c>
      <c r="S540" s="14" t="s">
        <v>58</v>
      </c>
      <c r="T540" s="50" t="s">
        <v>2003</v>
      </c>
      <c r="U540" s="50"/>
      <c r="V540" s="50" t="s">
        <v>2003</v>
      </c>
      <c r="W540" s="26" t="s">
        <v>1978</v>
      </c>
      <c r="X540" s="50"/>
      <c r="Y540" s="50"/>
      <c r="Z540" s="50"/>
      <c r="AA540" s="23"/>
      <c r="AB540" s="23"/>
      <c r="AC540" s="23"/>
      <c r="AD540" s="23"/>
      <c r="AE540" s="23"/>
      <c r="AF540" s="23"/>
      <c r="AG540" s="23"/>
      <c r="AH540" s="23" t="s">
        <v>61</v>
      </c>
      <c r="AI540" s="23" t="s">
        <v>62</v>
      </c>
      <c r="AJ540" s="14"/>
      <c r="AK540" s="50"/>
      <c r="AL540" s="50"/>
      <c r="AM540" s="49"/>
      <c r="AN540" s="49"/>
      <c r="AO540" s="49"/>
      <c r="AP540" s="50" t="str">
        <f t="shared" si="24"/>
        <v/>
      </c>
      <c r="AQ540" s="50" t="str">
        <f t="shared" si="25"/>
        <v>Data has been resubmitted.</v>
      </c>
      <c r="AR540" s="49"/>
      <c r="AS540" s="50" t="str">
        <f t="shared" si="26"/>
        <v>Exclude</v>
      </c>
      <c r="AT540" s="50" t="str">
        <f>IF(VLOOKUP($A540,'Data Notes - Working'!$A$2:$BP$571,55,FALSE)=0,"",VLOOKUP($A540,'Data Notes - Working'!$A$2:$BP$571,55,FALSE))</f>
        <v>No</v>
      </c>
      <c r="AU540" s="50" t="str">
        <f>IF(VLOOKUP($A540,'Data Notes - Working'!$A$2:$BP$571,56,FALSE)=0,"",VLOOKUP($A540,'Data Notes - Working'!$A$2:$BP$571,56,FALSE))</f>
        <v>Resolved</v>
      </c>
      <c r="AV540" s="50" t="str">
        <f>IF(VLOOKUP($A540,'Data Notes - Working'!$A$2:$BP$571,57,FALSE)=0,"",VLOOKUP($A540,'Data Notes - Working'!$A$2:$BP$571,57,FALSE))</f>
        <v/>
      </c>
      <c r="AW540" s="50" t="str">
        <f>IF(VLOOKUP($A540,'Data Notes - Working'!$A$2:$BP$571,58,FALSE)=0,"",VLOOKUP($A540,'Data Notes - Working'!$A$2:$BP$571,58,FALSE))</f>
        <v/>
      </c>
      <c r="AX540" s="50" t="str">
        <f>IF(VLOOKUP(A540,'Data Notes - Working'!A539:BP1108,59,FALSE)=0,"",VLOOKUP(A540,'Data Notes - Working'!A539:BP1108,59,FALSE))</f>
        <v/>
      </c>
      <c r="AY540" s="50" t="str">
        <f>IF(VLOOKUP($A540,'Data Notes - Working'!$A$2:$BP$571,60,FALSE)=0,"",VLOOKUP($A540,'Data Notes - Working'!$A$2:$BP$571,60,FALSE))</f>
        <v/>
      </c>
      <c r="AZ540" s="50" t="str">
        <f>IF(VLOOKUP($A540,'Data Notes - Working'!$A$2:$BP$571,61,FALSE)=0,"",VLOOKUP($A540,'Data Notes - Working'!$A$2:$BP$571,61,FALSE))</f>
        <v/>
      </c>
      <c r="BA540" s="49"/>
      <c r="BB540" s="49"/>
      <c r="BC540" s="49"/>
      <c r="BD540" s="49"/>
      <c r="BE540" s="49"/>
      <c r="BF540" s="49"/>
      <c r="BG540" s="49"/>
    </row>
    <row r="541" spans="1:59" ht="173.25">
      <c r="A541" s="13" t="s">
        <v>2004</v>
      </c>
      <c r="B541" s="14" t="s">
        <v>45</v>
      </c>
      <c r="C541" s="14" t="s">
        <v>46</v>
      </c>
      <c r="D541" s="14" t="s">
        <v>47</v>
      </c>
      <c r="E541" s="14" t="s">
        <v>1975</v>
      </c>
      <c r="F541" s="14" t="s">
        <v>1976</v>
      </c>
      <c r="G541" s="13" t="s">
        <v>127</v>
      </c>
      <c r="H541" s="14" t="s">
        <v>380</v>
      </c>
      <c r="I541" s="14" t="s">
        <v>381</v>
      </c>
      <c r="J541" s="14" t="s">
        <v>73</v>
      </c>
      <c r="K541" s="14" t="s">
        <v>130</v>
      </c>
      <c r="L541" s="14" t="s">
        <v>53</v>
      </c>
      <c r="M541" s="14"/>
      <c r="N541" s="14"/>
      <c r="O541" s="14" t="s">
        <v>54</v>
      </c>
      <c r="P541" s="14" t="s">
        <v>2005</v>
      </c>
      <c r="Q541" s="14" t="s">
        <v>133</v>
      </c>
      <c r="R541" s="14" t="s">
        <v>2002</v>
      </c>
      <c r="S541" s="14" t="s">
        <v>58</v>
      </c>
      <c r="T541" s="50" t="s">
        <v>2006</v>
      </c>
      <c r="U541" s="50"/>
      <c r="V541" s="50" t="s">
        <v>2006</v>
      </c>
      <c r="W541" s="26" t="s">
        <v>1978</v>
      </c>
      <c r="X541" s="50"/>
      <c r="Y541" s="50"/>
      <c r="Z541" s="50"/>
      <c r="AA541" s="23"/>
      <c r="AB541" s="23"/>
      <c r="AC541" s="23"/>
      <c r="AD541" s="23"/>
      <c r="AE541" s="23"/>
      <c r="AF541" s="23"/>
      <c r="AG541" s="23"/>
      <c r="AH541" s="23" t="s">
        <v>61</v>
      </c>
      <c r="AI541" s="23" t="s">
        <v>62</v>
      </c>
      <c r="AJ541" s="14"/>
      <c r="AK541" s="50"/>
      <c r="AL541" s="50"/>
      <c r="AM541" s="49"/>
      <c r="AN541" s="49"/>
      <c r="AO541" s="49"/>
      <c r="AP541" s="50" t="str">
        <f t="shared" si="24"/>
        <v/>
      </c>
      <c r="AQ541" s="50" t="str">
        <f t="shared" si="25"/>
        <v>Data has been resubmitted.</v>
      </c>
      <c r="AR541" s="49"/>
      <c r="AS541" s="50" t="str">
        <f t="shared" si="26"/>
        <v>Exclude</v>
      </c>
      <c r="AT541" s="50" t="str">
        <f>IF(VLOOKUP($A541,'Data Notes - Working'!$A$2:$BP$571,55,FALSE)=0,"",VLOOKUP($A541,'Data Notes - Working'!$A$2:$BP$571,55,FALSE))</f>
        <v>No</v>
      </c>
      <c r="AU541" s="50" t="str">
        <f>IF(VLOOKUP($A541,'Data Notes - Working'!$A$2:$BP$571,56,FALSE)=0,"",VLOOKUP($A541,'Data Notes - Working'!$A$2:$BP$571,56,FALSE))</f>
        <v>Resolved</v>
      </c>
      <c r="AV541" s="50" t="str">
        <f>IF(VLOOKUP($A541,'Data Notes - Working'!$A$2:$BP$571,57,FALSE)=0,"",VLOOKUP($A541,'Data Notes - Working'!$A$2:$BP$571,57,FALSE))</f>
        <v/>
      </c>
      <c r="AW541" s="50" t="str">
        <f>IF(VLOOKUP($A541,'Data Notes - Working'!$A$2:$BP$571,58,FALSE)=0,"",VLOOKUP($A541,'Data Notes - Working'!$A$2:$BP$571,58,FALSE))</f>
        <v/>
      </c>
      <c r="AX541" s="50" t="str">
        <f>IF(VLOOKUP(A541,'Data Notes - Working'!A540:BP1109,59,FALSE)=0,"",VLOOKUP(A541,'Data Notes - Working'!A540:BP1109,59,FALSE))</f>
        <v/>
      </c>
      <c r="AY541" s="50" t="str">
        <f>IF(VLOOKUP($A541,'Data Notes - Working'!$A$2:$BP$571,60,FALSE)=0,"",VLOOKUP($A541,'Data Notes - Working'!$A$2:$BP$571,60,FALSE))</f>
        <v/>
      </c>
      <c r="AZ541" s="50" t="str">
        <f>IF(VLOOKUP($A541,'Data Notes - Working'!$A$2:$BP$571,61,FALSE)=0,"",VLOOKUP($A541,'Data Notes - Working'!$A$2:$BP$571,61,FALSE))</f>
        <v/>
      </c>
      <c r="BA541" s="49"/>
      <c r="BB541" s="49"/>
      <c r="BC541" s="49"/>
      <c r="BD541" s="49"/>
      <c r="BE541" s="49"/>
      <c r="BF541" s="49"/>
      <c r="BG541" s="49"/>
    </row>
    <row r="542" spans="1:59" ht="90">
      <c r="A542" s="13" t="s">
        <v>2007</v>
      </c>
      <c r="B542" s="14" t="s">
        <v>45</v>
      </c>
      <c r="C542" s="14" t="s">
        <v>46</v>
      </c>
      <c r="D542" s="14" t="s">
        <v>47</v>
      </c>
      <c r="E542" s="14" t="s">
        <v>1975</v>
      </c>
      <c r="F542" s="14" t="s">
        <v>1976</v>
      </c>
      <c r="G542" s="13" t="s">
        <v>179</v>
      </c>
      <c r="H542" s="14">
        <v>185</v>
      </c>
      <c r="I542" s="14">
        <v>588</v>
      </c>
      <c r="J542" s="14" t="s">
        <v>73</v>
      </c>
      <c r="K542" s="14" t="s">
        <v>180</v>
      </c>
      <c r="L542" s="14" t="s">
        <v>53</v>
      </c>
      <c r="M542" s="14" t="s">
        <v>54</v>
      </c>
      <c r="N542" s="14"/>
      <c r="O542" s="14"/>
      <c r="P542" s="14" t="s">
        <v>281</v>
      </c>
      <c r="Q542" s="14" t="s">
        <v>56</v>
      </c>
      <c r="R542" s="14" t="s">
        <v>68</v>
      </c>
      <c r="S542" s="14" t="s">
        <v>58</v>
      </c>
      <c r="T542" s="50" t="s">
        <v>2008</v>
      </c>
      <c r="U542" s="50"/>
      <c r="V542" s="50" t="s">
        <v>2008</v>
      </c>
      <c r="W542" s="26" t="s">
        <v>1978</v>
      </c>
      <c r="X542" s="50"/>
      <c r="Y542" s="50"/>
      <c r="Z542" s="50"/>
      <c r="AA542" s="23" t="s">
        <v>54</v>
      </c>
      <c r="AB542" s="23"/>
      <c r="AC542" s="23"/>
      <c r="AD542" s="23" t="s">
        <v>281</v>
      </c>
      <c r="AE542" s="23" t="s">
        <v>133</v>
      </c>
      <c r="AF542" s="23" t="s">
        <v>133</v>
      </c>
      <c r="AG542" s="23" t="s">
        <v>141</v>
      </c>
      <c r="AH542" s="23" t="s">
        <v>61</v>
      </c>
      <c r="AI542" s="23" t="s">
        <v>101</v>
      </c>
      <c r="AJ542" s="50"/>
      <c r="AK542" s="50" t="s">
        <v>2009</v>
      </c>
      <c r="AL542" s="7"/>
      <c r="AM542" s="50"/>
      <c r="AN542" s="50"/>
      <c r="AO542" s="50"/>
      <c r="AP542" s="50" t="str">
        <f t="shared" si="24"/>
        <v>Low Participation Rate (FS185): The participation rate for FCS students is 94.57%. The ESEA, as amended, requires that States annually measure the achievement of not less than 95 percent of all students, and 95 percent of all students in each subgroup of students. Please revise data and resubmit and/or provide an explanatory data note.</v>
      </c>
      <c r="AQ542" s="50" t="str">
        <f t="shared" si="25"/>
        <v>Data has been resubmitted.</v>
      </c>
      <c r="AR542" s="49"/>
      <c r="AS542" s="50" t="str">
        <f t="shared" si="26"/>
        <v>Include</v>
      </c>
      <c r="AT542" s="50" t="str">
        <f>IF(VLOOKUP($A542,'Data Notes - Working'!$A$2:$BP$571,55,FALSE)=0,"",VLOOKUP($A542,'Data Notes - Working'!$A$2:$BP$571,55,FALSE))</f>
        <v>SEA only issue</v>
      </c>
      <c r="AU542" s="50" t="str">
        <f>IF(VLOOKUP($A542,'Data Notes - Working'!$A$2:$BP$571,56,FALSE)=0,"",VLOOKUP($A542,'Data Notes - Working'!$A$2:$BP$571,56,FALSE))</f>
        <v/>
      </c>
      <c r="AV542" s="50" t="str">
        <f>IF(VLOOKUP($A542,'Data Notes - Working'!$A$2:$BP$571,57,FALSE)=0,"",VLOOKUP($A542,'Data Notes - Working'!$A$2:$BP$571,57,FALSE))</f>
        <v>No</v>
      </c>
      <c r="AW542" s="50" t="str">
        <f>IF(VLOOKUP($A542,'Data Notes - Working'!$A$2:$BP$571,58,FALSE)=0,"",VLOOKUP($A542,'Data Notes - Working'!$A$2:$BP$571,58,FALSE))</f>
        <v>Not relevant</v>
      </c>
      <c r="AX542" s="50" t="str">
        <f>IF(VLOOKUP(A542,'Data Notes - Working'!A541:BP1110,59,FALSE)=0,"",VLOOKUP(A542,'Data Notes - Working'!A541:BP1110,59,FALSE))</f>
        <v>No</v>
      </c>
      <c r="AY542" s="50" t="str">
        <f>IF(VLOOKUP($A542,'Data Notes - Working'!$A$2:$BP$571,60,FALSE)=0,"",VLOOKUP($A542,'Data Notes - Working'!$A$2:$BP$571,60,FALSE))</f>
        <v>Low Participation Rate (FS185): The participation rate for FCS students is 94.57%. The ESEA, as amended, requires that States annually measure the achievement of not less than 95 percent of all students, and 95 percent of all students in each subgroup of students. Please revise data and resubmit and/or provide an explanatory data note.</v>
      </c>
      <c r="AZ542" s="50" t="str">
        <f>IF(VLOOKUP($A542,'Data Notes - Working'!$A$2:$BP$571,61,FALSE)=0,"",VLOOKUP($A542,'Data Notes - Working'!$A$2:$BP$571,61,FALSE))</f>
        <v/>
      </c>
      <c r="BA542" s="49"/>
      <c r="BB542" s="49"/>
      <c r="BC542" s="49"/>
      <c r="BD542" s="49"/>
      <c r="BE542" s="49"/>
      <c r="BF542" s="49"/>
      <c r="BG542" s="49"/>
    </row>
    <row r="543" spans="1:59" ht="90">
      <c r="A543" s="13" t="s">
        <v>2010</v>
      </c>
      <c r="B543" s="14" t="s">
        <v>45</v>
      </c>
      <c r="C543" s="14" t="s">
        <v>46</v>
      </c>
      <c r="D543" s="14" t="s">
        <v>47</v>
      </c>
      <c r="E543" s="14" t="s">
        <v>1975</v>
      </c>
      <c r="F543" s="14" t="s">
        <v>1976</v>
      </c>
      <c r="G543" s="13" t="s">
        <v>179</v>
      </c>
      <c r="H543" s="14">
        <v>188</v>
      </c>
      <c r="I543" s="14">
        <v>589</v>
      </c>
      <c r="J543" s="14" t="s">
        <v>73</v>
      </c>
      <c r="K543" s="14" t="s">
        <v>180</v>
      </c>
      <c r="L543" s="14" t="s">
        <v>53</v>
      </c>
      <c r="M543" s="14"/>
      <c r="N543" s="14" t="s">
        <v>54</v>
      </c>
      <c r="O543" s="14"/>
      <c r="P543" s="14" t="s">
        <v>281</v>
      </c>
      <c r="Q543" s="14" t="s">
        <v>56</v>
      </c>
      <c r="R543" s="14" t="s">
        <v>68</v>
      </c>
      <c r="S543" s="14" t="s">
        <v>58</v>
      </c>
      <c r="T543" s="50" t="s">
        <v>2011</v>
      </c>
      <c r="U543" s="50"/>
      <c r="V543" s="50" t="s">
        <v>2011</v>
      </c>
      <c r="W543" s="26" t="s">
        <v>1978</v>
      </c>
      <c r="X543" s="50"/>
      <c r="Y543" s="50"/>
      <c r="Z543" s="50"/>
      <c r="AA543" s="23"/>
      <c r="AB543" s="23" t="s">
        <v>54</v>
      </c>
      <c r="AC543" s="23"/>
      <c r="AD543" s="23" t="s">
        <v>281</v>
      </c>
      <c r="AE543" s="23" t="s">
        <v>133</v>
      </c>
      <c r="AF543" s="23" t="s">
        <v>133</v>
      </c>
      <c r="AG543" s="23" t="s">
        <v>141</v>
      </c>
      <c r="AH543" s="23" t="s">
        <v>61</v>
      </c>
      <c r="AI543" s="23" t="s">
        <v>101</v>
      </c>
      <c r="AJ543" s="50"/>
      <c r="AK543" s="50" t="s">
        <v>2012</v>
      </c>
      <c r="AL543" s="50"/>
      <c r="AM543" s="50"/>
      <c r="AN543" s="50"/>
      <c r="AO543" s="50"/>
      <c r="AP543" s="50" t="str">
        <f t="shared" si="24"/>
        <v>Low Participation Rate (FS188): The participation rate for FCS students is 94.65%. The ESEA, as amended, requires that States annually measure the achievement of not less than 95 percent of all students, and 95 percent of all students in each subgroup of students. Please revise data and resubmit and/or provide an explanatory data note.</v>
      </c>
      <c r="AQ543" s="50" t="str">
        <f t="shared" si="25"/>
        <v>Data has been resubmitted.</v>
      </c>
      <c r="AR543" s="49"/>
      <c r="AS543" s="50" t="str">
        <f t="shared" si="26"/>
        <v>Include</v>
      </c>
      <c r="AT543" s="50" t="str">
        <f>IF(VLOOKUP($A543,'Data Notes - Working'!$A$2:$BP$571,55,FALSE)=0,"",VLOOKUP($A543,'Data Notes - Working'!$A$2:$BP$571,55,FALSE))</f>
        <v>SEA only issue</v>
      </c>
      <c r="AU543" s="50" t="str">
        <f>IF(VLOOKUP($A543,'Data Notes - Working'!$A$2:$BP$571,56,FALSE)=0,"",VLOOKUP($A543,'Data Notes - Working'!$A$2:$BP$571,56,FALSE))</f>
        <v/>
      </c>
      <c r="AV543" s="50" t="str">
        <f>IF(VLOOKUP($A543,'Data Notes - Working'!$A$2:$BP$571,57,FALSE)=0,"",VLOOKUP($A543,'Data Notes - Working'!$A$2:$BP$571,57,FALSE))</f>
        <v>No</v>
      </c>
      <c r="AW543" s="50" t="str">
        <f>IF(VLOOKUP($A543,'Data Notes - Working'!$A$2:$BP$571,58,FALSE)=0,"",VLOOKUP($A543,'Data Notes - Working'!$A$2:$BP$571,58,FALSE))</f>
        <v>Not relevant</v>
      </c>
      <c r="AX543" s="50" t="str">
        <f>IF(VLOOKUP(A543,'Data Notes - Working'!A542:BP1111,59,FALSE)=0,"",VLOOKUP(A543,'Data Notes - Working'!A542:BP1111,59,FALSE))</f>
        <v>No</v>
      </c>
      <c r="AY543" s="50" t="str">
        <f>IF(VLOOKUP($A543,'Data Notes - Working'!$A$2:$BP$571,60,FALSE)=0,"",VLOOKUP($A543,'Data Notes - Working'!$A$2:$BP$571,60,FALSE))</f>
        <v>Low Participation Rate (FS188): The participation rate for FCS students is 94.65%. The ESEA, as amended, requires that States annually measure the achievement of not less than 95 percent of all students, and 95 percent of all students in each subgroup of students. Please revise data and resubmit and/or provide an explanatory data note.</v>
      </c>
      <c r="AZ543" s="50" t="str">
        <f>IF(VLOOKUP($A543,'Data Notes - Working'!$A$2:$BP$571,61,FALSE)=0,"",VLOOKUP($A543,'Data Notes - Working'!$A$2:$BP$571,61,FALSE))</f>
        <v/>
      </c>
      <c r="BA543" s="49"/>
      <c r="BB543" s="49"/>
      <c r="BC543" s="49"/>
      <c r="BD543" s="49"/>
      <c r="BE543" s="49"/>
      <c r="BF543" s="49"/>
      <c r="BG543" s="49"/>
    </row>
    <row r="544" spans="1:59" ht="78.75">
      <c r="A544" s="13" t="s">
        <v>2013</v>
      </c>
      <c r="B544" s="14" t="s">
        <v>45</v>
      </c>
      <c r="C544" s="14" t="s">
        <v>46</v>
      </c>
      <c r="D544" s="14" t="s">
        <v>47</v>
      </c>
      <c r="E544" s="14" t="s">
        <v>1975</v>
      </c>
      <c r="F544" s="14" t="s">
        <v>1976</v>
      </c>
      <c r="G544" s="17" t="s">
        <v>518</v>
      </c>
      <c r="H544" s="14">
        <v>185</v>
      </c>
      <c r="I544" s="14">
        <v>588</v>
      </c>
      <c r="J544" s="14" t="s">
        <v>73</v>
      </c>
      <c r="K544" s="14" t="s">
        <v>519</v>
      </c>
      <c r="L544" s="14" t="s">
        <v>53</v>
      </c>
      <c r="M544" s="14" t="s">
        <v>54</v>
      </c>
      <c r="N544" s="14"/>
      <c r="O544" s="14"/>
      <c r="P544" s="14" t="s">
        <v>503</v>
      </c>
      <c r="Q544" s="14" t="s">
        <v>56</v>
      </c>
      <c r="R544" s="14" t="s">
        <v>68</v>
      </c>
      <c r="S544" s="14" t="s">
        <v>58</v>
      </c>
      <c r="T544" s="50" t="s">
        <v>2014</v>
      </c>
      <c r="U544" s="50"/>
      <c r="V544" s="50" t="s">
        <v>2015</v>
      </c>
      <c r="W544" s="26" t="s">
        <v>1978</v>
      </c>
      <c r="X544" s="50"/>
      <c r="Y544" s="50"/>
      <c r="Z544" s="54" t="s">
        <v>522</v>
      </c>
      <c r="AA544" s="23" t="s">
        <v>54</v>
      </c>
      <c r="AB544" s="23"/>
      <c r="AC544" s="23"/>
      <c r="AD544" s="23" t="s">
        <v>503</v>
      </c>
      <c r="AE544" s="23" t="s">
        <v>133</v>
      </c>
      <c r="AF544" s="23" t="s">
        <v>133</v>
      </c>
      <c r="AG544" s="23" t="s">
        <v>141</v>
      </c>
      <c r="AH544" s="23" t="s">
        <v>61</v>
      </c>
      <c r="AI544" s="23" t="s">
        <v>101</v>
      </c>
      <c r="AJ544" s="50"/>
      <c r="AK544" s="50" t="s">
        <v>2016</v>
      </c>
      <c r="AL544" s="50"/>
      <c r="AM544" s="50"/>
      <c r="AN544" s="50"/>
      <c r="AO544" s="50"/>
      <c r="AP544" s="50" t="str">
        <f t="shared" si="24"/>
        <v>100% Participation Rate (FS185): The participation rate for MILCNCTD students is 100%. ED does not expect to see participation rates below 95%. While a participation rate of 100% is possible, please resubmit data if data are inaccurate.</v>
      </c>
      <c r="AQ544" s="50" t="str">
        <f t="shared" si="25"/>
        <v>Data has been resubmitted.</v>
      </c>
      <c r="AR544" s="49"/>
      <c r="AS544" s="50" t="str">
        <f t="shared" si="26"/>
        <v>Include</v>
      </c>
      <c r="AT544" s="50" t="str">
        <f>IF(VLOOKUP($A544,'Data Notes - Working'!$A$2:$BP$571,55,FALSE)=0,"",VLOOKUP($A544,'Data Notes - Working'!$A$2:$BP$571,55,FALSE))</f>
        <v>SEA only issue</v>
      </c>
      <c r="AU544" s="50" t="str">
        <f>IF(VLOOKUP($A544,'Data Notes - Working'!$A$2:$BP$571,56,FALSE)=0,"",VLOOKUP($A544,'Data Notes - Working'!$A$2:$BP$571,56,FALSE))</f>
        <v/>
      </c>
      <c r="AV544" s="50" t="str">
        <f>IF(VLOOKUP($A544,'Data Notes - Working'!$A$2:$BP$571,57,FALSE)=0,"",VLOOKUP($A544,'Data Notes - Working'!$A$2:$BP$571,57,FALSE))</f>
        <v>No</v>
      </c>
      <c r="AW544" s="50" t="str">
        <f>IF(VLOOKUP($A544,'Data Notes - Working'!$A$2:$BP$571,58,FALSE)=0,"",VLOOKUP($A544,'Data Notes - Working'!$A$2:$BP$571,58,FALSE))</f>
        <v>Not relevant</v>
      </c>
      <c r="AX544" s="50" t="str">
        <f>IF(VLOOKUP(A544,'Data Notes - Working'!A543:BP1112,59,FALSE)=0,"",VLOOKUP(A544,'Data Notes - Working'!A543:BP1112,59,FALSE))</f>
        <v>No</v>
      </c>
      <c r="AY544" s="50" t="str">
        <f>IF(VLOOKUP($A544,'Data Notes - Working'!$A$2:$BP$571,60,FALSE)=0,"",VLOOKUP($A544,'Data Notes - Working'!$A$2:$BP$571,60,FALSE))</f>
        <v>100% Participation Rate (FS185): The participation rate for MILCNCTD students is 100%. ED does not expect to see participation rates below 95%. While a participation rate of 100% is possible, please resubmit data if data are inaccurate.</v>
      </c>
      <c r="AZ544" s="50" t="str">
        <f>IF(VLOOKUP($A544,'Data Notes - Working'!$A$2:$BP$571,61,FALSE)=0,"",VLOOKUP($A544,'Data Notes - Working'!$A$2:$BP$571,61,FALSE))</f>
        <v/>
      </c>
      <c r="BA544" s="49"/>
      <c r="BB544" s="49"/>
      <c r="BC544" s="49"/>
      <c r="BD544" s="49"/>
      <c r="BE544" s="49"/>
      <c r="BF544" s="49"/>
      <c r="BG544" s="49"/>
    </row>
    <row r="545" spans="1:59" ht="78.75">
      <c r="A545" s="13" t="s">
        <v>2017</v>
      </c>
      <c r="B545" s="14" t="s">
        <v>45</v>
      </c>
      <c r="C545" s="14" t="s">
        <v>46</v>
      </c>
      <c r="D545" s="14" t="s">
        <v>47</v>
      </c>
      <c r="E545" s="14" t="s">
        <v>1975</v>
      </c>
      <c r="F545" s="14" t="s">
        <v>1976</v>
      </c>
      <c r="G545" s="17" t="s">
        <v>518</v>
      </c>
      <c r="H545" s="14">
        <v>188</v>
      </c>
      <c r="I545" s="14">
        <v>589</v>
      </c>
      <c r="J545" s="14" t="s">
        <v>73</v>
      </c>
      <c r="K545" s="14" t="s">
        <v>519</v>
      </c>
      <c r="L545" s="14" t="s">
        <v>53</v>
      </c>
      <c r="M545" s="14"/>
      <c r="N545" s="14" t="s">
        <v>54</v>
      </c>
      <c r="O545" s="14"/>
      <c r="P545" s="14" t="s">
        <v>503</v>
      </c>
      <c r="Q545" s="14" t="s">
        <v>56</v>
      </c>
      <c r="R545" s="14" t="s">
        <v>68</v>
      </c>
      <c r="S545" s="14" t="s">
        <v>58</v>
      </c>
      <c r="T545" s="50" t="s">
        <v>2018</v>
      </c>
      <c r="U545" s="50"/>
      <c r="V545" s="50" t="s">
        <v>1780</v>
      </c>
      <c r="W545" s="26" t="s">
        <v>1978</v>
      </c>
      <c r="X545" s="50"/>
      <c r="Y545" s="50"/>
      <c r="Z545" s="54" t="s">
        <v>522</v>
      </c>
      <c r="AA545" s="23"/>
      <c r="AB545" s="14" t="s">
        <v>54</v>
      </c>
      <c r="AC545" s="23"/>
      <c r="AD545" s="23" t="s">
        <v>503</v>
      </c>
      <c r="AE545" s="14" t="s">
        <v>133</v>
      </c>
      <c r="AF545" s="14" t="s">
        <v>133</v>
      </c>
      <c r="AG545" s="14" t="s">
        <v>141</v>
      </c>
      <c r="AH545" s="23" t="s">
        <v>61</v>
      </c>
      <c r="AI545" s="23" t="s">
        <v>101</v>
      </c>
      <c r="AJ545" s="50"/>
      <c r="AK545" s="50" t="s">
        <v>575</v>
      </c>
      <c r="AL545" s="50"/>
      <c r="AM545" s="50"/>
      <c r="AN545" s="50"/>
      <c r="AO545" s="50"/>
      <c r="AP545" s="50" t="str">
        <f t="shared" si="24"/>
        <v>100% Participation Rate (FS188): The participation rate for MILCNCTD students is 100%. ED does not expect to see participation rates below 95%. While a participation rate of 100% is possible, please resubmit data if data are inaccurate.</v>
      </c>
      <c r="AQ545" s="50" t="str">
        <f t="shared" si="25"/>
        <v>Data has been resubmitted.</v>
      </c>
      <c r="AR545" s="49"/>
      <c r="AS545" s="50" t="str">
        <f t="shared" si="26"/>
        <v>Include</v>
      </c>
      <c r="AT545" s="50" t="str">
        <f>IF(VLOOKUP($A545,'Data Notes - Working'!$A$2:$BP$571,55,FALSE)=0,"",VLOOKUP($A545,'Data Notes - Working'!$A$2:$BP$571,55,FALSE))</f>
        <v>SEA only issue</v>
      </c>
      <c r="AU545" s="50" t="str">
        <f>IF(VLOOKUP($A545,'Data Notes - Working'!$A$2:$BP$571,56,FALSE)=0,"",VLOOKUP($A545,'Data Notes - Working'!$A$2:$BP$571,56,FALSE))</f>
        <v/>
      </c>
      <c r="AV545" s="50" t="str">
        <f>IF(VLOOKUP($A545,'Data Notes - Working'!$A$2:$BP$571,57,FALSE)=0,"",VLOOKUP($A545,'Data Notes - Working'!$A$2:$BP$571,57,FALSE))</f>
        <v>No</v>
      </c>
      <c r="AW545" s="50" t="str">
        <f>IF(VLOOKUP($A545,'Data Notes - Working'!$A$2:$BP$571,58,FALSE)=0,"",VLOOKUP($A545,'Data Notes - Working'!$A$2:$BP$571,58,FALSE))</f>
        <v>Not relevant</v>
      </c>
      <c r="AX545" s="50" t="str">
        <f>IF(VLOOKUP(A545,'Data Notes - Working'!A544:BP1113,59,FALSE)=0,"",VLOOKUP(A545,'Data Notes - Working'!A544:BP1113,59,FALSE))</f>
        <v>No</v>
      </c>
      <c r="AY545" s="50" t="str">
        <f>IF(VLOOKUP($A545,'Data Notes - Working'!$A$2:$BP$571,60,FALSE)=0,"",VLOOKUP($A545,'Data Notes - Working'!$A$2:$BP$571,60,FALSE))</f>
        <v>100% Participation Rate (FS188): The participation rate for MILCNCTD students is 100%. ED does not expect to see participation rates below 95%. While a participation rate of 100% is possible, please resubmit data if data are inaccurate.</v>
      </c>
      <c r="AZ545" s="50" t="str">
        <f>IF(VLOOKUP($A545,'Data Notes - Working'!$A$2:$BP$571,61,FALSE)=0,"",VLOOKUP($A545,'Data Notes - Working'!$A$2:$BP$571,61,FALSE))</f>
        <v/>
      </c>
      <c r="BA545" s="49"/>
      <c r="BB545" s="49"/>
      <c r="BC545" s="49"/>
      <c r="BD545" s="49"/>
      <c r="BE545" s="49"/>
      <c r="BF545" s="49"/>
      <c r="BG545" s="49"/>
    </row>
    <row r="546" spans="1:59" ht="150">
      <c r="A546" s="13" t="s">
        <v>2019</v>
      </c>
      <c r="B546" s="14" t="s">
        <v>45</v>
      </c>
      <c r="C546" s="14" t="s">
        <v>46</v>
      </c>
      <c r="D546" s="14" t="s">
        <v>47</v>
      </c>
      <c r="E546" s="14" t="s">
        <v>1975</v>
      </c>
      <c r="F546" s="14" t="s">
        <v>1976</v>
      </c>
      <c r="G546" s="17" t="s">
        <v>136</v>
      </c>
      <c r="H546" s="18">
        <v>185</v>
      </c>
      <c r="I546" s="14">
        <v>588</v>
      </c>
      <c r="J546" s="14" t="s">
        <v>73</v>
      </c>
      <c r="K546" s="14" t="s">
        <v>137</v>
      </c>
      <c r="L546" s="14" t="s">
        <v>53</v>
      </c>
      <c r="M546" s="14" t="s">
        <v>54</v>
      </c>
      <c r="N546" s="14"/>
      <c r="O546" s="14"/>
      <c r="P546" s="14" t="s">
        <v>55</v>
      </c>
      <c r="Q546" s="14" t="s">
        <v>56</v>
      </c>
      <c r="R546" s="14" t="s">
        <v>140</v>
      </c>
      <c r="S546" s="14" t="s">
        <v>58</v>
      </c>
      <c r="T546" s="50" t="s">
        <v>1330</v>
      </c>
      <c r="U546" s="50"/>
      <c r="V546" s="50" t="s">
        <v>2020</v>
      </c>
      <c r="W546" s="26" t="s">
        <v>2021</v>
      </c>
      <c r="X546" s="50"/>
      <c r="Y546" s="50"/>
      <c r="Z546" s="50" t="s">
        <v>437</v>
      </c>
      <c r="AA546" s="23" t="s">
        <v>54</v>
      </c>
      <c r="AB546" s="23"/>
      <c r="AC546" s="23"/>
      <c r="AD546" s="14" t="s">
        <v>139</v>
      </c>
      <c r="AE546" s="14" t="s">
        <v>133</v>
      </c>
      <c r="AF546" s="14" t="s">
        <v>140</v>
      </c>
      <c r="AG546" s="14" t="s">
        <v>141</v>
      </c>
      <c r="AH546" s="23" t="s">
        <v>61</v>
      </c>
      <c r="AI546" s="23" t="s">
        <v>101</v>
      </c>
      <c r="AJ546" s="44"/>
      <c r="AK546" s="50" t="s">
        <v>2020</v>
      </c>
      <c r="AL546" s="50"/>
      <c r="AM546" s="50"/>
      <c r="AN546" s="50"/>
      <c r="AO546" s="50"/>
      <c r="AP546" s="50" t="str">
        <f t="shared" si="24"/>
        <v>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AQ546" s="50" t="str">
        <f t="shared" si="25"/>
        <v xml:space="preserve">WVDE has submitted and has gain approval for a waiver for the 1% cap on testing students on the alternate assessment. </v>
      </c>
      <c r="AR546" s="49"/>
      <c r="AS546" s="50" t="str">
        <f t="shared" si="26"/>
        <v>Include</v>
      </c>
      <c r="AT546" s="50" t="str">
        <f>IF(VLOOKUP($A546,'Data Notes - Working'!$A$2:$BP$571,55,FALSE)=0,"",VLOOKUP($A546,'Data Notes - Working'!$A$2:$BP$571,55,FALSE))</f>
        <v/>
      </c>
      <c r="AU546" s="50" t="str">
        <f>IF(VLOOKUP($A546,'Data Notes - Working'!$A$2:$BP$571,56,FALSE)=0,"",VLOOKUP($A546,'Data Notes - Working'!$A$2:$BP$571,56,FALSE))</f>
        <v/>
      </c>
      <c r="AV546" s="50" t="str">
        <f>IF(VLOOKUP($A546,'Data Notes - Working'!$A$2:$BP$571,57,FALSE)=0,"",VLOOKUP($A546,'Data Notes - Working'!$A$2:$BP$571,57,FALSE))</f>
        <v/>
      </c>
      <c r="AW546" s="50" t="str">
        <f>IF(VLOOKUP($A546,'Data Notes - Working'!$A$2:$BP$571,58,FALSE)=0,"",VLOOKUP($A546,'Data Notes - Working'!$A$2:$BP$571,58,FALSE))</f>
        <v/>
      </c>
      <c r="AX546" s="50" t="str">
        <f>IF(VLOOKUP(A546,'Data Notes - Working'!A545:BP1114,59,FALSE)=0,"",VLOOKUP(A546,'Data Notes - Working'!A545:BP1114,59,FALSE))</f>
        <v>No</v>
      </c>
      <c r="AY546" s="50" t="str">
        <f>IF(VLOOKUP($A546,'Data Notes - Working'!$A$2:$BP$571,60,FALSE)=0,"",VLOOKUP($A546,'Data Notes - Working'!$A$2:$BP$571,60,FALSE))</f>
        <v>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AZ546" s="50" t="str">
        <f>IF(VLOOKUP($A546,'Data Notes - Working'!$A$2:$BP$571,61,FALSE)=0,"",VLOOKUP($A546,'Data Notes - Working'!$A$2:$BP$571,61,FALSE))</f>
        <v xml:space="preserve">WVDE has submitted and has gain approval for a waiver for the 1% cap on testing students on the alternate assessment. </v>
      </c>
      <c r="BA546" s="49"/>
      <c r="BB546" s="49"/>
      <c r="BC546" s="49"/>
      <c r="BD546" s="49"/>
      <c r="BE546" s="49"/>
      <c r="BF546" s="49"/>
      <c r="BG546" s="49"/>
    </row>
    <row r="547" spans="1:59" ht="165">
      <c r="A547" s="13" t="s">
        <v>2022</v>
      </c>
      <c r="B547" s="14" t="s">
        <v>45</v>
      </c>
      <c r="C547" s="14" t="s">
        <v>46</v>
      </c>
      <c r="D547" s="14" t="s">
        <v>47</v>
      </c>
      <c r="E547" s="14" t="s">
        <v>1975</v>
      </c>
      <c r="F547" s="14" t="s">
        <v>1976</v>
      </c>
      <c r="G547" s="17" t="s">
        <v>136</v>
      </c>
      <c r="H547" s="18">
        <v>188</v>
      </c>
      <c r="I547" s="14">
        <v>589</v>
      </c>
      <c r="J547" s="14" t="s">
        <v>73</v>
      </c>
      <c r="K547" s="14" t="s">
        <v>137</v>
      </c>
      <c r="L547" s="14" t="s">
        <v>53</v>
      </c>
      <c r="M547" s="14"/>
      <c r="N547" s="14" t="s">
        <v>54</v>
      </c>
      <c r="O547" s="14"/>
      <c r="P547" s="14" t="s">
        <v>55</v>
      </c>
      <c r="Q547" s="14" t="s">
        <v>56</v>
      </c>
      <c r="R547" s="14" t="s">
        <v>140</v>
      </c>
      <c r="S547" s="14" t="s">
        <v>58</v>
      </c>
      <c r="T547" s="50" t="s">
        <v>2023</v>
      </c>
      <c r="U547" s="50"/>
      <c r="V547" s="50" t="s">
        <v>2024</v>
      </c>
      <c r="W547" s="26" t="s">
        <v>2021</v>
      </c>
      <c r="X547" s="50"/>
      <c r="Y547" s="50"/>
      <c r="Z547" s="50" t="s">
        <v>437</v>
      </c>
      <c r="AA547" s="23"/>
      <c r="AB547" s="23" t="s">
        <v>54</v>
      </c>
      <c r="AC547" s="23"/>
      <c r="AD547" s="14" t="s">
        <v>139</v>
      </c>
      <c r="AE547" s="14" t="s">
        <v>133</v>
      </c>
      <c r="AF547" s="14" t="s">
        <v>140</v>
      </c>
      <c r="AG547" s="14" t="s">
        <v>141</v>
      </c>
      <c r="AH547" s="23" t="s">
        <v>61</v>
      </c>
      <c r="AI547" s="23" t="s">
        <v>101</v>
      </c>
      <c r="AJ547" s="44"/>
      <c r="AK547" s="50" t="s">
        <v>2024</v>
      </c>
      <c r="AL547" s="50"/>
      <c r="AM547" s="50"/>
      <c r="AN547" s="50"/>
      <c r="AO547" s="50"/>
      <c r="AP547" s="50" t="str">
        <f t="shared" si="24"/>
        <v xml:space="preserve">1% CWD Alternate Assessment Participation [READING/LANGUAGE ARTS]: Students with Disabilities (IDEA) (CWD) taking the alternate assessment based on alternate achievement standards (ALTPARTALTACH) make up 1.36%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547" s="50" t="str">
        <f t="shared" si="25"/>
        <v xml:space="preserve">WVDE has submitted and has gain approval for a waiver for the 1% cap on testing students on the alternate assessment. </v>
      </c>
      <c r="AR547" s="49"/>
      <c r="AS547" s="50" t="str">
        <f t="shared" si="26"/>
        <v>Include</v>
      </c>
      <c r="AT547" s="50" t="str">
        <f>IF(VLOOKUP($A547,'Data Notes - Working'!$A$2:$BP$571,55,FALSE)=0,"",VLOOKUP($A547,'Data Notes - Working'!$A$2:$BP$571,55,FALSE))</f>
        <v/>
      </c>
      <c r="AU547" s="50" t="str">
        <f>IF(VLOOKUP($A547,'Data Notes - Working'!$A$2:$BP$571,56,FALSE)=0,"",VLOOKUP($A547,'Data Notes - Working'!$A$2:$BP$571,56,FALSE))</f>
        <v/>
      </c>
      <c r="AV547" s="50" t="str">
        <f>IF(VLOOKUP($A547,'Data Notes - Working'!$A$2:$BP$571,57,FALSE)=0,"",VLOOKUP($A547,'Data Notes - Working'!$A$2:$BP$571,57,FALSE))</f>
        <v/>
      </c>
      <c r="AW547" s="50" t="str">
        <f>IF(VLOOKUP($A547,'Data Notes - Working'!$A$2:$BP$571,58,FALSE)=0,"",VLOOKUP($A547,'Data Notes - Working'!$A$2:$BP$571,58,FALSE))</f>
        <v/>
      </c>
      <c r="AX547" s="50" t="str">
        <f>IF(VLOOKUP(A547,'Data Notes - Working'!A546:BP1115,59,FALSE)=0,"",VLOOKUP(A547,'Data Notes - Working'!A546:BP1115,59,FALSE))</f>
        <v>No</v>
      </c>
      <c r="AY547" s="50" t="str">
        <f>IF(VLOOKUP($A547,'Data Notes - Working'!$A$2:$BP$571,60,FALSE)=0,"",VLOOKUP($A547,'Data Notes - Working'!$A$2:$BP$571,60,FALSE))</f>
        <v xml:space="preserve">1% CWD Alternate Assessment Participation [READING/LANGUAGE ARTS]: Students with Disabilities (IDEA) (CWD) taking the alternate assessment based on alternate achievement standards (ALTPARTALTACH) make up 1.36%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547" s="50" t="str">
        <f>IF(VLOOKUP($A547,'Data Notes - Working'!$A$2:$BP$571,61,FALSE)=0,"",VLOOKUP($A547,'Data Notes - Working'!$A$2:$BP$571,61,FALSE))</f>
        <v xml:space="preserve">WVDE has submitted and has gain approval for a waiver for the 1% cap on testing students on the alternate assessment. </v>
      </c>
      <c r="BA547" s="49"/>
      <c r="BB547" s="49"/>
      <c r="BC547" s="49"/>
      <c r="BD547" s="49"/>
      <c r="BE547" s="49"/>
      <c r="BF547" s="49"/>
      <c r="BG547" s="49"/>
    </row>
    <row r="548" spans="1:59" ht="150">
      <c r="A548" s="13" t="s">
        <v>2025</v>
      </c>
      <c r="B548" s="14" t="s">
        <v>45</v>
      </c>
      <c r="C548" s="14" t="s">
        <v>46</v>
      </c>
      <c r="D548" s="14" t="s">
        <v>47</v>
      </c>
      <c r="E548" s="14" t="s">
        <v>1975</v>
      </c>
      <c r="F548" s="14" t="s">
        <v>1976</v>
      </c>
      <c r="G548" s="17" t="s">
        <v>136</v>
      </c>
      <c r="H548" s="18">
        <v>189</v>
      </c>
      <c r="I548" s="14">
        <v>590</v>
      </c>
      <c r="J548" s="14" t="s">
        <v>73</v>
      </c>
      <c r="K548" s="14" t="s">
        <v>137</v>
      </c>
      <c r="L548" s="14" t="s">
        <v>53</v>
      </c>
      <c r="M548" s="14"/>
      <c r="N548" s="14"/>
      <c r="O548" s="14" t="s">
        <v>54</v>
      </c>
      <c r="P548" s="14" t="s">
        <v>55</v>
      </c>
      <c r="Q548" s="14" t="s">
        <v>56</v>
      </c>
      <c r="R548" s="14" t="s">
        <v>140</v>
      </c>
      <c r="S548" s="14" t="s">
        <v>58</v>
      </c>
      <c r="T548" s="50" t="s">
        <v>2026</v>
      </c>
      <c r="U548" s="50"/>
      <c r="V548" s="50" t="s">
        <v>2027</v>
      </c>
      <c r="W548" s="26" t="s">
        <v>2021</v>
      </c>
      <c r="X548" s="50"/>
      <c r="Y548" s="50"/>
      <c r="Z548" s="50" t="s">
        <v>437</v>
      </c>
      <c r="AA548" s="23"/>
      <c r="AB548" s="23"/>
      <c r="AC548" s="23" t="s">
        <v>54</v>
      </c>
      <c r="AD548" s="14" t="s">
        <v>139</v>
      </c>
      <c r="AE548" s="14" t="s">
        <v>133</v>
      </c>
      <c r="AF548" s="14" t="s">
        <v>140</v>
      </c>
      <c r="AG548" s="14" t="s">
        <v>141</v>
      </c>
      <c r="AH548" s="23" t="s">
        <v>61</v>
      </c>
      <c r="AI548" s="23" t="s">
        <v>101</v>
      </c>
      <c r="AJ548" s="50"/>
      <c r="AK548" s="50" t="s">
        <v>2028</v>
      </c>
      <c r="AL548" s="50"/>
      <c r="AM548" s="49"/>
      <c r="AN548" s="49"/>
      <c r="AO548" s="49"/>
      <c r="AP548" s="50" t="str">
        <f t="shared" si="24"/>
        <v>1% CWD Alternate Assessment Participation [SCIENCE]: Students with Disabilities (IDEA) (CWD) taking the alternate assessment based on alternate achievement standards (ALTPARTALTACH) make up 1.26% of the total student participant population in the Science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Q548" s="50" t="str">
        <f t="shared" si="25"/>
        <v xml:space="preserve">WVDE has submitted and has gain approval for a waiver for the 1% cap on testing students on the alternate assessment. </v>
      </c>
      <c r="AR548" s="49"/>
      <c r="AS548" s="50" t="str">
        <f t="shared" si="26"/>
        <v>Include</v>
      </c>
      <c r="AT548" s="50" t="str">
        <f>IF(VLOOKUP($A548,'Data Notes - Working'!$A$2:$BP$571,55,FALSE)=0,"",VLOOKUP($A548,'Data Notes - Working'!$A$2:$BP$571,55,FALSE))</f>
        <v>Science-only issue</v>
      </c>
      <c r="AU548" s="50" t="str">
        <f>IF(VLOOKUP($A548,'Data Notes - Working'!$A$2:$BP$571,56,FALSE)=0,"",VLOOKUP($A548,'Data Notes - Working'!$A$2:$BP$571,56,FALSE))</f>
        <v/>
      </c>
      <c r="AV548" s="50" t="str">
        <f>IF(VLOOKUP($A548,'Data Notes - Working'!$A$2:$BP$571,57,FALSE)=0,"",VLOOKUP($A548,'Data Notes - Working'!$A$2:$BP$571,57,FALSE))</f>
        <v/>
      </c>
      <c r="AW548" s="50" t="str">
        <f>IF(VLOOKUP($A548,'Data Notes - Working'!$A$2:$BP$571,58,FALSE)=0,"",VLOOKUP($A548,'Data Notes - Working'!$A$2:$BP$571,58,FALSE))</f>
        <v/>
      </c>
      <c r="AX548" s="50" t="str">
        <f>IF(VLOOKUP(A548,'Data Notes - Working'!A547:BP1116,59,FALSE)=0,"",VLOOKUP(A548,'Data Notes - Working'!A547:BP1116,59,FALSE))</f>
        <v>No</v>
      </c>
      <c r="AY548" s="50" t="str">
        <f>IF(VLOOKUP($A548,'Data Notes - Working'!$A$2:$BP$571,60,FALSE)=0,"",VLOOKUP($A548,'Data Notes - Working'!$A$2:$BP$571,60,FALSE))</f>
        <v>1% CWD Alternate Assessment Participation [SCIENCE]: Students with Disabilities (IDEA) (CWD) taking the alternate assessment based on alternate achievement standards (ALTPARTALTACH) make up 1.26%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548" s="50" t="str">
        <f>IF(VLOOKUP($A548,'Data Notes - Working'!$A$2:$BP$571,61,FALSE)=0,"",VLOOKUP($A548,'Data Notes - Working'!$A$2:$BP$571,61,FALSE))</f>
        <v xml:space="preserve">WVDE has submitted and has gain approval for a waiver for the 1% cap on testing students on the alternate assessment. </v>
      </c>
      <c r="BA548" s="49"/>
      <c r="BB548" s="49"/>
      <c r="BC548" s="49"/>
      <c r="BD548" s="49"/>
      <c r="BE548" s="49"/>
      <c r="BF548" s="49"/>
      <c r="BG548" s="49"/>
    </row>
    <row r="549" spans="1:59" ht="120">
      <c r="A549" s="13" t="s">
        <v>2029</v>
      </c>
      <c r="B549" s="14" t="s">
        <v>45</v>
      </c>
      <c r="C549" s="14" t="s">
        <v>46</v>
      </c>
      <c r="D549" s="14" t="s">
        <v>47</v>
      </c>
      <c r="E549" s="14" t="s">
        <v>2030</v>
      </c>
      <c r="F549" s="14" t="s">
        <v>2031</v>
      </c>
      <c r="G549" s="13" t="s">
        <v>104</v>
      </c>
      <c r="H549" s="14" t="s">
        <v>157</v>
      </c>
      <c r="I549" s="14" t="s">
        <v>158</v>
      </c>
      <c r="J549" s="14" t="s">
        <v>73</v>
      </c>
      <c r="K549" s="14" t="s">
        <v>107</v>
      </c>
      <c r="L549" s="14" t="s">
        <v>53</v>
      </c>
      <c r="M549" s="14" t="s">
        <v>54</v>
      </c>
      <c r="N549" s="14" t="s">
        <v>54</v>
      </c>
      <c r="O549" s="14" t="s">
        <v>54</v>
      </c>
      <c r="P549" s="14" t="s">
        <v>108</v>
      </c>
      <c r="Q549" s="14" t="s">
        <v>108</v>
      </c>
      <c r="R549" s="14" t="s">
        <v>108</v>
      </c>
      <c r="S549" s="14" t="s">
        <v>108</v>
      </c>
      <c r="T549" s="50" t="s">
        <v>109</v>
      </c>
      <c r="U549" s="50"/>
      <c r="V549" s="50" t="s">
        <v>109</v>
      </c>
      <c r="W549" s="26" t="s">
        <v>2032</v>
      </c>
      <c r="X549" s="50"/>
      <c r="Y549" s="50"/>
      <c r="Z549" s="50"/>
      <c r="AA549" s="23" t="s">
        <v>54</v>
      </c>
      <c r="AB549" s="23" t="s">
        <v>54</v>
      </c>
      <c r="AC549" s="23" t="s">
        <v>54</v>
      </c>
      <c r="AD549" s="14" t="s">
        <v>108</v>
      </c>
      <c r="AE549" s="14" t="s">
        <v>108</v>
      </c>
      <c r="AF549" s="14" t="s">
        <v>108</v>
      </c>
      <c r="AG549" s="14" t="s">
        <v>108</v>
      </c>
      <c r="AH549" s="23" t="s">
        <v>61</v>
      </c>
      <c r="AI549" s="23" t="s">
        <v>101</v>
      </c>
      <c r="AJ549" s="50"/>
      <c r="AK549" s="50" t="s">
        <v>111</v>
      </c>
      <c r="AL549" s="50"/>
      <c r="AM549" s="50"/>
      <c r="AN549" s="50"/>
      <c r="AO549" s="50"/>
      <c r="AP549" s="50" t="str">
        <f t="shared" si="24"/>
        <v>A year to year change of more than 200 (count difference) and 10% was identified for at least one subgroup, assessment type, or grade. Please review the CDQR Year to Year tab. Please resubmit SY 2017-18 data or submit a data note to explain why these data are accurate.</v>
      </c>
      <c r="AQ549" s="50" t="str">
        <f t="shared" si="25"/>
        <v>In 2016-17 Wisconsin exceeded the one percent participation cap set by ESSA for the alternate assessment. Wisconsin subsequently did outreach with districts to ensure appropriate identification for participation. The participation numbers went down as a result of the efforts to meet the one percent cap requirement in 2017-18.</v>
      </c>
      <c r="AR549" s="49"/>
      <c r="AS549" s="50" t="str">
        <f t="shared" si="26"/>
        <v>Include</v>
      </c>
      <c r="AT549" s="50" t="str">
        <f>IF(VLOOKUP($A549,'Data Notes - Working'!$A$2:$BP$571,55,FALSE)=0,"",VLOOKUP($A549,'Data Notes - Working'!$A$2:$BP$571,55,FALSE))</f>
        <v/>
      </c>
      <c r="AU549" s="50" t="str">
        <f>IF(VLOOKUP($A549,'Data Notes - Working'!$A$2:$BP$571,56,FALSE)=0,"",VLOOKUP($A549,'Data Notes - Working'!$A$2:$BP$571,56,FALSE))</f>
        <v/>
      </c>
      <c r="AV549" s="50" t="str">
        <f>IF(VLOOKUP($A549,'Data Notes - Working'!$A$2:$BP$571,57,FALSE)=0,"",VLOOKUP($A549,'Data Notes - Working'!$A$2:$BP$571,57,FALSE))</f>
        <v>Y2Y explained</v>
      </c>
      <c r="AW549" s="50" t="str">
        <f>IF(VLOOKUP($A549,'Data Notes - Working'!$A$2:$BP$571,58,FALSE)=0,"",VLOOKUP($A549,'Data Notes - Working'!$A$2:$BP$571,58,FALSE))</f>
        <v/>
      </c>
      <c r="AX549" s="50" t="str">
        <f>IF(VLOOKUP(A549,'Data Notes - Working'!A548:BP1117,59,FALSE)=0,"",VLOOKUP(A549,'Data Notes - Working'!A548:BP1117,59,FALSE))</f>
        <v>No</v>
      </c>
      <c r="AY549" s="50" t="str">
        <f>IF(VLOOKUP($A549,'Data Notes - Working'!$A$2:$BP$571,60,FALSE)=0,"",VLOOKUP($A549,'Data Notes - Working'!$A$2:$BP$571,60,FALSE))</f>
        <v>A year to year change of more than 200 (count difference) and 10% was identified for at least one subgroup, assessment type, or grade. Please review the CDQR Year to Year tab. Please resubmit SY 2017-18 data or submit a data note to explain why these data are accurate.</v>
      </c>
      <c r="AZ549" s="50" t="str">
        <f>IF(VLOOKUP($A549,'Data Notes - Working'!$A$2:$BP$571,61,FALSE)=0,"",VLOOKUP($A549,'Data Notes - Working'!$A$2:$BP$571,61,FALSE))</f>
        <v>In 2016-17 Wisconsin exceeded the one percent participation cap set by ESSA for the alternate assessment. Wisconsin subsequently did outreach with districts to ensure appropriate identification for participation. The participation numbers went down as a result of the efforts to meet the one percent cap requirement in 2017-18.</v>
      </c>
      <c r="BA549" s="49"/>
      <c r="BB549" s="49"/>
      <c r="BC549" s="49"/>
      <c r="BD549" s="49"/>
      <c r="BE549" s="49"/>
      <c r="BF549" s="49"/>
      <c r="BG549" s="49"/>
    </row>
    <row r="550" spans="1:59" ht="105">
      <c r="A550" s="13" t="s">
        <v>2034</v>
      </c>
      <c r="B550" s="14" t="s">
        <v>45</v>
      </c>
      <c r="C550" s="14" t="s">
        <v>46</v>
      </c>
      <c r="D550" s="14" t="s">
        <v>47</v>
      </c>
      <c r="E550" s="14" t="s">
        <v>2030</v>
      </c>
      <c r="F550" s="14" t="s">
        <v>2031</v>
      </c>
      <c r="G550" s="13" t="s">
        <v>118</v>
      </c>
      <c r="H550" s="14">
        <v>189</v>
      </c>
      <c r="I550" s="14">
        <v>590</v>
      </c>
      <c r="J550" s="14" t="s">
        <v>73</v>
      </c>
      <c r="K550" s="14" t="s">
        <v>121</v>
      </c>
      <c r="L550" s="14" t="s">
        <v>53</v>
      </c>
      <c r="M550" s="14"/>
      <c r="N550" s="14"/>
      <c r="O550" s="14" t="s">
        <v>54</v>
      </c>
      <c r="P550" s="14" t="s">
        <v>108</v>
      </c>
      <c r="Q550" s="14" t="s">
        <v>108</v>
      </c>
      <c r="R550" s="14" t="s">
        <v>108</v>
      </c>
      <c r="S550" s="14" t="s">
        <v>108</v>
      </c>
      <c r="T550" s="50" t="s">
        <v>164</v>
      </c>
      <c r="U550" s="50"/>
      <c r="V550" s="50" t="s">
        <v>164</v>
      </c>
      <c r="W550" s="26" t="s">
        <v>2035</v>
      </c>
      <c r="X550" s="50"/>
      <c r="Y550" s="50"/>
      <c r="Z550" s="50"/>
      <c r="AA550" s="23"/>
      <c r="AB550" s="23"/>
      <c r="AC550" s="23" t="s">
        <v>54</v>
      </c>
      <c r="AD550" s="14" t="s">
        <v>108</v>
      </c>
      <c r="AE550" s="14" t="s">
        <v>108</v>
      </c>
      <c r="AF550" s="14" t="s">
        <v>108</v>
      </c>
      <c r="AG550" s="14" t="s">
        <v>108</v>
      </c>
      <c r="AH550" s="23" t="s">
        <v>61</v>
      </c>
      <c r="AI550" s="23" t="s">
        <v>101</v>
      </c>
      <c r="AJ550" s="50"/>
      <c r="AK550" s="50" t="s">
        <v>166</v>
      </c>
      <c r="AL550" s="50"/>
      <c r="AM550" s="49"/>
      <c r="AN550" s="49"/>
      <c r="AO550" s="49"/>
      <c r="AP550" s="50" t="str">
        <f t="shared" si="24"/>
        <v>A year to year participation rate change of more than 4% was identified for at least one subgroup, assessment type, or grade. Please review the CDQR Year to Year tab. Please resubmit SY 2017-18 data or submit a data note to explain why these data are accurate.</v>
      </c>
      <c r="AQ550" s="50" t="str">
        <f t="shared" si="25"/>
        <v>The Wisconsin cell sizes of migratory students is small, 4 out of 74, did not test in the previous year. The fact that all students, 59, participated in the current reported year is not a large enough sample to indicate any trend from the previous year. The reported number is accurate.</v>
      </c>
      <c r="AR550" s="49"/>
      <c r="AS550" s="50" t="str">
        <f t="shared" si="26"/>
        <v>Include</v>
      </c>
      <c r="AT550" s="50" t="str">
        <f>IF(VLOOKUP($A550,'Data Notes - Working'!$A$2:$BP$571,55,FALSE)=0,"",VLOOKUP($A550,'Data Notes - Working'!$A$2:$BP$571,55,FALSE))</f>
        <v>Science-only issue</v>
      </c>
      <c r="AU550" s="50" t="str">
        <f>IF(VLOOKUP($A550,'Data Notes - Working'!$A$2:$BP$571,56,FALSE)=0,"",VLOOKUP($A550,'Data Notes - Working'!$A$2:$BP$571,56,FALSE))</f>
        <v/>
      </c>
      <c r="AV550" s="50" t="str">
        <f>IF(VLOOKUP($A550,'Data Notes - Working'!$A$2:$BP$571,57,FALSE)=0,"",VLOOKUP($A550,'Data Notes - Working'!$A$2:$BP$571,57,FALSE))</f>
        <v>Y2Y explained</v>
      </c>
      <c r="AW550" s="50" t="str">
        <f>IF(VLOOKUP($A550,'Data Notes - Working'!$A$2:$BP$571,58,FALSE)=0,"",VLOOKUP($A550,'Data Notes - Working'!$A$2:$BP$571,58,FALSE))</f>
        <v/>
      </c>
      <c r="AX550" s="50" t="str">
        <f>IF(VLOOKUP(A550,'Data Notes - Working'!A549:BP1118,59,FALSE)=0,"",VLOOKUP(A550,'Data Notes - Working'!A549:BP1118,59,FALSE))</f>
        <v>Yes</v>
      </c>
      <c r="AY550" s="50" t="str">
        <f>IF(VLOOKUP($A550,'Data Notes - Working'!$A$2:$BP$571,60,FALSE)=0,"",VLOOKUP($A550,'Data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
ED Note: State indicated that data were correct as reported.</v>
      </c>
      <c r="AZ550" s="50" t="str">
        <f>IF(VLOOKUP($A550,'Data Notes - Working'!$A$2:$BP$571,61,FALSE)=0,"",VLOOKUP($A550,'Data Notes - Working'!$A$2:$BP$571,61,FALSE))</f>
        <v>The Wisconsin cell sizes of migratory students is small, 4 out of 74, did not test in the previous year. The fact that all students, 59, participated in the current reported year is not a large enough sample to indicate any trend from the previous year. The reported number is accurate.</v>
      </c>
      <c r="BA550" s="49"/>
      <c r="BB550" s="49"/>
      <c r="BC550" s="49"/>
      <c r="BD550" s="49"/>
      <c r="BE550" s="49"/>
      <c r="BF550" s="49"/>
      <c r="BG550" s="49"/>
    </row>
    <row r="551" spans="1:59" ht="120">
      <c r="A551" s="13" t="s">
        <v>2036</v>
      </c>
      <c r="B551" s="14" t="s">
        <v>45</v>
      </c>
      <c r="C551" s="14" t="s">
        <v>46</v>
      </c>
      <c r="D551" s="14" t="s">
        <v>47</v>
      </c>
      <c r="E551" s="14" t="s">
        <v>2030</v>
      </c>
      <c r="F551" s="14" t="s">
        <v>2031</v>
      </c>
      <c r="G551" s="13" t="s">
        <v>127</v>
      </c>
      <c r="H551" s="14" t="s">
        <v>380</v>
      </c>
      <c r="I551" s="14" t="s">
        <v>381</v>
      </c>
      <c r="J551" s="14" t="s">
        <v>382</v>
      </c>
      <c r="K551" s="14" t="s">
        <v>130</v>
      </c>
      <c r="L551" s="14" t="s">
        <v>53</v>
      </c>
      <c r="M551" s="14"/>
      <c r="N551" s="14"/>
      <c r="O551" s="14" t="s">
        <v>54</v>
      </c>
      <c r="P551" s="14" t="s">
        <v>341</v>
      </c>
      <c r="Q551" s="14">
        <v>11</v>
      </c>
      <c r="R551" s="14" t="s">
        <v>306</v>
      </c>
      <c r="S551" s="14" t="s">
        <v>58</v>
      </c>
      <c r="T551" s="50" t="s">
        <v>2037</v>
      </c>
      <c r="U551" s="50"/>
      <c r="V551" s="50" t="s">
        <v>2037</v>
      </c>
      <c r="W551" s="26" t="s">
        <v>2038</v>
      </c>
      <c r="X551" s="50"/>
      <c r="Y551" s="50"/>
      <c r="Z551" s="50"/>
      <c r="AA551" s="23"/>
      <c r="AB551" s="23"/>
      <c r="AC551" s="23"/>
      <c r="AD551" s="23"/>
      <c r="AE551" s="23"/>
      <c r="AF551" s="23"/>
      <c r="AG551" s="23"/>
      <c r="AH551" s="23" t="s">
        <v>61</v>
      </c>
      <c r="AI551" s="23" t="s">
        <v>62</v>
      </c>
      <c r="AJ551" s="14"/>
      <c r="AK551" s="50"/>
      <c r="AL551" s="50"/>
      <c r="AM551" s="50"/>
      <c r="AN551" s="50"/>
      <c r="AO551" s="50"/>
      <c r="AP551" s="50" t="str">
        <f t="shared" si="24"/>
        <v/>
      </c>
      <c r="AQ551" s="50" t="str">
        <f t="shared" si="25"/>
        <v>Files have been resubmitted. Wisconsin discovered an issue with reporting results from several independent charter schools.</v>
      </c>
      <c r="AR551" s="49"/>
      <c r="AS551" s="50" t="str">
        <f t="shared" si="26"/>
        <v>Exclude</v>
      </c>
      <c r="AT551" s="50" t="str">
        <f>IF(VLOOKUP($A551,'Data Notes - Working'!$A$2:$BP$571,55,FALSE)=0,"",VLOOKUP($A551,'Data Notes - Working'!$A$2:$BP$571,55,FALSE))</f>
        <v>No</v>
      </c>
      <c r="AU551" s="50" t="str">
        <f>IF(VLOOKUP($A551,'Data Notes - Working'!$A$2:$BP$571,56,FALSE)=0,"",VLOOKUP($A551,'Data Notes - Working'!$A$2:$BP$571,56,FALSE))</f>
        <v>Resolved</v>
      </c>
      <c r="AV551" s="50" t="str">
        <f>IF(VLOOKUP($A551,'Data Notes - Working'!$A$2:$BP$571,57,FALSE)=0,"",VLOOKUP($A551,'Data Notes - Working'!$A$2:$BP$571,57,FALSE))</f>
        <v/>
      </c>
      <c r="AW551" s="50" t="str">
        <f>IF(VLOOKUP($A551,'Data Notes - Working'!$A$2:$BP$571,58,FALSE)=0,"",VLOOKUP($A551,'Data Notes - Working'!$A$2:$BP$571,58,FALSE))</f>
        <v/>
      </c>
      <c r="AX551" s="50" t="str">
        <f>IF(VLOOKUP(A551,'Data Notes - Working'!A550:BP1119,59,FALSE)=0,"",VLOOKUP(A551,'Data Notes - Working'!A550:BP1119,59,FALSE))</f>
        <v/>
      </c>
      <c r="AY551" s="50" t="str">
        <f>IF(VLOOKUP($A551,'Data Notes - Working'!$A$2:$BP$571,60,FALSE)=0,"",VLOOKUP($A551,'Data Notes - Working'!$A$2:$BP$571,60,FALSE))</f>
        <v/>
      </c>
      <c r="AZ551" s="50" t="str">
        <f>IF(VLOOKUP($A551,'Data Notes - Working'!$A$2:$BP$571,61,FALSE)=0,"",VLOOKUP($A551,'Data Notes - Working'!$A$2:$BP$571,61,FALSE))</f>
        <v/>
      </c>
      <c r="BA551" s="49"/>
      <c r="BB551" s="49"/>
      <c r="BC551" s="49"/>
      <c r="BD551" s="49"/>
      <c r="BE551" s="49"/>
      <c r="BF551" s="49"/>
      <c r="BG551" s="49"/>
    </row>
    <row r="552" spans="1:59" ht="165">
      <c r="A552" s="13" t="s">
        <v>2039</v>
      </c>
      <c r="B552" s="14" t="s">
        <v>45</v>
      </c>
      <c r="C552" s="14" t="s">
        <v>46</v>
      </c>
      <c r="D552" s="14" t="s">
        <v>47</v>
      </c>
      <c r="E552" s="14" t="s">
        <v>2030</v>
      </c>
      <c r="F552" s="14" t="s">
        <v>2031</v>
      </c>
      <c r="G552" s="13" t="s">
        <v>179</v>
      </c>
      <c r="H552" s="14">
        <v>185</v>
      </c>
      <c r="I552" s="14">
        <v>588</v>
      </c>
      <c r="J552" s="14" t="s">
        <v>73</v>
      </c>
      <c r="K552" s="14" t="s">
        <v>180</v>
      </c>
      <c r="L552" s="14" t="s">
        <v>53</v>
      </c>
      <c r="M552" s="14" t="s">
        <v>54</v>
      </c>
      <c r="N552" s="14"/>
      <c r="O552" s="14"/>
      <c r="P552" s="14" t="s">
        <v>315</v>
      </c>
      <c r="Q552" s="14" t="s">
        <v>56</v>
      </c>
      <c r="R552" s="14" t="s">
        <v>68</v>
      </c>
      <c r="S552" s="14" t="s">
        <v>58</v>
      </c>
      <c r="T552" s="50" t="s">
        <v>2040</v>
      </c>
      <c r="U552" s="50"/>
      <c r="V552" s="50" t="s">
        <v>2040</v>
      </c>
      <c r="W552" s="26" t="s">
        <v>2041</v>
      </c>
      <c r="X552" s="50"/>
      <c r="Y552" s="50"/>
      <c r="Z552" s="50"/>
      <c r="AA552" s="23" t="s">
        <v>54</v>
      </c>
      <c r="AB552" s="23"/>
      <c r="AC552" s="23"/>
      <c r="AD552" s="23" t="s">
        <v>2042</v>
      </c>
      <c r="AE552" s="23" t="s">
        <v>133</v>
      </c>
      <c r="AF552" s="23" t="s">
        <v>133</v>
      </c>
      <c r="AG552" s="23" t="s">
        <v>141</v>
      </c>
      <c r="AH552" s="23" t="s">
        <v>61</v>
      </c>
      <c r="AI552" s="23" t="s">
        <v>101</v>
      </c>
      <c r="AJ552" s="50"/>
      <c r="AK552" s="50" t="s">
        <v>2043</v>
      </c>
      <c r="AL552" s="50"/>
      <c r="AM552" s="50"/>
      <c r="AN552" s="50"/>
      <c r="AO552" s="50"/>
      <c r="AP552" s="50" t="str">
        <f t="shared" si="24"/>
        <v>Low Participation Rate (FS185): The participation rate for HOM, FCS students range from 91.05 to 94.96%. The ESEA, as amended, requires that States annually measure the achievement of not less than 95 percent of all students, and 95 percent of all students in each subgroup of students. Please revise data and resubmit and/or provide an explanatory data note.</v>
      </c>
      <c r="AQ552" s="50" t="str">
        <f t="shared" si="25"/>
        <v xml:space="preserve">The Office of Educational Accountability (OEA) and Office of Student Assessment (OSA) send out a letter from the Deputy State Superintendent insisting the importance of test participation to school District Administrators (DA) and District Assessment Coordinators (DACs) before the beginning of the test window. The letter outlines how test participation ought to be considered both as an ethical issue as well as a critical pathway to educational equity. </v>
      </c>
      <c r="AR552" s="49"/>
      <c r="AS552" s="50" t="str">
        <f t="shared" si="26"/>
        <v>Include</v>
      </c>
      <c r="AT552" s="50" t="str">
        <f>IF(VLOOKUP($A552,'Data Notes - Working'!$A$2:$BP$571,55,FALSE)=0,"",VLOOKUP($A552,'Data Notes - Working'!$A$2:$BP$571,55,FALSE))</f>
        <v>SEA only issue</v>
      </c>
      <c r="AU552" s="50" t="str">
        <f>IF(VLOOKUP($A552,'Data Notes - Working'!$A$2:$BP$571,56,FALSE)=0,"",VLOOKUP($A552,'Data Notes - Working'!$A$2:$BP$571,56,FALSE))</f>
        <v/>
      </c>
      <c r="AV552" s="50" t="str">
        <f>IF(VLOOKUP($A552,'Data Notes - Working'!$A$2:$BP$571,57,FALSE)=0,"",VLOOKUP($A552,'Data Notes - Working'!$A$2:$BP$571,57,FALSE))</f>
        <v/>
      </c>
      <c r="AW552" s="50" t="str">
        <f>IF(VLOOKUP($A552,'Data Notes - Working'!$A$2:$BP$571,58,FALSE)=0,"",VLOOKUP($A552,'Data Notes - Working'!$A$2:$BP$571,58,FALSE))</f>
        <v/>
      </c>
      <c r="AX552" s="50" t="str">
        <f>IF(VLOOKUP(A552,'Data Notes - Working'!A551:BP1120,59,FALSE)=0,"",VLOOKUP(A552,'Data Notes - Working'!A551:BP1120,59,FALSE))</f>
        <v>No</v>
      </c>
      <c r="AY552" s="50" t="str">
        <f>IF(VLOOKUP($A552,'Data Notes - Working'!$A$2:$BP$571,60,FALSE)=0,"",VLOOKUP($A552,'Data Notes - Working'!$A$2:$BP$571,60,FALSE))</f>
        <v>Low Participation Rate (FS185): The participation rate for HOM, FCS students range from 91.05 to 94.96%. The ESEA, as amended, requires that States annually measure the achievement of not less than 95 percent of all students, and 95 percent of all students in each subgroup of students. Please revise data and resubmit and/or provide an explanatory data note.</v>
      </c>
      <c r="AZ552" s="50" t="str">
        <f>IF(VLOOKUP($A552,'Data Notes - Working'!$A$2:$BP$571,61,FALSE)=0,"",VLOOKUP($A552,'Data Notes - Working'!$A$2:$BP$571,61,FALSE))</f>
        <v xml:space="preserve">The Office of Educational Accountability (OEA) and Office of Student Assessment (OSA) send out a letter from the Deputy State Superintendent insisting the importance of test participation to school District Administrators (DA) and District Assessment Coordinators (DACs) before the beginning of the test window. The letter outlines how test participation ought to be considered both as an ethical issue as well as a critical pathway to educational equity. </v>
      </c>
      <c r="BA552" s="49"/>
      <c r="BB552" s="49"/>
      <c r="BC552" s="49"/>
      <c r="BD552" s="49"/>
      <c r="BE552" s="49"/>
      <c r="BF552" s="49"/>
      <c r="BG552" s="49"/>
    </row>
    <row r="553" spans="1:59" ht="165">
      <c r="A553" s="13" t="s">
        <v>2044</v>
      </c>
      <c r="B553" s="14" t="s">
        <v>45</v>
      </c>
      <c r="C553" s="14" t="s">
        <v>46</v>
      </c>
      <c r="D553" s="14" t="s">
        <v>47</v>
      </c>
      <c r="E553" s="14" t="s">
        <v>2030</v>
      </c>
      <c r="F553" s="14" t="s">
        <v>2031</v>
      </c>
      <c r="G553" s="13" t="s">
        <v>179</v>
      </c>
      <c r="H553" s="14">
        <v>188</v>
      </c>
      <c r="I553" s="14">
        <v>589</v>
      </c>
      <c r="J553" s="14" t="s">
        <v>73</v>
      </c>
      <c r="K553" s="14" t="s">
        <v>180</v>
      </c>
      <c r="L553" s="14" t="s">
        <v>53</v>
      </c>
      <c r="M553" s="14"/>
      <c r="N553" s="14" t="s">
        <v>54</v>
      </c>
      <c r="O553" s="14"/>
      <c r="P553" s="14" t="s">
        <v>315</v>
      </c>
      <c r="Q553" s="14" t="s">
        <v>56</v>
      </c>
      <c r="R553" s="14" t="s">
        <v>68</v>
      </c>
      <c r="S553" s="14" t="s">
        <v>58</v>
      </c>
      <c r="T553" s="50" t="s">
        <v>1105</v>
      </c>
      <c r="U553" s="50"/>
      <c r="V553" s="50" t="s">
        <v>1105</v>
      </c>
      <c r="W553" s="26" t="s">
        <v>2041</v>
      </c>
      <c r="X553" s="50"/>
      <c r="Y553" s="50"/>
      <c r="Z553" s="50"/>
      <c r="AA553" s="23"/>
      <c r="AB553" s="23" t="s">
        <v>54</v>
      </c>
      <c r="AC553" s="23"/>
      <c r="AD553" s="23" t="s">
        <v>2042</v>
      </c>
      <c r="AE553" s="23" t="s">
        <v>133</v>
      </c>
      <c r="AF553" s="23" t="s">
        <v>133</v>
      </c>
      <c r="AG553" s="23" t="s">
        <v>141</v>
      </c>
      <c r="AH553" s="23" t="s">
        <v>61</v>
      </c>
      <c r="AI553" s="23" t="s">
        <v>101</v>
      </c>
      <c r="AJ553" s="50"/>
      <c r="AK553" s="50" t="s">
        <v>2045</v>
      </c>
      <c r="AL553" s="50"/>
      <c r="AM553" s="50"/>
      <c r="AN553" s="50"/>
      <c r="AO553" s="50"/>
      <c r="AP553" s="50" t="str">
        <f t="shared" si="24"/>
        <v>Low Participation Rate (FS188): The participation rate for HOM, FCS students range from 90.93 to 94.71%. The ESEA, as amended, requires that States annually measure the achievement of not less than 95 percent of all students, and 95 percent of all students in each subgroup of students. Please revise data and resubmit and/or provide an explanatory data note.</v>
      </c>
      <c r="AQ553" s="50" t="str">
        <f t="shared" si="25"/>
        <v xml:space="preserve">The Office of Educational Accountability (OEA) and Office of Student Assessment (OSA) send out a letter from the Deputy State Superintendent insisting the importance of test participation to school District Administrators (DA) and District Assessment Coordinators (DACs) before the beginning of the test window. The letter outlines how test participation ought to be considered both as an ethical issue as well as a critical pathway to educational equity. </v>
      </c>
      <c r="AR553" s="49"/>
      <c r="AS553" s="50" t="str">
        <f t="shared" si="26"/>
        <v>Include</v>
      </c>
      <c r="AT553" s="50" t="str">
        <f>IF(VLOOKUP($A553,'Data Notes - Working'!$A$2:$BP$571,55,FALSE)=0,"",VLOOKUP($A553,'Data Notes - Working'!$A$2:$BP$571,55,FALSE))</f>
        <v>SEA only issue</v>
      </c>
      <c r="AU553" s="50" t="str">
        <f>IF(VLOOKUP($A553,'Data Notes - Working'!$A$2:$BP$571,56,FALSE)=0,"",VLOOKUP($A553,'Data Notes - Working'!$A$2:$BP$571,56,FALSE))</f>
        <v/>
      </c>
      <c r="AV553" s="50" t="str">
        <f>IF(VLOOKUP($A553,'Data Notes - Working'!$A$2:$BP$571,57,FALSE)=0,"",VLOOKUP($A553,'Data Notes - Working'!$A$2:$BP$571,57,FALSE))</f>
        <v/>
      </c>
      <c r="AW553" s="50" t="str">
        <f>IF(VLOOKUP($A553,'Data Notes - Working'!$A$2:$BP$571,58,FALSE)=0,"",VLOOKUP($A553,'Data Notes - Working'!$A$2:$BP$571,58,FALSE))</f>
        <v/>
      </c>
      <c r="AX553" s="50" t="str">
        <f>IF(VLOOKUP(A553,'Data Notes - Working'!A552:BP1121,59,FALSE)=0,"",VLOOKUP(A553,'Data Notes - Working'!A552:BP1121,59,FALSE))</f>
        <v>No</v>
      </c>
      <c r="AY553" s="50" t="str">
        <f>IF(VLOOKUP($A553,'Data Notes - Working'!$A$2:$BP$571,60,FALSE)=0,"",VLOOKUP($A553,'Data Notes - Working'!$A$2:$BP$571,60,FALSE))</f>
        <v>Low Participation Rate (FS188): The participation rate for HOM, FCS students range from 90.93 to 94.71%. The ESEA, as amended, requires that States annually measure the achievement of not less than 95 percent of all students, and 95 percent of all students in each subgroup of students. Please revise data and resubmit and/or provide an explanatory data note.</v>
      </c>
      <c r="AZ553" s="50" t="str">
        <f>IF(VLOOKUP($A553,'Data Notes - Working'!$A$2:$BP$571,61,FALSE)=0,"",VLOOKUP($A553,'Data Notes - Working'!$A$2:$BP$571,61,FALSE))</f>
        <v xml:space="preserve">The Office of Educational Accountability (OEA) and Office of Student Assessment (OSA) send out a letter from the Deputy State Superintendent insisting the importance of test participation to school District Administrators (DA) and District Assessment Coordinators (DACs) before the beginning of the test window. The letter outlines how test participation ought to be considered both as an ethical issue as well as a critical pathway to educational equity. </v>
      </c>
      <c r="BA553" s="49"/>
      <c r="BB553" s="49"/>
      <c r="BC553" s="49"/>
      <c r="BD553" s="49"/>
      <c r="BE553" s="49"/>
      <c r="BF553" s="49"/>
      <c r="BG553" s="49"/>
    </row>
    <row r="554" spans="1:59" ht="150">
      <c r="A554" s="13" t="s">
        <v>2046</v>
      </c>
      <c r="B554" s="14" t="s">
        <v>45</v>
      </c>
      <c r="C554" s="14" t="s">
        <v>46</v>
      </c>
      <c r="D554" s="14" t="s">
        <v>47</v>
      </c>
      <c r="E554" s="14" t="s">
        <v>2030</v>
      </c>
      <c r="F554" s="14" t="s">
        <v>2031</v>
      </c>
      <c r="G554" s="17" t="s">
        <v>136</v>
      </c>
      <c r="H554" s="18">
        <v>185</v>
      </c>
      <c r="I554" s="14">
        <v>588</v>
      </c>
      <c r="J554" s="14" t="s">
        <v>73</v>
      </c>
      <c r="K554" s="14" t="s">
        <v>137</v>
      </c>
      <c r="L554" s="14" t="s">
        <v>53</v>
      </c>
      <c r="M554" s="14"/>
      <c r="N554" s="14"/>
      <c r="O554" s="14"/>
      <c r="P554" s="14"/>
      <c r="Q554" s="14"/>
      <c r="R554" s="14"/>
      <c r="S554" s="14"/>
      <c r="T554" s="49" t="s">
        <v>2047</v>
      </c>
      <c r="U554" s="49"/>
      <c r="V554" s="49"/>
      <c r="W554" s="26" t="s">
        <v>64</v>
      </c>
      <c r="X554" s="49"/>
      <c r="Y554" s="49" t="s">
        <v>857</v>
      </c>
      <c r="Z554" s="56" t="s">
        <v>858</v>
      </c>
      <c r="AA554" s="23" t="s">
        <v>54</v>
      </c>
      <c r="AB554" s="14"/>
      <c r="AC554" s="14"/>
      <c r="AD554" s="14" t="s">
        <v>139</v>
      </c>
      <c r="AE554" s="14" t="s">
        <v>133</v>
      </c>
      <c r="AF554" s="14" t="s">
        <v>140</v>
      </c>
      <c r="AG554" s="14" t="s">
        <v>141</v>
      </c>
      <c r="AH554" s="14" t="s">
        <v>61</v>
      </c>
      <c r="AI554" s="14" t="s">
        <v>859</v>
      </c>
      <c r="AJ554" s="14"/>
      <c r="AK554" s="50" t="s">
        <v>2048</v>
      </c>
      <c r="AL554" s="50"/>
      <c r="AM554" s="49" t="s">
        <v>860</v>
      </c>
      <c r="AN554" s="50"/>
      <c r="AO554" s="50"/>
      <c r="AP554" s="50" t="str">
        <f t="shared" si="24"/>
        <v>1% CWD Alternate Assessment Participation: Students with Disabilities (IDEA) (CWD) taking the alternate assessment based on alternate achievement standards (ALTPARTALTACH) make up 1.0%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Q554" s="50" t="str">
        <f t="shared" si="25"/>
        <v/>
      </c>
      <c r="AR554" s="49"/>
      <c r="AS554" s="50" t="str">
        <f t="shared" si="26"/>
        <v>Include</v>
      </c>
      <c r="AT554" s="50" t="str">
        <f>IF(VLOOKUP($A554,'Data Notes - Working'!$A$2:$BP$571,55,FALSE)=0,"",VLOOKUP($A554,'Data Notes - Working'!$A$2:$BP$571,55,FALSE))</f>
        <v/>
      </c>
      <c r="AU554" s="50" t="str">
        <f>IF(VLOOKUP($A554,'Data Notes - Working'!$A$2:$BP$571,56,FALSE)=0,"",VLOOKUP($A554,'Data Notes - Working'!$A$2:$BP$571,56,FALSE))</f>
        <v/>
      </c>
      <c r="AV554" s="50" t="str">
        <f>IF(VLOOKUP($A554,'Data Notes - Working'!$A$2:$BP$571,57,FALSE)=0,"",VLOOKUP($A554,'Data Notes - Working'!$A$2:$BP$571,57,FALSE))</f>
        <v>No state response</v>
      </c>
      <c r="AW554" s="50" t="str">
        <f>IF(VLOOKUP($A554,'Data Notes - Working'!$A$2:$BP$571,58,FALSE)=0,"",VLOOKUP($A554,'Data Notes - Working'!$A$2:$BP$571,58,FALSE))</f>
        <v>No state response</v>
      </c>
      <c r="AX554" s="50" t="str">
        <f>IF(VLOOKUP(A554,'Data Notes - Working'!A553:BP1122,59,FALSE)=0,"",VLOOKUP(A554,'Data Notes - Working'!A553:BP1122,59,FALSE))</f>
        <v/>
      </c>
      <c r="AY554" s="50" t="str">
        <f>IF(VLOOKUP($A554,'Data Notes - Working'!$A$2:$BP$571,60,FALSE)=0,"",VLOOKUP($A554,'Data Notes - Working'!$A$2:$BP$571,60,FALSE))</f>
        <v>1% CWD Alternate Assessment Participation: Students with Disabilities (IDEA) (CWD) taking the alternate assessment based on alternate achievement standards (ALTPARTALTACH) make up 1.0%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554" s="50" t="str">
        <f>IF(VLOOKUP($A554,'Data Notes - Working'!$A$2:$BP$571,61,FALSE)=0,"",VLOOKUP($A554,'Data Notes - Working'!$A$2:$BP$571,61,FALSE))</f>
        <v/>
      </c>
      <c r="BA554" s="49"/>
      <c r="BB554" s="49"/>
      <c r="BC554" s="49"/>
      <c r="BD554" s="49"/>
      <c r="BE554" s="49"/>
      <c r="BF554" s="49"/>
      <c r="BG554" s="49"/>
    </row>
    <row r="555" spans="1:59" ht="150">
      <c r="A555" s="13" t="s">
        <v>2049</v>
      </c>
      <c r="B555" s="14" t="s">
        <v>45</v>
      </c>
      <c r="C555" s="14" t="s">
        <v>46</v>
      </c>
      <c r="D555" s="14" t="s">
        <v>47</v>
      </c>
      <c r="E555" s="14" t="s">
        <v>2030</v>
      </c>
      <c r="F555" s="14" t="s">
        <v>2031</v>
      </c>
      <c r="G555" s="17" t="s">
        <v>136</v>
      </c>
      <c r="H555" s="18">
        <v>188</v>
      </c>
      <c r="I555" s="14">
        <v>589</v>
      </c>
      <c r="J555" s="14" t="s">
        <v>73</v>
      </c>
      <c r="K555" s="14" t="s">
        <v>137</v>
      </c>
      <c r="L555" s="14" t="s">
        <v>53</v>
      </c>
      <c r="M555" s="14"/>
      <c r="N555" s="14"/>
      <c r="O555" s="14"/>
      <c r="P555" s="14"/>
      <c r="Q555" s="14"/>
      <c r="R555" s="14"/>
      <c r="S555" s="14"/>
      <c r="T555" s="49" t="s">
        <v>2050</v>
      </c>
      <c r="U555" s="49"/>
      <c r="V555" s="49"/>
      <c r="W555" s="26" t="s">
        <v>64</v>
      </c>
      <c r="X555" s="49"/>
      <c r="Y555" s="49" t="s">
        <v>857</v>
      </c>
      <c r="Z555" s="56" t="s">
        <v>858</v>
      </c>
      <c r="AA555" s="14"/>
      <c r="AB555" s="23" t="s">
        <v>54</v>
      </c>
      <c r="AC555" s="14"/>
      <c r="AD555" s="14" t="s">
        <v>139</v>
      </c>
      <c r="AE555" s="14" t="s">
        <v>133</v>
      </c>
      <c r="AF555" s="14" t="s">
        <v>140</v>
      </c>
      <c r="AG555" s="14" t="s">
        <v>141</v>
      </c>
      <c r="AH555" s="14" t="s">
        <v>61</v>
      </c>
      <c r="AI555" s="14" t="s">
        <v>859</v>
      </c>
      <c r="AJ555" s="14"/>
      <c r="AK555" s="50" t="s">
        <v>1448</v>
      </c>
      <c r="AL555" s="50"/>
      <c r="AM555" s="49" t="s">
        <v>860</v>
      </c>
      <c r="AN555" s="49"/>
      <c r="AO555" s="49"/>
      <c r="AP555" s="50" t="str">
        <f t="shared" si="24"/>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Q555" s="50" t="str">
        <f t="shared" si="25"/>
        <v/>
      </c>
      <c r="AR555" s="49"/>
      <c r="AS555" s="50" t="str">
        <f t="shared" si="26"/>
        <v>Include</v>
      </c>
      <c r="AT555" s="50" t="str">
        <f>IF(VLOOKUP($A555,'Data Notes - Working'!$A$2:$BP$571,55,FALSE)=0,"",VLOOKUP($A555,'Data Notes - Working'!$A$2:$BP$571,55,FALSE))</f>
        <v/>
      </c>
      <c r="AU555" s="50" t="str">
        <f>IF(VLOOKUP($A555,'Data Notes - Working'!$A$2:$BP$571,56,FALSE)=0,"",VLOOKUP($A555,'Data Notes - Working'!$A$2:$BP$571,56,FALSE))</f>
        <v/>
      </c>
      <c r="AV555" s="50" t="str">
        <f>IF(VLOOKUP($A555,'Data Notes - Working'!$A$2:$BP$571,57,FALSE)=0,"",VLOOKUP($A555,'Data Notes - Working'!$A$2:$BP$571,57,FALSE))</f>
        <v>No state response</v>
      </c>
      <c r="AW555" s="50" t="str">
        <f>IF(VLOOKUP($A555,'Data Notes - Working'!$A$2:$BP$571,58,FALSE)=0,"",VLOOKUP($A555,'Data Notes - Working'!$A$2:$BP$571,58,FALSE))</f>
        <v>No state response</v>
      </c>
      <c r="AX555" s="50" t="str">
        <f>IF(VLOOKUP(A555,'Data Notes - Working'!A554:BP1123,59,FALSE)=0,"",VLOOKUP(A555,'Data Notes - Working'!A554:BP1123,59,FALSE))</f>
        <v/>
      </c>
      <c r="AY555" s="50" t="str">
        <f>IF(VLOOKUP($A555,'Data Notes - Working'!$A$2:$BP$571,60,FALSE)=0,"",VLOOKUP($A555,'Data Notes - Working'!$A$2:$BP$571,60,FALSE))</f>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555" s="50" t="str">
        <f>IF(VLOOKUP($A555,'Data Notes - Working'!$A$2:$BP$571,61,FALSE)=0,"",VLOOKUP($A555,'Data Notes - Working'!$A$2:$BP$571,61,FALSE))</f>
        <v/>
      </c>
      <c r="BA555" s="49"/>
      <c r="BB555" s="49"/>
      <c r="BC555" s="49"/>
      <c r="BD555" s="49"/>
      <c r="BE555" s="49"/>
      <c r="BF555" s="49"/>
      <c r="BG555" s="49"/>
    </row>
    <row r="556" spans="1:59" ht="150">
      <c r="A556" s="13" t="s">
        <v>2051</v>
      </c>
      <c r="B556" s="14" t="s">
        <v>45</v>
      </c>
      <c r="C556" s="14" t="s">
        <v>46</v>
      </c>
      <c r="D556" s="14" t="s">
        <v>47</v>
      </c>
      <c r="E556" s="14" t="s">
        <v>2030</v>
      </c>
      <c r="F556" s="14" t="s">
        <v>2031</v>
      </c>
      <c r="G556" s="17" t="s">
        <v>136</v>
      </c>
      <c r="H556" s="18">
        <v>189</v>
      </c>
      <c r="I556" s="14">
        <v>590</v>
      </c>
      <c r="J556" s="14" t="s">
        <v>73</v>
      </c>
      <c r="K556" s="14" t="s">
        <v>137</v>
      </c>
      <c r="L556" s="14" t="s">
        <v>53</v>
      </c>
      <c r="M556" s="14"/>
      <c r="N556" s="14"/>
      <c r="O556" s="14"/>
      <c r="P556" s="14"/>
      <c r="Q556" s="14"/>
      <c r="R556" s="14"/>
      <c r="S556" s="14"/>
      <c r="T556" s="49" t="s">
        <v>2052</v>
      </c>
      <c r="U556" s="49"/>
      <c r="V556" s="49"/>
      <c r="W556" s="26" t="s">
        <v>64</v>
      </c>
      <c r="X556" s="49"/>
      <c r="Y556" s="49" t="s">
        <v>857</v>
      </c>
      <c r="Z556" s="56" t="s">
        <v>858</v>
      </c>
      <c r="AA556" s="14"/>
      <c r="AB556" s="14"/>
      <c r="AC556" s="23" t="s">
        <v>54</v>
      </c>
      <c r="AD556" s="14" t="s">
        <v>139</v>
      </c>
      <c r="AE556" s="14" t="s">
        <v>133</v>
      </c>
      <c r="AF556" s="14" t="s">
        <v>140</v>
      </c>
      <c r="AG556" s="14" t="s">
        <v>141</v>
      </c>
      <c r="AH556" s="14" t="s">
        <v>61</v>
      </c>
      <c r="AI556" s="14" t="s">
        <v>859</v>
      </c>
      <c r="AJ556" s="14"/>
      <c r="AK556" s="50" t="s">
        <v>856</v>
      </c>
      <c r="AL556" s="50"/>
      <c r="AM556" s="49" t="s">
        <v>860</v>
      </c>
      <c r="AN556" s="49"/>
      <c r="AO556" s="49"/>
      <c r="AP556" s="50" t="str">
        <f t="shared" si="24"/>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Q556" s="50" t="str">
        <f t="shared" si="25"/>
        <v/>
      </c>
      <c r="AR556" s="49"/>
      <c r="AS556" s="50" t="str">
        <f t="shared" si="26"/>
        <v>Include</v>
      </c>
      <c r="AT556" s="50" t="str">
        <f>IF(VLOOKUP($A556,'Data Notes - Working'!$A$2:$BP$571,55,FALSE)=0,"",VLOOKUP($A556,'Data Notes - Working'!$A$2:$BP$571,55,FALSE))</f>
        <v>Science-only issue</v>
      </c>
      <c r="AU556" s="50" t="str">
        <f>IF(VLOOKUP($A556,'Data Notes - Working'!$A$2:$BP$571,56,FALSE)=0,"",VLOOKUP($A556,'Data Notes - Working'!$A$2:$BP$571,56,FALSE))</f>
        <v/>
      </c>
      <c r="AV556" s="50" t="str">
        <f>IF(VLOOKUP($A556,'Data Notes - Working'!$A$2:$BP$571,57,FALSE)=0,"",VLOOKUP($A556,'Data Notes - Working'!$A$2:$BP$571,57,FALSE))</f>
        <v>No state response</v>
      </c>
      <c r="AW556" s="50" t="str">
        <f>IF(VLOOKUP($A556,'Data Notes - Working'!$A$2:$BP$571,58,FALSE)=0,"",VLOOKUP($A556,'Data Notes - Working'!$A$2:$BP$571,58,FALSE))</f>
        <v>No state response</v>
      </c>
      <c r="AX556" s="50" t="str">
        <f>IF(VLOOKUP(A556,'Data Notes - Working'!A555:BP1124,59,FALSE)=0,"",VLOOKUP(A556,'Data Notes - Working'!A555:BP1124,59,FALSE))</f>
        <v/>
      </c>
      <c r="AY556" s="50" t="str">
        <f>IF(VLOOKUP($A556,'Data Notes - Working'!$A$2:$BP$571,60,FALSE)=0,"",VLOOKUP($A556,'Data Notes - Working'!$A$2:$BP$571,60,FALSE))</f>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556" s="50" t="str">
        <f>IF(VLOOKUP($A556,'Data Notes - Working'!$A$2:$BP$571,61,FALSE)=0,"",VLOOKUP($A556,'Data Notes - Working'!$A$2:$BP$571,61,FALSE))</f>
        <v/>
      </c>
      <c r="BA556" s="49"/>
      <c r="BB556" s="49"/>
      <c r="BC556" s="49"/>
      <c r="BD556" s="49"/>
      <c r="BE556" s="49"/>
      <c r="BF556" s="49"/>
      <c r="BG556" s="49"/>
    </row>
    <row r="557" spans="1:59" ht="90">
      <c r="A557" s="13" t="s">
        <v>2053</v>
      </c>
      <c r="B557" s="14" t="s">
        <v>45</v>
      </c>
      <c r="C557" s="14" t="s">
        <v>46</v>
      </c>
      <c r="D557" s="14" t="s">
        <v>47</v>
      </c>
      <c r="E557" s="14" t="s">
        <v>2054</v>
      </c>
      <c r="F557" s="14" t="s">
        <v>2055</v>
      </c>
      <c r="G557" s="13" t="s">
        <v>72</v>
      </c>
      <c r="H557" s="14">
        <v>179</v>
      </c>
      <c r="I557" s="14">
        <v>585</v>
      </c>
      <c r="J557" s="14" t="s">
        <v>73</v>
      </c>
      <c r="K557" s="14" t="s">
        <v>74</v>
      </c>
      <c r="L557" s="14" t="s">
        <v>482</v>
      </c>
      <c r="M557" s="14"/>
      <c r="N557" s="14"/>
      <c r="O557" s="14" t="s">
        <v>54</v>
      </c>
      <c r="P557" s="14" t="s">
        <v>53</v>
      </c>
      <c r="Q557" s="14" t="s">
        <v>1428</v>
      </c>
      <c r="R557" s="14" t="s">
        <v>57</v>
      </c>
      <c r="S557" s="14" t="s">
        <v>58</v>
      </c>
      <c r="T557" s="50" t="s">
        <v>2011</v>
      </c>
      <c r="U557" s="50"/>
      <c r="V557" s="7" t="s">
        <v>2011</v>
      </c>
      <c r="W557" s="26" t="s">
        <v>2056</v>
      </c>
      <c r="X557" s="50"/>
      <c r="Y557" s="50"/>
      <c r="Z557" s="50"/>
      <c r="AA557" s="23"/>
      <c r="AB557" s="23"/>
      <c r="AC557" s="14"/>
      <c r="AD557" s="14"/>
      <c r="AE557" s="23"/>
      <c r="AF557" s="23"/>
      <c r="AG557" s="23"/>
      <c r="AH557" s="23" t="s">
        <v>61</v>
      </c>
      <c r="AI557" s="23" t="s">
        <v>62</v>
      </c>
      <c r="AJ557" s="14"/>
      <c r="AK557" s="7"/>
      <c r="AL557" s="50"/>
      <c r="AM557" s="49"/>
      <c r="AN557" s="49"/>
      <c r="AO557" s="49"/>
      <c r="AP557" s="50" t="str">
        <f t="shared" si="24"/>
        <v/>
      </c>
      <c r="AQ557" s="50" t="str">
        <f t="shared" si="25"/>
        <v>Wyoming no longer tests for grade 11. All assessment files were resubmitted with the correct data. Metadata survey was also corrected and resubmitted</v>
      </c>
      <c r="AR557" s="49"/>
      <c r="AS557" s="50" t="str">
        <f t="shared" si="26"/>
        <v>Exclude</v>
      </c>
      <c r="AT557" s="50" t="str">
        <f>IF(VLOOKUP($A557,'Data Notes - Working'!$A$2:$BP$571,55,FALSE)=0,"",VLOOKUP($A557,'Data Notes - Working'!$A$2:$BP$571,55,FALSE))</f>
        <v>No</v>
      </c>
      <c r="AU557" s="50" t="str">
        <f>IF(VLOOKUP($A557,'Data Notes - Working'!$A$2:$BP$571,56,FALSE)=0,"",VLOOKUP($A557,'Data Notes - Working'!$A$2:$BP$571,56,FALSE))</f>
        <v>Resolved</v>
      </c>
      <c r="AV557" s="50" t="str">
        <f>IF(VLOOKUP($A557,'Data Notes - Working'!$A$2:$BP$571,57,FALSE)=0,"",VLOOKUP($A557,'Data Notes - Working'!$A$2:$BP$571,57,FALSE))</f>
        <v/>
      </c>
      <c r="AW557" s="50" t="str">
        <f>IF(VLOOKUP($A557,'Data Notes - Working'!$A$2:$BP$571,58,FALSE)=0,"",VLOOKUP($A557,'Data Notes - Working'!$A$2:$BP$571,58,FALSE))</f>
        <v/>
      </c>
      <c r="AX557" s="50" t="str">
        <f>IF(VLOOKUP(A557,'Data Notes - Working'!A556:BP1125,59,FALSE)=0,"",VLOOKUP(A557,'Data Notes - Working'!A556:BP1125,59,FALSE))</f>
        <v/>
      </c>
      <c r="AY557" s="50" t="str">
        <f>IF(VLOOKUP($A557,'Data Notes - Working'!$A$2:$BP$571,60,FALSE)=0,"",VLOOKUP($A557,'Data Notes - Working'!$A$2:$BP$571,60,FALSE))</f>
        <v/>
      </c>
      <c r="AZ557" s="50" t="str">
        <f>IF(VLOOKUP($A557,'Data Notes - Working'!$A$2:$BP$571,61,FALSE)=0,"",VLOOKUP($A557,'Data Notes - Working'!$A$2:$BP$571,61,FALSE))</f>
        <v/>
      </c>
      <c r="BA557" s="49"/>
      <c r="BB557" s="49"/>
      <c r="BC557" s="49"/>
      <c r="BD557" s="49"/>
      <c r="BE557" s="49"/>
      <c r="BF557" s="49"/>
      <c r="BG557" s="49"/>
    </row>
    <row r="558" spans="1:59" ht="78.75">
      <c r="A558" s="13" t="s">
        <v>2057</v>
      </c>
      <c r="B558" s="14" t="s">
        <v>45</v>
      </c>
      <c r="C558" s="14" t="s">
        <v>46</v>
      </c>
      <c r="D558" s="14" t="s">
        <v>47</v>
      </c>
      <c r="E558" s="14" t="s">
        <v>2054</v>
      </c>
      <c r="F558" s="14" t="s">
        <v>2055</v>
      </c>
      <c r="G558" s="13" t="s">
        <v>72</v>
      </c>
      <c r="H558" s="14" t="s">
        <v>84</v>
      </c>
      <c r="I558" s="14" t="s">
        <v>85</v>
      </c>
      <c r="J558" s="14" t="s">
        <v>73</v>
      </c>
      <c r="K558" s="14" t="s">
        <v>74</v>
      </c>
      <c r="L558" s="14" t="s">
        <v>482</v>
      </c>
      <c r="M558" s="14" t="s">
        <v>54</v>
      </c>
      <c r="N558" s="14" t="s">
        <v>54</v>
      </c>
      <c r="O558" s="14"/>
      <c r="P558" s="14" t="s">
        <v>53</v>
      </c>
      <c r="Q558" s="14" t="s">
        <v>1428</v>
      </c>
      <c r="R558" s="14" t="s">
        <v>57</v>
      </c>
      <c r="S558" s="14" t="s">
        <v>58</v>
      </c>
      <c r="T558" s="50" t="s">
        <v>2058</v>
      </c>
      <c r="U558" s="50"/>
      <c r="V558" s="50" t="s">
        <v>2058</v>
      </c>
      <c r="W558" s="26" t="s">
        <v>2056</v>
      </c>
      <c r="X558" s="50"/>
      <c r="Y558" s="50"/>
      <c r="Z558" s="50"/>
      <c r="AA558" s="14"/>
      <c r="AB558" s="14"/>
      <c r="AC558" s="23"/>
      <c r="AD558" s="14"/>
      <c r="AE558" s="23"/>
      <c r="AF558" s="23"/>
      <c r="AG558" s="23"/>
      <c r="AH558" s="23" t="s">
        <v>61</v>
      </c>
      <c r="AI558" s="23" t="s">
        <v>62</v>
      </c>
      <c r="AJ558" s="14"/>
      <c r="AK558" s="50"/>
      <c r="AL558" s="50"/>
      <c r="AM558" s="49"/>
      <c r="AN558" s="49"/>
      <c r="AO558" s="49"/>
      <c r="AP558" s="50" t="str">
        <f t="shared" si="24"/>
        <v/>
      </c>
      <c r="AQ558" s="50" t="str">
        <f t="shared" si="25"/>
        <v>Wyoming no longer tests for grade 11. All assessment files were resubmitted with the correct data. Metadata survey was also corrected and resubmitted</v>
      </c>
      <c r="AR558" s="49"/>
      <c r="AS558" s="50" t="str">
        <f t="shared" si="26"/>
        <v>Exclude</v>
      </c>
      <c r="AT558" s="50" t="str">
        <f>IF(VLOOKUP($A558,'Data Notes - Working'!$A$2:$BP$571,55,FALSE)=0,"",VLOOKUP($A558,'Data Notes - Working'!$A$2:$BP$571,55,FALSE))</f>
        <v>No</v>
      </c>
      <c r="AU558" s="50" t="str">
        <f>IF(VLOOKUP($A558,'Data Notes - Working'!$A$2:$BP$571,56,FALSE)=0,"",VLOOKUP($A558,'Data Notes - Working'!$A$2:$BP$571,56,FALSE))</f>
        <v>Resolved</v>
      </c>
      <c r="AV558" s="50" t="str">
        <f>IF(VLOOKUP($A558,'Data Notes - Working'!$A$2:$BP$571,57,FALSE)=0,"",VLOOKUP($A558,'Data Notes - Working'!$A$2:$BP$571,57,FALSE))</f>
        <v/>
      </c>
      <c r="AW558" s="50" t="str">
        <f>IF(VLOOKUP($A558,'Data Notes - Working'!$A$2:$BP$571,58,FALSE)=0,"",VLOOKUP($A558,'Data Notes - Working'!$A$2:$BP$571,58,FALSE))</f>
        <v/>
      </c>
      <c r="AX558" s="50" t="str">
        <f>IF(VLOOKUP(A558,'Data Notes - Working'!A557:BP1126,59,FALSE)=0,"",VLOOKUP(A558,'Data Notes - Working'!A557:BP1126,59,FALSE))</f>
        <v/>
      </c>
      <c r="AY558" s="50" t="str">
        <f>IF(VLOOKUP($A558,'Data Notes - Working'!$A$2:$BP$571,60,FALSE)=0,"",VLOOKUP($A558,'Data Notes - Working'!$A$2:$BP$571,60,FALSE))</f>
        <v/>
      </c>
      <c r="AZ558" s="50" t="str">
        <f>IF(VLOOKUP($A558,'Data Notes - Working'!$A$2:$BP$571,61,FALSE)=0,"",VLOOKUP($A558,'Data Notes - Working'!$A$2:$BP$571,61,FALSE))</f>
        <v/>
      </c>
      <c r="BA558" s="49"/>
      <c r="BB558" s="49"/>
      <c r="BC558" s="49"/>
      <c r="BD558" s="49"/>
      <c r="BE558" s="49"/>
      <c r="BF558" s="49"/>
      <c r="BG558" s="49"/>
    </row>
    <row r="559" spans="1:59" ht="78.75">
      <c r="A559" s="13" t="s">
        <v>2059</v>
      </c>
      <c r="B559" s="14" t="s">
        <v>45</v>
      </c>
      <c r="C559" s="14" t="s">
        <v>46</v>
      </c>
      <c r="D559" s="14" t="s">
        <v>47</v>
      </c>
      <c r="E559" s="14" t="s">
        <v>2054</v>
      </c>
      <c r="F559" s="14" t="s">
        <v>2055</v>
      </c>
      <c r="G559" s="13" t="s">
        <v>88</v>
      </c>
      <c r="H559" s="16">
        <v>189</v>
      </c>
      <c r="I559" s="14">
        <v>590</v>
      </c>
      <c r="J559" s="14" t="s">
        <v>73</v>
      </c>
      <c r="K559" s="14" t="s">
        <v>74</v>
      </c>
      <c r="L559" s="14" t="s">
        <v>482</v>
      </c>
      <c r="M559" s="14"/>
      <c r="N559" s="14"/>
      <c r="O559" s="14" t="s">
        <v>54</v>
      </c>
      <c r="P559" s="14" t="s">
        <v>53</v>
      </c>
      <c r="Q559" s="14" t="s">
        <v>1428</v>
      </c>
      <c r="R559" s="14" t="s">
        <v>57</v>
      </c>
      <c r="S559" s="14" t="s">
        <v>58</v>
      </c>
      <c r="T559" s="50" t="s">
        <v>2060</v>
      </c>
      <c r="U559" s="50"/>
      <c r="V559" s="50" t="s">
        <v>2060</v>
      </c>
      <c r="W559" s="26" t="s">
        <v>2056</v>
      </c>
      <c r="X559" s="50"/>
      <c r="Y559" s="50"/>
      <c r="Z559" s="50"/>
      <c r="AA559" s="23"/>
      <c r="AB559" s="23"/>
      <c r="AC559" s="14"/>
      <c r="AD559" s="14"/>
      <c r="AE559" s="23"/>
      <c r="AF559" s="23"/>
      <c r="AG559" s="23"/>
      <c r="AH559" s="23" t="s">
        <v>61</v>
      </c>
      <c r="AI559" s="23" t="s">
        <v>62</v>
      </c>
      <c r="AJ559" s="14"/>
      <c r="AK559" s="50"/>
      <c r="AL559" s="50"/>
      <c r="AM559" s="49"/>
      <c r="AN559" s="49"/>
      <c r="AO559" s="49"/>
      <c r="AP559" s="50" t="str">
        <f t="shared" si="24"/>
        <v/>
      </c>
      <c r="AQ559" s="50" t="str">
        <f t="shared" si="25"/>
        <v>Wyoming no longer tests for grade 11. All assessment files were resubmitted with the correct data. Metadata survey was also corrected and resubmitted</v>
      </c>
      <c r="AR559" s="49"/>
      <c r="AS559" s="50" t="str">
        <f t="shared" si="26"/>
        <v>Exclude</v>
      </c>
      <c r="AT559" s="50" t="str">
        <f>IF(VLOOKUP($A559,'Data Notes - Working'!$A$2:$BP$571,55,FALSE)=0,"",VLOOKUP($A559,'Data Notes - Working'!$A$2:$BP$571,55,FALSE))</f>
        <v>No</v>
      </c>
      <c r="AU559" s="50" t="str">
        <f>IF(VLOOKUP($A559,'Data Notes - Working'!$A$2:$BP$571,56,FALSE)=0,"",VLOOKUP($A559,'Data Notes - Working'!$A$2:$BP$571,56,FALSE))</f>
        <v>Resolved</v>
      </c>
      <c r="AV559" s="50" t="str">
        <f>IF(VLOOKUP($A559,'Data Notes - Working'!$A$2:$BP$571,57,FALSE)=0,"",VLOOKUP($A559,'Data Notes - Working'!$A$2:$BP$571,57,FALSE))</f>
        <v/>
      </c>
      <c r="AW559" s="50" t="str">
        <f>IF(VLOOKUP($A559,'Data Notes - Working'!$A$2:$BP$571,58,FALSE)=0,"",VLOOKUP($A559,'Data Notes - Working'!$A$2:$BP$571,58,FALSE))</f>
        <v/>
      </c>
      <c r="AX559" s="50" t="str">
        <f>IF(VLOOKUP(A559,'Data Notes - Working'!A558:BP1127,59,FALSE)=0,"",VLOOKUP(A559,'Data Notes - Working'!A558:BP1127,59,FALSE))</f>
        <v/>
      </c>
      <c r="AY559" s="50" t="str">
        <f>IF(VLOOKUP($A559,'Data Notes - Working'!$A$2:$BP$571,60,FALSE)=0,"",VLOOKUP($A559,'Data Notes - Working'!$A$2:$BP$571,60,FALSE))</f>
        <v/>
      </c>
      <c r="AZ559" s="50" t="str">
        <f>IF(VLOOKUP($A559,'Data Notes - Working'!$A$2:$BP$571,61,FALSE)=0,"",VLOOKUP($A559,'Data Notes - Working'!$A$2:$BP$571,61,FALSE))</f>
        <v/>
      </c>
      <c r="BA559" s="49"/>
      <c r="BB559" s="49"/>
      <c r="BC559" s="49"/>
      <c r="BD559" s="49"/>
      <c r="BE559" s="49"/>
      <c r="BF559" s="49"/>
      <c r="BG559" s="49"/>
    </row>
    <row r="560" spans="1:59" ht="78.75">
      <c r="A560" s="13" t="s">
        <v>2061</v>
      </c>
      <c r="B560" s="14" t="s">
        <v>45</v>
      </c>
      <c r="C560" s="14" t="s">
        <v>46</v>
      </c>
      <c r="D560" s="14" t="s">
        <v>47</v>
      </c>
      <c r="E560" s="14" t="s">
        <v>2054</v>
      </c>
      <c r="F560" s="14" t="s">
        <v>2055</v>
      </c>
      <c r="G560" s="13" t="s">
        <v>88</v>
      </c>
      <c r="H560" s="14" t="s">
        <v>91</v>
      </c>
      <c r="I560" s="14" t="s">
        <v>92</v>
      </c>
      <c r="J560" s="14" t="s">
        <v>73</v>
      </c>
      <c r="K560" s="14" t="s">
        <v>74</v>
      </c>
      <c r="L560" s="14" t="s">
        <v>482</v>
      </c>
      <c r="M560" s="14" t="s">
        <v>54</v>
      </c>
      <c r="N560" s="14" t="s">
        <v>54</v>
      </c>
      <c r="O560" s="14"/>
      <c r="P560" s="14" t="s">
        <v>53</v>
      </c>
      <c r="Q560" s="14" t="s">
        <v>1428</v>
      </c>
      <c r="R560" s="14" t="s">
        <v>57</v>
      </c>
      <c r="S560" s="14" t="s">
        <v>58</v>
      </c>
      <c r="T560" s="50" t="s">
        <v>2062</v>
      </c>
      <c r="U560" s="50"/>
      <c r="V560" s="50" t="s">
        <v>2062</v>
      </c>
      <c r="W560" s="26" t="s">
        <v>2056</v>
      </c>
      <c r="X560" s="50"/>
      <c r="Y560" s="50"/>
      <c r="Z560" s="50"/>
      <c r="AA560" s="14"/>
      <c r="AB560" s="14"/>
      <c r="AC560" s="23"/>
      <c r="AD560" s="14"/>
      <c r="AE560" s="23"/>
      <c r="AF560" s="23"/>
      <c r="AG560" s="23"/>
      <c r="AH560" s="23" t="s">
        <v>61</v>
      </c>
      <c r="AI560" s="23" t="s">
        <v>62</v>
      </c>
      <c r="AJ560" s="14"/>
      <c r="AK560" s="50"/>
      <c r="AL560" s="50"/>
      <c r="AM560" s="49"/>
      <c r="AN560" s="49"/>
      <c r="AO560" s="49"/>
      <c r="AP560" s="50" t="str">
        <f t="shared" si="24"/>
        <v/>
      </c>
      <c r="AQ560" s="50" t="str">
        <f t="shared" si="25"/>
        <v>Wyoming no longer tests for grade 11. All assessment files were resubmitted with the correct data. Metadata survey was also corrected and resubmitted</v>
      </c>
      <c r="AR560" s="49"/>
      <c r="AS560" s="50" t="str">
        <f t="shared" si="26"/>
        <v>Exclude</v>
      </c>
      <c r="AT560" s="50" t="str">
        <f>IF(VLOOKUP($A560,'Data Notes - Working'!$A$2:$BP$571,55,FALSE)=0,"",VLOOKUP($A560,'Data Notes - Working'!$A$2:$BP$571,55,FALSE))</f>
        <v>No</v>
      </c>
      <c r="AU560" s="50" t="str">
        <f>IF(VLOOKUP($A560,'Data Notes - Working'!$A$2:$BP$571,56,FALSE)=0,"",VLOOKUP($A560,'Data Notes - Working'!$A$2:$BP$571,56,FALSE))</f>
        <v>Resolved</v>
      </c>
      <c r="AV560" s="50" t="str">
        <f>IF(VLOOKUP($A560,'Data Notes - Working'!$A$2:$BP$571,57,FALSE)=0,"",VLOOKUP($A560,'Data Notes - Working'!$A$2:$BP$571,57,FALSE))</f>
        <v/>
      </c>
      <c r="AW560" s="50" t="str">
        <f>IF(VLOOKUP($A560,'Data Notes - Working'!$A$2:$BP$571,58,FALSE)=0,"",VLOOKUP($A560,'Data Notes - Working'!$A$2:$BP$571,58,FALSE))</f>
        <v/>
      </c>
      <c r="AX560" s="50" t="str">
        <f>IF(VLOOKUP(A560,'Data Notes - Working'!A559:BP1128,59,FALSE)=0,"",VLOOKUP(A560,'Data Notes - Working'!A559:BP1128,59,FALSE))</f>
        <v/>
      </c>
      <c r="AY560" s="50" t="str">
        <f>IF(VLOOKUP($A560,'Data Notes - Working'!$A$2:$BP$571,60,FALSE)=0,"",VLOOKUP($A560,'Data Notes - Working'!$A$2:$BP$571,60,FALSE))</f>
        <v/>
      </c>
      <c r="AZ560" s="50" t="str">
        <f>IF(VLOOKUP($A560,'Data Notes - Working'!$A$2:$BP$571,61,FALSE)=0,"",VLOOKUP($A560,'Data Notes - Working'!$A$2:$BP$571,61,FALSE))</f>
        <v/>
      </c>
      <c r="BA560" s="49"/>
      <c r="BB560" s="49"/>
      <c r="BC560" s="49"/>
      <c r="BD560" s="49"/>
      <c r="BE560" s="49"/>
      <c r="BF560" s="49"/>
      <c r="BG560" s="49"/>
    </row>
    <row r="561" spans="1:59" ht="94.5">
      <c r="A561" s="13" t="s">
        <v>2063</v>
      </c>
      <c r="B561" s="14" t="s">
        <v>45</v>
      </c>
      <c r="C561" s="14" t="s">
        <v>46</v>
      </c>
      <c r="D561" s="14" t="s">
        <v>47</v>
      </c>
      <c r="E561" s="14" t="s">
        <v>2054</v>
      </c>
      <c r="F561" s="14" t="s">
        <v>2055</v>
      </c>
      <c r="G561" s="13" t="s">
        <v>95</v>
      </c>
      <c r="H561" s="14" t="s">
        <v>157</v>
      </c>
      <c r="I561" s="14" t="s">
        <v>158</v>
      </c>
      <c r="J561" s="14" t="s">
        <v>51</v>
      </c>
      <c r="K561" s="14" t="s">
        <v>98</v>
      </c>
      <c r="L561" s="14" t="s">
        <v>53</v>
      </c>
      <c r="M561" s="14" t="s">
        <v>54</v>
      </c>
      <c r="N561" s="14" t="s">
        <v>54</v>
      </c>
      <c r="O561" s="14" t="s">
        <v>54</v>
      </c>
      <c r="P561" s="14" t="s">
        <v>55</v>
      </c>
      <c r="Q561" s="14">
        <v>11</v>
      </c>
      <c r="R561" s="14" t="s">
        <v>68</v>
      </c>
      <c r="S561" s="14" t="s">
        <v>58</v>
      </c>
      <c r="T561" s="50" t="s">
        <v>2064</v>
      </c>
      <c r="U561" s="50"/>
      <c r="V561" s="50" t="s">
        <v>2064</v>
      </c>
      <c r="W561" s="26" t="s">
        <v>2056</v>
      </c>
      <c r="X561" s="50"/>
      <c r="Y561" s="50"/>
      <c r="Z561" s="50"/>
      <c r="AA561" s="14" t="s">
        <v>54</v>
      </c>
      <c r="AB561" s="14" t="s">
        <v>54</v>
      </c>
      <c r="AC561" s="14" t="s">
        <v>54</v>
      </c>
      <c r="AD561" s="14" t="s">
        <v>55</v>
      </c>
      <c r="AE561" s="14">
        <v>11</v>
      </c>
      <c r="AF561" s="14" t="s">
        <v>68</v>
      </c>
      <c r="AG561" s="23"/>
      <c r="AH561" s="23" t="s">
        <v>61</v>
      </c>
      <c r="AI561" s="23" t="s">
        <v>101</v>
      </c>
      <c r="AJ561" s="50"/>
      <c r="AK561" s="50" t="s">
        <v>2064</v>
      </c>
      <c r="AL561" s="50"/>
      <c r="AM561" s="49"/>
      <c r="AN561" s="49"/>
      <c r="AO561" s="49"/>
      <c r="AP561" s="50" t="str">
        <f t="shared" si="24"/>
        <v>Missing Data (175/178/179/185/188/189): Achievement and Participation data for students in all subgroups in GRADE 11 for a(n) ALL Assessment Type was not reported at the SEA, LEA, and School levels. Please submit data.</v>
      </c>
      <c r="AQ561" s="50" t="str">
        <f t="shared" si="25"/>
        <v>Wyoming no longer tests for grade 11. All assessment files were resubmitted with the correct data. Metadata survey was also corrected and resubmitted</v>
      </c>
      <c r="AR561" s="49"/>
      <c r="AS561" s="50" t="str">
        <f t="shared" si="26"/>
        <v>Include</v>
      </c>
      <c r="AT561" s="50" t="str">
        <f>IF(VLOOKUP($A561,'Data Notes - Working'!$A$2:$BP$571,55,FALSE)=0,"",VLOOKUP($A561,'Data Notes - Working'!$A$2:$BP$571,55,FALSE))</f>
        <v/>
      </c>
      <c r="AU561" s="50" t="str">
        <f>IF(VLOOKUP($A561,'Data Notes - Working'!$A$2:$BP$571,56,FALSE)=0,"",VLOOKUP($A561,'Data Notes - Working'!$A$2:$BP$571,56,FALSE))</f>
        <v/>
      </c>
      <c r="AV561" s="50" t="str">
        <f>IF(VLOOKUP($A561,'Data Notes - Working'!$A$2:$BP$571,57,FALSE)=0,"",VLOOKUP($A561,'Data Notes - Working'!$A$2:$BP$571,57,FALSE))</f>
        <v/>
      </c>
      <c r="AW561" s="50" t="str">
        <f>IF(VLOOKUP($A561,'Data Notes - Working'!$A$2:$BP$571,58,FALSE)=0,"",VLOOKUP($A561,'Data Notes - Working'!$A$2:$BP$571,58,FALSE))</f>
        <v/>
      </c>
      <c r="AX561" s="50" t="str">
        <f>IF(VLOOKUP(A561,'Data Notes - Working'!A560:BP1129,59,FALSE)=0,"",VLOOKUP(A561,'Data Notes - Working'!A560:BP1129,59,FALSE))</f>
        <v>No</v>
      </c>
      <c r="AY561" s="50" t="str">
        <f>IF(VLOOKUP($A561,'Data Notes - Working'!$A$2:$BP$571,60,FALSE)=0,"",VLOOKUP($A561,'Data Notes - Working'!$A$2:$BP$571,60,FALSE))</f>
        <v>Missing Data (175/178/179/185/188/189): Achievement and Participation data for students in all subgroups in GRADE 11 for a(n) ALL Assessment Type was not reported at the SEA, LEA, and School levels. Please submit data.</v>
      </c>
      <c r="AZ561" s="50" t="str">
        <f>IF(VLOOKUP($A561,'Data Notes - Working'!$A$2:$BP$571,61,FALSE)=0,"",VLOOKUP($A561,'Data Notes - Working'!$A$2:$BP$571,61,FALSE))</f>
        <v>Wyoming no longer tests for grade 11. All assessment files were resubmitted with the correct data. Metadata survey was also corrected and resubmitted</v>
      </c>
      <c r="BA561" s="49"/>
      <c r="BB561" s="49"/>
      <c r="BC561" s="49"/>
      <c r="BD561" s="49"/>
      <c r="BE561" s="49"/>
      <c r="BF561" s="49"/>
      <c r="BG561" s="49"/>
    </row>
    <row r="562" spans="1:59" ht="94.5">
      <c r="A562" s="13" t="s">
        <v>2065</v>
      </c>
      <c r="B562" s="14" t="s">
        <v>45</v>
      </c>
      <c r="C562" s="14" t="s">
        <v>46</v>
      </c>
      <c r="D562" s="14" t="s">
        <v>47</v>
      </c>
      <c r="E562" s="14" t="s">
        <v>2054</v>
      </c>
      <c r="F562" s="14" t="s">
        <v>2055</v>
      </c>
      <c r="G562" s="13" t="s">
        <v>95</v>
      </c>
      <c r="H562" s="14" t="s">
        <v>157</v>
      </c>
      <c r="I562" s="14" t="s">
        <v>158</v>
      </c>
      <c r="J562" s="14" t="s">
        <v>51</v>
      </c>
      <c r="K562" s="14" t="s">
        <v>98</v>
      </c>
      <c r="L562" s="14" t="s">
        <v>53</v>
      </c>
      <c r="M562" s="14" t="s">
        <v>54</v>
      </c>
      <c r="N562" s="14" t="s">
        <v>54</v>
      </c>
      <c r="O562" s="14" t="s">
        <v>54</v>
      </c>
      <c r="P562" s="14" t="s">
        <v>274</v>
      </c>
      <c r="Q562" s="14" t="s">
        <v>56</v>
      </c>
      <c r="R562" s="14" t="s">
        <v>68</v>
      </c>
      <c r="S562" s="14" t="s">
        <v>58</v>
      </c>
      <c r="T562" s="50" t="s">
        <v>2066</v>
      </c>
      <c r="U562" s="50"/>
      <c r="V562" s="50" t="s">
        <v>2066</v>
      </c>
      <c r="W562" s="26" t="s">
        <v>2067</v>
      </c>
      <c r="X562" s="50"/>
      <c r="Y562" s="50"/>
      <c r="Z562" s="50"/>
      <c r="AA562" s="14" t="s">
        <v>54</v>
      </c>
      <c r="AB562" s="14" t="s">
        <v>54</v>
      </c>
      <c r="AC562" s="14" t="s">
        <v>54</v>
      </c>
      <c r="AD562" s="14" t="s">
        <v>274</v>
      </c>
      <c r="AE562" s="14" t="s">
        <v>56</v>
      </c>
      <c r="AF562" s="14" t="s">
        <v>68</v>
      </c>
      <c r="AG562" s="23"/>
      <c r="AH562" s="23" t="s">
        <v>61</v>
      </c>
      <c r="AI562" s="23" t="s">
        <v>101</v>
      </c>
      <c r="AJ562" s="50"/>
      <c r="AK562" s="50" t="s">
        <v>2066</v>
      </c>
      <c r="AL562" s="50"/>
      <c r="AM562" s="49"/>
      <c r="AN562" s="49"/>
      <c r="AO562" s="49"/>
      <c r="AP562" s="50" t="str">
        <f t="shared" si="24"/>
        <v>Missing Data (175/178/179/185/188/189): Achievement and Participation data for students in the MIG subgroup in all grades for a(n) ALL Assessment Type was not reported at the SEA, LEA, and School levels. Please submit data.</v>
      </c>
      <c r="AQ562" s="50" t="str">
        <f t="shared" si="25"/>
        <v>Wyoming does not participate in the Migrant program, therefore no data is reported.</v>
      </c>
      <c r="AR562" s="49"/>
      <c r="AS562" s="50" t="str">
        <f t="shared" si="26"/>
        <v>Include</v>
      </c>
      <c r="AT562" s="50" t="str">
        <f>IF(VLOOKUP($A562,'Data Notes - Working'!$A$2:$BP$571,55,FALSE)=0,"",VLOOKUP($A562,'Data Notes - Working'!$A$2:$BP$571,55,FALSE))</f>
        <v/>
      </c>
      <c r="AU562" s="50" t="str">
        <f>IF(VLOOKUP($A562,'Data Notes - Working'!$A$2:$BP$571,56,FALSE)=0,"",VLOOKUP($A562,'Data Notes - Working'!$A$2:$BP$571,56,FALSE))</f>
        <v/>
      </c>
      <c r="AV562" s="50" t="str">
        <f>IF(VLOOKUP($A562,'Data Notes - Working'!$A$2:$BP$571,57,FALSE)=0,"",VLOOKUP($A562,'Data Notes - Working'!$A$2:$BP$571,57,FALSE))</f>
        <v/>
      </c>
      <c r="AW562" s="50" t="str">
        <f>IF(VLOOKUP($A562,'Data Notes - Working'!$A$2:$BP$571,58,FALSE)=0,"",VLOOKUP($A562,'Data Notes - Working'!$A$2:$BP$571,58,FALSE))</f>
        <v/>
      </c>
      <c r="AX562" s="50" t="str">
        <f>IF(VLOOKUP(A562,'Data Notes - Working'!A561:BP1130,59,FALSE)=0,"",VLOOKUP(A562,'Data Notes - Working'!A561:BP1130,59,FALSE))</f>
        <v>No</v>
      </c>
      <c r="AY562" s="50" t="str">
        <f>IF(VLOOKUP($A562,'Data Notes - Working'!$A$2:$BP$571,60,FALSE)=0,"",VLOOKUP($A562,'Data Notes - Working'!$A$2:$BP$571,60,FALSE))</f>
        <v>Missing Data (175/178/179/185/188/189): Achievement and Participation data for students in the MIG subgroup in all grades for a(n) ALL Assessment Type was not reported at the SEA, LEA, and School levels. Please submit data.</v>
      </c>
      <c r="AZ562" s="50" t="str">
        <f>IF(VLOOKUP($A562,'Data Notes - Working'!$A$2:$BP$571,61,FALSE)=0,"",VLOOKUP($A562,'Data Notes - Working'!$A$2:$BP$571,61,FALSE))</f>
        <v>Wyoming does not participate in the Migrant program, therefore no data is reported.</v>
      </c>
      <c r="BA562" s="49"/>
      <c r="BB562" s="49"/>
      <c r="BC562" s="49"/>
      <c r="BD562" s="49"/>
      <c r="BE562" s="49"/>
      <c r="BF562" s="49"/>
      <c r="BG562" s="49"/>
    </row>
    <row r="563" spans="1:59" ht="135">
      <c r="A563" s="13" t="s">
        <v>2068</v>
      </c>
      <c r="B563" s="14" t="s">
        <v>45</v>
      </c>
      <c r="C563" s="14" t="s">
        <v>46</v>
      </c>
      <c r="D563" s="14" t="s">
        <v>47</v>
      </c>
      <c r="E563" s="14" t="s">
        <v>2054</v>
      </c>
      <c r="F563" s="14" t="s">
        <v>2055</v>
      </c>
      <c r="G563" s="13" t="s">
        <v>104</v>
      </c>
      <c r="H563" s="14" t="s">
        <v>157</v>
      </c>
      <c r="I563" s="14" t="s">
        <v>158</v>
      </c>
      <c r="J563" s="14" t="s">
        <v>73</v>
      </c>
      <c r="K563" s="14" t="s">
        <v>107</v>
      </c>
      <c r="L563" s="14" t="s">
        <v>53</v>
      </c>
      <c r="M563" s="14" t="s">
        <v>54</v>
      </c>
      <c r="N563" s="14" t="s">
        <v>54</v>
      </c>
      <c r="O563" s="14" t="s">
        <v>54</v>
      </c>
      <c r="P563" s="14" t="s">
        <v>108</v>
      </c>
      <c r="Q563" s="14" t="s">
        <v>108</v>
      </c>
      <c r="R563" s="14" t="s">
        <v>108</v>
      </c>
      <c r="S563" s="14" t="s">
        <v>108</v>
      </c>
      <c r="T563" s="50" t="s">
        <v>159</v>
      </c>
      <c r="U563" s="50"/>
      <c r="V563" s="50" t="s">
        <v>159</v>
      </c>
      <c r="W563" s="26" t="s">
        <v>2069</v>
      </c>
      <c r="X563" s="50"/>
      <c r="Y563" s="50"/>
      <c r="Z563" s="50"/>
      <c r="AA563" s="23" t="s">
        <v>54</v>
      </c>
      <c r="AB563" s="23" t="s">
        <v>54</v>
      </c>
      <c r="AC563" s="23" t="s">
        <v>54</v>
      </c>
      <c r="AD563" s="14" t="s">
        <v>108</v>
      </c>
      <c r="AE563" s="14" t="s">
        <v>108</v>
      </c>
      <c r="AF563" s="14" t="s">
        <v>108</v>
      </c>
      <c r="AG563" s="14" t="s">
        <v>108</v>
      </c>
      <c r="AH563" s="23" t="s">
        <v>61</v>
      </c>
      <c r="AI563" s="23" t="s">
        <v>101</v>
      </c>
      <c r="AJ563" s="50"/>
      <c r="AK563" s="50" t="s">
        <v>161</v>
      </c>
      <c r="AL563" s="50"/>
      <c r="AM563" s="49"/>
      <c r="AN563" s="49"/>
      <c r="AO563" s="49"/>
      <c r="AP563" s="50" t="str">
        <f t="shared" si="24"/>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Q563" s="50" t="str">
        <f t="shared" si="25"/>
        <v>Data is correct. A different test is now being administered so it will be hard to compare year to year.</v>
      </c>
      <c r="AR563" s="49"/>
      <c r="AS563" s="50" t="str">
        <f t="shared" si="26"/>
        <v>Include</v>
      </c>
      <c r="AT563" s="50" t="str">
        <f>IF(VLOOKUP($A563,'Data Notes - Working'!$A$2:$BP$571,55,FALSE)=0,"",VLOOKUP($A563,'Data Notes - Working'!$A$2:$BP$571,55,FALSE))</f>
        <v/>
      </c>
      <c r="AU563" s="50" t="str">
        <f>IF(VLOOKUP($A563,'Data Notes - Working'!$A$2:$BP$571,56,FALSE)=0,"",VLOOKUP($A563,'Data Notes - Working'!$A$2:$BP$571,56,FALSE))</f>
        <v/>
      </c>
      <c r="AV563" s="50" t="str">
        <f>IF(VLOOKUP($A563,'Data Notes - Working'!$A$2:$BP$571,57,FALSE)=0,"",VLOOKUP($A563,'Data Notes - Working'!$A$2:$BP$571,57,FALSE))</f>
        <v>Y2Y explained</v>
      </c>
      <c r="AW563" s="50" t="str">
        <f>IF(VLOOKUP($A563,'Data Notes - Working'!$A$2:$BP$571,58,FALSE)=0,"",VLOOKUP($A563,'Data Notes - Working'!$A$2:$BP$571,58,FALSE))</f>
        <v/>
      </c>
      <c r="AX563" s="50" t="str">
        <f>IF(VLOOKUP(A563,'Data Notes - Working'!A562:BP1131,59,FALSE)=0,"",VLOOKUP(A563,'Data Notes - Working'!A562:BP1131,59,FALSE))</f>
        <v>Yes</v>
      </c>
      <c r="AY563" s="50" t="str">
        <f>IF(VLOOKUP($A563,'Data Notes - Working'!$A$2:$BP$571,60,FALSE)=0,"",VLOOKUP($A563,'Data Notes - Working'!$A$2:$BP$571,60,FALSE))</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AZ563" s="50" t="str">
        <f>IF(VLOOKUP($A563,'Data Notes - Working'!$A$2:$BP$571,61,FALSE)=0,"",VLOOKUP($A563,'Data Notes - Working'!$A$2:$BP$571,61,FALSE))</f>
        <v>A different test is now being administered so it will be hard to compare year to year.</v>
      </c>
      <c r="BA563" s="49"/>
      <c r="BB563" s="49"/>
      <c r="BC563" s="49"/>
      <c r="BD563" s="49"/>
      <c r="BE563" s="49"/>
      <c r="BF563" s="49"/>
      <c r="BG563" s="49"/>
    </row>
    <row r="564" spans="1:59" ht="78.75">
      <c r="A564" s="13" t="s">
        <v>2071</v>
      </c>
      <c r="B564" s="14" t="s">
        <v>45</v>
      </c>
      <c r="C564" s="14" t="s">
        <v>46</v>
      </c>
      <c r="D564" s="14" t="s">
        <v>47</v>
      </c>
      <c r="E564" s="14" t="s">
        <v>2054</v>
      </c>
      <c r="F564" s="14" t="s">
        <v>2055</v>
      </c>
      <c r="G564" s="13" t="s">
        <v>118</v>
      </c>
      <c r="H564" s="14">
        <v>188</v>
      </c>
      <c r="I564" s="14">
        <v>589</v>
      </c>
      <c r="J564" s="14" t="s">
        <v>73</v>
      </c>
      <c r="K564" s="14" t="s">
        <v>121</v>
      </c>
      <c r="L564" s="14" t="s">
        <v>53</v>
      </c>
      <c r="M564" s="14"/>
      <c r="N564" s="14"/>
      <c r="O564" s="14"/>
      <c r="P564" s="14"/>
      <c r="Q564" s="14"/>
      <c r="R564" s="14"/>
      <c r="S564" s="14"/>
      <c r="T564" s="49"/>
      <c r="U564" s="49"/>
      <c r="V564" s="49"/>
      <c r="W564" s="26" t="s">
        <v>64</v>
      </c>
      <c r="X564" s="49"/>
      <c r="Y564" s="49"/>
      <c r="Z564" s="49"/>
      <c r="AA564" s="14"/>
      <c r="AB564" s="23" t="s">
        <v>54</v>
      </c>
      <c r="AC564" s="14"/>
      <c r="AD564" s="14" t="s">
        <v>108</v>
      </c>
      <c r="AE564" s="14" t="s">
        <v>108</v>
      </c>
      <c r="AF564" s="14" t="s">
        <v>108</v>
      </c>
      <c r="AG564" s="14" t="s">
        <v>108</v>
      </c>
      <c r="AH564" s="14" t="s">
        <v>61</v>
      </c>
      <c r="AI564" s="14" t="s">
        <v>78</v>
      </c>
      <c r="AJ564" s="49"/>
      <c r="AK564" s="50" t="s">
        <v>166</v>
      </c>
      <c r="AL564" s="50"/>
      <c r="AM564" s="49"/>
      <c r="AN564" s="49"/>
      <c r="AO564" s="49"/>
      <c r="AP564" s="50" t="str">
        <f t="shared" si="24"/>
        <v>A year to year participation rate change of more than 4% was identified for at least one subgroup, assessment type, or grade. Please review the CDQR Year to Year tab. Please resubmit SY 2017-18 data or submit a data note to explain why these data are accurate.</v>
      </c>
      <c r="AQ564" s="50" t="str">
        <f t="shared" si="25"/>
        <v/>
      </c>
      <c r="AR564" s="49"/>
      <c r="AS564" s="50" t="str">
        <f t="shared" si="26"/>
        <v>Include</v>
      </c>
      <c r="AT564" s="50" t="str">
        <f>IF(VLOOKUP($A564,'Data Notes - Working'!$A$2:$BP$571,55,FALSE)=0,"",VLOOKUP($A564,'Data Notes - Working'!$A$2:$BP$571,55,FALSE))</f>
        <v/>
      </c>
      <c r="AU564" s="50" t="str">
        <f>IF(VLOOKUP($A564,'Data Notes - Working'!$A$2:$BP$571,56,FALSE)=0,"",VLOOKUP($A564,'Data Notes - Working'!$A$2:$BP$571,56,FALSE))</f>
        <v/>
      </c>
      <c r="AV564" s="50" t="str">
        <f>IF(VLOOKUP($A564,'Data Notes - Working'!$A$2:$BP$571,57,FALSE)=0,"",VLOOKUP($A564,'Data Notes - Working'!$A$2:$BP$571,57,FALSE))</f>
        <v>No state response</v>
      </c>
      <c r="AW564" s="50" t="str">
        <f>IF(VLOOKUP($A564,'Data Notes - Working'!$A$2:$BP$571,58,FALSE)=0,"",VLOOKUP($A564,'Data Notes - Working'!$A$2:$BP$571,58,FALSE))</f>
        <v>No state response</v>
      </c>
      <c r="AX564" s="50" t="str">
        <f>IF(VLOOKUP(A564,'Data Notes - Working'!A563:BP1132,59,FALSE)=0,"",VLOOKUP(A564,'Data Notes - Working'!A563:BP1132,59,FALSE))</f>
        <v/>
      </c>
      <c r="AY564" s="50" t="str">
        <f>IF(VLOOKUP($A564,'Data Notes - Working'!$A$2:$BP$571,60,FALSE)=0,"",VLOOKUP($A564,'Data Notes - Working'!$A$2:$BP$571,60,FALSE))</f>
        <v>A year to year participation rate change of more than 4% was identified for at least one subgroup, assessment type, or grade. Please review the CDQR Year to Year tab. Please resubmit SY 2017-18 data or submit a data note to explain why these data are accurate.</v>
      </c>
      <c r="AZ564" s="50" t="str">
        <f>IF(VLOOKUP($A564,'Data Notes - Working'!$A$2:$BP$571,61,FALSE)=0,"",VLOOKUP($A564,'Data Notes - Working'!$A$2:$BP$571,61,FALSE))</f>
        <v/>
      </c>
      <c r="BA564" s="49"/>
      <c r="BB564" s="49"/>
      <c r="BC564" s="49"/>
      <c r="BD564" s="49"/>
      <c r="BE564" s="49"/>
      <c r="BF564" s="49"/>
      <c r="BG564" s="49"/>
    </row>
    <row r="565" spans="1:59" ht="78.75">
      <c r="A565" s="13" t="s">
        <v>2072</v>
      </c>
      <c r="B565" s="14" t="s">
        <v>45</v>
      </c>
      <c r="C565" s="14" t="s">
        <v>46</v>
      </c>
      <c r="D565" s="14" t="s">
        <v>47</v>
      </c>
      <c r="E565" s="14" t="s">
        <v>2054</v>
      </c>
      <c r="F565" s="14" t="s">
        <v>2055</v>
      </c>
      <c r="G565" s="13" t="s">
        <v>118</v>
      </c>
      <c r="H565" s="14" t="s">
        <v>2073</v>
      </c>
      <c r="I565" s="14" t="s">
        <v>2074</v>
      </c>
      <c r="J565" s="14" t="s">
        <v>73</v>
      </c>
      <c r="K565" s="14" t="s">
        <v>121</v>
      </c>
      <c r="L565" s="14" t="s">
        <v>53</v>
      </c>
      <c r="M565" s="14"/>
      <c r="N565" s="14" t="s">
        <v>54</v>
      </c>
      <c r="O565" s="14" t="s">
        <v>54</v>
      </c>
      <c r="P565" s="14" t="s">
        <v>108</v>
      </c>
      <c r="Q565" s="14" t="s">
        <v>108</v>
      </c>
      <c r="R565" s="14" t="s">
        <v>108</v>
      </c>
      <c r="S565" s="14" t="s">
        <v>108</v>
      </c>
      <c r="T565" s="50" t="s">
        <v>212</v>
      </c>
      <c r="U565" s="50"/>
      <c r="V565" s="50" t="s">
        <v>212</v>
      </c>
      <c r="W565" s="26" t="s">
        <v>2069</v>
      </c>
      <c r="X565" s="50"/>
      <c r="Y565" s="50"/>
      <c r="Z565" s="50"/>
      <c r="AA565" s="23"/>
      <c r="AB565" s="23"/>
      <c r="AC565" s="23"/>
      <c r="AD565" s="23"/>
      <c r="AE565" s="23"/>
      <c r="AF565" s="23"/>
      <c r="AG565" s="23"/>
      <c r="AH565" s="23" t="s">
        <v>61</v>
      </c>
      <c r="AI565" s="23" t="s">
        <v>62</v>
      </c>
      <c r="AJ565" s="14"/>
      <c r="AK565" s="50"/>
      <c r="AL565" s="50"/>
      <c r="AM565" s="49"/>
      <c r="AN565" s="49"/>
      <c r="AO565" s="49"/>
      <c r="AP565" s="50" t="str">
        <f t="shared" si="24"/>
        <v/>
      </c>
      <c r="AQ565" s="50" t="str">
        <f t="shared" si="25"/>
        <v>Data is correct. A different test is now being administered so it will be hard to compare year to year.</v>
      </c>
      <c r="AR565" s="49"/>
      <c r="AS565" s="50" t="str">
        <f t="shared" si="26"/>
        <v>Exclude</v>
      </c>
      <c r="AT565" s="50" t="str">
        <f>IF(VLOOKUP($A565,'Data Notes - Working'!$A$2:$BP$571,55,FALSE)=0,"",VLOOKUP($A565,'Data Notes - Working'!$A$2:$BP$571,55,FALSE))</f>
        <v>No</v>
      </c>
      <c r="AU565" s="50" t="str">
        <f>IF(VLOOKUP($A565,'Data Notes - Working'!$A$2:$BP$571,56,FALSE)=0,"",VLOOKUP($A565,'Data Notes - Working'!$A$2:$BP$571,56,FALSE))</f>
        <v>Resolved</v>
      </c>
      <c r="AV565" s="50" t="str">
        <f>IF(VLOOKUP($A565,'Data Notes - Working'!$A$2:$BP$571,57,FALSE)=0,"",VLOOKUP($A565,'Data Notes - Working'!$A$2:$BP$571,57,FALSE))</f>
        <v/>
      </c>
      <c r="AW565" s="50" t="str">
        <f>IF(VLOOKUP($A565,'Data Notes - Working'!$A$2:$BP$571,58,FALSE)=0,"",VLOOKUP($A565,'Data Notes - Working'!$A$2:$BP$571,58,FALSE))</f>
        <v/>
      </c>
      <c r="AX565" s="50" t="str">
        <f>IF(VLOOKUP(A565,'Data Notes - Working'!A564:BP1133,59,FALSE)=0,"",VLOOKUP(A565,'Data Notes - Working'!A564:BP1133,59,FALSE))</f>
        <v>Yes</v>
      </c>
      <c r="AY565" s="50" t="str">
        <f>IF(VLOOKUP($A565,'Data Notes - Working'!$A$2:$BP$571,60,FALSE)=0,"",VLOOKUP($A565,'Data Notes - Working'!$A$2:$BP$571,60,FALSE))</f>
        <v/>
      </c>
      <c r="AZ565" s="50" t="str">
        <f>IF(VLOOKUP($A565,'Data Notes - Working'!$A$2:$BP$571,61,FALSE)=0,"",VLOOKUP($A565,'Data Notes - Working'!$A$2:$BP$571,61,FALSE))</f>
        <v/>
      </c>
      <c r="BA565" s="49"/>
      <c r="BB565" s="49"/>
      <c r="BC565" s="49"/>
      <c r="BD565" s="49"/>
      <c r="BE565" s="49"/>
      <c r="BF565" s="49"/>
      <c r="BG565" s="49"/>
    </row>
    <row r="566" spans="1:59" ht="120">
      <c r="A566" s="13" t="s">
        <v>2075</v>
      </c>
      <c r="B566" s="14" t="s">
        <v>45</v>
      </c>
      <c r="C566" s="14" t="s">
        <v>46</v>
      </c>
      <c r="D566" s="14" t="s">
        <v>47</v>
      </c>
      <c r="E566" s="14" t="s">
        <v>2054</v>
      </c>
      <c r="F566" s="14" t="s">
        <v>2055</v>
      </c>
      <c r="G566" s="14" t="s">
        <v>286</v>
      </c>
      <c r="H566" s="14">
        <v>179</v>
      </c>
      <c r="I566" s="14">
        <v>585</v>
      </c>
      <c r="J566" s="14" t="s">
        <v>73</v>
      </c>
      <c r="K566" s="14" t="s">
        <v>287</v>
      </c>
      <c r="L566" s="14" t="s">
        <v>53</v>
      </c>
      <c r="M566" s="14"/>
      <c r="N566" s="14"/>
      <c r="O566" s="14" t="s">
        <v>54</v>
      </c>
      <c r="P566" s="14" t="s">
        <v>139</v>
      </c>
      <c r="Q566" s="14" t="s">
        <v>375</v>
      </c>
      <c r="R566" s="14" t="s">
        <v>376</v>
      </c>
      <c r="S566" s="14" t="s">
        <v>58</v>
      </c>
      <c r="T566" s="50" t="s">
        <v>2076</v>
      </c>
      <c r="U566" s="50"/>
      <c r="V566" s="50" t="s">
        <v>2076</v>
      </c>
      <c r="W566" s="26" t="s">
        <v>2069</v>
      </c>
      <c r="X566" s="50"/>
      <c r="Y566" s="50"/>
      <c r="Z566" s="50"/>
      <c r="AA566" s="23"/>
      <c r="AB566" s="23"/>
      <c r="AC566" s="23"/>
      <c r="AD566" s="23"/>
      <c r="AE566" s="23"/>
      <c r="AF566" s="23"/>
      <c r="AG566" s="23"/>
      <c r="AH566" s="23" t="s">
        <v>61</v>
      </c>
      <c r="AI566" s="23" t="s">
        <v>62</v>
      </c>
      <c r="AJ566" s="14"/>
      <c r="AK566" s="50"/>
      <c r="AL566" s="50"/>
      <c r="AM566" s="49"/>
      <c r="AN566" s="49"/>
      <c r="AO566" s="49"/>
      <c r="AP566" s="50" t="str">
        <f t="shared" si="24"/>
        <v/>
      </c>
      <c r="AQ566" s="50" t="str">
        <f t="shared" si="25"/>
        <v>Data is correct. A different test is now being administered so it will be hard to compare year to year.</v>
      </c>
      <c r="AR566" s="49"/>
      <c r="AS566" s="50" t="str">
        <f t="shared" si="26"/>
        <v>Exclude</v>
      </c>
      <c r="AT566" s="50" t="str">
        <f>IF(VLOOKUP($A566,'Data Notes - Working'!$A$2:$BP$571,55,FALSE)=0,"",VLOOKUP($A566,'Data Notes - Working'!$A$2:$BP$571,55,FALSE))</f>
        <v>No</v>
      </c>
      <c r="AU566" s="50" t="str">
        <f>IF(VLOOKUP($A566,'Data Notes - Working'!$A$2:$BP$571,56,FALSE)=0,"",VLOOKUP($A566,'Data Notes - Working'!$A$2:$BP$571,56,FALSE))</f>
        <v>Resolved</v>
      </c>
      <c r="AV566" s="50" t="str">
        <f>IF(VLOOKUP($A566,'Data Notes - Working'!$A$2:$BP$571,57,FALSE)=0,"",VLOOKUP($A566,'Data Notes - Working'!$A$2:$BP$571,57,FALSE))</f>
        <v/>
      </c>
      <c r="AW566" s="50" t="str">
        <f>IF(VLOOKUP($A566,'Data Notes - Working'!$A$2:$BP$571,58,FALSE)=0,"",VLOOKUP($A566,'Data Notes - Working'!$A$2:$BP$571,58,FALSE))</f>
        <v/>
      </c>
      <c r="AX566" s="50" t="str">
        <f>IF(VLOOKUP(A566,'Data Notes - Working'!A565:BP1134,59,FALSE)=0,"",VLOOKUP(A566,'Data Notes - Working'!A565:BP1134,59,FALSE))</f>
        <v>Yes</v>
      </c>
      <c r="AY566" s="50" t="str">
        <f>IF(VLOOKUP($A566,'Data Notes - Working'!$A$2:$BP$571,60,FALSE)=0,"",VLOOKUP($A566,'Data Notes - Working'!$A$2:$BP$571,60,FALSE))</f>
        <v/>
      </c>
      <c r="AZ566" s="50" t="str">
        <f>IF(VLOOKUP($A566,'Data Notes - Working'!$A$2:$BP$571,61,FALSE)=0,"",VLOOKUP($A566,'Data Notes - Working'!$A$2:$BP$571,61,FALSE))</f>
        <v/>
      </c>
      <c r="BA566" s="49"/>
      <c r="BB566" s="49"/>
      <c r="BC566" s="49"/>
      <c r="BD566" s="49"/>
      <c r="BE566" s="49"/>
      <c r="BF566" s="49"/>
      <c r="BG566" s="49"/>
    </row>
    <row r="567" spans="1:59" ht="90">
      <c r="A567" s="13" t="s">
        <v>2077</v>
      </c>
      <c r="B567" s="14" t="s">
        <v>45</v>
      </c>
      <c r="C567" s="14" t="s">
        <v>46</v>
      </c>
      <c r="D567" s="14" t="s">
        <v>47</v>
      </c>
      <c r="E567" s="14" t="s">
        <v>2054</v>
      </c>
      <c r="F567" s="14" t="s">
        <v>2055</v>
      </c>
      <c r="G567" s="17" t="s">
        <v>518</v>
      </c>
      <c r="H567" s="14">
        <v>185</v>
      </c>
      <c r="I567" s="14">
        <v>588</v>
      </c>
      <c r="J567" s="14" t="s">
        <v>73</v>
      </c>
      <c r="K567" s="14" t="s">
        <v>519</v>
      </c>
      <c r="L567" s="14" t="s">
        <v>53</v>
      </c>
      <c r="M567" s="14" t="s">
        <v>54</v>
      </c>
      <c r="N567" s="14"/>
      <c r="O567" s="14"/>
      <c r="P567" s="14" t="s">
        <v>2078</v>
      </c>
      <c r="Q567" s="14" t="s">
        <v>56</v>
      </c>
      <c r="R567" s="14" t="s">
        <v>68</v>
      </c>
      <c r="S567" s="14" t="s">
        <v>58</v>
      </c>
      <c r="T567" s="50" t="s">
        <v>2079</v>
      </c>
      <c r="U567" s="50"/>
      <c r="V567" s="50" t="s">
        <v>2015</v>
      </c>
      <c r="W567" s="26" t="s">
        <v>2080</v>
      </c>
      <c r="X567" s="50"/>
      <c r="Y567" s="50"/>
      <c r="Z567" s="54" t="s">
        <v>522</v>
      </c>
      <c r="AA567" s="23" t="s">
        <v>54</v>
      </c>
      <c r="AB567" s="23"/>
      <c r="AC567" s="23"/>
      <c r="AD567" s="23" t="s">
        <v>503</v>
      </c>
      <c r="AE567" s="23" t="s">
        <v>133</v>
      </c>
      <c r="AF567" s="23" t="s">
        <v>133</v>
      </c>
      <c r="AG567" s="23" t="s">
        <v>141</v>
      </c>
      <c r="AH567" s="23" t="s">
        <v>61</v>
      </c>
      <c r="AI567" s="23" t="s">
        <v>101</v>
      </c>
      <c r="AJ567" s="44"/>
      <c r="AK567" s="50" t="s">
        <v>2016</v>
      </c>
      <c r="AL567" s="50"/>
      <c r="AM567" s="49"/>
      <c r="AN567" s="49"/>
      <c r="AO567" s="49"/>
      <c r="AP567" s="50" t="str">
        <f t="shared" si="24"/>
        <v>100% Participation Rate (FS185): The participation rate for MILCNCTD students is 100%. ED does not expect to see participation rates below 95%. While a participation rate of 100% is possible, please resubmit data if data are inaccurate.</v>
      </c>
      <c r="AQ567" s="50" t="str">
        <f t="shared" si="25"/>
        <v>Data is correct</v>
      </c>
      <c r="AR567" s="49"/>
      <c r="AS567" s="50" t="str">
        <f t="shared" si="26"/>
        <v>Include</v>
      </c>
      <c r="AT567" s="50" t="str">
        <f>IF(VLOOKUP($A567,'Data Notes - Working'!$A$2:$BP$571,55,FALSE)=0,"",VLOOKUP($A567,'Data Notes - Working'!$A$2:$BP$571,55,FALSE))</f>
        <v>SEA only issue</v>
      </c>
      <c r="AU567" s="50" t="str">
        <f>IF(VLOOKUP($A567,'Data Notes - Working'!$A$2:$BP$571,56,FALSE)=0,"",VLOOKUP($A567,'Data Notes - Working'!$A$2:$BP$571,56,FALSE))</f>
        <v/>
      </c>
      <c r="AV567" s="50" t="str">
        <f>IF(VLOOKUP($A567,'Data Notes - Working'!$A$2:$BP$571,57,FALSE)=0,"",VLOOKUP($A567,'Data Notes - Working'!$A$2:$BP$571,57,FALSE))</f>
        <v/>
      </c>
      <c r="AW567" s="50" t="str">
        <f>IF(VLOOKUP($A567,'Data Notes - Working'!$A$2:$BP$571,58,FALSE)=0,"",VLOOKUP($A567,'Data Notes - Working'!$A$2:$BP$571,58,FALSE))</f>
        <v/>
      </c>
      <c r="AX567" s="50" t="str">
        <f>IF(VLOOKUP(A567,'Data Notes - Working'!A566:BP1135,59,FALSE)=0,"",VLOOKUP(A567,'Data Notes - Working'!A566:BP1135,59,FALSE))</f>
        <v>Yes</v>
      </c>
      <c r="AY567" s="50" t="str">
        <f>IF(VLOOKUP($A567,'Data Notes - Working'!$A$2:$BP$571,60,FALSE)=0,"",VLOOKUP($A567,'Data Notes - Working'!$A$2:$BP$571,60,FALSE))</f>
        <v>100% Participation Rate (FS185): The participation rate for MILCNCTD students is 100%. ED does not expect to see participation rates below 95%. While a participation rate of 100% is possible, please resubmit data if data are inaccurate.
ED Note: State indicated that data were correct as reported.</v>
      </c>
      <c r="AZ567" s="50" t="str">
        <f>IF(VLOOKUP($A567,'Data Notes - Working'!$A$2:$BP$571,61,FALSE)=0,"",VLOOKUP($A567,'Data Notes - Working'!$A$2:$BP$571,61,FALSE))</f>
        <v>Data is correct</v>
      </c>
      <c r="BA567" s="49"/>
      <c r="BB567" s="49"/>
      <c r="BC567" s="49"/>
      <c r="BD567" s="49"/>
      <c r="BE567" s="49"/>
      <c r="BF567" s="49"/>
      <c r="BG567" s="49"/>
    </row>
    <row r="568" spans="1:59" ht="78.75">
      <c r="A568" s="13" t="s">
        <v>2081</v>
      </c>
      <c r="B568" s="14" t="s">
        <v>45</v>
      </c>
      <c r="C568" s="14" t="s">
        <v>46</v>
      </c>
      <c r="D568" s="14" t="s">
        <v>47</v>
      </c>
      <c r="E568" s="14" t="s">
        <v>2054</v>
      </c>
      <c r="F568" s="14" t="s">
        <v>2055</v>
      </c>
      <c r="G568" s="17" t="s">
        <v>518</v>
      </c>
      <c r="H568" s="14">
        <v>188</v>
      </c>
      <c r="I568" s="14">
        <v>589</v>
      </c>
      <c r="J568" s="14" t="s">
        <v>73</v>
      </c>
      <c r="K568" s="14" t="s">
        <v>519</v>
      </c>
      <c r="L568" s="14" t="s">
        <v>53</v>
      </c>
      <c r="M568" s="14"/>
      <c r="N568" s="14" t="s">
        <v>54</v>
      </c>
      <c r="O568" s="14"/>
      <c r="P568" s="14" t="s">
        <v>572</v>
      </c>
      <c r="Q568" s="14" t="s">
        <v>56</v>
      </c>
      <c r="R568" s="14" t="s">
        <v>68</v>
      </c>
      <c r="S568" s="14" t="s">
        <v>58</v>
      </c>
      <c r="T568" s="50" t="s">
        <v>1779</v>
      </c>
      <c r="U568" s="50"/>
      <c r="V568" s="50" t="s">
        <v>1780</v>
      </c>
      <c r="W568" s="26" t="s">
        <v>2080</v>
      </c>
      <c r="X568" s="50"/>
      <c r="Y568" s="50"/>
      <c r="Z568" s="54" t="s">
        <v>522</v>
      </c>
      <c r="AA568" s="23"/>
      <c r="AB568" s="23"/>
      <c r="AC568" s="23"/>
      <c r="AD568" s="23"/>
      <c r="AE568" s="23"/>
      <c r="AF568" s="23"/>
      <c r="AG568" s="23"/>
      <c r="AH568" s="23" t="s">
        <v>61</v>
      </c>
      <c r="AI568" s="23" t="s">
        <v>62</v>
      </c>
      <c r="AJ568" s="14"/>
      <c r="AK568" s="50"/>
      <c r="AL568" s="50"/>
      <c r="AM568" s="49"/>
      <c r="AN568" s="49"/>
      <c r="AO568" s="49"/>
      <c r="AP568" s="50" t="str">
        <f t="shared" si="24"/>
        <v/>
      </c>
      <c r="AQ568" s="50" t="str">
        <f t="shared" si="25"/>
        <v>Data is correct</v>
      </c>
      <c r="AR568" s="49"/>
      <c r="AS568" s="50" t="str">
        <f t="shared" si="26"/>
        <v>Exclude</v>
      </c>
      <c r="AT568" s="50" t="str">
        <f>IF(VLOOKUP($A568,'Data Notes - Working'!$A$2:$BP$571,55,FALSE)=0,"",VLOOKUP($A568,'Data Notes - Working'!$A$2:$BP$571,55,FALSE))</f>
        <v>No</v>
      </c>
      <c r="AU568" s="50" t="str">
        <f>IF(VLOOKUP($A568,'Data Notes - Working'!$A$2:$BP$571,56,FALSE)=0,"",VLOOKUP($A568,'Data Notes - Working'!$A$2:$BP$571,56,FALSE))</f>
        <v>Resolved</v>
      </c>
      <c r="AV568" s="50" t="str">
        <f>IF(VLOOKUP($A568,'Data Notes - Working'!$A$2:$BP$571,57,FALSE)=0,"",VLOOKUP($A568,'Data Notes - Working'!$A$2:$BP$571,57,FALSE))</f>
        <v/>
      </c>
      <c r="AW568" s="50" t="str">
        <f>IF(VLOOKUP($A568,'Data Notes - Working'!$A$2:$BP$571,58,FALSE)=0,"",VLOOKUP($A568,'Data Notes - Working'!$A$2:$BP$571,58,FALSE))</f>
        <v/>
      </c>
      <c r="AX568" s="50" t="str">
        <f>IF(VLOOKUP(A568,'Data Notes - Working'!A567:BP1136,59,FALSE)=0,"",VLOOKUP(A568,'Data Notes - Working'!A567:BP1136,59,FALSE))</f>
        <v>Yes</v>
      </c>
      <c r="AY568" s="50" t="str">
        <f>IF(VLOOKUP($A568,'Data Notes - Working'!$A$2:$BP$571,60,FALSE)=0,"",VLOOKUP($A568,'Data Notes - Working'!$A$2:$BP$571,60,FALSE))</f>
        <v/>
      </c>
      <c r="AZ568" s="50" t="str">
        <f>IF(VLOOKUP($A568,'Data Notes - Working'!$A$2:$BP$571,61,FALSE)=0,"",VLOOKUP($A568,'Data Notes - Working'!$A$2:$BP$571,61,FALSE))</f>
        <v/>
      </c>
      <c r="BA568" s="49"/>
      <c r="BB568" s="49"/>
      <c r="BC568" s="49"/>
      <c r="BD568" s="49"/>
      <c r="BE568" s="49"/>
      <c r="BF568" s="49"/>
      <c r="BG568" s="49"/>
    </row>
    <row r="569" spans="1:59" ht="150">
      <c r="A569" s="13" t="s">
        <v>2082</v>
      </c>
      <c r="B569" s="14" t="s">
        <v>45</v>
      </c>
      <c r="C569" s="14" t="s">
        <v>46</v>
      </c>
      <c r="D569" s="14" t="s">
        <v>47</v>
      </c>
      <c r="E569" s="14" t="s">
        <v>2054</v>
      </c>
      <c r="F569" s="14" t="s">
        <v>2055</v>
      </c>
      <c r="G569" s="17" t="s">
        <v>136</v>
      </c>
      <c r="H569" s="18">
        <v>185</v>
      </c>
      <c r="I569" s="14">
        <v>588</v>
      </c>
      <c r="J569" s="14" t="s">
        <v>73</v>
      </c>
      <c r="K569" s="14" t="s">
        <v>137</v>
      </c>
      <c r="L569" s="14" t="s">
        <v>53</v>
      </c>
      <c r="M569" s="14"/>
      <c r="N569" s="14"/>
      <c r="O569" s="14"/>
      <c r="P569" s="14"/>
      <c r="Q569" s="14"/>
      <c r="R569" s="14"/>
      <c r="S569" s="14"/>
      <c r="T569" s="49" t="s">
        <v>2083</v>
      </c>
      <c r="U569" s="49"/>
      <c r="V569" s="49"/>
      <c r="W569" s="26" t="s">
        <v>64</v>
      </c>
      <c r="X569" s="49"/>
      <c r="Y569" s="49" t="s">
        <v>857</v>
      </c>
      <c r="Z569" s="56" t="s">
        <v>858</v>
      </c>
      <c r="AA569" s="23" t="s">
        <v>54</v>
      </c>
      <c r="AB569" s="14"/>
      <c r="AC569" s="14"/>
      <c r="AD569" s="14" t="s">
        <v>139</v>
      </c>
      <c r="AE569" s="14" t="s">
        <v>133</v>
      </c>
      <c r="AF569" s="14" t="s">
        <v>140</v>
      </c>
      <c r="AG569" s="14" t="s">
        <v>141</v>
      </c>
      <c r="AH569" s="14" t="s">
        <v>61</v>
      </c>
      <c r="AI569" s="14" t="s">
        <v>859</v>
      </c>
      <c r="AJ569" s="14"/>
      <c r="AK569" s="50" t="s">
        <v>2048</v>
      </c>
      <c r="AL569" s="50"/>
      <c r="AM569" s="49" t="s">
        <v>860</v>
      </c>
      <c r="AN569" s="49"/>
      <c r="AO569" s="49"/>
      <c r="AP569" s="50" t="str">
        <f t="shared" si="24"/>
        <v>1% CWD Alternate Assessment Participation: Students with Disabilities (IDEA) (CWD) taking the alternate assessment based on alternate achievement standards (ALTPARTALTACH) make up 1.0%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Q569" s="50" t="str">
        <f t="shared" si="25"/>
        <v/>
      </c>
      <c r="AR569" s="49"/>
      <c r="AS569" s="50" t="str">
        <f t="shared" si="26"/>
        <v>Include</v>
      </c>
      <c r="AT569" s="50" t="str">
        <f>IF(VLOOKUP($A569,'Data Notes - Working'!$A$2:$BP$571,55,FALSE)=0,"",VLOOKUP($A569,'Data Notes - Working'!$A$2:$BP$571,55,FALSE))</f>
        <v/>
      </c>
      <c r="AU569" s="50" t="str">
        <f>IF(VLOOKUP($A569,'Data Notes - Working'!$A$2:$BP$571,56,FALSE)=0,"",VLOOKUP($A569,'Data Notes - Working'!$A$2:$BP$571,56,FALSE))</f>
        <v/>
      </c>
      <c r="AV569" s="50" t="str">
        <f>IF(VLOOKUP($A569,'Data Notes - Working'!$A$2:$BP$571,57,FALSE)=0,"",VLOOKUP($A569,'Data Notes - Working'!$A$2:$BP$571,57,FALSE))</f>
        <v>No state response</v>
      </c>
      <c r="AW569" s="50" t="str">
        <f>IF(VLOOKUP($A569,'Data Notes - Working'!$A$2:$BP$571,58,FALSE)=0,"",VLOOKUP($A569,'Data Notes - Working'!$A$2:$BP$571,58,FALSE))</f>
        <v>No state response</v>
      </c>
      <c r="AX569" s="50" t="str">
        <f>IF(VLOOKUP(A569,'Data Notes - Working'!A568:BP1137,59,FALSE)=0,"",VLOOKUP(A569,'Data Notes - Working'!A568:BP1137,59,FALSE))</f>
        <v/>
      </c>
      <c r="AY569" s="50" t="str">
        <f>IF(VLOOKUP($A569,'Data Notes - Working'!$A$2:$BP$571,60,FALSE)=0,"",VLOOKUP($A569,'Data Notes - Working'!$A$2:$BP$571,60,FALSE))</f>
        <v>1% CWD Alternate Assessment Participation: Students with Disabilities (IDEA) (CWD) taking the alternate assessment based on alternate achievement standards (ALTPARTALTACH) make up 1.0%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569" s="50" t="str">
        <f>IF(VLOOKUP($A569,'Data Notes - Working'!$A$2:$BP$571,61,FALSE)=0,"",VLOOKUP($A569,'Data Notes - Working'!$A$2:$BP$571,61,FALSE))</f>
        <v/>
      </c>
      <c r="BA569" s="49"/>
      <c r="BB569" s="49"/>
      <c r="BC569" s="49"/>
      <c r="BD569" s="49"/>
      <c r="BE569" s="49"/>
      <c r="BF569" s="49"/>
      <c r="BG569" s="49"/>
    </row>
    <row r="570" spans="1:59" ht="150">
      <c r="A570" s="13" t="s">
        <v>2084</v>
      </c>
      <c r="B570" s="14" t="s">
        <v>45</v>
      </c>
      <c r="C570" s="14" t="s">
        <v>46</v>
      </c>
      <c r="D570" s="14" t="s">
        <v>47</v>
      </c>
      <c r="E570" s="14" t="s">
        <v>2054</v>
      </c>
      <c r="F570" s="14" t="s">
        <v>2055</v>
      </c>
      <c r="G570" s="17" t="s">
        <v>136</v>
      </c>
      <c r="H570" s="18">
        <v>188</v>
      </c>
      <c r="I570" s="14">
        <v>589</v>
      </c>
      <c r="J570" s="14" t="s">
        <v>73</v>
      </c>
      <c r="K570" s="14" t="s">
        <v>137</v>
      </c>
      <c r="L570" s="14" t="s">
        <v>53</v>
      </c>
      <c r="M570" s="14"/>
      <c r="N570" s="14"/>
      <c r="O570" s="14"/>
      <c r="P570" s="14"/>
      <c r="Q570" s="14"/>
      <c r="R570" s="14"/>
      <c r="S570" s="14"/>
      <c r="T570" s="49" t="s">
        <v>2085</v>
      </c>
      <c r="U570" s="49"/>
      <c r="V570" s="49"/>
      <c r="W570" s="26" t="s">
        <v>64</v>
      </c>
      <c r="X570" s="49"/>
      <c r="Y570" s="49" t="s">
        <v>857</v>
      </c>
      <c r="Z570" s="56" t="s">
        <v>858</v>
      </c>
      <c r="AA570" s="14"/>
      <c r="AB570" s="23" t="s">
        <v>54</v>
      </c>
      <c r="AC570" s="14"/>
      <c r="AD570" s="14" t="s">
        <v>139</v>
      </c>
      <c r="AE570" s="14" t="s">
        <v>133</v>
      </c>
      <c r="AF570" s="14" t="s">
        <v>140</v>
      </c>
      <c r="AG570" s="14" t="s">
        <v>141</v>
      </c>
      <c r="AH570" s="14" t="s">
        <v>61</v>
      </c>
      <c r="AI570" s="14" t="s">
        <v>859</v>
      </c>
      <c r="AJ570" s="14"/>
      <c r="AK570" s="50" t="s">
        <v>1448</v>
      </c>
      <c r="AL570" s="50"/>
      <c r="AM570" s="49" t="s">
        <v>860</v>
      </c>
      <c r="AN570" s="49"/>
      <c r="AO570" s="49"/>
      <c r="AP570" s="50" t="str">
        <f t="shared" si="24"/>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Q570" s="50" t="str">
        <f t="shared" si="25"/>
        <v/>
      </c>
      <c r="AR570" s="49"/>
      <c r="AS570" s="50" t="str">
        <f t="shared" si="26"/>
        <v>Include</v>
      </c>
      <c r="AT570" s="50" t="str">
        <f>IF(VLOOKUP($A570,'Data Notes - Working'!$A$2:$BP$571,55,FALSE)=0,"",VLOOKUP($A570,'Data Notes - Working'!$A$2:$BP$571,55,FALSE))</f>
        <v/>
      </c>
      <c r="AU570" s="50" t="str">
        <f>IF(VLOOKUP($A570,'Data Notes - Working'!$A$2:$BP$571,56,FALSE)=0,"",VLOOKUP($A570,'Data Notes - Working'!$A$2:$BP$571,56,FALSE))</f>
        <v/>
      </c>
      <c r="AV570" s="50" t="str">
        <f>IF(VLOOKUP($A570,'Data Notes - Working'!$A$2:$BP$571,57,FALSE)=0,"",VLOOKUP($A570,'Data Notes - Working'!$A$2:$BP$571,57,FALSE))</f>
        <v>No state response</v>
      </c>
      <c r="AW570" s="50" t="str">
        <f>IF(VLOOKUP($A570,'Data Notes - Working'!$A$2:$BP$571,58,FALSE)=0,"",VLOOKUP($A570,'Data Notes - Working'!$A$2:$BP$571,58,FALSE))</f>
        <v>No state response</v>
      </c>
      <c r="AX570" s="50" t="str">
        <f>IF(VLOOKUP(A570,'Data Notes - Working'!A569:BP1138,59,FALSE)=0,"",VLOOKUP(A570,'Data Notes - Working'!A569:BP1138,59,FALSE))</f>
        <v/>
      </c>
      <c r="AY570" s="50" t="str">
        <f>IF(VLOOKUP($A570,'Data Notes - Working'!$A$2:$BP$571,60,FALSE)=0,"",VLOOKUP($A570,'Data Notes - Working'!$A$2:$BP$571,60,FALSE))</f>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570" s="50" t="str">
        <f>IF(VLOOKUP($A570,'Data Notes - Working'!$A$2:$BP$571,61,FALSE)=0,"",VLOOKUP($A570,'Data Notes - Working'!$A$2:$BP$571,61,FALSE))</f>
        <v/>
      </c>
      <c r="BA570" s="49"/>
      <c r="BB570" s="49"/>
      <c r="BC570" s="49"/>
      <c r="BD570" s="49"/>
      <c r="BE570" s="49"/>
      <c r="BF570" s="49"/>
      <c r="BG570" s="49"/>
    </row>
    <row r="571" spans="1:59" ht="150">
      <c r="A571" s="13" t="s">
        <v>2086</v>
      </c>
      <c r="B571" s="14" t="s">
        <v>45</v>
      </c>
      <c r="C571" s="14" t="s">
        <v>46</v>
      </c>
      <c r="D571" s="14" t="s">
        <v>47</v>
      </c>
      <c r="E571" s="14" t="s">
        <v>2054</v>
      </c>
      <c r="F571" s="14" t="s">
        <v>2055</v>
      </c>
      <c r="G571" s="17" t="s">
        <v>136</v>
      </c>
      <c r="H571" s="18">
        <v>189</v>
      </c>
      <c r="I571" s="14">
        <v>590</v>
      </c>
      <c r="J571" s="14" t="s">
        <v>73</v>
      </c>
      <c r="K571" s="14" t="s">
        <v>137</v>
      </c>
      <c r="L571" s="14" t="s">
        <v>53</v>
      </c>
      <c r="M571" s="14"/>
      <c r="N571" s="14"/>
      <c r="O571" s="14"/>
      <c r="P571" s="14"/>
      <c r="Q571" s="14"/>
      <c r="R571" s="14"/>
      <c r="S571" s="14"/>
      <c r="T571" s="49" t="s">
        <v>2087</v>
      </c>
      <c r="U571" s="49"/>
      <c r="V571" s="49"/>
      <c r="W571" s="26" t="s">
        <v>64</v>
      </c>
      <c r="X571" s="49"/>
      <c r="Y571" s="49" t="s">
        <v>857</v>
      </c>
      <c r="Z571" s="56" t="s">
        <v>858</v>
      </c>
      <c r="AA571" s="14"/>
      <c r="AB571" s="14"/>
      <c r="AC571" s="14"/>
      <c r="AD571" s="14" t="s">
        <v>139</v>
      </c>
      <c r="AE571" s="14" t="s">
        <v>133</v>
      </c>
      <c r="AF571" s="14" t="s">
        <v>140</v>
      </c>
      <c r="AG571" s="14" t="s">
        <v>141</v>
      </c>
      <c r="AH571" s="14" t="s">
        <v>61</v>
      </c>
      <c r="AI571" s="14" t="s">
        <v>859</v>
      </c>
      <c r="AJ571" s="14"/>
      <c r="AK571" s="50" t="s">
        <v>856</v>
      </c>
      <c r="AL571" s="50"/>
      <c r="AM571" s="49" t="s">
        <v>860</v>
      </c>
      <c r="AN571" s="49"/>
      <c r="AO571" s="49"/>
      <c r="AP571" s="50" t="str">
        <f t="shared" si="24"/>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Q571" s="50" t="str">
        <f t="shared" si="25"/>
        <v/>
      </c>
      <c r="AR571" s="49"/>
      <c r="AS571" s="50" t="str">
        <f t="shared" si="26"/>
        <v>Include</v>
      </c>
      <c r="AT571" s="50" t="str">
        <f>IF(VLOOKUP($A571,'Data Notes - Working'!$A$2:$BP$571,55,FALSE)=0,"",VLOOKUP($A571,'Data Notes - Working'!$A$2:$BP$571,55,FALSE))</f>
        <v>Science-only issue</v>
      </c>
      <c r="AU571" s="50" t="str">
        <f>IF(VLOOKUP($A571,'Data Notes - Working'!$A$2:$BP$571,56,FALSE)=0,"",VLOOKUP($A571,'Data Notes - Working'!$A$2:$BP$571,56,FALSE))</f>
        <v/>
      </c>
      <c r="AV571" s="50" t="str">
        <f>IF(VLOOKUP($A571,'Data Notes - Working'!$A$2:$BP$571,57,FALSE)=0,"",VLOOKUP($A571,'Data Notes - Working'!$A$2:$BP$571,57,FALSE))</f>
        <v>No state response</v>
      </c>
      <c r="AW571" s="50" t="str">
        <f>IF(VLOOKUP($A571,'Data Notes - Working'!$A$2:$BP$571,58,FALSE)=0,"",VLOOKUP($A571,'Data Notes - Working'!$A$2:$BP$571,58,FALSE))</f>
        <v>No state response</v>
      </c>
      <c r="AX571" s="50" t="str">
        <f>IF(VLOOKUP(A571,'Data Notes - Working'!A570:BP1139,59,FALSE)=0,"",VLOOKUP(A571,'Data Notes - Working'!A570:BP1139,59,FALSE))</f>
        <v/>
      </c>
      <c r="AY571" s="50" t="str">
        <f>IF(VLOOKUP($A571,'Data Notes - Working'!$A$2:$BP$571,60,FALSE)=0,"",VLOOKUP($A571,'Data Notes - Working'!$A$2:$BP$571,60,FALSE))</f>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571" s="50" t="str">
        <f>IF(VLOOKUP($A571,'Data Notes - Working'!$A$2:$BP$571,61,FALSE)=0,"",VLOOKUP($A571,'Data Notes - Working'!$A$2:$BP$571,61,FALSE))</f>
        <v/>
      </c>
      <c r="BA571" s="49"/>
      <c r="BB571" s="49"/>
      <c r="BC571" s="49"/>
      <c r="BD571" s="49"/>
      <c r="BE571" s="49"/>
      <c r="BF571" s="49"/>
      <c r="BG571" s="49"/>
    </row>
  </sheetData>
  <autoFilter ref="A2:BG2" xr:uid="{00000000-0009-0000-0000-000003000000}"/>
  <mergeCells count="3">
    <mergeCell ref="AA1:AO1"/>
    <mergeCell ref="V1:W1"/>
    <mergeCell ref="AP1:BG1"/>
  </mergeCells>
  <conditionalFormatting sqref="A3:L571">
    <cfRule type="containsBlanks" dxfId="148" priority="68">
      <formula>LEN(TRIM(A3))=0</formula>
    </cfRule>
  </conditionalFormatting>
  <conditionalFormatting sqref="E8:F8 E10:E15 G15:G16 G22 G28 G99 G109 G115 G120 G133 G154 G193:G194 G199:G200 G249:G251 G259 G292:G294 G314:G315 G324:G325 G394 G409 G418:G419 G429 G436:G437 G497:G500 G566:G568 F9:F16">
    <cfRule type="containsBlanks" dxfId="147" priority="67">
      <formula>LEN(TRIM(E8))=0</formula>
    </cfRule>
  </conditionalFormatting>
  <conditionalFormatting sqref="G39 G42:G43 G48 G56:G59 G153 G551:G557 E9 G9">
    <cfRule type="containsBlanks" dxfId="146" priority="66">
      <formula>LEN(TRIM(E9))=0</formula>
    </cfRule>
  </conditionalFormatting>
  <conditionalFormatting sqref="B517:D518">
    <cfRule type="containsBlanks" dxfId="145" priority="65">
      <formula>LEN(TRIM(B517))=0</formula>
    </cfRule>
  </conditionalFormatting>
  <conditionalFormatting sqref="H510:I511">
    <cfRule type="containsBlanks" dxfId="144" priority="64">
      <formula>LEN(TRIM(H510))=0</formula>
    </cfRule>
  </conditionalFormatting>
  <conditionalFormatting sqref="A39:A40">
    <cfRule type="containsBlanks" dxfId="143" priority="63">
      <formula>LEN(TRIM(A39))=0</formula>
    </cfRule>
  </conditionalFormatting>
  <conditionalFormatting sqref="A78:A79">
    <cfRule type="containsBlanks" dxfId="142" priority="62">
      <formula>LEN(TRIM(A78))=0</formula>
    </cfRule>
  </conditionalFormatting>
  <conditionalFormatting sqref="A85">
    <cfRule type="containsBlanks" dxfId="141" priority="61">
      <formula>LEN(TRIM(A85))=0</formula>
    </cfRule>
  </conditionalFormatting>
  <conditionalFormatting sqref="A92:A94">
    <cfRule type="containsBlanks" dxfId="140" priority="60">
      <formula>LEN(TRIM(A92))=0</formula>
    </cfRule>
  </conditionalFormatting>
  <conditionalFormatting sqref="A110:A111">
    <cfRule type="containsBlanks" dxfId="139" priority="59">
      <formula>LEN(TRIM(A110))=0</formula>
    </cfRule>
  </conditionalFormatting>
  <conditionalFormatting sqref="A122:A123">
    <cfRule type="containsBlanks" dxfId="138" priority="58">
      <formula>LEN(TRIM(A122))=0</formula>
    </cfRule>
  </conditionalFormatting>
  <conditionalFormatting sqref="A118:A119">
    <cfRule type="containsBlanks" dxfId="137" priority="57">
      <formula>LEN(TRIM(A118))=0</formula>
    </cfRule>
  </conditionalFormatting>
  <conditionalFormatting sqref="A134:A136">
    <cfRule type="containsBlanks" dxfId="136" priority="56">
      <formula>LEN(TRIM(A134))=0</formula>
    </cfRule>
  </conditionalFormatting>
  <conditionalFormatting sqref="A140:A142">
    <cfRule type="containsBlanks" dxfId="135" priority="55">
      <formula>LEN(TRIM(A140))=0</formula>
    </cfRule>
  </conditionalFormatting>
  <conditionalFormatting sqref="A154:A156">
    <cfRule type="containsBlanks" dxfId="134" priority="54">
      <formula>LEN(TRIM(A154))=0</formula>
    </cfRule>
  </conditionalFormatting>
  <conditionalFormatting sqref="A160:A162">
    <cfRule type="containsBlanks" dxfId="133" priority="53">
      <formula>LEN(TRIM(A160))=0</formula>
    </cfRule>
  </conditionalFormatting>
  <conditionalFormatting sqref="A184:A186">
    <cfRule type="containsBlanks" dxfId="132" priority="52">
      <formula>LEN(TRIM(A184))=0</formula>
    </cfRule>
  </conditionalFormatting>
  <conditionalFormatting sqref="A189:A191">
    <cfRule type="containsBlanks" dxfId="131" priority="51">
      <formula>LEN(TRIM(A189))=0</formula>
    </cfRule>
  </conditionalFormatting>
  <conditionalFormatting sqref="A198:A199">
    <cfRule type="containsBlanks" dxfId="130" priority="50">
      <formula>LEN(TRIM(A198))=0</formula>
    </cfRule>
  </conditionalFormatting>
  <conditionalFormatting sqref="A206:A208">
    <cfRule type="containsBlanks" dxfId="129" priority="49">
      <formula>LEN(TRIM(A206))=0</formula>
    </cfRule>
  </conditionalFormatting>
  <conditionalFormatting sqref="A225:A227">
    <cfRule type="containsBlanks" dxfId="128" priority="48">
      <formula>LEN(TRIM(A225))=0</formula>
    </cfRule>
  </conditionalFormatting>
  <conditionalFormatting sqref="A246:A248">
    <cfRule type="containsBlanks" dxfId="127" priority="47">
      <formula>LEN(TRIM(A246))=0</formula>
    </cfRule>
  </conditionalFormatting>
  <conditionalFormatting sqref="A257:A259">
    <cfRule type="containsBlanks" dxfId="126" priority="46">
      <formula>LEN(TRIM(A257))=0</formula>
    </cfRule>
  </conditionalFormatting>
  <conditionalFormatting sqref="A272:A274">
    <cfRule type="containsBlanks" dxfId="125" priority="45">
      <formula>LEN(TRIM(A272))=0</formula>
    </cfRule>
  </conditionalFormatting>
  <conditionalFormatting sqref="A285:A287">
    <cfRule type="containsBlanks" dxfId="124" priority="44">
      <formula>LEN(TRIM(A285))=0</formula>
    </cfRule>
  </conditionalFormatting>
  <conditionalFormatting sqref="A297:A299">
    <cfRule type="containsBlanks" dxfId="123" priority="43">
      <formula>LEN(TRIM(A297))=0</formula>
    </cfRule>
  </conditionalFormatting>
  <conditionalFormatting sqref="A309:A311">
    <cfRule type="containsBlanks" dxfId="122" priority="42">
      <formula>LEN(TRIM(A309))=0</formula>
    </cfRule>
  </conditionalFormatting>
  <conditionalFormatting sqref="A336:A338">
    <cfRule type="containsBlanks" dxfId="121" priority="40">
      <formula>LEN(TRIM(A336))=0</formula>
    </cfRule>
  </conditionalFormatting>
  <conditionalFormatting sqref="A360:A362">
    <cfRule type="containsBlanks" dxfId="120" priority="39">
      <formula>LEN(TRIM(A360))=0</formula>
    </cfRule>
  </conditionalFormatting>
  <conditionalFormatting sqref="A367">
    <cfRule type="containsBlanks" dxfId="119" priority="38">
      <formula>LEN(TRIM(A367))=0</formula>
    </cfRule>
  </conditionalFormatting>
  <conditionalFormatting sqref="A369">
    <cfRule type="containsBlanks" dxfId="118" priority="37">
      <formula>LEN(TRIM(A369))=0</formula>
    </cfRule>
  </conditionalFormatting>
  <conditionalFormatting sqref="A383:A385">
    <cfRule type="containsBlanks" dxfId="117" priority="36">
      <formula>LEN(TRIM(A383))=0</formula>
    </cfRule>
  </conditionalFormatting>
  <conditionalFormatting sqref="A400:A402">
    <cfRule type="containsBlanks" dxfId="116" priority="35">
      <formula>LEN(TRIM(A400))=0</formula>
    </cfRule>
  </conditionalFormatting>
  <conditionalFormatting sqref="A412:A414">
    <cfRule type="containsBlanks" dxfId="115" priority="34">
      <formula>LEN(TRIM(A412))=0</formula>
    </cfRule>
  </conditionalFormatting>
  <conditionalFormatting sqref="A426:A428">
    <cfRule type="containsBlanks" dxfId="114" priority="33">
      <formula>LEN(TRIM(A426))=0</formula>
    </cfRule>
  </conditionalFormatting>
  <conditionalFormatting sqref="A450:A451">
    <cfRule type="containsBlanks" dxfId="113" priority="32">
      <formula>LEN(TRIM(A450))=0</formula>
    </cfRule>
  </conditionalFormatting>
  <conditionalFormatting sqref="A463:A465">
    <cfRule type="containsBlanks" dxfId="112" priority="31">
      <formula>LEN(TRIM(A463))=0</formula>
    </cfRule>
  </conditionalFormatting>
  <conditionalFormatting sqref="A472:A474">
    <cfRule type="containsBlanks" dxfId="111" priority="30">
      <formula>LEN(TRIM(A472))=0</formula>
    </cfRule>
  </conditionalFormatting>
  <conditionalFormatting sqref="A484:A485">
    <cfRule type="containsBlanks" dxfId="110" priority="29">
      <formula>LEN(TRIM(A484))=0</formula>
    </cfRule>
  </conditionalFormatting>
  <conditionalFormatting sqref="A486">
    <cfRule type="containsBlanks" dxfId="109" priority="28">
      <formula>LEN(TRIM(A486))=0</formula>
    </cfRule>
  </conditionalFormatting>
  <conditionalFormatting sqref="A510">
    <cfRule type="containsBlanks" dxfId="108" priority="27">
      <formula>LEN(TRIM(A510))=0</formula>
    </cfRule>
  </conditionalFormatting>
  <conditionalFormatting sqref="A534:A535">
    <cfRule type="containsBlanks" dxfId="107" priority="26">
      <formula>LEN(TRIM(A534))=0</formula>
    </cfRule>
  </conditionalFormatting>
  <conditionalFormatting sqref="A333">
    <cfRule type="containsBlanks" dxfId="106" priority="25">
      <formula>LEN(TRIM(A333))=0</formula>
    </cfRule>
  </conditionalFormatting>
  <conditionalFormatting sqref="A503">
    <cfRule type="containsBlanks" dxfId="105" priority="24">
      <formula>LEN(TRIM(A503))=0</formula>
    </cfRule>
  </conditionalFormatting>
  <conditionalFormatting sqref="A182:A183">
    <cfRule type="containsBlanks" dxfId="104" priority="22">
      <formula>LEN(TRIM(A182))=0</formula>
    </cfRule>
  </conditionalFormatting>
  <conditionalFormatting sqref="A153">
    <cfRule type="containsBlanks" dxfId="103" priority="21">
      <formula>LEN(TRIM(A153))=0</formula>
    </cfRule>
  </conditionalFormatting>
  <conditionalFormatting sqref="A223:A224">
    <cfRule type="containsBlanks" dxfId="102" priority="20">
      <formula>LEN(TRIM(A223))=0</formula>
    </cfRule>
  </conditionalFormatting>
  <conditionalFormatting sqref="A270:A271">
    <cfRule type="containsBlanks" dxfId="101" priority="19">
      <formula>LEN(TRIM(A270))=0</formula>
    </cfRule>
  </conditionalFormatting>
  <conditionalFormatting sqref="A328:A329">
    <cfRule type="containsBlanks" dxfId="100" priority="18">
      <formula>LEN(TRIM(A328))=0</formula>
    </cfRule>
  </conditionalFormatting>
  <conditionalFormatting sqref="A334:A335">
    <cfRule type="containsBlanks" dxfId="99" priority="17">
      <formula>LEN(TRIM(A334))=0</formula>
    </cfRule>
  </conditionalFormatting>
  <conditionalFormatting sqref="A358:A359">
    <cfRule type="containsBlanks" dxfId="98" priority="16">
      <formula>LEN(TRIM(A358))=0</formula>
    </cfRule>
  </conditionalFormatting>
  <conditionalFormatting sqref="A424:A425">
    <cfRule type="containsBlanks" dxfId="97" priority="15">
      <formula>LEN(TRIM(A424))=0</formula>
    </cfRule>
  </conditionalFormatting>
  <conditionalFormatting sqref="A448:A449">
    <cfRule type="containsBlanks" dxfId="96" priority="14">
      <formula>LEN(TRIM(A448))=0</formula>
    </cfRule>
  </conditionalFormatting>
  <conditionalFormatting sqref="A504:A505">
    <cfRule type="containsBlanks" dxfId="95" priority="13">
      <formula>LEN(TRIM(A504))=0</formula>
    </cfRule>
  </conditionalFormatting>
  <conditionalFormatting sqref="A519">
    <cfRule type="containsBlanks" dxfId="94" priority="12">
      <formula>LEN(TRIM(A519))=0</formula>
    </cfRule>
  </conditionalFormatting>
  <conditionalFormatting sqref="A530:A531">
    <cfRule type="containsBlanks" dxfId="93" priority="11">
      <formula>LEN(TRIM(A530))=0</formula>
    </cfRule>
  </conditionalFormatting>
  <conditionalFormatting sqref="A537:A538">
    <cfRule type="containsBlanks" dxfId="92" priority="10">
      <formula>LEN(TRIM(A537))=0</formula>
    </cfRule>
  </conditionalFormatting>
  <conditionalFormatting sqref="A394">
    <cfRule type="containsBlanks" dxfId="91" priority="9">
      <formula>LEN(TRIM(A394))=0</formula>
    </cfRule>
  </conditionalFormatting>
  <conditionalFormatting sqref="A284">
    <cfRule type="containsBlanks" dxfId="90" priority="8">
      <formula>LEN(TRIM(A284))=0</formula>
    </cfRule>
  </conditionalFormatting>
  <conditionalFormatting sqref="A308">
    <cfRule type="containsBlanks" dxfId="89" priority="7">
      <formula>LEN(TRIM(A308))=0</formula>
    </cfRule>
  </conditionalFormatting>
  <conditionalFormatting sqref="A456:A457">
    <cfRule type="containsBlanks" dxfId="88" priority="6">
      <formula>LEN(TRIM(A456))=0</formula>
    </cfRule>
  </conditionalFormatting>
  <conditionalFormatting sqref="A461:A462">
    <cfRule type="containsBlanks" dxfId="87" priority="5">
      <formula>LEN(TRIM(A461))=0</formula>
    </cfRule>
  </conditionalFormatting>
  <conditionalFormatting sqref="A532:A533">
    <cfRule type="containsBlanks" dxfId="86" priority="4">
      <formula>LEN(TRIM(A532))=0</formula>
    </cfRule>
  </conditionalFormatting>
  <conditionalFormatting sqref="A553:A554">
    <cfRule type="containsBlanks" dxfId="85" priority="3">
      <formula>LEN(TRIM(A553))=0</formula>
    </cfRule>
  </conditionalFormatting>
  <conditionalFormatting sqref="H560:L560 H561:I561">
    <cfRule type="containsBlanks" dxfId="84" priority="2">
      <formula>LEN(TRIM(H560))=0</formula>
    </cfRule>
  </conditionalFormatting>
  <conditionalFormatting sqref="H568:I568">
    <cfRule type="containsBlanks" dxfId="83" priority="1">
      <formula>LEN(TRIM(H568))=0</formula>
    </cfRule>
  </conditionalFormatting>
  <pageMargins left="0.7" right="0.7" top="0.75" bottom="0.75" header="0.3" footer="0.3"/>
  <pageSetup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60"/>
  <sheetViews>
    <sheetView zoomScale="55" zoomScaleNormal="55" workbookViewId="0"/>
  </sheetViews>
  <sheetFormatPr defaultColWidth="9.140625" defaultRowHeight="44.25" customHeight="1"/>
  <cols>
    <col min="1" max="1" width="36.140625" style="25" customWidth="1"/>
    <col min="2" max="19" width="9.140625" style="25"/>
    <col min="20" max="20" width="61.28515625" style="25" customWidth="1"/>
    <col min="21" max="21" width="47.85546875" style="25" customWidth="1"/>
    <col min="22" max="16384" width="9.140625" style="25"/>
  </cols>
  <sheetData>
    <row r="1" spans="1:21" s="27" customFormat="1" ht="44.25" customHeight="1">
      <c r="A1" s="27" t="s">
        <v>2</v>
      </c>
      <c r="B1" s="27" t="s">
        <v>3</v>
      </c>
      <c r="C1" s="27" t="s">
        <v>4</v>
      </c>
      <c r="D1" s="27" t="s">
        <v>5</v>
      </c>
      <c r="E1" s="27" t="s">
        <v>6</v>
      </c>
      <c r="F1" s="27" t="s">
        <v>7</v>
      </c>
      <c r="G1" s="27" t="s">
        <v>8</v>
      </c>
      <c r="H1" s="27" t="s">
        <v>9</v>
      </c>
      <c r="I1" s="27" t="s">
        <v>10</v>
      </c>
      <c r="J1" s="27" t="s">
        <v>11</v>
      </c>
      <c r="K1" s="27" t="s">
        <v>12</v>
      </c>
      <c r="L1" s="27" t="s">
        <v>13</v>
      </c>
      <c r="M1" s="27" t="s">
        <v>14</v>
      </c>
      <c r="N1" s="27" t="s">
        <v>15</v>
      </c>
      <c r="O1" s="27" t="s">
        <v>16</v>
      </c>
      <c r="P1" s="27" t="s">
        <v>17</v>
      </c>
      <c r="Q1" s="27" t="s">
        <v>18</v>
      </c>
      <c r="R1" s="27" t="s">
        <v>19</v>
      </c>
      <c r="S1" s="27" t="s">
        <v>20</v>
      </c>
      <c r="T1" s="27" t="s">
        <v>2116</v>
      </c>
      <c r="U1" s="27" t="s">
        <v>2117</v>
      </c>
    </row>
    <row r="2" spans="1:21" ht="44.25" customHeight="1">
      <c r="A2" s="25" t="s">
        <v>178</v>
      </c>
      <c r="B2" s="25" t="s">
        <v>45</v>
      </c>
      <c r="C2" s="25" t="s">
        <v>46</v>
      </c>
      <c r="D2" s="25" t="s">
        <v>47</v>
      </c>
      <c r="E2" s="25" t="s">
        <v>149</v>
      </c>
      <c r="F2" s="25" t="s">
        <v>150</v>
      </c>
      <c r="G2" s="25" t="s">
        <v>179</v>
      </c>
      <c r="H2" s="25">
        <v>185</v>
      </c>
      <c r="I2" s="25">
        <v>588</v>
      </c>
      <c r="J2" s="25" t="s">
        <v>73</v>
      </c>
      <c r="K2" s="25" t="s">
        <v>180</v>
      </c>
      <c r="L2" s="25" t="s">
        <v>53</v>
      </c>
      <c r="M2" s="25" t="s">
        <v>54</v>
      </c>
      <c r="P2" s="25" t="s">
        <v>181</v>
      </c>
      <c r="Q2" s="25" t="s">
        <v>56</v>
      </c>
      <c r="R2" s="25" t="s">
        <v>68</v>
      </c>
      <c r="S2" s="25" t="s">
        <v>58</v>
      </c>
      <c r="T2" s="25" t="s">
        <v>182</v>
      </c>
      <c r="U2" s="25" t="s">
        <v>183</v>
      </c>
    </row>
    <row r="3" spans="1:21" ht="44.25" customHeight="1">
      <c r="A3" s="25" t="s">
        <v>148</v>
      </c>
      <c r="B3" s="25" t="s">
        <v>45</v>
      </c>
      <c r="C3" s="25" t="s">
        <v>46</v>
      </c>
      <c r="D3" s="25" t="s">
        <v>47</v>
      </c>
      <c r="E3" s="25" t="s">
        <v>149</v>
      </c>
      <c r="F3" s="25" t="s">
        <v>150</v>
      </c>
      <c r="G3" s="25" t="s">
        <v>151</v>
      </c>
      <c r="H3" s="25">
        <v>188</v>
      </c>
      <c r="I3" s="25">
        <v>589</v>
      </c>
      <c r="J3" s="25" t="s">
        <v>152</v>
      </c>
      <c r="K3" s="25" t="s">
        <v>153</v>
      </c>
      <c r="L3" s="25" t="s">
        <v>53</v>
      </c>
      <c r="N3" s="25" t="s">
        <v>54</v>
      </c>
      <c r="P3" s="25" t="s">
        <v>131</v>
      </c>
      <c r="Q3" s="25" t="s">
        <v>56</v>
      </c>
      <c r="R3" s="25" t="s">
        <v>68</v>
      </c>
      <c r="S3" s="25" t="s">
        <v>58</v>
      </c>
      <c r="T3" s="25" t="s">
        <v>154</v>
      </c>
      <c r="U3" s="25" t="s">
        <v>155</v>
      </c>
    </row>
    <row r="4" spans="1:21" ht="44.25" customHeight="1">
      <c r="A4" s="25" t="s">
        <v>189</v>
      </c>
      <c r="B4" s="25" t="s">
        <v>45</v>
      </c>
      <c r="C4" s="25" t="s">
        <v>46</v>
      </c>
      <c r="D4" s="25" t="s">
        <v>47</v>
      </c>
      <c r="E4" s="25" t="s">
        <v>149</v>
      </c>
      <c r="F4" s="25" t="s">
        <v>150</v>
      </c>
      <c r="G4" s="25" t="s">
        <v>179</v>
      </c>
      <c r="H4" s="25">
        <v>188</v>
      </c>
      <c r="I4" s="25">
        <v>589</v>
      </c>
      <c r="J4" s="25" t="s">
        <v>73</v>
      </c>
      <c r="K4" s="25" t="s">
        <v>180</v>
      </c>
      <c r="L4" s="25" t="s">
        <v>53</v>
      </c>
      <c r="N4" s="25" t="s">
        <v>54</v>
      </c>
      <c r="P4" s="25" t="s">
        <v>190</v>
      </c>
      <c r="Q4" s="25" t="s">
        <v>56</v>
      </c>
      <c r="R4" s="25" t="s">
        <v>68</v>
      </c>
      <c r="S4" s="25" t="s">
        <v>58</v>
      </c>
      <c r="T4" s="25" t="s">
        <v>191</v>
      </c>
      <c r="U4" s="25" t="s">
        <v>192</v>
      </c>
    </row>
    <row r="5" spans="1:21" ht="44.25" customHeight="1">
      <c r="A5" s="25" t="s">
        <v>163</v>
      </c>
      <c r="B5" s="25" t="s">
        <v>45</v>
      </c>
      <c r="C5" s="25" t="s">
        <v>46</v>
      </c>
      <c r="D5" s="25" t="s">
        <v>47</v>
      </c>
      <c r="E5" s="25" t="s">
        <v>149</v>
      </c>
      <c r="F5" s="25" t="s">
        <v>150</v>
      </c>
      <c r="G5" s="25" t="s">
        <v>118</v>
      </c>
      <c r="H5" s="25">
        <v>189</v>
      </c>
      <c r="I5" s="25">
        <v>590</v>
      </c>
      <c r="J5" s="25" t="s">
        <v>73</v>
      </c>
      <c r="K5" s="25" t="s">
        <v>2118</v>
      </c>
      <c r="L5" s="25" t="s">
        <v>53</v>
      </c>
      <c r="O5" s="25" t="s">
        <v>54</v>
      </c>
      <c r="P5" s="25" t="s">
        <v>108</v>
      </c>
      <c r="Q5" s="25" t="s">
        <v>108</v>
      </c>
      <c r="R5" s="25" t="s">
        <v>108</v>
      </c>
      <c r="S5" s="25" t="s">
        <v>108</v>
      </c>
      <c r="T5" s="25" t="s">
        <v>164</v>
      </c>
      <c r="U5" s="25" t="s">
        <v>165</v>
      </c>
    </row>
    <row r="6" spans="1:21" ht="44.25" customHeight="1">
      <c r="A6" s="25" t="s">
        <v>156</v>
      </c>
      <c r="B6" s="25" t="s">
        <v>45</v>
      </c>
      <c r="C6" s="25" t="s">
        <v>46</v>
      </c>
      <c r="D6" s="25" t="s">
        <v>47</v>
      </c>
      <c r="E6" s="25" t="s">
        <v>149</v>
      </c>
      <c r="F6" s="25" t="s">
        <v>150</v>
      </c>
      <c r="G6" s="25" t="s">
        <v>104</v>
      </c>
      <c r="H6" s="25" t="s">
        <v>157</v>
      </c>
      <c r="I6" s="25" t="s">
        <v>158</v>
      </c>
      <c r="J6" s="25" t="s">
        <v>73</v>
      </c>
      <c r="K6" s="25" t="s">
        <v>2119</v>
      </c>
      <c r="L6" s="25" t="s">
        <v>53</v>
      </c>
      <c r="M6" s="25" t="s">
        <v>54</v>
      </c>
      <c r="N6" s="25" t="s">
        <v>54</v>
      </c>
      <c r="O6" s="25" t="s">
        <v>54</v>
      </c>
      <c r="P6" s="25" t="s">
        <v>108</v>
      </c>
      <c r="Q6" s="25" t="s">
        <v>108</v>
      </c>
      <c r="R6" s="25" t="s">
        <v>108</v>
      </c>
      <c r="S6" s="25" t="s">
        <v>108</v>
      </c>
      <c r="T6" s="25" t="s">
        <v>159</v>
      </c>
      <c r="U6" s="25" t="s">
        <v>160</v>
      </c>
    </row>
    <row r="7" spans="1:21" ht="44.25" customHeight="1">
      <c r="A7" s="25" t="s">
        <v>167</v>
      </c>
      <c r="B7" s="25" t="s">
        <v>45</v>
      </c>
      <c r="C7" s="25" t="s">
        <v>46</v>
      </c>
      <c r="D7" s="25" t="s">
        <v>47</v>
      </c>
      <c r="E7" s="25" t="s">
        <v>149</v>
      </c>
      <c r="F7" s="25" t="s">
        <v>150</v>
      </c>
      <c r="G7" s="25" t="s">
        <v>127</v>
      </c>
      <c r="H7" s="25" t="s">
        <v>128</v>
      </c>
      <c r="I7" s="25" t="s">
        <v>129</v>
      </c>
      <c r="J7" s="25" t="s">
        <v>51</v>
      </c>
      <c r="K7" s="25" t="s">
        <v>130</v>
      </c>
      <c r="L7" s="25" t="s">
        <v>53</v>
      </c>
      <c r="N7" s="25" t="s">
        <v>54</v>
      </c>
      <c r="P7" s="25" t="s">
        <v>131</v>
      </c>
      <c r="Q7" s="25" t="s">
        <v>168</v>
      </c>
      <c r="R7" s="25" t="s">
        <v>169</v>
      </c>
      <c r="S7" s="25" t="s">
        <v>58</v>
      </c>
      <c r="T7" s="25" t="s">
        <v>170</v>
      </c>
      <c r="U7" s="25" t="s">
        <v>155</v>
      </c>
    </row>
    <row r="8" spans="1:21" ht="44.25" customHeight="1">
      <c r="A8" s="25" t="s">
        <v>171</v>
      </c>
      <c r="B8" s="25" t="s">
        <v>45</v>
      </c>
      <c r="C8" s="25" t="s">
        <v>46</v>
      </c>
      <c r="D8" s="25" t="s">
        <v>47</v>
      </c>
      <c r="E8" s="25" t="s">
        <v>149</v>
      </c>
      <c r="F8" s="25" t="s">
        <v>150</v>
      </c>
      <c r="G8" s="25" t="s">
        <v>172</v>
      </c>
      <c r="H8" s="25" t="s">
        <v>91</v>
      </c>
      <c r="I8" s="25" t="s">
        <v>92</v>
      </c>
      <c r="J8" s="25" t="s">
        <v>73</v>
      </c>
      <c r="K8" s="25" t="s">
        <v>173</v>
      </c>
      <c r="L8" s="25" t="s">
        <v>53</v>
      </c>
      <c r="M8" s="25" t="s">
        <v>54</v>
      </c>
      <c r="N8" s="25" t="s">
        <v>54</v>
      </c>
      <c r="P8" s="25" t="s">
        <v>131</v>
      </c>
      <c r="Q8" s="25" t="s">
        <v>174</v>
      </c>
      <c r="R8" s="25" t="s">
        <v>133</v>
      </c>
      <c r="S8" s="25" t="s">
        <v>58</v>
      </c>
      <c r="T8" s="25" t="s">
        <v>175</v>
      </c>
      <c r="U8" s="25" t="s">
        <v>155</v>
      </c>
    </row>
    <row r="9" spans="1:21" ht="44.25" customHeight="1">
      <c r="A9" s="25" t="s">
        <v>176</v>
      </c>
      <c r="B9" s="25" t="s">
        <v>45</v>
      </c>
      <c r="C9" s="25" t="s">
        <v>46</v>
      </c>
      <c r="D9" s="25" t="s">
        <v>47</v>
      </c>
      <c r="E9" s="25" t="s">
        <v>149</v>
      </c>
      <c r="F9" s="25" t="s">
        <v>150</v>
      </c>
      <c r="G9" s="25" t="s">
        <v>172</v>
      </c>
      <c r="H9" s="25" t="s">
        <v>91</v>
      </c>
      <c r="I9" s="25" t="s">
        <v>92</v>
      </c>
      <c r="J9" s="25" t="s">
        <v>73</v>
      </c>
      <c r="K9" s="25" t="s">
        <v>173</v>
      </c>
      <c r="L9" s="25" t="s">
        <v>53</v>
      </c>
      <c r="M9" s="25" t="s">
        <v>54</v>
      </c>
      <c r="N9" s="25" t="s">
        <v>54</v>
      </c>
      <c r="P9" s="25" t="s">
        <v>131</v>
      </c>
      <c r="Q9" s="25" t="s">
        <v>76</v>
      </c>
      <c r="R9" s="25" t="s">
        <v>133</v>
      </c>
      <c r="S9" s="25" t="s">
        <v>58</v>
      </c>
      <c r="T9" s="25" t="s">
        <v>177</v>
      </c>
      <c r="U9" s="25" t="s">
        <v>155</v>
      </c>
    </row>
    <row r="10" spans="1:21" ht="44.25" customHeight="1">
      <c r="A10" s="25" t="s">
        <v>44</v>
      </c>
      <c r="B10" s="25" t="s">
        <v>45</v>
      </c>
      <c r="C10" s="25" t="s">
        <v>46</v>
      </c>
      <c r="D10" s="25" t="s">
        <v>47</v>
      </c>
      <c r="E10" s="25" t="s">
        <v>48</v>
      </c>
      <c r="F10" s="25" t="s">
        <v>49</v>
      </c>
      <c r="G10" s="25" t="s">
        <v>50</v>
      </c>
      <c r="H10" s="25">
        <v>189</v>
      </c>
      <c r="I10" s="25">
        <v>590</v>
      </c>
      <c r="J10" s="25" t="s">
        <v>51</v>
      </c>
      <c r="K10" s="25" t="s">
        <v>52</v>
      </c>
      <c r="L10" s="25" t="s">
        <v>53</v>
      </c>
      <c r="O10" s="25" t="s">
        <v>54</v>
      </c>
      <c r="P10" s="25" t="s">
        <v>55</v>
      </c>
      <c r="Q10" s="25" t="s">
        <v>56</v>
      </c>
      <c r="R10" s="25" t="s">
        <v>57</v>
      </c>
      <c r="S10" s="25" t="s">
        <v>58</v>
      </c>
      <c r="T10" s="25" t="s">
        <v>59</v>
      </c>
      <c r="U10" s="25" t="s">
        <v>60</v>
      </c>
    </row>
    <row r="11" spans="1:21" ht="44.25" customHeight="1">
      <c r="A11" s="25" t="s">
        <v>94</v>
      </c>
      <c r="B11" s="25" t="s">
        <v>45</v>
      </c>
      <c r="C11" s="25" t="s">
        <v>46</v>
      </c>
      <c r="D11" s="25" t="s">
        <v>47</v>
      </c>
      <c r="E11" s="25" t="s">
        <v>48</v>
      </c>
      <c r="F11" s="25" t="s">
        <v>49</v>
      </c>
      <c r="G11" s="25" t="s">
        <v>95</v>
      </c>
      <c r="H11" s="25" t="s">
        <v>96</v>
      </c>
      <c r="I11" s="25" t="s">
        <v>97</v>
      </c>
      <c r="J11" s="25" t="s">
        <v>73</v>
      </c>
      <c r="K11" s="25" t="s">
        <v>98</v>
      </c>
      <c r="L11" s="25" t="s">
        <v>53</v>
      </c>
      <c r="M11" s="25" t="s">
        <v>54</v>
      </c>
      <c r="N11" s="25" t="s">
        <v>54</v>
      </c>
      <c r="O11" s="25" t="s">
        <v>54</v>
      </c>
      <c r="P11" s="25" t="s">
        <v>55</v>
      </c>
      <c r="Q11" s="25" t="s">
        <v>76</v>
      </c>
      <c r="R11" s="25" t="s">
        <v>77</v>
      </c>
      <c r="S11" s="25" t="s">
        <v>58</v>
      </c>
      <c r="T11" s="25" t="s">
        <v>99</v>
      </c>
      <c r="U11" s="25" t="s">
        <v>2120</v>
      </c>
    </row>
    <row r="12" spans="1:21" ht="44.25" customHeight="1">
      <c r="A12" s="25" t="s">
        <v>103</v>
      </c>
      <c r="B12" s="25" t="s">
        <v>45</v>
      </c>
      <c r="C12" s="25" t="s">
        <v>46</v>
      </c>
      <c r="D12" s="25" t="s">
        <v>47</v>
      </c>
      <c r="E12" s="25" t="s">
        <v>48</v>
      </c>
      <c r="F12" s="25" t="s">
        <v>49</v>
      </c>
      <c r="G12" s="25" t="s">
        <v>104</v>
      </c>
      <c r="H12" s="25" t="s">
        <v>105</v>
      </c>
      <c r="I12" s="25" t="s">
        <v>106</v>
      </c>
      <c r="J12" s="25" t="s">
        <v>73</v>
      </c>
      <c r="K12" s="25" t="s">
        <v>2119</v>
      </c>
      <c r="L12" s="25" t="s">
        <v>53</v>
      </c>
      <c r="M12" s="25" t="s">
        <v>54</v>
      </c>
      <c r="N12" s="25" t="s">
        <v>54</v>
      </c>
      <c r="O12" s="25" t="s">
        <v>54</v>
      </c>
      <c r="P12" s="25" t="s">
        <v>108</v>
      </c>
      <c r="Q12" s="25" t="s">
        <v>108</v>
      </c>
      <c r="R12" s="25" t="s">
        <v>108</v>
      </c>
      <c r="S12" s="25" t="s">
        <v>108</v>
      </c>
      <c r="T12" s="25" t="s">
        <v>109</v>
      </c>
      <c r="U12" s="25" t="s">
        <v>2121</v>
      </c>
    </row>
    <row r="13" spans="1:21" ht="44.25" customHeight="1">
      <c r="A13" s="25" t="s">
        <v>117</v>
      </c>
      <c r="B13" s="25" t="s">
        <v>45</v>
      </c>
      <c r="C13" s="25" t="s">
        <v>46</v>
      </c>
      <c r="D13" s="25" t="s">
        <v>47</v>
      </c>
      <c r="E13" s="25" t="s">
        <v>48</v>
      </c>
      <c r="F13" s="25" t="s">
        <v>49</v>
      </c>
      <c r="G13" s="25" t="s">
        <v>118</v>
      </c>
      <c r="H13" s="25" t="s">
        <v>119</v>
      </c>
      <c r="I13" s="25" t="s">
        <v>120</v>
      </c>
      <c r="J13" s="25" t="s">
        <v>73</v>
      </c>
      <c r="K13" s="25" t="s">
        <v>2118</v>
      </c>
      <c r="L13" s="25" t="s">
        <v>53</v>
      </c>
      <c r="M13" s="25" t="s">
        <v>54</v>
      </c>
      <c r="O13" s="25" t="s">
        <v>54</v>
      </c>
      <c r="P13" s="25" t="s">
        <v>108</v>
      </c>
      <c r="Q13" s="25" t="s">
        <v>108</v>
      </c>
      <c r="R13" s="25" t="s">
        <v>108</v>
      </c>
      <c r="S13" s="25" t="s">
        <v>108</v>
      </c>
      <c r="T13" s="25" t="s">
        <v>122</v>
      </c>
      <c r="U13" s="25" t="s">
        <v>123</v>
      </c>
    </row>
    <row r="14" spans="1:21" ht="44.25" customHeight="1">
      <c r="A14" s="25" t="s">
        <v>65</v>
      </c>
      <c r="B14" s="25" t="s">
        <v>45</v>
      </c>
      <c r="C14" s="25" t="s">
        <v>46</v>
      </c>
      <c r="D14" s="25" t="s">
        <v>47</v>
      </c>
      <c r="E14" s="25" t="s">
        <v>48</v>
      </c>
      <c r="F14" s="25" t="s">
        <v>49</v>
      </c>
      <c r="G14" s="25" t="s">
        <v>50</v>
      </c>
      <c r="H14" s="25" t="s">
        <v>66</v>
      </c>
      <c r="I14" s="25" t="s">
        <v>67</v>
      </c>
      <c r="J14" s="25" t="s">
        <v>51</v>
      </c>
      <c r="K14" s="25" t="s">
        <v>52</v>
      </c>
      <c r="L14" s="25" t="s">
        <v>53</v>
      </c>
      <c r="M14" s="25" t="s">
        <v>54</v>
      </c>
      <c r="N14" s="25" t="s">
        <v>54</v>
      </c>
      <c r="O14" s="25" t="s">
        <v>54</v>
      </c>
      <c r="P14" s="25" t="s">
        <v>55</v>
      </c>
      <c r="Q14" s="25" t="s">
        <v>56</v>
      </c>
      <c r="R14" s="25" t="s">
        <v>68</v>
      </c>
      <c r="S14" s="25" t="s">
        <v>69</v>
      </c>
      <c r="T14" s="25" t="s">
        <v>70</v>
      </c>
      <c r="U14" s="25" t="s">
        <v>60</v>
      </c>
    </row>
    <row r="15" spans="1:21" ht="44.25" customHeight="1">
      <c r="A15" s="25" t="s">
        <v>251</v>
      </c>
      <c r="B15" s="25" t="s">
        <v>45</v>
      </c>
      <c r="C15" s="25" t="s">
        <v>46</v>
      </c>
      <c r="D15" s="25" t="s">
        <v>47</v>
      </c>
      <c r="E15" s="25" t="s">
        <v>247</v>
      </c>
      <c r="F15" s="25" t="s">
        <v>248</v>
      </c>
      <c r="G15" s="25" t="s">
        <v>118</v>
      </c>
      <c r="H15" s="25">
        <v>178</v>
      </c>
      <c r="I15" s="25">
        <v>584</v>
      </c>
      <c r="J15" s="25" t="s">
        <v>73</v>
      </c>
      <c r="K15" s="25" t="s">
        <v>2118</v>
      </c>
      <c r="L15" s="25" t="s">
        <v>53</v>
      </c>
      <c r="N15" s="25" t="s">
        <v>54</v>
      </c>
      <c r="P15" s="25" t="s">
        <v>108</v>
      </c>
      <c r="Q15" s="25" t="s">
        <v>108</v>
      </c>
      <c r="R15" s="25" t="s">
        <v>108</v>
      </c>
      <c r="S15" s="25" t="s">
        <v>108</v>
      </c>
      <c r="T15" s="25" t="s">
        <v>122</v>
      </c>
      <c r="U15" s="25" t="s">
        <v>252</v>
      </c>
    </row>
    <row r="16" spans="1:21" ht="44.25" customHeight="1">
      <c r="A16" s="25" t="s">
        <v>254</v>
      </c>
      <c r="B16" s="25" t="s">
        <v>45</v>
      </c>
      <c r="C16" s="25" t="s">
        <v>46</v>
      </c>
      <c r="D16" s="25" t="s">
        <v>47</v>
      </c>
      <c r="E16" s="25" t="s">
        <v>247</v>
      </c>
      <c r="F16" s="25" t="s">
        <v>248</v>
      </c>
      <c r="G16" s="25" t="s">
        <v>136</v>
      </c>
      <c r="H16" s="25">
        <v>185</v>
      </c>
      <c r="I16" s="25">
        <v>588</v>
      </c>
      <c r="J16" s="25" t="s">
        <v>73</v>
      </c>
      <c r="K16" s="25" t="s">
        <v>137</v>
      </c>
      <c r="L16" s="25" t="s">
        <v>53</v>
      </c>
      <c r="M16" s="25" t="s">
        <v>54</v>
      </c>
      <c r="P16" s="25" t="s">
        <v>55</v>
      </c>
      <c r="Q16" s="25" t="s">
        <v>56</v>
      </c>
      <c r="R16" s="25" t="s">
        <v>140</v>
      </c>
      <c r="S16" s="25" t="s">
        <v>58</v>
      </c>
      <c r="T16" s="25" t="s">
        <v>256</v>
      </c>
      <c r="U16" s="25" t="s">
        <v>257</v>
      </c>
    </row>
    <row r="17" spans="1:21" ht="44.25" customHeight="1">
      <c r="A17" s="25" t="s">
        <v>259</v>
      </c>
      <c r="B17" s="25" t="s">
        <v>45</v>
      </c>
      <c r="C17" s="25" t="s">
        <v>46</v>
      </c>
      <c r="D17" s="25" t="s">
        <v>47</v>
      </c>
      <c r="E17" s="25" t="s">
        <v>247</v>
      </c>
      <c r="F17" s="25" t="s">
        <v>248</v>
      </c>
      <c r="G17" s="25" t="s">
        <v>136</v>
      </c>
      <c r="H17" s="25">
        <v>188</v>
      </c>
      <c r="I17" s="25">
        <v>589</v>
      </c>
      <c r="J17" s="25" t="s">
        <v>73</v>
      </c>
      <c r="K17" s="25" t="s">
        <v>137</v>
      </c>
      <c r="L17" s="25" t="s">
        <v>53</v>
      </c>
      <c r="N17" s="25" t="s">
        <v>54</v>
      </c>
      <c r="P17" s="25" t="s">
        <v>55</v>
      </c>
      <c r="Q17" s="25" t="s">
        <v>56</v>
      </c>
      <c r="R17" s="25" t="s">
        <v>140</v>
      </c>
      <c r="S17" s="25" t="s">
        <v>58</v>
      </c>
      <c r="T17" s="25" t="s">
        <v>261</v>
      </c>
      <c r="U17" s="25" t="s">
        <v>257</v>
      </c>
    </row>
    <row r="18" spans="1:21" ht="44.25" customHeight="1">
      <c r="A18" s="25" t="s">
        <v>246</v>
      </c>
      <c r="B18" s="25" t="s">
        <v>45</v>
      </c>
      <c r="C18" s="25" t="s">
        <v>46</v>
      </c>
      <c r="D18" s="25" t="s">
        <v>47</v>
      </c>
      <c r="E18" s="25" t="s">
        <v>247</v>
      </c>
      <c r="F18" s="25" t="s">
        <v>248</v>
      </c>
      <c r="G18" s="25" t="s">
        <v>104</v>
      </c>
      <c r="H18" s="25" t="s">
        <v>157</v>
      </c>
      <c r="I18" s="25" t="s">
        <v>158</v>
      </c>
      <c r="J18" s="25" t="s">
        <v>73</v>
      </c>
      <c r="K18" s="25" t="s">
        <v>2119</v>
      </c>
      <c r="L18" s="25" t="s">
        <v>53</v>
      </c>
      <c r="M18" s="25" t="s">
        <v>54</v>
      </c>
      <c r="N18" s="25" t="s">
        <v>54</v>
      </c>
      <c r="O18" s="25" t="s">
        <v>54</v>
      </c>
      <c r="P18" s="25" t="s">
        <v>108</v>
      </c>
      <c r="Q18" s="25" t="s">
        <v>108</v>
      </c>
      <c r="R18" s="25" t="s">
        <v>108</v>
      </c>
      <c r="S18" s="25" t="s">
        <v>108</v>
      </c>
      <c r="T18" s="25" t="s">
        <v>109</v>
      </c>
      <c r="U18" s="25" t="s">
        <v>249</v>
      </c>
    </row>
    <row r="19" spans="1:21" ht="44.25" customHeight="1">
      <c r="A19" s="25" t="s">
        <v>207</v>
      </c>
      <c r="B19" s="25" t="s">
        <v>45</v>
      </c>
      <c r="C19" s="25" t="s">
        <v>46</v>
      </c>
      <c r="D19" s="25" t="s">
        <v>47</v>
      </c>
      <c r="E19" s="25" t="s">
        <v>196</v>
      </c>
      <c r="F19" s="25" t="s">
        <v>197</v>
      </c>
      <c r="G19" s="25" t="s">
        <v>104</v>
      </c>
      <c r="H19" s="25">
        <v>185</v>
      </c>
      <c r="I19" s="25">
        <v>588</v>
      </c>
      <c r="J19" s="25" t="s">
        <v>73</v>
      </c>
      <c r="K19" s="25" t="s">
        <v>2119</v>
      </c>
      <c r="L19" s="25" t="s">
        <v>53</v>
      </c>
      <c r="M19" s="25" t="s">
        <v>54</v>
      </c>
      <c r="P19" s="25" t="s">
        <v>108</v>
      </c>
      <c r="Q19" s="25" t="s">
        <v>108</v>
      </c>
      <c r="R19" s="25" t="s">
        <v>108</v>
      </c>
      <c r="S19" s="25" t="s">
        <v>108</v>
      </c>
      <c r="T19" s="25" t="s">
        <v>208</v>
      </c>
      <c r="U19" s="25" t="s">
        <v>209</v>
      </c>
    </row>
    <row r="20" spans="1:21" ht="44.25" customHeight="1">
      <c r="A20" s="25" t="s">
        <v>220</v>
      </c>
      <c r="B20" s="25" t="s">
        <v>45</v>
      </c>
      <c r="C20" s="25" t="s">
        <v>46</v>
      </c>
      <c r="D20" s="25" t="s">
        <v>47</v>
      </c>
      <c r="E20" s="25" t="s">
        <v>196</v>
      </c>
      <c r="F20" s="25" t="s">
        <v>197</v>
      </c>
      <c r="G20" s="25" t="s">
        <v>179</v>
      </c>
      <c r="H20" s="25">
        <v>185</v>
      </c>
      <c r="I20" s="25">
        <v>588</v>
      </c>
      <c r="J20" s="25" t="s">
        <v>73</v>
      </c>
      <c r="K20" s="25" t="s">
        <v>180</v>
      </c>
      <c r="L20" s="25" t="s">
        <v>53</v>
      </c>
      <c r="M20" s="25" t="s">
        <v>54</v>
      </c>
      <c r="P20" s="25" t="s">
        <v>216</v>
      </c>
      <c r="Q20" s="25" t="s">
        <v>56</v>
      </c>
      <c r="R20" s="25" t="s">
        <v>68</v>
      </c>
      <c r="S20" s="25" t="s">
        <v>58</v>
      </c>
      <c r="T20" s="25" t="s">
        <v>221</v>
      </c>
      <c r="U20" s="25" t="s">
        <v>222</v>
      </c>
    </row>
    <row r="21" spans="1:21" ht="44.25" customHeight="1">
      <c r="A21" s="25" t="s">
        <v>226</v>
      </c>
      <c r="B21" s="25" t="s">
        <v>45</v>
      </c>
      <c r="C21" s="25" t="s">
        <v>46</v>
      </c>
      <c r="D21" s="25" t="s">
        <v>47</v>
      </c>
      <c r="E21" s="25" t="s">
        <v>196</v>
      </c>
      <c r="F21" s="25" t="s">
        <v>197</v>
      </c>
      <c r="G21" s="25" t="s">
        <v>179</v>
      </c>
      <c r="H21" s="25">
        <v>188</v>
      </c>
      <c r="I21" s="25">
        <v>589</v>
      </c>
      <c r="J21" s="25" t="s">
        <v>73</v>
      </c>
      <c r="K21" s="25" t="s">
        <v>180</v>
      </c>
      <c r="L21" s="25" t="s">
        <v>53</v>
      </c>
      <c r="N21" s="25" t="s">
        <v>54</v>
      </c>
      <c r="P21" s="25" t="s">
        <v>216</v>
      </c>
      <c r="Q21" s="25" t="s">
        <v>56</v>
      </c>
      <c r="R21" s="25" t="s">
        <v>68</v>
      </c>
      <c r="S21" s="25" t="s">
        <v>58</v>
      </c>
      <c r="T21" s="25" t="s">
        <v>227</v>
      </c>
      <c r="U21" s="25" t="s">
        <v>218</v>
      </c>
    </row>
    <row r="22" spans="1:21" ht="44.25" customHeight="1">
      <c r="A22" s="25" t="s">
        <v>211</v>
      </c>
      <c r="B22" s="25" t="s">
        <v>45</v>
      </c>
      <c r="C22" s="25" t="s">
        <v>46</v>
      </c>
      <c r="D22" s="25" t="s">
        <v>47</v>
      </c>
      <c r="E22" s="25" t="s">
        <v>196</v>
      </c>
      <c r="F22" s="25" t="s">
        <v>197</v>
      </c>
      <c r="G22" s="25" t="s">
        <v>118</v>
      </c>
      <c r="H22" s="25" t="s">
        <v>198</v>
      </c>
      <c r="I22" s="25" t="s">
        <v>199</v>
      </c>
      <c r="J22" s="25" t="s">
        <v>73</v>
      </c>
      <c r="K22" s="25" t="s">
        <v>2118</v>
      </c>
      <c r="L22" s="25" t="s">
        <v>53</v>
      </c>
      <c r="M22" s="25" t="s">
        <v>54</v>
      </c>
      <c r="N22" s="25" t="s">
        <v>54</v>
      </c>
      <c r="P22" s="25" t="s">
        <v>108</v>
      </c>
      <c r="Q22" s="25" t="s">
        <v>108</v>
      </c>
      <c r="R22" s="25" t="s">
        <v>108</v>
      </c>
      <c r="S22" s="25" t="s">
        <v>108</v>
      </c>
      <c r="T22" s="25" t="s">
        <v>212</v>
      </c>
      <c r="U22" s="25" t="s">
        <v>213</v>
      </c>
    </row>
    <row r="23" spans="1:21" ht="44.25" customHeight="1">
      <c r="A23" s="25" t="s">
        <v>195</v>
      </c>
      <c r="B23" s="25" t="s">
        <v>45</v>
      </c>
      <c r="C23" s="25" t="s">
        <v>46</v>
      </c>
      <c r="D23" s="25" t="s">
        <v>47</v>
      </c>
      <c r="E23" s="25" t="s">
        <v>196</v>
      </c>
      <c r="F23" s="25" t="s">
        <v>197</v>
      </c>
      <c r="G23" s="25" t="s">
        <v>95</v>
      </c>
      <c r="H23" s="25" t="s">
        <v>198</v>
      </c>
      <c r="I23" s="25" t="s">
        <v>199</v>
      </c>
      <c r="J23" s="25" t="s">
        <v>73</v>
      </c>
      <c r="K23" s="25" t="s">
        <v>98</v>
      </c>
      <c r="L23" s="25" t="s">
        <v>53</v>
      </c>
      <c r="M23" s="25" t="s">
        <v>54</v>
      </c>
      <c r="N23" s="25" t="s">
        <v>54</v>
      </c>
      <c r="P23" s="25" t="s">
        <v>55</v>
      </c>
      <c r="Q23" s="25" t="s">
        <v>200</v>
      </c>
      <c r="R23" s="25" t="s">
        <v>201</v>
      </c>
      <c r="S23" s="25" t="s">
        <v>58</v>
      </c>
      <c r="T23" s="25" t="s">
        <v>202</v>
      </c>
      <c r="U23" s="25" t="s">
        <v>203</v>
      </c>
    </row>
    <row r="24" spans="1:21" ht="44.25" customHeight="1">
      <c r="A24" s="25" t="s">
        <v>215</v>
      </c>
      <c r="B24" s="25" t="s">
        <v>45</v>
      </c>
      <c r="C24" s="25" t="s">
        <v>46</v>
      </c>
      <c r="D24" s="25" t="s">
        <v>47</v>
      </c>
      <c r="E24" s="25" t="s">
        <v>196</v>
      </c>
      <c r="F24" s="25" t="s">
        <v>197</v>
      </c>
      <c r="G24" s="25" t="s">
        <v>172</v>
      </c>
      <c r="H24" s="25" t="s">
        <v>91</v>
      </c>
      <c r="I24" s="25" t="s">
        <v>92</v>
      </c>
      <c r="J24" s="25" t="s">
        <v>73</v>
      </c>
      <c r="K24" s="25" t="s">
        <v>173</v>
      </c>
      <c r="L24" s="25" t="s">
        <v>53</v>
      </c>
      <c r="M24" s="25" t="s">
        <v>54</v>
      </c>
      <c r="N24" s="25" t="s">
        <v>54</v>
      </c>
      <c r="P24" s="25" t="s">
        <v>216</v>
      </c>
      <c r="Q24" s="25" t="s">
        <v>76</v>
      </c>
      <c r="R24" s="25" t="s">
        <v>133</v>
      </c>
      <c r="S24" s="25" t="s">
        <v>58</v>
      </c>
      <c r="T24" s="25" t="s">
        <v>217</v>
      </c>
      <c r="U24" s="25" t="s">
        <v>218</v>
      </c>
    </row>
    <row r="25" spans="1:21" ht="44.25" customHeight="1">
      <c r="A25" s="25" t="s">
        <v>240</v>
      </c>
      <c r="B25" s="25" t="s">
        <v>45</v>
      </c>
      <c r="C25" s="25" t="s">
        <v>46</v>
      </c>
      <c r="D25" s="25" t="s">
        <v>47</v>
      </c>
      <c r="E25" s="25" t="s">
        <v>230</v>
      </c>
      <c r="F25" s="25" t="s">
        <v>231</v>
      </c>
      <c r="G25" s="25" t="s">
        <v>179</v>
      </c>
      <c r="H25" s="25">
        <v>185</v>
      </c>
      <c r="I25" s="25">
        <v>588</v>
      </c>
      <c r="J25" s="25" t="s">
        <v>73</v>
      </c>
      <c r="K25" s="25" t="s">
        <v>180</v>
      </c>
      <c r="L25" s="25" t="s">
        <v>53</v>
      </c>
      <c r="M25" s="25" t="s">
        <v>54</v>
      </c>
      <c r="P25" s="25" t="s">
        <v>241</v>
      </c>
      <c r="Q25" s="25" t="s">
        <v>56</v>
      </c>
      <c r="R25" s="25" t="s">
        <v>68</v>
      </c>
      <c r="S25" s="25" t="s">
        <v>58</v>
      </c>
      <c r="T25" s="25" t="s">
        <v>242</v>
      </c>
      <c r="U25" s="25" t="s">
        <v>243</v>
      </c>
    </row>
    <row r="26" spans="1:21" ht="44.25" customHeight="1">
      <c r="A26" s="25" t="s">
        <v>244</v>
      </c>
      <c r="B26" s="25" t="s">
        <v>45</v>
      </c>
      <c r="C26" s="25" t="s">
        <v>46</v>
      </c>
      <c r="D26" s="25" t="s">
        <v>47</v>
      </c>
      <c r="E26" s="25" t="s">
        <v>230</v>
      </c>
      <c r="F26" s="25" t="s">
        <v>231</v>
      </c>
      <c r="G26" s="25" t="s">
        <v>179</v>
      </c>
      <c r="H26" s="25">
        <v>188</v>
      </c>
      <c r="I26" s="25">
        <v>589</v>
      </c>
      <c r="J26" s="25" t="s">
        <v>73</v>
      </c>
      <c r="K26" s="25" t="s">
        <v>180</v>
      </c>
      <c r="L26" s="25" t="s">
        <v>53</v>
      </c>
      <c r="N26" s="25" t="s">
        <v>54</v>
      </c>
      <c r="P26" s="25" t="s">
        <v>241</v>
      </c>
      <c r="Q26" s="25" t="s">
        <v>56</v>
      </c>
      <c r="R26" s="25" t="s">
        <v>68</v>
      </c>
      <c r="S26" s="25" t="s">
        <v>58</v>
      </c>
      <c r="T26" s="25" t="s">
        <v>245</v>
      </c>
      <c r="U26" s="25" t="s">
        <v>243</v>
      </c>
    </row>
    <row r="27" spans="1:21" ht="44.25" customHeight="1">
      <c r="A27" s="25" t="s">
        <v>229</v>
      </c>
      <c r="B27" s="25" t="s">
        <v>45</v>
      </c>
      <c r="C27" s="25" t="s">
        <v>46</v>
      </c>
      <c r="D27" s="25" t="s">
        <v>47</v>
      </c>
      <c r="E27" s="25" t="s">
        <v>230</v>
      </c>
      <c r="F27" s="25" t="s">
        <v>231</v>
      </c>
      <c r="G27" s="25" t="s">
        <v>104</v>
      </c>
      <c r="H27" s="25" t="s">
        <v>157</v>
      </c>
      <c r="I27" s="25" t="s">
        <v>158</v>
      </c>
      <c r="J27" s="25" t="s">
        <v>73</v>
      </c>
      <c r="K27" s="25" t="s">
        <v>2119</v>
      </c>
      <c r="L27" s="25" t="s">
        <v>53</v>
      </c>
      <c r="M27" s="25" t="s">
        <v>54</v>
      </c>
      <c r="N27" s="25" t="s">
        <v>54</v>
      </c>
      <c r="O27" s="25" t="s">
        <v>54</v>
      </c>
      <c r="P27" s="25" t="s">
        <v>108</v>
      </c>
      <c r="Q27" s="25" t="s">
        <v>108</v>
      </c>
      <c r="R27" s="25" t="s">
        <v>108</v>
      </c>
      <c r="S27" s="25" t="s">
        <v>108</v>
      </c>
      <c r="T27" s="25" t="s">
        <v>159</v>
      </c>
      <c r="U27" s="25" t="s">
        <v>232</v>
      </c>
    </row>
    <row r="28" spans="1:21" ht="44.25" customHeight="1">
      <c r="A28" s="25" t="s">
        <v>234</v>
      </c>
      <c r="B28" s="25" t="s">
        <v>45</v>
      </c>
      <c r="C28" s="25" t="s">
        <v>46</v>
      </c>
      <c r="D28" s="25" t="s">
        <v>47</v>
      </c>
      <c r="E28" s="25" t="s">
        <v>230</v>
      </c>
      <c r="F28" s="25" t="s">
        <v>231</v>
      </c>
      <c r="G28" s="25" t="s">
        <v>118</v>
      </c>
      <c r="H28" s="25" t="s">
        <v>157</v>
      </c>
      <c r="I28" s="25" t="s">
        <v>158</v>
      </c>
      <c r="J28" s="25" t="s">
        <v>73</v>
      </c>
      <c r="K28" s="25" t="s">
        <v>2118</v>
      </c>
      <c r="L28" s="25" t="s">
        <v>53</v>
      </c>
      <c r="M28" s="25" t="s">
        <v>54</v>
      </c>
      <c r="N28" s="25" t="s">
        <v>54</v>
      </c>
      <c r="O28" s="25" t="s">
        <v>54</v>
      </c>
      <c r="P28" s="25" t="s">
        <v>108</v>
      </c>
      <c r="Q28" s="25" t="s">
        <v>108</v>
      </c>
      <c r="R28" s="25" t="s">
        <v>108</v>
      </c>
      <c r="S28" s="25" t="s">
        <v>108</v>
      </c>
      <c r="T28" s="25" t="s">
        <v>212</v>
      </c>
      <c r="U28" s="25" t="s">
        <v>232</v>
      </c>
    </row>
    <row r="29" spans="1:21" ht="44.25" customHeight="1">
      <c r="A29" s="25" t="s">
        <v>236</v>
      </c>
      <c r="B29" s="25" t="s">
        <v>45</v>
      </c>
      <c r="C29" s="25" t="s">
        <v>46</v>
      </c>
      <c r="D29" s="25" t="s">
        <v>47</v>
      </c>
      <c r="E29" s="25" t="s">
        <v>230</v>
      </c>
      <c r="F29" s="25" t="s">
        <v>231</v>
      </c>
      <c r="G29" s="25" t="s">
        <v>172</v>
      </c>
      <c r="H29" s="25" t="s">
        <v>91</v>
      </c>
      <c r="I29" s="25" t="s">
        <v>92</v>
      </c>
      <c r="J29" s="25" t="s">
        <v>73</v>
      </c>
      <c r="K29" s="25" t="s">
        <v>173</v>
      </c>
      <c r="L29" s="25" t="s">
        <v>53</v>
      </c>
      <c r="M29" s="25" t="s">
        <v>54</v>
      </c>
      <c r="N29" s="25" t="s">
        <v>54</v>
      </c>
      <c r="P29" s="25" t="s">
        <v>237</v>
      </c>
      <c r="Q29" s="25" t="s">
        <v>76</v>
      </c>
      <c r="R29" s="25" t="s">
        <v>133</v>
      </c>
      <c r="S29" s="25" t="s">
        <v>58</v>
      </c>
      <c r="T29" s="25" t="s">
        <v>238</v>
      </c>
      <c r="U29" s="25" t="s">
        <v>239</v>
      </c>
    </row>
    <row r="30" spans="1:21" ht="44.25" customHeight="1">
      <c r="A30" s="25" t="s">
        <v>262</v>
      </c>
      <c r="B30" s="25" t="s">
        <v>45</v>
      </c>
      <c r="C30" s="25" t="s">
        <v>46</v>
      </c>
      <c r="D30" s="25" t="s">
        <v>47</v>
      </c>
      <c r="E30" s="25" t="s">
        <v>263</v>
      </c>
      <c r="F30" s="25" t="s">
        <v>264</v>
      </c>
      <c r="G30" s="25" t="s">
        <v>50</v>
      </c>
      <c r="H30" s="25" t="s">
        <v>157</v>
      </c>
      <c r="I30" s="25" t="s">
        <v>158</v>
      </c>
      <c r="J30" s="25" t="s">
        <v>51</v>
      </c>
      <c r="K30" s="25" t="s">
        <v>52</v>
      </c>
      <c r="L30" s="25" t="s">
        <v>53</v>
      </c>
      <c r="M30" s="25" t="s">
        <v>54</v>
      </c>
      <c r="N30" s="25" t="s">
        <v>54</v>
      </c>
      <c r="O30" s="25" t="s">
        <v>54</v>
      </c>
      <c r="P30" s="25" t="s">
        <v>55</v>
      </c>
      <c r="Q30" s="25" t="s">
        <v>56</v>
      </c>
      <c r="R30" s="25" t="s">
        <v>68</v>
      </c>
      <c r="S30" s="25" t="s">
        <v>69</v>
      </c>
      <c r="T30" s="25" t="s">
        <v>265</v>
      </c>
      <c r="U30" s="25" t="s">
        <v>266</v>
      </c>
    </row>
    <row r="31" spans="1:21" ht="44.25" customHeight="1">
      <c r="A31" s="25" t="s">
        <v>298</v>
      </c>
      <c r="B31" s="25" t="s">
        <v>45</v>
      </c>
      <c r="C31" s="25" t="s">
        <v>46</v>
      </c>
      <c r="D31" s="25" t="s">
        <v>47</v>
      </c>
      <c r="E31" s="25" t="s">
        <v>292</v>
      </c>
      <c r="F31" s="25" t="s">
        <v>293</v>
      </c>
      <c r="G31" s="25" t="s">
        <v>299</v>
      </c>
      <c r="H31" s="25">
        <v>179</v>
      </c>
      <c r="I31" s="25">
        <v>585</v>
      </c>
      <c r="J31" s="25" t="s">
        <v>152</v>
      </c>
      <c r="K31" s="25" t="s">
        <v>153</v>
      </c>
      <c r="L31" s="25" t="s">
        <v>53</v>
      </c>
      <c r="O31" s="25" t="s">
        <v>54</v>
      </c>
      <c r="P31" s="25" t="s">
        <v>300</v>
      </c>
      <c r="Q31" s="25" t="s">
        <v>76</v>
      </c>
      <c r="R31" s="25" t="s">
        <v>301</v>
      </c>
      <c r="S31" s="25" t="s">
        <v>58</v>
      </c>
      <c r="T31" s="25" t="s">
        <v>302</v>
      </c>
      <c r="U31" s="25" t="s">
        <v>303</v>
      </c>
    </row>
    <row r="32" spans="1:21" ht="44.25" customHeight="1">
      <c r="A32" s="25" t="s">
        <v>304</v>
      </c>
      <c r="B32" s="25" t="s">
        <v>45</v>
      </c>
      <c r="C32" s="25" t="s">
        <v>46</v>
      </c>
      <c r="D32" s="25" t="s">
        <v>47</v>
      </c>
      <c r="E32" s="25" t="s">
        <v>292</v>
      </c>
      <c r="F32" s="25" t="s">
        <v>293</v>
      </c>
      <c r="G32" s="25" t="s">
        <v>299</v>
      </c>
      <c r="H32" s="25">
        <v>179</v>
      </c>
      <c r="I32" s="25">
        <v>585</v>
      </c>
      <c r="J32" s="25" t="s">
        <v>152</v>
      </c>
      <c r="K32" s="25" t="s">
        <v>153</v>
      </c>
      <c r="L32" s="25" t="s">
        <v>53</v>
      </c>
      <c r="O32" s="25" t="s">
        <v>54</v>
      </c>
      <c r="P32" s="25" t="s">
        <v>305</v>
      </c>
      <c r="Q32" s="25" t="s">
        <v>76</v>
      </c>
      <c r="R32" s="25" t="s">
        <v>306</v>
      </c>
      <c r="S32" s="25" t="s">
        <v>58</v>
      </c>
      <c r="T32" s="25" t="s">
        <v>307</v>
      </c>
      <c r="U32" s="25" t="s">
        <v>303</v>
      </c>
    </row>
    <row r="33" spans="1:21" ht="44.25" customHeight="1">
      <c r="A33" s="25" t="s">
        <v>309</v>
      </c>
      <c r="B33" s="25" t="s">
        <v>45</v>
      </c>
      <c r="C33" s="25" t="s">
        <v>46</v>
      </c>
      <c r="D33" s="25" t="s">
        <v>47</v>
      </c>
      <c r="E33" s="25" t="s">
        <v>292</v>
      </c>
      <c r="F33" s="25" t="s">
        <v>293</v>
      </c>
      <c r="G33" s="25" t="s">
        <v>299</v>
      </c>
      <c r="H33" s="25">
        <v>179</v>
      </c>
      <c r="I33" s="25">
        <v>585</v>
      </c>
      <c r="J33" s="25" t="s">
        <v>152</v>
      </c>
      <c r="K33" s="25" t="s">
        <v>153</v>
      </c>
      <c r="L33" s="25" t="s">
        <v>53</v>
      </c>
      <c r="O33" s="25" t="s">
        <v>54</v>
      </c>
      <c r="P33" s="25" t="s">
        <v>310</v>
      </c>
      <c r="Q33" s="25" t="s">
        <v>311</v>
      </c>
      <c r="R33" s="25" t="s">
        <v>306</v>
      </c>
      <c r="S33" s="25" t="s">
        <v>58</v>
      </c>
      <c r="T33" s="25" t="s">
        <v>312</v>
      </c>
      <c r="U33" s="25" t="s">
        <v>303</v>
      </c>
    </row>
    <row r="34" spans="1:21" ht="44.25" customHeight="1">
      <c r="A34" s="25" t="s">
        <v>291</v>
      </c>
      <c r="B34" s="25" t="s">
        <v>45</v>
      </c>
      <c r="C34" s="25" t="s">
        <v>46</v>
      </c>
      <c r="D34" s="25" t="s">
        <v>47</v>
      </c>
      <c r="E34" s="25" t="s">
        <v>292</v>
      </c>
      <c r="F34" s="25" t="s">
        <v>293</v>
      </c>
      <c r="G34" s="25" t="s">
        <v>72</v>
      </c>
      <c r="H34" s="25">
        <v>179</v>
      </c>
      <c r="I34" s="25">
        <v>585</v>
      </c>
      <c r="J34" s="25" t="s">
        <v>73</v>
      </c>
      <c r="K34" s="25" t="s">
        <v>74</v>
      </c>
      <c r="L34" s="25" t="s">
        <v>269</v>
      </c>
      <c r="O34" s="25" t="s">
        <v>54</v>
      </c>
      <c r="P34" s="25" t="s">
        <v>53</v>
      </c>
      <c r="Q34" s="25" t="s">
        <v>294</v>
      </c>
      <c r="R34" s="25" t="s">
        <v>77</v>
      </c>
      <c r="S34" s="25" t="s">
        <v>58</v>
      </c>
      <c r="T34" s="25" t="s">
        <v>295</v>
      </c>
      <c r="U34" s="25" t="s">
        <v>296</v>
      </c>
    </row>
    <row r="35" spans="1:21" ht="44.25" customHeight="1">
      <c r="A35" s="25" t="s">
        <v>396</v>
      </c>
      <c r="B35" s="25" t="s">
        <v>45</v>
      </c>
      <c r="C35" s="25" t="s">
        <v>46</v>
      </c>
      <c r="D35" s="25" t="s">
        <v>47</v>
      </c>
      <c r="E35" s="25" t="s">
        <v>292</v>
      </c>
      <c r="F35" s="25" t="s">
        <v>293</v>
      </c>
      <c r="G35" s="25" t="s">
        <v>136</v>
      </c>
      <c r="H35" s="25">
        <v>185</v>
      </c>
      <c r="I35" s="25">
        <v>588</v>
      </c>
      <c r="J35" s="25" t="s">
        <v>73</v>
      </c>
      <c r="K35" s="25" t="s">
        <v>137</v>
      </c>
      <c r="L35" s="25" t="s">
        <v>53</v>
      </c>
      <c r="M35" s="25" t="s">
        <v>54</v>
      </c>
      <c r="P35" s="25" t="s">
        <v>55</v>
      </c>
      <c r="Q35" s="25" t="s">
        <v>56</v>
      </c>
      <c r="R35" s="25" t="s">
        <v>140</v>
      </c>
      <c r="S35" s="25" t="s">
        <v>58</v>
      </c>
      <c r="T35" s="25" t="s">
        <v>398</v>
      </c>
      <c r="U35" s="25" t="s">
        <v>324</v>
      </c>
    </row>
    <row r="36" spans="1:21" ht="44.25" customHeight="1">
      <c r="A36" s="25" t="s">
        <v>337</v>
      </c>
      <c r="B36" s="25" t="s">
        <v>45</v>
      </c>
      <c r="C36" s="25" t="s">
        <v>46</v>
      </c>
      <c r="D36" s="25" t="s">
        <v>47</v>
      </c>
      <c r="E36" s="25" t="s">
        <v>292</v>
      </c>
      <c r="F36" s="25" t="s">
        <v>293</v>
      </c>
      <c r="G36" s="25" t="s">
        <v>151</v>
      </c>
      <c r="H36" s="25">
        <v>185</v>
      </c>
      <c r="I36" s="25">
        <v>588</v>
      </c>
      <c r="J36" s="25" t="s">
        <v>152</v>
      </c>
      <c r="K36" s="25" t="s">
        <v>153</v>
      </c>
      <c r="L36" s="25" t="s">
        <v>53</v>
      </c>
      <c r="M36" s="25" t="s">
        <v>54</v>
      </c>
      <c r="P36" s="25" t="s">
        <v>338</v>
      </c>
      <c r="Q36" s="25">
        <v>11</v>
      </c>
      <c r="R36" s="25" t="s">
        <v>301</v>
      </c>
      <c r="S36" s="25" t="s">
        <v>58</v>
      </c>
      <c r="T36" s="25" t="s">
        <v>339</v>
      </c>
      <c r="U36" s="25" t="s">
        <v>324</v>
      </c>
    </row>
    <row r="37" spans="1:21" ht="44.25" customHeight="1">
      <c r="A37" s="25" t="s">
        <v>386</v>
      </c>
      <c r="B37" s="25" t="s">
        <v>45</v>
      </c>
      <c r="C37" s="25" t="s">
        <v>46</v>
      </c>
      <c r="D37" s="25" t="s">
        <v>47</v>
      </c>
      <c r="E37" s="25" t="s">
        <v>292</v>
      </c>
      <c r="F37" s="25" t="s">
        <v>293</v>
      </c>
      <c r="G37" s="25" t="s">
        <v>179</v>
      </c>
      <c r="H37" s="25">
        <v>185</v>
      </c>
      <c r="I37" s="25">
        <v>588</v>
      </c>
      <c r="J37" s="25" t="s">
        <v>73</v>
      </c>
      <c r="K37" s="25" t="s">
        <v>180</v>
      </c>
      <c r="L37" s="25" t="s">
        <v>53</v>
      </c>
      <c r="M37" s="25" t="s">
        <v>54</v>
      </c>
      <c r="P37" s="25" t="s">
        <v>387</v>
      </c>
      <c r="Q37" s="25" t="s">
        <v>56</v>
      </c>
      <c r="R37" s="25" t="s">
        <v>68</v>
      </c>
      <c r="S37" s="25" t="s">
        <v>58</v>
      </c>
      <c r="T37" s="25" t="s">
        <v>388</v>
      </c>
      <c r="U37" s="25" t="s">
        <v>324</v>
      </c>
    </row>
    <row r="38" spans="1:21" ht="44.25" customHeight="1">
      <c r="A38" s="25" t="s">
        <v>400</v>
      </c>
      <c r="B38" s="25" t="s">
        <v>45</v>
      </c>
      <c r="C38" s="25" t="s">
        <v>46</v>
      </c>
      <c r="D38" s="25" t="s">
        <v>47</v>
      </c>
      <c r="E38" s="25" t="s">
        <v>292</v>
      </c>
      <c r="F38" s="25" t="s">
        <v>293</v>
      </c>
      <c r="G38" s="25" t="s">
        <v>136</v>
      </c>
      <c r="H38" s="25">
        <v>188</v>
      </c>
      <c r="I38" s="25">
        <v>589</v>
      </c>
      <c r="J38" s="25" t="s">
        <v>73</v>
      </c>
      <c r="K38" s="25" t="s">
        <v>137</v>
      </c>
      <c r="L38" s="25" t="s">
        <v>53</v>
      </c>
      <c r="N38" s="25" t="s">
        <v>54</v>
      </c>
      <c r="P38" s="25" t="s">
        <v>55</v>
      </c>
      <c r="Q38" s="25" t="s">
        <v>56</v>
      </c>
      <c r="R38" s="25" t="s">
        <v>140</v>
      </c>
      <c r="S38" s="25" t="s">
        <v>58</v>
      </c>
      <c r="T38" s="25" t="s">
        <v>402</v>
      </c>
      <c r="U38" s="25" t="s">
        <v>324</v>
      </c>
    </row>
    <row r="39" spans="1:21" ht="44.25" customHeight="1">
      <c r="A39" s="25" t="s">
        <v>343</v>
      </c>
      <c r="B39" s="25" t="s">
        <v>45</v>
      </c>
      <c r="C39" s="25" t="s">
        <v>46</v>
      </c>
      <c r="D39" s="25" t="s">
        <v>47</v>
      </c>
      <c r="E39" s="25" t="s">
        <v>292</v>
      </c>
      <c r="F39" s="25" t="s">
        <v>293</v>
      </c>
      <c r="G39" s="25" t="s">
        <v>151</v>
      </c>
      <c r="H39" s="25">
        <v>188</v>
      </c>
      <c r="I39" s="25">
        <v>589</v>
      </c>
      <c r="J39" s="25" t="s">
        <v>152</v>
      </c>
      <c r="K39" s="25" t="s">
        <v>153</v>
      </c>
      <c r="L39" s="25" t="s">
        <v>53</v>
      </c>
      <c r="N39" s="25" t="s">
        <v>54</v>
      </c>
      <c r="P39" s="25" t="s">
        <v>344</v>
      </c>
      <c r="Q39" s="25">
        <v>11</v>
      </c>
      <c r="R39" s="25" t="s">
        <v>301</v>
      </c>
      <c r="S39" s="25" t="s">
        <v>58</v>
      </c>
      <c r="T39" s="25" t="s">
        <v>345</v>
      </c>
      <c r="U39" s="25" t="s">
        <v>324</v>
      </c>
    </row>
    <row r="40" spans="1:21" ht="44.25" customHeight="1">
      <c r="A40" s="25" t="s">
        <v>347</v>
      </c>
      <c r="B40" s="25" t="s">
        <v>45</v>
      </c>
      <c r="C40" s="25" t="s">
        <v>46</v>
      </c>
      <c r="D40" s="25" t="s">
        <v>47</v>
      </c>
      <c r="E40" s="25" t="s">
        <v>292</v>
      </c>
      <c r="F40" s="25" t="s">
        <v>293</v>
      </c>
      <c r="G40" s="25" t="s">
        <v>151</v>
      </c>
      <c r="H40" s="25">
        <v>188</v>
      </c>
      <c r="I40" s="25">
        <v>589</v>
      </c>
      <c r="J40" s="25" t="s">
        <v>152</v>
      </c>
      <c r="K40" s="25" t="s">
        <v>153</v>
      </c>
      <c r="L40" s="25" t="s">
        <v>53</v>
      </c>
      <c r="N40" s="25" t="s">
        <v>54</v>
      </c>
      <c r="P40" s="25" t="s">
        <v>348</v>
      </c>
      <c r="Q40" s="25" t="s">
        <v>349</v>
      </c>
      <c r="R40" s="25" t="s">
        <v>301</v>
      </c>
      <c r="S40" s="25" t="s">
        <v>58</v>
      </c>
      <c r="T40" s="25" t="s">
        <v>350</v>
      </c>
      <c r="U40" s="25" t="s">
        <v>324</v>
      </c>
    </row>
    <row r="41" spans="1:21" ht="44.25" customHeight="1">
      <c r="A41" s="25" t="s">
        <v>391</v>
      </c>
      <c r="B41" s="25" t="s">
        <v>45</v>
      </c>
      <c r="C41" s="25" t="s">
        <v>46</v>
      </c>
      <c r="D41" s="25" t="s">
        <v>47</v>
      </c>
      <c r="E41" s="25" t="s">
        <v>292</v>
      </c>
      <c r="F41" s="25" t="s">
        <v>293</v>
      </c>
      <c r="G41" s="25" t="s">
        <v>179</v>
      </c>
      <c r="H41" s="25">
        <v>188</v>
      </c>
      <c r="I41" s="25">
        <v>589</v>
      </c>
      <c r="J41" s="25" t="s">
        <v>73</v>
      </c>
      <c r="K41" s="25" t="s">
        <v>180</v>
      </c>
      <c r="L41" s="25" t="s">
        <v>53</v>
      </c>
      <c r="N41" s="25" t="s">
        <v>54</v>
      </c>
      <c r="P41" s="25" t="s">
        <v>392</v>
      </c>
      <c r="Q41" s="25" t="s">
        <v>56</v>
      </c>
      <c r="R41" s="25" t="s">
        <v>68</v>
      </c>
      <c r="S41" s="25" t="s">
        <v>58</v>
      </c>
      <c r="T41" s="25" t="s">
        <v>393</v>
      </c>
      <c r="U41" s="25" t="s">
        <v>324</v>
      </c>
    </row>
    <row r="42" spans="1:21" ht="44.25" customHeight="1">
      <c r="A42" s="25" t="s">
        <v>403</v>
      </c>
      <c r="B42" s="25" t="s">
        <v>45</v>
      </c>
      <c r="C42" s="25" t="s">
        <v>46</v>
      </c>
      <c r="D42" s="25" t="s">
        <v>47</v>
      </c>
      <c r="E42" s="25" t="s">
        <v>292</v>
      </c>
      <c r="F42" s="25" t="s">
        <v>293</v>
      </c>
      <c r="G42" s="25" t="s">
        <v>136</v>
      </c>
      <c r="H42" s="25">
        <v>189</v>
      </c>
      <c r="I42" s="25">
        <v>590</v>
      </c>
      <c r="J42" s="25" t="s">
        <v>73</v>
      </c>
      <c r="K42" s="25" t="s">
        <v>137</v>
      </c>
      <c r="L42" s="25" t="s">
        <v>53</v>
      </c>
      <c r="O42" s="25" t="s">
        <v>54</v>
      </c>
      <c r="P42" s="25" t="s">
        <v>55</v>
      </c>
      <c r="Q42" s="25" t="s">
        <v>56</v>
      </c>
      <c r="R42" s="25" t="s">
        <v>140</v>
      </c>
      <c r="S42" s="25" t="s">
        <v>58</v>
      </c>
      <c r="T42" s="25" t="s">
        <v>405</v>
      </c>
      <c r="U42" s="25" t="s">
        <v>303</v>
      </c>
    </row>
    <row r="43" spans="1:21" ht="44.25" customHeight="1">
      <c r="A43" s="25" t="s">
        <v>373</v>
      </c>
      <c r="B43" s="25" t="s">
        <v>45</v>
      </c>
      <c r="C43" s="25" t="s">
        <v>46</v>
      </c>
      <c r="D43" s="25" t="s">
        <v>47</v>
      </c>
      <c r="E43" s="25" t="s">
        <v>292</v>
      </c>
      <c r="F43" s="25" t="s">
        <v>293</v>
      </c>
      <c r="G43" s="25" t="s">
        <v>118</v>
      </c>
      <c r="H43" s="25">
        <v>189</v>
      </c>
      <c r="I43" s="25">
        <v>590</v>
      </c>
      <c r="J43" s="25" t="s">
        <v>73</v>
      </c>
      <c r="K43" s="25" t="s">
        <v>2118</v>
      </c>
      <c r="L43" s="25" t="s">
        <v>53</v>
      </c>
      <c r="O43" s="25" t="s">
        <v>54</v>
      </c>
      <c r="P43" s="25" t="s">
        <v>108</v>
      </c>
      <c r="Q43" s="25" t="s">
        <v>108</v>
      </c>
      <c r="R43" s="25" t="s">
        <v>108</v>
      </c>
      <c r="S43" s="25" t="s">
        <v>108</v>
      </c>
      <c r="T43" s="25" t="s">
        <v>164</v>
      </c>
      <c r="U43" s="25" t="s">
        <v>303</v>
      </c>
    </row>
    <row r="44" spans="1:21" ht="44.25" customHeight="1">
      <c r="A44" s="25" t="s">
        <v>352</v>
      </c>
      <c r="B44" s="25" t="s">
        <v>45</v>
      </c>
      <c r="C44" s="25" t="s">
        <v>46</v>
      </c>
      <c r="D44" s="25" t="s">
        <v>47</v>
      </c>
      <c r="E44" s="25" t="s">
        <v>292</v>
      </c>
      <c r="F44" s="25" t="s">
        <v>293</v>
      </c>
      <c r="G44" s="25" t="s">
        <v>151</v>
      </c>
      <c r="H44" s="25">
        <v>189</v>
      </c>
      <c r="I44" s="25">
        <v>590</v>
      </c>
      <c r="J44" s="25" t="s">
        <v>152</v>
      </c>
      <c r="K44" s="25" t="s">
        <v>153</v>
      </c>
      <c r="L44" s="25" t="s">
        <v>53</v>
      </c>
      <c r="O44" s="25" t="s">
        <v>54</v>
      </c>
      <c r="P44" s="25" t="s">
        <v>353</v>
      </c>
      <c r="Q44" s="25">
        <v>8</v>
      </c>
      <c r="R44" s="25" t="s">
        <v>301</v>
      </c>
      <c r="S44" s="25" t="s">
        <v>58</v>
      </c>
      <c r="T44" s="25" t="s">
        <v>354</v>
      </c>
      <c r="U44" s="25" t="s">
        <v>303</v>
      </c>
    </row>
    <row r="45" spans="1:21" ht="44.25" customHeight="1">
      <c r="A45" s="25" t="s">
        <v>374</v>
      </c>
      <c r="B45" s="25" t="s">
        <v>45</v>
      </c>
      <c r="C45" s="25" t="s">
        <v>46</v>
      </c>
      <c r="D45" s="25" t="s">
        <v>47</v>
      </c>
      <c r="E45" s="25" t="s">
        <v>292</v>
      </c>
      <c r="F45" s="25" t="s">
        <v>293</v>
      </c>
      <c r="G45" s="25" t="s">
        <v>286</v>
      </c>
      <c r="H45" s="25">
        <v>189</v>
      </c>
      <c r="I45" s="25">
        <v>590</v>
      </c>
      <c r="J45" s="25" t="s">
        <v>73</v>
      </c>
      <c r="K45" s="25" t="s">
        <v>287</v>
      </c>
      <c r="L45" s="25" t="s">
        <v>53</v>
      </c>
      <c r="O45" s="25" t="s">
        <v>54</v>
      </c>
      <c r="P45" s="25" t="s">
        <v>139</v>
      </c>
      <c r="Q45" s="25" t="s">
        <v>375</v>
      </c>
      <c r="R45" s="25" t="s">
        <v>376</v>
      </c>
      <c r="S45" s="25" t="s">
        <v>58</v>
      </c>
      <c r="T45" s="25" t="s">
        <v>377</v>
      </c>
      <c r="U45" s="25" t="s">
        <v>303</v>
      </c>
    </row>
    <row r="46" spans="1:21" ht="44.25" customHeight="1">
      <c r="A46" s="25" t="s">
        <v>321</v>
      </c>
      <c r="B46" s="25" t="s">
        <v>45</v>
      </c>
      <c r="C46" s="25" t="s">
        <v>46</v>
      </c>
      <c r="D46" s="25" t="s">
        <v>47</v>
      </c>
      <c r="E46" s="25" t="s">
        <v>292</v>
      </c>
      <c r="F46" s="25" t="s">
        <v>293</v>
      </c>
      <c r="G46" s="25" t="s">
        <v>299</v>
      </c>
      <c r="H46" s="25" t="s">
        <v>84</v>
      </c>
      <c r="I46" s="25" t="s">
        <v>85</v>
      </c>
      <c r="J46" s="25" t="s">
        <v>152</v>
      </c>
      <c r="K46" s="25" t="s">
        <v>153</v>
      </c>
      <c r="L46" s="25" t="s">
        <v>53</v>
      </c>
      <c r="M46" s="25" t="s">
        <v>54</v>
      </c>
      <c r="N46" s="25" t="s">
        <v>54</v>
      </c>
      <c r="P46" s="25" t="s">
        <v>322</v>
      </c>
      <c r="Q46" s="25">
        <v>11</v>
      </c>
      <c r="R46" s="25" t="s">
        <v>301</v>
      </c>
      <c r="S46" s="25" t="s">
        <v>58</v>
      </c>
      <c r="T46" s="25" t="s">
        <v>323</v>
      </c>
      <c r="U46" s="25" t="s">
        <v>324</v>
      </c>
    </row>
    <row r="47" spans="1:21" ht="44.25" customHeight="1">
      <c r="A47" s="25" t="s">
        <v>327</v>
      </c>
      <c r="B47" s="25" t="s">
        <v>45</v>
      </c>
      <c r="C47" s="25" t="s">
        <v>46</v>
      </c>
      <c r="D47" s="25" t="s">
        <v>47</v>
      </c>
      <c r="E47" s="25" t="s">
        <v>292</v>
      </c>
      <c r="F47" s="25" t="s">
        <v>293</v>
      </c>
      <c r="G47" s="25" t="s">
        <v>299</v>
      </c>
      <c r="H47" s="25" t="s">
        <v>84</v>
      </c>
      <c r="I47" s="25" t="s">
        <v>85</v>
      </c>
      <c r="J47" s="25" t="s">
        <v>152</v>
      </c>
      <c r="K47" s="25" t="s">
        <v>153</v>
      </c>
      <c r="L47" s="25" t="s">
        <v>53</v>
      </c>
      <c r="M47" s="25" t="s">
        <v>54</v>
      </c>
      <c r="N47" s="25" t="s">
        <v>54</v>
      </c>
      <c r="P47" s="25" t="s">
        <v>305</v>
      </c>
      <c r="Q47" s="25" t="s">
        <v>328</v>
      </c>
      <c r="R47" s="25" t="s">
        <v>306</v>
      </c>
      <c r="S47" s="25" t="s">
        <v>58</v>
      </c>
      <c r="T47" s="25" t="s">
        <v>329</v>
      </c>
      <c r="U47" s="25" t="s">
        <v>324</v>
      </c>
    </row>
    <row r="48" spans="1:21" ht="44.25" customHeight="1">
      <c r="A48" s="25" t="s">
        <v>331</v>
      </c>
      <c r="B48" s="25" t="s">
        <v>45</v>
      </c>
      <c r="C48" s="25" t="s">
        <v>46</v>
      </c>
      <c r="D48" s="25" t="s">
        <v>47</v>
      </c>
      <c r="E48" s="25" t="s">
        <v>292</v>
      </c>
      <c r="F48" s="25" t="s">
        <v>293</v>
      </c>
      <c r="G48" s="25" t="s">
        <v>299</v>
      </c>
      <c r="H48" s="25" t="s">
        <v>84</v>
      </c>
      <c r="I48" s="25" t="s">
        <v>85</v>
      </c>
      <c r="J48" s="25" t="s">
        <v>152</v>
      </c>
      <c r="K48" s="25" t="s">
        <v>153</v>
      </c>
      <c r="L48" s="25" t="s">
        <v>53</v>
      </c>
      <c r="M48" s="25" t="s">
        <v>54</v>
      </c>
      <c r="N48" s="25" t="s">
        <v>54</v>
      </c>
      <c r="P48" s="25" t="s">
        <v>310</v>
      </c>
      <c r="Q48" s="25" t="s">
        <v>332</v>
      </c>
      <c r="R48" s="25" t="s">
        <v>333</v>
      </c>
      <c r="S48" s="25" t="s">
        <v>58</v>
      </c>
      <c r="T48" s="25" t="s">
        <v>334</v>
      </c>
      <c r="U48" s="25" t="s">
        <v>324</v>
      </c>
    </row>
    <row r="49" spans="1:21" ht="44.25" customHeight="1">
      <c r="A49" s="25" t="s">
        <v>372</v>
      </c>
      <c r="B49" s="25" t="s">
        <v>45</v>
      </c>
      <c r="C49" s="25" t="s">
        <v>46</v>
      </c>
      <c r="D49" s="25" t="s">
        <v>47</v>
      </c>
      <c r="E49" s="25" t="s">
        <v>292</v>
      </c>
      <c r="F49" s="25" t="s">
        <v>293</v>
      </c>
      <c r="G49" s="25" t="s">
        <v>104</v>
      </c>
      <c r="H49" s="25" t="s">
        <v>198</v>
      </c>
      <c r="I49" s="25" t="s">
        <v>199</v>
      </c>
      <c r="J49" s="25" t="s">
        <v>73</v>
      </c>
      <c r="K49" s="25" t="s">
        <v>2119</v>
      </c>
      <c r="L49" s="25" t="s">
        <v>53</v>
      </c>
      <c r="M49" s="25" t="s">
        <v>54</v>
      </c>
      <c r="N49" s="25" t="s">
        <v>54</v>
      </c>
      <c r="P49" s="25" t="s">
        <v>108</v>
      </c>
      <c r="Q49" s="25" t="s">
        <v>108</v>
      </c>
      <c r="R49" s="25" t="s">
        <v>108</v>
      </c>
      <c r="S49" s="25" t="s">
        <v>108</v>
      </c>
      <c r="T49" s="25" t="s">
        <v>109</v>
      </c>
      <c r="U49" s="25" t="s">
        <v>324</v>
      </c>
    </row>
    <row r="50" spans="1:21" ht="44.25" customHeight="1">
      <c r="A50" s="25" t="s">
        <v>379</v>
      </c>
      <c r="B50" s="25" t="s">
        <v>45</v>
      </c>
      <c r="C50" s="25" t="s">
        <v>46</v>
      </c>
      <c r="D50" s="25" t="s">
        <v>47</v>
      </c>
      <c r="E50" s="25" t="s">
        <v>292</v>
      </c>
      <c r="F50" s="25" t="s">
        <v>293</v>
      </c>
      <c r="G50" s="25" t="s">
        <v>127</v>
      </c>
      <c r="H50" s="25" t="s">
        <v>380</v>
      </c>
      <c r="I50" s="25" t="s">
        <v>381</v>
      </c>
      <c r="J50" s="25" t="s">
        <v>382</v>
      </c>
      <c r="K50" s="25" t="s">
        <v>130</v>
      </c>
      <c r="L50" s="25" t="s">
        <v>53</v>
      </c>
      <c r="O50" s="25" t="s">
        <v>54</v>
      </c>
      <c r="P50" s="25" t="s">
        <v>383</v>
      </c>
      <c r="Q50" s="25" t="s">
        <v>384</v>
      </c>
      <c r="R50" s="25" t="s">
        <v>301</v>
      </c>
      <c r="S50" s="25" t="s">
        <v>58</v>
      </c>
      <c r="T50" s="25" t="s">
        <v>385</v>
      </c>
      <c r="U50" s="25" t="s">
        <v>303</v>
      </c>
    </row>
    <row r="51" spans="1:21" ht="44.25" customHeight="1">
      <c r="A51" s="25" t="s">
        <v>357</v>
      </c>
      <c r="B51" s="25" t="s">
        <v>45</v>
      </c>
      <c r="C51" s="25" t="s">
        <v>46</v>
      </c>
      <c r="D51" s="25" t="s">
        <v>47</v>
      </c>
      <c r="E51" s="25" t="s">
        <v>292</v>
      </c>
      <c r="F51" s="25" t="s">
        <v>293</v>
      </c>
      <c r="G51" s="25" t="s">
        <v>151</v>
      </c>
      <c r="H51" s="25" t="s">
        <v>91</v>
      </c>
      <c r="I51" s="25" t="s">
        <v>92</v>
      </c>
      <c r="J51" s="25" t="s">
        <v>152</v>
      </c>
      <c r="K51" s="25" t="s">
        <v>153</v>
      </c>
      <c r="L51" s="25" t="s">
        <v>53</v>
      </c>
      <c r="M51" s="25" t="s">
        <v>54</v>
      </c>
      <c r="N51" s="25" t="s">
        <v>54</v>
      </c>
      <c r="P51" s="25" t="s">
        <v>310</v>
      </c>
      <c r="Q51" s="25" t="s">
        <v>56</v>
      </c>
      <c r="R51" s="25" t="s">
        <v>68</v>
      </c>
      <c r="S51" s="25" t="s">
        <v>58</v>
      </c>
      <c r="T51" s="25" t="s">
        <v>2122</v>
      </c>
      <c r="U51" s="25" t="s">
        <v>324</v>
      </c>
    </row>
    <row r="52" spans="1:21" ht="44.25" customHeight="1">
      <c r="A52" s="25" t="s">
        <v>360</v>
      </c>
      <c r="B52" s="25" t="s">
        <v>45</v>
      </c>
      <c r="C52" s="25" t="s">
        <v>46</v>
      </c>
      <c r="D52" s="25" t="s">
        <v>47</v>
      </c>
      <c r="E52" s="25" t="s">
        <v>292</v>
      </c>
      <c r="F52" s="25" t="s">
        <v>293</v>
      </c>
      <c r="G52" s="25" t="s">
        <v>151</v>
      </c>
      <c r="H52" s="25" t="s">
        <v>66</v>
      </c>
      <c r="I52" s="25" t="s">
        <v>67</v>
      </c>
      <c r="J52" s="25" t="s">
        <v>152</v>
      </c>
      <c r="K52" s="25" t="s">
        <v>153</v>
      </c>
      <c r="L52" s="25" t="s">
        <v>53</v>
      </c>
      <c r="M52" s="25" t="s">
        <v>54</v>
      </c>
      <c r="N52" s="25" t="s">
        <v>54</v>
      </c>
      <c r="O52" s="25" t="s">
        <v>54</v>
      </c>
      <c r="P52" s="25" t="s">
        <v>361</v>
      </c>
      <c r="Q52" s="25" t="s">
        <v>362</v>
      </c>
      <c r="R52" s="25" t="s">
        <v>306</v>
      </c>
      <c r="S52" s="25" t="s">
        <v>58</v>
      </c>
      <c r="T52" s="25" t="s">
        <v>363</v>
      </c>
      <c r="U52" s="25" t="s">
        <v>324</v>
      </c>
    </row>
    <row r="53" spans="1:21" ht="44.25" customHeight="1">
      <c r="A53" s="25" t="s">
        <v>366</v>
      </c>
      <c r="B53" s="25" t="s">
        <v>45</v>
      </c>
      <c r="C53" s="25" t="s">
        <v>46</v>
      </c>
      <c r="D53" s="25" t="s">
        <v>47</v>
      </c>
      <c r="E53" s="25" t="s">
        <v>292</v>
      </c>
      <c r="F53" s="25" t="s">
        <v>293</v>
      </c>
      <c r="G53" s="25" t="s">
        <v>151</v>
      </c>
      <c r="H53" s="25" t="s">
        <v>66</v>
      </c>
      <c r="I53" s="25" t="s">
        <v>67</v>
      </c>
      <c r="J53" s="25" t="s">
        <v>152</v>
      </c>
      <c r="K53" s="25" t="s">
        <v>153</v>
      </c>
      <c r="L53" s="25" t="s">
        <v>53</v>
      </c>
      <c r="M53" s="25" t="s">
        <v>54</v>
      </c>
      <c r="N53" s="25" t="s">
        <v>54</v>
      </c>
      <c r="O53" s="25" t="s">
        <v>54</v>
      </c>
      <c r="P53" s="25" t="s">
        <v>319</v>
      </c>
      <c r="Q53" s="25" t="s">
        <v>328</v>
      </c>
      <c r="R53" s="25" t="s">
        <v>306</v>
      </c>
      <c r="S53" s="25" t="s">
        <v>58</v>
      </c>
      <c r="T53" s="25" t="s">
        <v>367</v>
      </c>
      <c r="U53" s="25" t="s">
        <v>324</v>
      </c>
    </row>
    <row r="54" spans="1:21" ht="44.25" customHeight="1">
      <c r="A54" s="25" t="s">
        <v>369</v>
      </c>
      <c r="B54" s="25" t="s">
        <v>45</v>
      </c>
      <c r="C54" s="25" t="s">
        <v>46</v>
      </c>
      <c r="D54" s="25" t="s">
        <v>47</v>
      </c>
      <c r="E54" s="25" t="s">
        <v>292</v>
      </c>
      <c r="F54" s="25" t="s">
        <v>293</v>
      </c>
      <c r="G54" s="25" t="s">
        <v>151</v>
      </c>
      <c r="H54" s="25" t="s">
        <v>66</v>
      </c>
      <c r="I54" s="25" t="s">
        <v>67</v>
      </c>
      <c r="J54" s="25" t="s">
        <v>152</v>
      </c>
      <c r="K54" s="25" t="s">
        <v>153</v>
      </c>
      <c r="L54" s="25" t="s">
        <v>53</v>
      </c>
      <c r="M54" s="25" t="s">
        <v>54</v>
      </c>
      <c r="N54" s="25" t="s">
        <v>54</v>
      </c>
      <c r="O54" s="25" t="s">
        <v>54</v>
      </c>
      <c r="P54" s="25" t="s">
        <v>319</v>
      </c>
      <c r="Q54" s="25" t="s">
        <v>328</v>
      </c>
      <c r="R54" s="25" t="s">
        <v>306</v>
      </c>
      <c r="S54" s="25" t="s">
        <v>58</v>
      </c>
      <c r="T54" s="25" t="s">
        <v>370</v>
      </c>
      <c r="U54" s="25" t="s">
        <v>324</v>
      </c>
    </row>
    <row r="55" spans="1:21" ht="44.25" customHeight="1">
      <c r="A55" s="25" t="s">
        <v>418</v>
      </c>
      <c r="B55" s="25" t="s">
        <v>45</v>
      </c>
      <c r="C55" s="25" t="s">
        <v>46</v>
      </c>
      <c r="D55" s="25" t="s">
        <v>47</v>
      </c>
      <c r="E55" s="25" t="s">
        <v>408</v>
      </c>
      <c r="F55" s="25" t="s">
        <v>409</v>
      </c>
      <c r="G55" s="25" t="s">
        <v>179</v>
      </c>
      <c r="H55" s="25">
        <v>185</v>
      </c>
      <c r="I55" s="25">
        <v>588</v>
      </c>
      <c r="J55" s="25" t="s">
        <v>73</v>
      </c>
      <c r="K55" s="25" t="s">
        <v>180</v>
      </c>
      <c r="L55" s="25" t="s">
        <v>53</v>
      </c>
      <c r="M55" s="25" t="s">
        <v>54</v>
      </c>
      <c r="P55" s="25" t="s">
        <v>419</v>
      </c>
      <c r="Q55" s="25" t="s">
        <v>56</v>
      </c>
      <c r="R55" s="25" t="s">
        <v>68</v>
      </c>
      <c r="S55" s="25" t="s">
        <v>58</v>
      </c>
      <c r="T55" s="25" t="s">
        <v>420</v>
      </c>
      <c r="U55" s="25" t="s">
        <v>421</v>
      </c>
    </row>
    <row r="56" spans="1:21" ht="44.25" customHeight="1">
      <c r="A56" s="25" t="s">
        <v>422</v>
      </c>
      <c r="B56" s="25" t="s">
        <v>45</v>
      </c>
      <c r="C56" s="25" t="s">
        <v>46</v>
      </c>
      <c r="D56" s="25" t="s">
        <v>47</v>
      </c>
      <c r="E56" s="25" t="s">
        <v>408</v>
      </c>
      <c r="F56" s="25" t="s">
        <v>409</v>
      </c>
      <c r="G56" s="25" t="s">
        <v>179</v>
      </c>
      <c r="H56" s="25">
        <v>188</v>
      </c>
      <c r="I56" s="25">
        <v>589</v>
      </c>
      <c r="J56" s="25" t="s">
        <v>73</v>
      </c>
      <c r="K56" s="25" t="s">
        <v>180</v>
      </c>
      <c r="L56" s="25" t="s">
        <v>53</v>
      </c>
      <c r="N56" s="25" t="s">
        <v>54</v>
      </c>
      <c r="P56" s="25" t="s">
        <v>423</v>
      </c>
      <c r="Q56" s="25" t="s">
        <v>56</v>
      </c>
      <c r="R56" s="25" t="s">
        <v>68</v>
      </c>
      <c r="S56" s="25" t="s">
        <v>58</v>
      </c>
      <c r="T56" s="25" t="s">
        <v>424</v>
      </c>
      <c r="U56" s="25" t="s">
        <v>421</v>
      </c>
    </row>
    <row r="57" spans="1:21" ht="44.25" customHeight="1">
      <c r="A57" s="25" t="s">
        <v>427</v>
      </c>
      <c r="B57" s="25" t="s">
        <v>45</v>
      </c>
      <c r="C57" s="25" t="s">
        <v>46</v>
      </c>
      <c r="D57" s="25" t="s">
        <v>47</v>
      </c>
      <c r="E57" s="25" t="s">
        <v>408</v>
      </c>
      <c r="F57" s="25" t="s">
        <v>409</v>
      </c>
      <c r="G57" s="25" t="s">
        <v>136</v>
      </c>
      <c r="H57" s="25">
        <v>189</v>
      </c>
      <c r="I57" s="25">
        <v>590</v>
      </c>
      <c r="J57" s="25" t="s">
        <v>73</v>
      </c>
      <c r="K57" s="25" t="s">
        <v>137</v>
      </c>
      <c r="L57" s="25" t="s">
        <v>53</v>
      </c>
      <c r="O57" s="25" t="s">
        <v>54</v>
      </c>
      <c r="P57" s="25" t="s">
        <v>55</v>
      </c>
      <c r="Q57" s="25" t="s">
        <v>56</v>
      </c>
      <c r="R57" s="25" t="s">
        <v>140</v>
      </c>
      <c r="S57" s="25" t="s">
        <v>58</v>
      </c>
      <c r="T57" s="25" t="s">
        <v>428</v>
      </c>
      <c r="U57" s="25" t="s">
        <v>429</v>
      </c>
    </row>
    <row r="58" spans="1:21" ht="44.25" customHeight="1">
      <c r="A58" s="25" t="s">
        <v>407</v>
      </c>
      <c r="B58" s="25" t="s">
        <v>45</v>
      </c>
      <c r="C58" s="25" t="s">
        <v>46</v>
      </c>
      <c r="D58" s="25" t="s">
        <v>47</v>
      </c>
      <c r="E58" s="25" t="s">
        <v>408</v>
      </c>
      <c r="F58" s="25" t="s">
        <v>409</v>
      </c>
      <c r="G58" s="25" t="s">
        <v>72</v>
      </c>
      <c r="H58" s="25" t="s">
        <v>84</v>
      </c>
      <c r="I58" s="25" t="s">
        <v>85</v>
      </c>
      <c r="J58" s="25" t="s">
        <v>73</v>
      </c>
      <c r="K58" s="25" t="s">
        <v>74</v>
      </c>
      <c r="L58" s="25" t="s">
        <v>75</v>
      </c>
      <c r="M58" s="25" t="s">
        <v>54</v>
      </c>
      <c r="N58" s="25" t="s">
        <v>54</v>
      </c>
      <c r="P58" s="25" t="s">
        <v>53</v>
      </c>
      <c r="Q58" s="25" t="s">
        <v>76</v>
      </c>
      <c r="R58" s="25" t="s">
        <v>57</v>
      </c>
      <c r="S58" s="25" t="s">
        <v>58</v>
      </c>
      <c r="T58" s="25" t="s">
        <v>410</v>
      </c>
      <c r="U58" s="25" t="s">
        <v>411</v>
      </c>
    </row>
    <row r="59" spans="1:21" ht="44.25" customHeight="1">
      <c r="A59" s="25" t="s">
        <v>412</v>
      </c>
      <c r="B59" s="25" t="s">
        <v>45</v>
      </c>
      <c r="C59" s="25" t="s">
        <v>46</v>
      </c>
      <c r="D59" s="25" t="s">
        <v>47</v>
      </c>
      <c r="E59" s="25" t="s">
        <v>408</v>
      </c>
      <c r="F59" s="25" t="s">
        <v>409</v>
      </c>
      <c r="G59" s="25" t="s">
        <v>104</v>
      </c>
      <c r="H59" s="25" t="s">
        <v>157</v>
      </c>
      <c r="I59" s="25" t="s">
        <v>158</v>
      </c>
      <c r="J59" s="25" t="s">
        <v>73</v>
      </c>
      <c r="K59" s="25" t="s">
        <v>2119</v>
      </c>
      <c r="L59" s="25" t="s">
        <v>53</v>
      </c>
      <c r="M59" s="25" t="s">
        <v>54</v>
      </c>
      <c r="N59" s="25" t="s">
        <v>54</v>
      </c>
      <c r="O59" s="25" t="s">
        <v>54</v>
      </c>
      <c r="P59" s="25" t="s">
        <v>108</v>
      </c>
      <c r="Q59" s="25" t="s">
        <v>108</v>
      </c>
      <c r="R59" s="25" t="s">
        <v>108</v>
      </c>
      <c r="S59" s="25" t="s">
        <v>108</v>
      </c>
      <c r="T59" s="25" t="s">
        <v>109</v>
      </c>
      <c r="U59" s="25" t="s">
        <v>413</v>
      </c>
    </row>
    <row r="60" spans="1:21" ht="44.25" customHeight="1">
      <c r="A60" s="25" t="s">
        <v>415</v>
      </c>
      <c r="B60" s="25" t="s">
        <v>45</v>
      </c>
      <c r="C60" s="25" t="s">
        <v>46</v>
      </c>
      <c r="D60" s="25" t="s">
        <v>47</v>
      </c>
      <c r="E60" s="25" t="s">
        <v>408</v>
      </c>
      <c r="F60" s="25" t="s">
        <v>409</v>
      </c>
      <c r="G60" s="25" t="s">
        <v>118</v>
      </c>
      <c r="H60" s="25" t="s">
        <v>91</v>
      </c>
      <c r="I60" s="25" t="s">
        <v>92</v>
      </c>
      <c r="J60" s="25" t="s">
        <v>73</v>
      </c>
      <c r="K60" s="25" t="s">
        <v>2118</v>
      </c>
      <c r="L60" s="25" t="s">
        <v>53</v>
      </c>
      <c r="M60" s="25" t="s">
        <v>54</v>
      </c>
      <c r="N60" s="25" t="s">
        <v>54</v>
      </c>
      <c r="P60" s="25" t="s">
        <v>108</v>
      </c>
      <c r="Q60" s="25" t="s">
        <v>108</v>
      </c>
      <c r="R60" s="25" t="s">
        <v>108</v>
      </c>
      <c r="S60" s="25" t="s">
        <v>108</v>
      </c>
      <c r="T60" s="25" t="s">
        <v>164</v>
      </c>
      <c r="U60" s="25" t="s">
        <v>416</v>
      </c>
    </row>
    <row r="61" spans="1:21" ht="44.25" customHeight="1">
      <c r="A61" s="25" t="s">
        <v>431</v>
      </c>
      <c r="B61" s="25" t="s">
        <v>45</v>
      </c>
      <c r="C61" s="25" t="s">
        <v>46</v>
      </c>
      <c r="D61" s="25" t="s">
        <v>47</v>
      </c>
      <c r="E61" s="25" t="s">
        <v>432</v>
      </c>
      <c r="F61" s="25" t="s">
        <v>433</v>
      </c>
      <c r="G61" s="25" t="s">
        <v>50</v>
      </c>
      <c r="H61" s="25">
        <v>179</v>
      </c>
      <c r="I61" s="25">
        <v>585</v>
      </c>
      <c r="J61" s="25" t="s">
        <v>51</v>
      </c>
      <c r="K61" s="25" t="s">
        <v>52</v>
      </c>
      <c r="L61" s="25" t="s">
        <v>53</v>
      </c>
      <c r="O61" s="25" t="s">
        <v>54</v>
      </c>
      <c r="P61" s="25" t="s">
        <v>55</v>
      </c>
      <c r="Q61" s="25" t="s">
        <v>56</v>
      </c>
      <c r="R61" s="25" t="s">
        <v>68</v>
      </c>
      <c r="S61" s="25" t="s">
        <v>69</v>
      </c>
      <c r="T61" s="25" t="s">
        <v>435</v>
      </c>
      <c r="U61" s="25" t="s">
        <v>436</v>
      </c>
    </row>
    <row r="62" spans="1:21" ht="44.25" customHeight="1">
      <c r="A62" s="25" t="s">
        <v>463</v>
      </c>
      <c r="B62" s="25" t="s">
        <v>45</v>
      </c>
      <c r="C62" s="25" t="s">
        <v>46</v>
      </c>
      <c r="D62" s="25" t="s">
        <v>47</v>
      </c>
      <c r="E62" s="25" t="s">
        <v>432</v>
      </c>
      <c r="F62" s="25" t="s">
        <v>433</v>
      </c>
      <c r="G62" s="25" t="s">
        <v>136</v>
      </c>
      <c r="H62" s="25">
        <v>185</v>
      </c>
      <c r="I62" s="25">
        <v>588</v>
      </c>
      <c r="J62" s="25" t="s">
        <v>73</v>
      </c>
      <c r="K62" s="25" t="s">
        <v>137</v>
      </c>
      <c r="L62" s="25" t="s">
        <v>53</v>
      </c>
      <c r="M62" s="25" t="s">
        <v>54</v>
      </c>
      <c r="P62" s="25" t="s">
        <v>55</v>
      </c>
      <c r="Q62" s="25" t="s">
        <v>56</v>
      </c>
      <c r="R62" s="25" t="s">
        <v>140</v>
      </c>
      <c r="S62" s="25" t="s">
        <v>58</v>
      </c>
      <c r="T62" s="25" t="s">
        <v>465</v>
      </c>
      <c r="U62" s="25" t="s">
        <v>466</v>
      </c>
    </row>
    <row r="63" spans="1:21" ht="44.25" customHeight="1">
      <c r="A63" s="25" t="s">
        <v>467</v>
      </c>
      <c r="B63" s="25" t="s">
        <v>45</v>
      </c>
      <c r="C63" s="25" t="s">
        <v>46</v>
      </c>
      <c r="D63" s="25" t="s">
        <v>47</v>
      </c>
      <c r="E63" s="25" t="s">
        <v>432</v>
      </c>
      <c r="F63" s="25" t="s">
        <v>433</v>
      </c>
      <c r="G63" s="25" t="s">
        <v>136</v>
      </c>
      <c r="H63" s="25">
        <v>188</v>
      </c>
      <c r="I63" s="25">
        <v>589</v>
      </c>
      <c r="J63" s="25" t="s">
        <v>73</v>
      </c>
      <c r="K63" s="25" t="s">
        <v>137</v>
      </c>
      <c r="L63" s="25" t="s">
        <v>53</v>
      </c>
      <c r="N63" s="25" t="s">
        <v>54</v>
      </c>
      <c r="P63" s="25" t="s">
        <v>55</v>
      </c>
      <c r="Q63" s="25" t="s">
        <v>56</v>
      </c>
      <c r="R63" s="25" t="s">
        <v>140</v>
      </c>
      <c r="S63" s="25" t="s">
        <v>58</v>
      </c>
      <c r="T63" s="25" t="s">
        <v>469</v>
      </c>
      <c r="U63" s="25" t="s">
        <v>466</v>
      </c>
    </row>
    <row r="64" spans="1:21" ht="44.25" customHeight="1">
      <c r="A64" s="25" t="s">
        <v>470</v>
      </c>
      <c r="B64" s="25" t="s">
        <v>45</v>
      </c>
      <c r="C64" s="25" t="s">
        <v>46</v>
      </c>
      <c r="D64" s="25" t="s">
        <v>47</v>
      </c>
      <c r="E64" s="25" t="s">
        <v>432</v>
      </c>
      <c r="F64" s="25" t="s">
        <v>433</v>
      </c>
      <c r="G64" s="25" t="s">
        <v>136</v>
      </c>
      <c r="H64" s="25">
        <v>189</v>
      </c>
      <c r="I64" s="25">
        <v>590</v>
      </c>
      <c r="J64" s="25" t="s">
        <v>73</v>
      </c>
      <c r="K64" s="25" t="s">
        <v>137</v>
      </c>
      <c r="L64" s="25" t="s">
        <v>53</v>
      </c>
      <c r="O64" s="25" t="s">
        <v>54</v>
      </c>
      <c r="P64" s="25" t="s">
        <v>55</v>
      </c>
      <c r="Q64" s="25" t="s">
        <v>56</v>
      </c>
      <c r="R64" s="25" t="s">
        <v>140</v>
      </c>
      <c r="S64" s="25" t="s">
        <v>58</v>
      </c>
      <c r="T64" s="25" t="s">
        <v>472</v>
      </c>
      <c r="U64" s="25" t="s">
        <v>466</v>
      </c>
    </row>
    <row r="65" spans="1:21" ht="44.25" customHeight="1">
      <c r="A65" s="25" t="s">
        <v>438</v>
      </c>
      <c r="B65" s="25" t="s">
        <v>45</v>
      </c>
      <c r="C65" s="25" t="s">
        <v>46</v>
      </c>
      <c r="D65" s="25" t="s">
        <v>47</v>
      </c>
      <c r="E65" s="25" t="s">
        <v>432</v>
      </c>
      <c r="F65" s="25" t="s">
        <v>433</v>
      </c>
      <c r="G65" s="25" t="s">
        <v>439</v>
      </c>
      <c r="H65" s="25" t="s">
        <v>84</v>
      </c>
      <c r="I65" s="25" t="s">
        <v>85</v>
      </c>
      <c r="J65" s="25" t="s">
        <v>440</v>
      </c>
      <c r="K65" s="25" t="s">
        <v>153</v>
      </c>
      <c r="L65" s="25" t="s">
        <v>53</v>
      </c>
      <c r="M65" s="25" t="s">
        <v>54</v>
      </c>
      <c r="N65" s="25" t="s">
        <v>54</v>
      </c>
      <c r="P65" s="25" t="s">
        <v>441</v>
      </c>
      <c r="Q65" s="25" t="s">
        <v>442</v>
      </c>
      <c r="R65" s="25" t="s">
        <v>376</v>
      </c>
      <c r="S65" s="25" t="s">
        <v>58</v>
      </c>
      <c r="T65" s="25" t="s">
        <v>443</v>
      </c>
      <c r="U65" s="25" t="s">
        <v>444</v>
      </c>
    </row>
    <row r="66" spans="1:21" ht="44.25" customHeight="1">
      <c r="A66" s="25" t="s">
        <v>445</v>
      </c>
      <c r="B66" s="25" t="s">
        <v>45</v>
      </c>
      <c r="C66" s="25" t="s">
        <v>46</v>
      </c>
      <c r="D66" s="25" t="s">
        <v>47</v>
      </c>
      <c r="E66" s="25" t="s">
        <v>432</v>
      </c>
      <c r="F66" s="25" t="s">
        <v>433</v>
      </c>
      <c r="G66" s="25" t="s">
        <v>439</v>
      </c>
      <c r="H66" s="25" t="s">
        <v>84</v>
      </c>
      <c r="I66" s="25" t="s">
        <v>85</v>
      </c>
      <c r="J66" s="25" t="s">
        <v>440</v>
      </c>
      <c r="K66" s="25" t="s">
        <v>153</v>
      </c>
      <c r="L66" s="25" t="s">
        <v>53</v>
      </c>
      <c r="M66" s="25" t="s">
        <v>54</v>
      </c>
      <c r="N66" s="25" t="s">
        <v>54</v>
      </c>
      <c r="P66" s="25" t="s">
        <v>139</v>
      </c>
      <c r="Q66" s="25" t="s">
        <v>56</v>
      </c>
      <c r="R66" s="25" t="s">
        <v>68</v>
      </c>
      <c r="S66" s="25" t="s">
        <v>58</v>
      </c>
      <c r="T66" s="25" t="s">
        <v>446</v>
      </c>
      <c r="U66" s="25" t="s">
        <v>447</v>
      </c>
    </row>
    <row r="67" spans="1:21" ht="44.25" customHeight="1">
      <c r="A67" s="25" t="s">
        <v>448</v>
      </c>
      <c r="B67" s="25" t="s">
        <v>45</v>
      </c>
      <c r="C67" s="25" t="s">
        <v>46</v>
      </c>
      <c r="D67" s="25" t="s">
        <v>47</v>
      </c>
      <c r="E67" s="25" t="s">
        <v>432</v>
      </c>
      <c r="F67" s="25" t="s">
        <v>433</v>
      </c>
      <c r="G67" s="25" t="s">
        <v>439</v>
      </c>
      <c r="H67" s="25" t="s">
        <v>84</v>
      </c>
      <c r="I67" s="25" t="s">
        <v>85</v>
      </c>
      <c r="J67" s="25" t="s">
        <v>440</v>
      </c>
      <c r="K67" s="25" t="s">
        <v>153</v>
      </c>
      <c r="L67" s="25" t="s">
        <v>53</v>
      </c>
      <c r="M67" s="25" t="s">
        <v>54</v>
      </c>
      <c r="N67" s="25" t="s">
        <v>54</v>
      </c>
      <c r="P67" s="25" t="s">
        <v>449</v>
      </c>
      <c r="Q67" s="25" t="s">
        <v>76</v>
      </c>
      <c r="R67" s="25" t="s">
        <v>450</v>
      </c>
      <c r="S67" s="25" t="s">
        <v>58</v>
      </c>
      <c r="T67" s="25" t="s">
        <v>451</v>
      </c>
      <c r="U67" s="25" t="s">
        <v>447</v>
      </c>
    </row>
    <row r="68" spans="1:21" ht="44.25" customHeight="1">
      <c r="A68" s="25" t="s">
        <v>452</v>
      </c>
      <c r="B68" s="25" t="s">
        <v>45</v>
      </c>
      <c r="C68" s="25" t="s">
        <v>46</v>
      </c>
      <c r="D68" s="25" t="s">
        <v>47</v>
      </c>
      <c r="E68" s="25" t="s">
        <v>432</v>
      </c>
      <c r="F68" s="25" t="s">
        <v>433</v>
      </c>
      <c r="G68" s="25" t="s">
        <v>104</v>
      </c>
      <c r="H68" s="25" t="s">
        <v>198</v>
      </c>
      <c r="I68" s="25" t="s">
        <v>199</v>
      </c>
      <c r="J68" s="25" t="s">
        <v>73</v>
      </c>
      <c r="K68" s="25" t="s">
        <v>2119</v>
      </c>
      <c r="L68" s="25" t="s">
        <v>53</v>
      </c>
      <c r="M68" s="25" t="s">
        <v>54</v>
      </c>
      <c r="N68" s="25" t="s">
        <v>54</v>
      </c>
      <c r="P68" s="25" t="s">
        <v>108</v>
      </c>
      <c r="Q68" s="25" t="s">
        <v>108</v>
      </c>
      <c r="R68" s="25" t="s">
        <v>108</v>
      </c>
      <c r="S68" s="25" t="s">
        <v>108</v>
      </c>
      <c r="T68" s="25" t="s">
        <v>109</v>
      </c>
      <c r="U68" s="25" t="s">
        <v>453</v>
      </c>
    </row>
    <row r="69" spans="1:21" ht="44.25" customHeight="1">
      <c r="A69" s="25" t="s">
        <v>455</v>
      </c>
      <c r="B69" s="25" t="s">
        <v>45</v>
      </c>
      <c r="C69" s="25" t="s">
        <v>46</v>
      </c>
      <c r="D69" s="25" t="s">
        <v>47</v>
      </c>
      <c r="E69" s="25" t="s">
        <v>432</v>
      </c>
      <c r="F69" s="25" t="s">
        <v>433</v>
      </c>
      <c r="G69" s="25" t="s">
        <v>127</v>
      </c>
      <c r="H69" s="25" t="s">
        <v>128</v>
      </c>
      <c r="I69" s="25" t="s">
        <v>129</v>
      </c>
      <c r="J69" s="25" t="s">
        <v>51</v>
      </c>
      <c r="K69" s="25" t="s">
        <v>130</v>
      </c>
      <c r="L69" s="25" t="s">
        <v>53</v>
      </c>
      <c r="N69" s="25" t="s">
        <v>54</v>
      </c>
      <c r="P69" s="25" t="s">
        <v>456</v>
      </c>
      <c r="Q69" s="25" t="s">
        <v>457</v>
      </c>
      <c r="R69" s="25" t="s">
        <v>133</v>
      </c>
      <c r="S69" s="25" t="s">
        <v>58</v>
      </c>
      <c r="T69" s="25" t="s">
        <v>459</v>
      </c>
      <c r="U69" s="25" t="s">
        <v>460</v>
      </c>
    </row>
    <row r="70" spans="1:21" ht="44.25" customHeight="1">
      <c r="A70" s="25" t="s">
        <v>576</v>
      </c>
      <c r="B70" s="25" t="s">
        <v>45</v>
      </c>
      <c r="C70" s="25" t="s">
        <v>46</v>
      </c>
      <c r="D70" s="25" t="s">
        <v>47</v>
      </c>
      <c r="E70" s="25" t="s">
        <v>534</v>
      </c>
      <c r="F70" s="25" t="s">
        <v>535</v>
      </c>
      <c r="G70" s="25" t="s">
        <v>136</v>
      </c>
      <c r="H70" s="25">
        <v>185</v>
      </c>
      <c r="I70" s="25">
        <v>588</v>
      </c>
      <c r="J70" s="25" t="s">
        <v>73</v>
      </c>
      <c r="K70" s="25" t="s">
        <v>137</v>
      </c>
      <c r="L70" s="25" t="s">
        <v>53</v>
      </c>
      <c r="M70" s="25" t="s">
        <v>54</v>
      </c>
      <c r="P70" s="25" t="s">
        <v>55</v>
      </c>
      <c r="Q70" s="25" t="s">
        <v>56</v>
      </c>
      <c r="R70" s="25" t="s">
        <v>140</v>
      </c>
      <c r="S70" s="25" t="s">
        <v>58</v>
      </c>
      <c r="T70" s="25" t="s">
        <v>577</v>
      </c>
      <c r="U70" s="25" t="s">
        <v>578</v>
      </c>
    </row>
    <row r="71" spans="1:21" ht="44.25" customHeight="1">
      <c r="A71" s="25" t="s">
        <v>571</v>
      </c>
      <c r="B71" s="25" t="s">
        <v>45</v>
      </c>
      <c r="C71" s="25" t="s">
        <v>46</v>
      </c>
      <c r="D71" s="25" t="s">
        <v>47</v>
      </c>
      <c r="E71" s="25" t="s">
        <v>534</v>
      </c>
      <c r="F71" s="25" t="s">
        <v>535</v>
      </c>
      <c r="G71" s="25" t="s">
        <v>518</v>
      </c>
      <c r="H71" s="25">
        <v>185</v>
      </c>
      <c r="I71" s="25">
        <v>588</v>
      </c>
      <c r="J71" s="25" t="s">
        <v>73</v>
      </c>
      <c r="K71" s="25" t="s">
        <v>519</v>
      </c>
      <c r="L71" s="25" t="s">
        <v>53</v>
      </c>
      <c r="M71" s="25" t="s">
        <v>54</v>
      </c>
      <c r="P71" s="25" t="s">
        <v>572</v>
      </c>
      <c r="Q71" s="25" t="s">
        <v>56</v>
      </c>
      <c r="R71" s="25" t="s">
        <v>68</v>
      </c>
      <c r="S71" s="25" t="s">
        <v>58</v>
      </c>
      <c r="T71" s="25" t="s">
        <v>521</v>
      </c>
      <c r="U71" s="25" t="s">
        <v>573</v>
      </c>
    </row>
    <row r="72" spans="1:21" ht="44.25" customHeight="1">
      <c r="A72" s="25" t="s">
        <v>562</v>
      </c>
      <c r="B72" s="25" t="s">
        <v>45</v>
      </c>
      <c r="C72" s="25" t="s">
        <v>46</v>
      </c>
      <c r="D72" s="25" t="s">
        <v>47</v>
      </c>
      <c r="E72" s="25" t="s">
        <v>534</v>
      </c>
      <c r="F72" s="25" t="s">
        <v>535</v>
      </c>
      <c r="G72" s="25" t="s">
        <v>179</v>
      </c>
      <c r="H72" s="25">
        <v>185</v>
      </c>
      <c r="I72" s="25">
        <v>588</v>
      </c>
      <c r="J72" s="25" t="s">
        <v>73</v>
      </c>
      <c r="K72" s="25" t="s">
        <v>180</v>
      </c>
      <c r="L72" s="25" t="s">
        <v>53</v>
      </c>
      <c r="M72" s="25" t="s">
        <v>54</v>
      </c>
      <c r="P72" s="25" t="s">
        <v>563</v>
      </c>
      <c r="Q72" s="25" t="s">
        <v>56</v>
      </c>
      <c r="R72" s="25" t="s">
        <v>68</v>
      </c>
      <c r="S72" s="25" t="s">
        <v>58</v>
      </c>
      <c r="T72" s="25" t="s">
        <v>564</v>
      </c>
      <c r="U72" s="25" t="s">
        <v>565</v>
      </c>
    </row>
    <row r="73" spans="1:21" ht="44.25" customHeight="1">
      <c r="A73" s="25" t="s">
        <v>579</v>
      </c>
      <c r="B73" s="25" t="s">
        <v>45</v>
      </c>
      <c r="C73" s="25" t="s">
        <v>46</v>
      </c>
      <c r="D73" s="25" t="s">
        <v>47</v>
      </c>
      <c r="E73" s="25" t="s">
        <v>534</v>
      </c>
      <c r="F73" s="25" t="s">
        <v>535</v>
      </c>
      <c r="G73" s="25" t="s">
        <v>136</v>
      </c>
      <c r="H73" s="25">
        <v>188</v>
      </c>
      <c r="I73" s="25">
        <v>589</v>
      </c>
      <c r="J73" s="25" t="s">
        <v>73</v>
      </c>
      <c r="K73" s="25" t="s">
        <v>137</v>
      </c>
      <c r="L73" s="25" t="s">
        <v>53</v>
      </c>
      <c r="N73" s="25" t="s">
        <v>54</v>
      </c>
      <c r="P73" s="25" t="s">
        <v>55</v>
      </c>
      <c r="Q73" s="25" t="s">
        <v>56</v>
      </c>
      <c r="R73" s="25" t="s">
        <v>140</v>
      </c>
      <c r="S73" s="25" t="s">
        <v>58</v>
      </c>
      <c r="T73" s="25" t="s">
        <v>581</v>
      </c>
      <c r="U73" s="25" t="s">
        <v>578</v>
      </c>
    </row>
    <row r="74" spans="1:21" ht="44.25" customHeight="1">
      <c r="A74" s="25" t="s">
        <v>568</v>
      </c>
      <c r="B74" s="25" t="s">
        <v>45</v>
      </c>
      <c r="C74" s="25" t="s">
        <v>46</v>
      </c>
      <c r="D74" s="25" t="s">
        <v>47</v>
      </c>
      <c r="E74" s="25" t="s">
        <v>534</v>
      </c>
      <c r="F74" s="25" t="s">
        <v>535</v>
      </c>
      <c r="G74" s="25" t="s">
        <v>179</v>
      </c>
      <c r="H74" s="25">
        <v>188</v>
      </c>
      <c r="I74" s="25">
        <v>589</v>
      </c>
      <c r="J74" s="25" t="s">
        <v>73</v>
      </c>
      <c r="K74" s="25" t="s">
        <v>180</v>
      </c>
      <c r="L74" s="25" t="s">
        <v>53</v>
      </c>
      <c r="N74" s="25" t="s">
        <v>54</v>
      </c>
      <c r="P74" s="25" t="s">
        <v>392</v>
      </c>
      <c r="Q74" s="25" t="s">
        <v>56</v>
      </c>
      <c r="R74" s="25" t="s">
        <v>68</v>
      </c>
      <c r="S74" s="25" t="s">
        <v>58</v>
      </c>
      <c r="T74" s="25" t="s">
        <v>569</v>
      </c>
      <c r="U74" s="25" t="s">
        <v>565</v>
      </c>
    </row>
    <row r="75" spans="1:21" ht="44.25" customHeight="1">
      <c r="A75" s="25" t="s">
        <v>540</v>
      </c>
      <c r="B75" s="25" t="s">
        <v>45</v>
      </c>
      <c r="C75" s="25" t="s">
        <v>46</v>
      </c>
      <c r="D75" s="25" t="s">
        <v>47</v>
      </c>
      <c r="E75" s="25" t="s">
        <v>534</v>
      </c>
      <c r="F75" s="25" t="s">
        <v>535</v>
      </c>
      <c r="G75" s="25" t="s">
        <v>72</v>
      </c>
      <c r="H75" s="25" t="s">
        <v>84</v>
      </c>
      <c r="I75" s="25" t="s">
        <v>85</v>
      </c>
      <c r="J75" s="25" t="s">
        <v>73</v>
      </c>
      <c r="K75" s="25" t="s">
        <v>74</v>
      </c>
      <c r="L75" s="25" t="s">
        <v>75</v>
      </c>
      <c r="M75" s="25" t="s">
        <v>54</v>
      </c>
      <c r="N75" s="25" t="s">
        <v>54</v>
      </c>
      <c r="P75" s="25" t="s">
        <v>53</v>
      </c>
      <c r="Q75" s="25" t="s">
        <v>541</v>
      </c>
      <c r="R75" s="25" t="s">
        <v>140</v>
      </c>
      <c r="S75" s="25" t="s">
        <v>58</v>
      </c>
      <c r="T75" s="25" t="s">
        <v>542</v>
      </c>
      <c r="U75" s="25" t="s">
        <v>543</v>
      </c>
    </row>
    <row r="76" spans="1:21" ht="44.25" customHeight="1">
      <c r="A76" s="25" t="s">
        <v>544</v>
      </c>
      <c r="B76" s="25" t="s">
        <v>45</v>
      </c>
      <c r="C76" s="25" t="s">
        <v>46</v>
      </c>
      <c r="D76" s="25" t="s">
        <v>47</v>
      </c>
      <c r="E76" s="25" t="s">
        <v>534</v>
      </c>
      <c r="F76" s="25" t="s">
        <v>535</v>
      </c>
      <c r="G76" s="25" t="s">
        <v>104</v>
      </c>
      <c r="H76" s="25" t="s">
        <v>198</v>
      </c>
      <c r="I76" s="25" t="s">
        <v>199</v>
      </c>
      <c r="J76" s="25" t="s">
        <v>73</v>
      </c>
      <c r="K76" s="25" t="s">
        <v>2119</v>
      </c>
      <c r="L76" s="25" t="s">
        <v>53</v>
      </c>
      <c r="M76" s="25" t="s">
        <v>54</v>
      </c>
      <c r="N76" s="25" t="s">
        <v>54</v>
      </c>
      <c r="P76" s="25" t="s">
        <v>108</v>
      </c>
      <c r="Q76" s="25" t="s">
        <v>108</v>
      </c>
      <c r="R76" s="25" t="s">
        <v>108</v>
      </c>
      <c r="S76" s="25" t="s">
        <v>108</v>
      </c>
      <c r="T76" s="25" t="s">
        <v>109</v>
      </c>
      <c r="U76" s="25" t="s">
        <v>545</v>
      </c>
    </row>
    <row r="77" spans="1:21" ht="44.25" customHeight="1">
      <c r="A77" s="25" t="s">
        <v>547</v>
      </c>
      <c r="B77" s="25" t="s">
        <v>45</v>
      </c>
      <c r="C77" s="25" t="s">
        <v>46</v>
      </c>
      <c r="D77" s="25" t="s">
        <v>47</v>
      </c>
      <c r="E77" s="25" t="s">
        <v>534</v>
      </c>
      <c r="F77" s="25" t="s">
        <v>535</v>
      </c>
      <c r="G77" s="25" t="s">
        <v>118</v>
      </c>
      <c r="H77" s="25" t="s">
        <v>548</v>
      </c>
      <c r="I77" s="25" t="s">
        <v>549</v>
      </c>
      <c r="J77" s="25" t="s">
        <v>73</v>
      </c>
      <c r="K77" s="25" t="s">
        <v>2118</v>
      </c>
      <c r="L77" s="25" t="s">
        <v>53</v>
      </c>
      <c r="M77" s="25" t="s">
        <v>54</v>
      </c>
      <c r="N77" s="25" t="s">
        <v>54</v>
      </c>
      <c r="P77" s="25" t="s">
        <v>108</v>
      </c>
      <c r="Q77" s="25" t="s">
        <v>108</v>
      </c>
      <c r="R77" s="25" t="s">
        <v>108</v>
      </c>
      <c r="S77" s="25" t="s">
        <v>108</v>
      </c>
      <c r="T77" s="25" t="s">
        <v>212</v>
      </c>
      <c r="U77" s="25" t="s">
        <v>550</v>
      </c>
    </row>
    <row r="78" spans="1:21" ht="44.25" customHeight="1">
      <c r="A78" s="25" t="s">
        <v>552</v>
      </c>
      <c r="B78" s="25" t="s">
        <v>45</v>
      </c>
      <c r="C78" s="25" t="s">
        <v>46</v>
      </c>
      <c r="D78" s="25" t="s">
        <v>47</v>
      </c>
      <c r="E78" s="25" t="s">
        <v>534</v>
      </c>
      <c r="F78" s="25" t="s">
        <v>535</v>
      </c>
      <c r="G78" s="25" t="s">
        <v>127</v>
      </c>
      <c r="H78" s="25" t="s">
        <v>128</v>
      </c>
      <c r="I78" s="25" t="s">
        <v>129</v>
      </c>
      <c r="J78" s="25" t="s">
        <v>51</v>
      </c>
      <c r="K78" s="25" t="s">
        <v>130</v>
      </c>
      <c r="L78" s="25" t="s">
        <v>53</v>
      </c>
      <c r="N78" s="25" t="s">
        <v>54</v>
      </c>
      <c r="P78" s="25" t="s">
        <v>131</v>
      </c>
      <c r="Q78" s="25" t="s">
        <v>133</v>
      </c>
      <c r="R78" s="25" t="s">
        <v>133</v>
      </c>
      <c r="S78" s="25" t="s">
        <v>58</v>
      </c>
      <c r="T78" s="25" t="s">
        <v>553</v>
      </c>
      <c r="U78" s="25" t="s">
        <v>554</v>
      </c>
    </row>
    <row r="79" spans="1:21" ht="44.25" customHeight="1">
      <c r="A79" s="25" t="s">
        <v>533</v>
      </c>
      <c r="B79" s="25" t="s">
        <v>45</v>
      </c>
      <c r="C79" s="25" t="s">
        <v>46</v>
      </c>
      <c r="D79" s="25" t="s">
        <v>47</v>
      </c>
      <c r="E79" s="25" t="s">
        <v>534</v>
      </c>
      <c r="F79" s="25" t="s">
        <v>535</v>
      </c>
      <c r="G79" s="25" t="s">
        <v>50</v>
      </c>
      <c r="H79" s="25" t="s">
        <v>380</v>
      </c>
      <c r="I79" s="25" t="s">
        <v>381</v>
      </c>
      <c r="J79" s="25" t="s">
        <v>51</v>
      </c>
      <c r="K79" s="25" t="s">
        <v>52</v>
      </c>
      <c r="L79" s="25" t="s">
        <v>53</v>
      </c>
      <c r="O79" s="25" t="s">
        <v>54</v>
      </c>
      <c r="P79" s="25" t="s">
        <v>55</v>
      </c>
      <c r="Q79" s="25" t="s">
        <v>56</v>
      </c>
      <c r="R79" s="25" t="s">
        <v>68</v>
      </c>
      <c r="S79" s="25" t="s">
        <v>69</v>
      </c>
      <c r="T79" s="25" t="s">
        <v>537</v>
      </c>
      <c r="U79" s="25" t="s">
        <v>538</v>
      </c>
    </row>
    <row r="80" spans="1:21" ht="44.25" customHeight="1">
      <c r="A80" s="25" t="s">
        <v>555</v>
      </c>
      <c r="B80" s="25" t="s">
        <v>45</v>
      </c>
      <c r="C80" s="25" t="s">
        <v>46</v>
      </c>
      <c r="D80" s="25" t="s">
        <v>47</v>
      </c>
      <c r="E80" s="25" t="s">
        <v>534</v>
      </c>
      <c r="F80" s="25" t="s">
        <v>535</v>
      </c>
      <c r="G80" s="25" t="s">
        <v>172</v>
      </c>
      <c r="H80" s="25" t="s">
        <v>91</v>
      </c>
      <c r="I80" s="25" t="s">
        <v>92</v>
      </c>
      <c r="J80" s="25" t="s">
        <v>73</v>
      </c>
      <c r="K80" s="25" t="s">
        <v>173</v>
      </c>
      <c r="L80" s="25" t="s">
        <v>53</v>
      </c>
      <c r="M80" s="25" t="s">
        <v>54</v>
      </c>
      <c r="N80" s="25" t="s">
        <v>54</v>
      </c>
      <c r="P80" s="25" t="s">
        <v>556</v>
      </c>
      <c r="Q80" s="25" t="s">
        <v>76</v>
      </c>
      <c r="R80" s="25" t="s">
        <v>133</v>
      </c>
      <c r="S80" s="25" t="s">
        <v>58</v>
      </c>
      <c r="T80" s="25" t="s">
        <v>557</v>
      </c>
      <c r="U80" s="25" t="s">
        <v>558</v>
      </c>
    </row>
    <row r="81" spans="1:21" ht="44.25" customHeight="1">
      <c r="A81" s="25" t="s">
        <v>474</v>
      </c>
      <c r="B81" s="25" t="s">
        <v>45</v>
      </c>
      <c r="C81" s="25" t="s">
        <v>46</v>
      </c>
      <c r="D81" s="25" t="s">
        <v>47</v>
      </c>
      <c r="E81" s="25" t="s">
        <v>475</v>
      </c>
      <c r="F81" s="25" t="s">
        <v>476</v>
      </c>
      <c r="G81" s="25" t="s">
        <v>72</v>
      </c>
      <c r="H81" s="25">
        <v>179</v>
      </c>
      <c r="I81" s="25">
        <v>585</v>
      </c>
      <c r="J81" s="25" t="s">
        <v>73</v>
      </c>
      <c r="K81" s="25" t="s">
        <v>74</v>
      </c>
      <c r="L81" s="25" t="s">
        <v>75</v>
      </c>
      <c r="O81" s="25" t="s">
        <v>54</v>
      </c>
      <c r="P81" s="25" t="s">
        <v>53</v>
      </c>
      <c r="Q81" s="25" t="s">
        <v>477</v>
      </c>
      <c r="R81" s="25" t="s">
        <v>478</v>
      </c>
      <c r="S81" s="25" t="s">
        <v>58</v>
      </c>
      <c r="T81" s="25" t="s">
        <v>479</v>
      </c>
      <c r="U81" s="25" t="s">
        <v>480</v>
      </c>
    </row>
    <row r="82" spans="1:21" ht="44.25" customHeight="1">
      <c r="A82" s="25" t="s">
        <v>481</v>
      </c>
      <c r="B82" s="25" t="s">
        <v>45</v>
      </c>
      <c r="C82" s="25" t="s">
        <v>46</v>
      </c>
      <c r="D82" s="25" t="s">
        <v>47</v>
      </c>
      <c r="E82" s="25" t="s">
        <v>475</v>
      </c>
      <c r="F82" s="25" t="s">
        <v>476</v>
      </c>
      <c r="G82" s="25" t="s">
        <v>72</v>
      </c>
      <c r="H82" s="25">
        <v>179</v>
      </c>
      <c r="I82" s="25">
        <v>585</v>
      </c>
      <c r="J82" s="25" t="s">
        <v>73</v>
      </c>
      <c r="K82" s="25" t="s">
        <v>74</v>
      </c>
      <c r="L82" s="25" t="s">
        <v>482</v>
      </c>
      <c r="O82" s="25" t="s">
        <v>54</v>
      </c>
      <c r="P82" s="25" t="s">
        <v>53</v>
      </c>
      <c r="Q82" s="25" t="s">
        <v>483</v>
      </c>
      <c r="R82" s="25" t="s">
        <v>478</v>
      </c>
      <c r="S82" s="25" t="s">
        <v>58</v>
      </c>
      <c r="T82" s="25" t="s">
        <v>484</v>
      </c>
      <c r="U82" s="25" t="s">
        <v>480</v>
      </c>
    </row>
    <row r="83" spans="1:21" ht="44.25" customHeight="1">
      <c r="A83" s="25" t="s">
        <v>524</v>
      </c>
      <c r="B83" s="25" t="s">
        <v>45</v>
      </c>
      <c r="C83" s="25" t="s">
        <v>46</v>
      </c>
      <c r="D83" s="25" t="s">
        <v>47</v>
      </c>
      <c r="E83" s="25" t="s">
        <v>475</v>
      </c>
      <c r="F83" s="25" t="s">
        <v>476</v>
      </c>
      <c r="G83" s="25" t="s">
        <v>136</v>
      </c>
      <c r="H83" s="25">
        <v>185</v>
      </c>
      <c r="I83" s="25">
        <v>588</v>
      </c>
      <c r="J83" s="25" t="s">
        <v>73</v>
      </c>
      <c r="K83" s="25" t="s">
        <v>137</v>
      </c>
      <c r="L83" s="25" t="s">
        <v>53</v>
      </c>
      <c r="M83" s="25" t="s">
        <v>54</v>
      </c>
      <c r="P83" s="25" t="s">
        <v>55</v>
      </c>
      <c r="Q83" s="25" t="s">
        <v>56</v>
      </c>
      <c r="R83" s="25" t="s">
        <v>140</v>
      </c>
      <c r="S83" s="25" t="s">
        <v>58</v>
      </c>
      <c r="T83" s="25" t="s">
        <v>526</v>
      </c>
      <c r="U83" s="25" t="s">
        <v>527</v>
      </c>
    </row>
    <row r="84" spans="1:21" ht="44.25" customHeight="1">
      <c r="A84" s="25" t="s">
        <v>517</v>
      </c>
      <c r="B84" s="25" t="s">
        <v>45</v>
      </c>
      <c r="C84" s="25" t="s">
        <v>46</v>
      </c>
      <c r="D84" s="25" t="s">
        <v>47</v>
      </c>
      <c r="E84" s="25" t="s">
        <v>475</v>
      </c>
      <c r="F84" s="25" t="s">
        <v>476</v>
      </c>
      <c r="G84" s="25" t="s">
        <v>518</v>
      </c>
      <c r="H84" s="25">
        <v>185</v>
      </c>
      <c r="I84" s="25">
        <v>588</v>
      </c>
      <c r="J84" s="25" t="s">
        <v>73</v>
      </c>
      <c r="K84" s="25" t="s">
        <v>519</v>
      </c>
      <c r="L84" s="25" t="s">
        <v>53</v>
      </c>
      <c r="M84" s="25" t="s">
        <v>54</v>
      </c>
      <c r="P84" s="25" t="s">
        <v>274</v>
      </c>
      <c r="Q84" s="25" t="s">
        <v>56</v>
      </c>
      <c r="R84" s="25" t="s">
        <v>68</v>
      </c>
      <c r="S84" s="25" t="s">
        <v>58</v>
      </c>
      <c r="T84" s="25" t="s">
        <v>521</v>
      </c>
      <c r="U84" s="25" t="s">
        <v>480</v>
      </c>
    </row>
    <row r="85" spans="1:21" ht="44.25" customHeight="1">
      <c r="A85" s="25" t="s">
        <v>529</v>
      </c>
      <c r="B85" s="25" t="s">
        <v>45</v>
      </c>
      <c r="C85" s="25" t="s">
        <v>46</v>
      </c>
      <c r="D85" s="25" t="s">
        <v>47</v>
      </c>
      <c r="E85" s="25" t="s">
        <v>475</v>
      </c>
      <c r="F85" s="25" t="s">
        <v>476</v>
      </c>
      <c r="G85" s="25" t="s">
        <v>136</v>
      </c>
      <c r="H85" s="25">
        <v>188</v>
      </c>
      <c r="I85" s="25">
        <v>589</v>
      </c>
      <c r="J85" s="25" t="s">
        <v>73</v>
      </c>
      <c r="K85" s="25" t="s">
        <v>137</v>
      </c>
      <c r="L85" s="25" t="s">
        <v>53</v>
      </c>
      <c r="N85" s="25" t="s">
        <v>54</v>
      </c>
      <c r="P85" s="25" t="s">
        <v>55</v>
      </c>
      <c r="Q85" s="25" t="s">
        <v>56</v>
      </c>
      <c r="R85" s="25" t="s">
        <v>140</v>
      </c>
      <c r="S85" s="25" t="s">
        <v>58</v>
      </c>
      <c r="T85" s="25" t="s">
        <v>531</v>
      </c>
      <c r="U85" s="25" t="s">
        <v>480</v>
      </c>
    </row>
    <row r="86" spans="1:21" ht="44.25" customHeight="1">
      <c r="A86" s="25" t="s">
        <v>495</v>
      </c>
      <c r="B86" s="25" t="s">
        <v>45</v>
      </c>
      <c r="C86" s="25" t="s">
        <v>46</v>
      </c>
      <c r="D86" s="25" t="s">
        <v>47</v>
      </c>
      <c r="E86" s="25" t="s">
        <v>475</v>
      </c>
      <c r="F86" s="25" t="s">
        <v>476</v>
      </c>
      <c r="G86" s="25" t="s">
        <v>88</v>
      </c>
      <c r="H86" s="25">
        <v>189</v>
      </c>
      <c r="I86" s="25">
        <v>590</v>
      </c>
      <c r="J86" s="25" t="s">
        <v>73</v>
      </c>
      <c r="K86" s="25" t="s">
        <v>74</v>
      </c>
      <c r="L86" s="25" t="s">
        <v>269</v>
      </c>
      <c r="O86" s="25" t="s">
        <v>54</v>
      </c>
      <c r="P86" s="25" t="s">
        <v>53</v>
      </c>
      <c r="Q86" s="25" t="s">
        <v>496</v>
      </c>
      <c r="R86" s="25" t="s">
        <v>478</v>
      </c>
      <c r="S86" s="25" t="s">
        <v>58</v>
      </c>
      <c r="T86" s="25" t="s">
        <v>497</v>
      </c>
      <c r="U86" s="25" t="s">
        <v>480</v>
      </c>
    </row>
    <row r="87" spans="1:21" ht="44.25" customHeight="1">
      <c r="A87" s="25" t="s">
        <v>507</v>
      </c>
      <c r="B87" s="25" t="s">
        <v>45</v>
      </c>
      <c r="C87" s="25" t="s">
        <v>46</v>
      </c>
      <c r="D87" s="25" t="s">
        <v>47</v>
      </c>
      <c r="E87" s="25" t="s">
        <v>475</v>
      </c>
      <c r="F87" s="25" t="s">
        <v>476</v>
      </c>
      <c r="G87" s="25" t="s">
        <v>286</v>
      </c>
      <c r="H87" s="25">
        <v>189</v>
      </c>
      <c r="I87" s="25">
        <v>590</v>
      </c>
      <c r="J87" s="25" t="s">
        <v>73</v>
      </c>
      <c r="K87" s="25" t="s">
        <v>287</v>
      </c>
      <c r="L87" s="25" t="s">
        <v>53</v>
      </c>
      <c r="O87" s="25" t="s">
        <v>54</v>
      </c>
      <c r="P87" s="25" t="s">
        <v>139</v>
      </c>
      <c r="Q87" s="25" t="s">
        <v>375</v>
      </c>
      <c r="R87" s="25" t="s">
        <v>376</v>
      </c>
      <c r="S87" s="25" t="s">
        <v>58</v>
      </c>
      <c r="T87" s="25" t="s">
        <v>508</v>
      </c>
      <c r="U87" s="25" t="s">
        <v>480</v>
      </c>
    </row>
    <row r="88" spans="1:21" ht="44.25" customHeight="1">
      <c r="A88" s="25" t="s">
        <v>488</v>
      </c>
      <c r="B88" s="25" t="s">
        <v>45</v>
      </c>
      <c r="C88" s="25" t="s">
        <v>46</v>
      </c>
      <c r="D88" s="25" t="s">
        <v>47</v>
      </c>
      <c r="E88" s="25" t="s">
        <v>475</v>
      </c>
      <c r="F88" s="25" t="s">
        <v>476</v>
      </c>
      <c r="G88" s="25" t="s">
        <v>72</v>
      </c>
      <c r="H88" s="25" t="s">
        <v>84</v>
      </c>
      <c r="I88" s="25" t="s">
        <v>85</v>
      </c>
      <c r="J88" s="25" t="s">
        <v>73</v>
      </c>
      <c r="K88" s="25" t="s">
        <v>74</v>
      </c>
      <c r="L88" s="25" t="s">
        <v>482</v>
      </c>
      <c r="M88" s="25" t="s">
        <v>54</v>
      </c>
      <c r="N88" s="25" t="s">
        <v>54</v>
      </c>
      <c r="P88" s="25" t="s">
        <v>53</v>
      </c>
      <c r="Q88" s="25" t="s">
        <v>489</v>
      </c>
      <c r="R88" s="25" t="s">
        <v>140</v>
      </c>
      <c r="S88" s="25" t="s">
        <v>58</v>
      </c>
      <c r="T88" s="25" t="s">
        <v>490</v>
      </c>
      <c r="U88" s="25" t="s">
        <v>491</v>
      </c>
    </row>
    <row r="89" spans="1:21" ht="44.25" customHeight="1">
      <c r="A89" s="25" t="s">
        <v>492</v>
      </c>
      <c r="B89" s="25" t="s">
        <v>45</v>
      </c>
      <c r="C89" s="25" t="s">
        <v>46</v>
      </c>
      <c r="D89" s="25" t="s">
        <v>47</v>
      </c>
      <c r="E89" s="25" t="s">
        <v>475</v>
      </c>
      <c r="F89" s="25" t="s">
        <v>476</v>
      </c>
      <c r="G89" s="25" t="s">
        <v>72</v>
      </c>
      <c r="H89" s="25" t="s">
        <v>84</v>
      </c>
      <c r="I89" s="25" t="s">
        <v>85</v>
      </c>
      <c r="J89" s="25" t="s">
        <v>73</v>
      </c>
      <c r="K89" s="25" t="s">
        <v>74</v>
      </c>
      <c r="L89" s="25" t="s">
        <v>75</v>
      </c>
      <c r="M89" s="25" t="s">
        <v>54</v>
      </c>
      <c r="N89" s="25" t="s">
        <v>54</v>
      </c>
      <c r="P89" s="25" t="s">
        <v>53</v>
      </c>
      <c r="Q89" s="25" t="s">
        <v>493</v>
      </c>
      <c r="R89" s="25" t="s">
        <v>57</v>
      </c>
      <c r="S89" s="25" t="s">
        <v>58</v>
      </c>
      <c r="T89" s="25" t="s">
        <v>494</v>
      </c>
      <c r="U89" s="25" t="s">
        <v>491</v>
      </c>
    </row>
    <row r="90" spans="1:21" ht="44.25" customHeight="1">
      <c r="A90" s="25" t="s">
        <v>505</v>
      </c>
      <c r="B90" s="25" t="s">
        <v>45</v>
      </c>
      <c r="C90" s="25" t="s">
        <v>46</v>
      </c>
      <c r="D90" s="25" t="s">
        <v>47</v>
      </c>
      <c r="E90" s="25" t="s">
        <v>475</v>
      </c>
      <c r="F90" s="25" t="s">
        <v>476</v>
      </c>
      <c r="G90" s="25" t="s">
        <v>104</v>
      </c>
      <c r="H90" s="25" t="s">
        <v>157</v>
      </c>
      <c r="I90" s="25" t="s">
        <v>158</v>
      </c>
      <c r="J90" s="25" t="s">
        <v>73</v>
      </c>
      <c r="K90" s="25" t="s">
        <v>2119</v>
      </c>
      <c r="L90" s="25" t="s">
        <v>53</v>
      </c>
      <c r="M90" s="25" t="s">
        <v>54</v>
      </c>
      <c r="N90" s="25" t="s">
        <v>54</v>
      </c>
      <c r="O90" s="25" t="s">
        <v>54</v>
      </c>
      <c r="P90" s="25" t="s">
        <v>108</v>
      </c>
      <c r="Q90" s="25" t="s">
        <v>108</v>
      </c>
      <c r="R90" s="25" t="s">
        <v>108</v>
      </c>
      <c r="S90" s="25" t="s">
        <v>108</v>
      </c>
      <c r="T90" s="25" t="s">
        <v>159</v>
      </c>
      <c r="U90" s="25" t="s">
        <v>480</v>
      </c>
    </row>
    <row r="91" spans="1:21" ht="44.25" customHeight="1">
      <c r="A91" s="25" t="s">
        <v>506</v>
      </c>
      <c r="B91" s="25" t="s">
        <v>45</v>
      </c>
      <c r="C91" s="25" t="s">
        <v>46</v>
      </c>
      <c r="D91" s="25" t="s">
        <v>47</v>
      </c>
      <c r="E91" s="25" t="s">
        <v>475</v>
      </c>
      <c r="F91" s="25" t="s">
        <v>476</v>
      </c>
      <c r="G91" s="25" t="s">
        <v>118</v>
      </c>
      <c r="H91" s="25" t="s">
        <v>105</v>
      </c>
      <c r="I91" s="25" t="s">
        <v>106</v>
      </c>
      <c r="J91" s="25" t="s">
        <v>73</v>
      </c>
      <c r="K91" s="25" t="s">
        <v>2118</v>
      </c>
      <c r="L91" s="25" t="s">
        <v>53</v>
      </c>
      <c r="M91" s="25" t="s">
        <v>54</v>
      </c>
      <c r="N91" s="25" t="s">
        <v>54</v>
      </c>
      <c r="O91" s="25" t="s">
        <v>54</v>
      </c>
      <c r="P91" s="25" t="s">
        <v>108</v>
      </c>
      <c r="Q91" s="25" t="s">
        <v>108</v>
      </c>
      <c r="R91" s="25" t="s">
        <v>108</v>
      </c>
      <c r="S91" s="25" t="s">
        <v>108</v>
      </c>
      <c r="T91" s="25" t="s">
        <v>212</v>
      </c>
      <c r="U91" s="25" t="s">
        <v>480</v>
      </c>
    </row>
    <row r="92" spans="1:21" ht="44.25" customHeight="1">
      <c r="A92" s="25" t="s">
        <v>510</v>
      </c>
      <c r="B92" s="25" t="s">
        <v>45</v>
      </c>
      <c r="C92" s="25" t="s">
        <v>46</v>
      </c>
      <c r="D92" s="25" t="s">
        <v>47</v>
      </c>
      <c r="E92" s="25" t="s">
        <v>475</v>
      </c>
      <c r="F92" s="25" t="s">
        <v>476</v>
      </c>
      <c r="G92" s="25" t="s">
        <v>127</v>
      </c>
      <c r="H92" s="25" t="s">
        <v>198</v>
      </c>
      <c r="I92" s="25" t="s">
        <v>199</v>
      </c>
      <c r="J92" s="25" t="s">
        <v>51</v>
      </c>
      <c r="K92" s="25" t="s">
        <v>130</v>
      </c>
      <c r="L92" s="25" t="s">
        <v>53</v>
      </c>
      <c r="M92" s="25" t="s">
        <v>54</v>
      </c>
      <c r="N92" s="25" t="s">
        <v>54</v>
      </c>
      <c r="P92" s="25" t="s">
        <v>281</v>
      </c>
      <c r="Q92" s="25" t="s">
        <v>511</v>
      </c>
      <c r="R92" s="25" t="s">
        <v>333</v>
      </c>
      <c r="S92" s="25" t="s">
        <v>58</v>
      </c>
      <c r="T92" s="25" t="s">
        <v>512</v>
      </c>
      <c r="U92" s="25" t="s">
        <v>480</v>
      </c>
    </row>
    <row r="93" spans="1:21" ht="44.25" customHeight="1">
      <c r="A93" s="25" t="s">
        <v>500</v>
      </c>
      <c r="B93" s="25" t="s">
        <v>45</v>
      </c>
      <c r="C93" s="25" t="s">
        <v>46</v>
      </c>
      <c r="D93" s="25" t="s">
        <v>47</v>
      </c>
      <c r="E93" s="25" t="s">
        <v>475</v>
      </c>
      <c r="F93" s="25" t="s">
        <v>476</v>
      </c>
      <c r="G93" s="25" t="s">
        <v>88</v>
      </c>
      <c r="H93" s="25" t="s">
        <v>91</v>
      </c>
      <c r="I93" s="25" t="s">
        <v>92</v>
      </c>
      <c r="J93" s="25" t="s">
        <v>73</v>
      </c>
      <c r="K93" s="25" t="s">
        <v>74</v>
      </c>
      <c r="L93" s="25" t="s">
        <v>482</v>
      </c>
      <c r="M93" s="25" t="s">
        <v>54</v>
      </c>
      <c r="N93" s="25" t="s">
        <v>54</v>
      </c>
      <c r="P93" s="25" t="s">
        <v>53</v>
      </c>
      <c r="Q93" s="25" t="s">
        <v>489</v>
      </c>
      <c r="R93" s="25" t="s">
        <v>140</v>
      </c>
      <c r="S93" s="25" t="s">
        <v>58</v>
      </c>
      <c r="T93" s="25" t="s">
        <v>501</v>
      </c>
      <c r="U93" s="25" t="s">
        <v>491</v>
      </c>
    </row>
    <row r="94" spans="1:21" ht="44.25" customHeight="1">
      <c r="A94" s="25" t="s">
        <v>620</v>
      </c>
      <c r="B94" s="25" t="s">
        <v>45</v>
      </c>
      <c r="C94" s="25" t="s">
        <v>46</v>
      </c>
      <c r="D94" s="25" t="s">
        <v>47</v>
      </c>
      <c r="E94" s="25" t="s">
        <v>606</v>
      </c>
      <c r="F94" s="25" t="s">
        <v>607</v>
      </c>
      <c r="G94" s="25" t="s">
        <v>136</v>
      </c>
      <c r="H94" s="25">
        <v>185</v>
      </c>
      <c r="I94" s="25">
        <v>588</v>
      </c>
      <c r="J94" s="25" t="s">
        <v>73</v>
      </c>
      <c r="K94" s="25" t="s">
        <v>137</v>
      </c>
      <c r="L94" s="25" t="s">
        <v>53</v>
      </c>
      <c r="M94" s="25" t="s">
        <v>54</v>
      </c>
      <c r="P94" s="25" t="s">
        <v>55</v>
      </c>
      <c r="Q94" s="25" t="s">
        <v>56</v>
      </c>
      <c r="R94" s="25" t="s">
        <v>140</v>
      </c>
      <c r="S94" s="25" t="s">
        <v>58</v>
      </c>
      <c r="T94" s="25" t="s">
        <v>465</v>
      </c>
      <c r="U94" s="25" t="s">
        <v>621</v>
      </c>
    </row>
    <row r="95" spans="1:21" ht="44.25" customHeight="1">
      <c r="A95" s="25" t="s">
        <v>613</v>
      </c>
      <c r="B95" s="25" t="s">
        <v>45</v>
      </c>
      <c r="C95" s="25" t="s">
        <v>46</v>
      </c>
      <c r="D95" s="25" t="s">
        <v>47</v>
      </c>
      <c r="E95" s="25" t="s">
        <v>606</v>
      </c>
      <c r="F95" s="25" t="s">
        <v>607</v>
      </c>
      <c r="G95" s="25" t="s">
        <v>179</v>
      </c>
      <c r="H95" s="25">
        <v>185</v>
      </c>
      <c r="I95" s="25">
        <v>588</v>
      </c>
      <c r="J95" s="25" t="s">
        <v>73</v>
      </c>
      <c r="K95" s="25" t="s">
        <v>180</v>
      </c>
      <c r="L95" s="25" t="s">
        <v>53</v>
      </c>
      <c r="M95" s="25" t="s">
        <v>54</v>
      </c>
      <c r="P95" s="25" t="s">
        <v>281</v>
      </c>
      <c r="Q95" s="25" t="s">
        <v>56</v>
      </c>
      <c r="R95" s="25" t="s">
        <v>68</v>
      </c>
      <c r="S95" s="25" t="s">
        <v>58</v>
      </c>
      <c r="T95" s="25" t="s">
        <v>614</v>
      </c>
      <c r="U95" s="25" t="s">
        <v>615</v>
      </c>
    </row>
    <row r="96" spans="1:21" ht="44.25" customHeight="1">
      <c r="A96" s="25" t="s">
        <v>622</v>
      </c>
      <c r="B96" s="25" t="s">
        <v>45</v>
      </c>
      <c r="C96" s="25" t="s">
        <v>46</v>
      </c>
      <c r="D96" s="25" t="s">
        <v>47</v>
      </c>
      <c r="E96" s="25" t="s">
        <v>606</v>
      </c>
      <c r="F96" s="25" t="s">
        <v>607</v>
      </c>
      <c r="G96" s="25" t="s">
        <v>136</v>
      </c>
      <c r="H96" s="25">
        <v>188</v>
      </c>
      <c r="I96" s="25">
        <v>589</v>
      </c>
      <c r="J96" s="25" t="s">
        <v>73</v>
      </c>
      <c r="K96" s="25" t="s">
        <v>137</v>
      </c>
      <c r="L96" s="25" t="s">
        <v>53</v>
      </c>
      <c r="N96" s="25" t="s">
        <v>54</v>
      </c>
      <c r="P96" s="25" t="s">
        <v>55</v>
      </c>
      <c r="Q96" s="25" t="s">
        <v>56</v>
      </c>
      <c r="R96" s="25" t="s">
        <v>140</v>
      </c>
      <c r="S96" s="25" t="s">
        <v>58</v>
      </c>
      <c r="T96" s="25" t="s">
        <v>624</v>
      </c>
      <c r="U96" s="25" t="s">
        <v>621</v>
      </c>
    </row>
    <row r="97" spans="1:21" ht="44.25" customHeight="1">
      <c r="A97" s="25" t="s">
        <v>616</v>
      </c>
      <c r="B97" s="25" t="s">
        <v>45</v>
      </c>
      <c r="C97" s="25" t="s">
        <v>46</v>
      </c>
      <c r="D97" s="25" t="s">
        <v>47</v>
      </c>
      <c r="E97" s="25" t="s">
        <v>606</v>
      </c>
      <c r="F97" s="25" t="s">
        <v>607</v>
      </c>
      <c r="G97" s="25" t="s">
        <v>179</v>
      </c>
      <c r="H97" s="25">
        <v>188</v>
      </c>
      <c r="I97" s="25">
        <v>589</v>
      </c>
      <c r="J97" s="25" t="s">
        <v>73</v>
      </c>
      <c r="K97" s="25" t="s">
        <v>180</v>
      </c>
      <c r="L97" s="25" t="s">
        <v>53</v>
      </c>
      <c r="N97" s="25" t="s">
        <v>54</v>
      </c>
      <c r="P97" s="25" t="s">
        <v>617</v>
      </c>
      <c r="Q97" s="25" t="s">
        <v>56</v>
      </c>
      <c r="R97" s="25" t="s">
        <v>68</v>
      </c>
      <c r="S97" s="25" t="s">
        <v>58</v>
      </c>
      <c r="T97" s="25" t="s">
        <v>618</v>
      </c>
      <c r="U97" s="25" t="s">
        <v>619</v>
      </c>
    </row>
    <row r="98" spans="1:21" ht="44.25" customHeight="1">
      <c r="A98" s="25" t="s">
        <v>625</v>
      </c>
      <c r="B98" s="25" t="s">
        <v>45</v>
      </c>
      <c r="C98" s="25" t="s">
        <v>46</v>
      </c>
      <c r="D98" s="25" t="s">
        <v>47</v>
      </c>
      <c r="E98" s="25" t="s">
        <v>606</v>
      </c>
      <c r="F98" s="25" t="s">
        <v>607</v>
      </c>
      <c r="G98" s="25" t="s">
        <v>136</v>
      </c>
      <c r="H98" s="25">
        <v>189</v>
      </c>
      <c r="I98" s="25">
        <v>590</v>
      </c>
      <c r="J98" s="25" t="s">
        <v>73</v>
      </c>
      <c r="K98" s="25" t="s">
        <v>137</v>
      </c>
      <c r="L98" s="25" t="s">
        <v>53</v>
      </c>
      <c r="O98" s="25" t="s">
        <v>54</v>
      </c>
      <c r="P98" s="25" t="s">
        <v>55</v>
      </c>
      <c r="Q98" s="25" t="s">
        <v>56</v>
      </c>
      <c r="R98" s="25" t="s">
        <v>140</v>
      </c>
      <c r="S98" s="25" t="s">
        <v>58</v>
      </c>
      <c r="T98" s="25" t="s">
        <v>627</v>
      </c>
      <c r="U98" s="25" t="s">
        <v>621</v>
      </c>
    </row>
    <row r="99" spans="1:21" ht="44.25" customHeight="1">
      <c r="A99" s="25" t="s">
        <v>605</v>
      </c>
      <c r="B99" s="25" t="s">
        <v>45</v>
      </c>
      <c r="C99" s="25" t="s">
        <v>46</v>
      </c>
      <c r="D99" s="25" t="s">
        <v>47</v>
      </c>
      <c r="E99" s="25" t="s">
        <v>606</v>
      </c>
      <c r="F99" s="25" t="s">
        <v>607</v>
      </c>
      <c r="G99" s="25" t="s">
        <v>104</v>
      </c>
      <c r="H99" s="25" t="s">
        <v>157</v>
      </c>
      <c r="I99" s="25" t="s">
        <v>158</v>
      </c>
      <c r="J99" s="25" t="s">
        <v>73</v>
      </c>
      <c r="K99" s="25" t="s">
        <v>2119</v>
      </c>
      <c r="L99" s="25" t="s">
        <v>53</v>
      </c>
      <c r="M99" s="25" t="s">
        <v>54</v>
      </c>
      <c r="N99" s="25" t="s">
        <v>54</v>
      </c>
      <c r="O99" s="25" t="s">
        <v>54</v>
      </c>
      <c r="P99" s="25" t="s">
        <v>108</v>
      </c>
      <c r="Q99" s="25" t="s">
        <v>108</v>
      </c>
      <c r="R99" s="25" t="s">
        <v>108</v>
      </c>
      <c r="S99" s="25" t="s">
        <v>108</v>
      </c>
      <c r="T99" s="25" t="s">
        <v>159</v>
      </c>
      <c r="U99" s="25" t="s">
        <v>608</v>
      </c>
    </row>
    <row r="100" spans="1:21" ht="44.25" customHeight="1">
      <c r="A100" s="25" t="s">
        <v>610</v>
      </c>
      <c r="B100" s="25" t="s">
        <v>45</v>
      </c>
      <c r="C100" s="25" t="s">
        <v>46</v>
      </c>
      <c r="D100" s="25" t="s">
        <v>47</v>
      </c>
      <c r="E100" s="25" t="s">
        <v>606</v>
      </c>
      <c r="F100" s="25" t="s">
        <v>607</v>
      </c>
      <c r="G100" s="25" t="s">
        <v>172</v>
      </c>
      <c r="H100" s="25" t="s">
        <v>91</v>
      </c>
      <c r="I100" s="25" t="s">
        <v>92</v>
      </c>
      <c r="J100" s="25" t="s">
        <v>73</v>
      </c>
      <c r="K100" s="25" t="s">
        <v>173</v>
      </c>
      <c r="L100" s="25" t="s">
        <v>53</v>
      </c>
      <c r="M100" s="25" t="s">
        <v>54</v>
      </c>
      <c r="N100" s="25" t="s">
        <v>54</v>
      </c>
      <c r="P100" s="25" t="s">
        <v>55</v>
      </c>
      <c r="Q100" s="25" t="s">
        <v>76</v>
      </c>
      <c r="R100" s="25" t="s">
        <v>133</v>
      </c>
      <c r="S100" s="25" t="s">
        <v>58</v>
      </c>
      <c r="T100" s="25" t="s">
        <v>611</v>
      </c>
      <c r="U100" s="25" t="s">
        <v>612</v>
      </c>
    </row>
    <row r="101" spans="1:21" ht="44.25" customHeight="1">
      <c r="A101" s="25" t="s">
        <v>599</v>
      </c>
      <c r="B101" s="25" t="s">
        <v>45</v>
      </c>
      <c r="C101" s="25" t="s">
        <v>46</v>
      </c>
      <c r="D101" s="25" t="s">
        <v>47</v>
      </c>
      <c r="E101" s="25" t="s">
        <v>583</v>
      </c>
      <c r="F101" s="25" t="s">
        <v>584</v>
      </c>
      <c r="G101" s="25" t="s">
        <v>179</v>
      </c>
      <c r="H101" s="25">
        <v>185</v>
      </c>
      <c r="I101" s="25">
        <v>588</v>
      </c>
      <c r="J101" s="25" t="s">
        <v>73</v>
      </c>
      <c r="K101" s="25" t="s">
        <v>180</v>
      </c>
      <c r="L101" s="25" t="s">
        <v>53</v>
      </c>
      <c r="M101" s="25" t="s">
        <v>54</v>
      </c>
      <c r="P101" s="25" t="s">
        <v>216</v>
      </c>
      <c r="Q101" s="25" t="s">
        <v>56</v>
      </c>
      <c r="R101" s="25" t="s">
        <v>68</v>
      </c>
      <c r="S101" s="25" t="s">
        <v>58</v>
      </c>
      <c r="T101" s="25" t="s">
        <v>600</v>
      </c>
      <c r="U101" s="25" t="s">
        <v>601</v>
      </c>
    </row>
    <row r="102" spans="1:21" ht="44.25" customHeight="1">
      <c r="A102" s="25" t="s">
        <v>602</v>
      </c>
      <c r="B102" s="25" t="s">
        <v>45</v>
      </c>
      <c r="C102" s="25" t="s">
        <v>46</v>
      </c>
      <c r="D102" s="25" t="s">
        <v>47</v>
      </c>
      <c r="E102" s="25" t="s">
        <v>583</v>
      </c>
      <c r="F102" s="25" t="s">
        <v>584</v>
      </c>
      <c r="G102" s="25" t="s">
        <v>179</v>
      </c>
      <c r="H102" s="25">
        <v>188</v>
      </c>
      <c r="I102" s="25">
        <v>589</v>
      </c>
      <c r="J102" s="25" t="s">
        <v>73</v>
      </c>
      <c r="K102" s="25" t="s">
        <v>180</v>
      </c>
      <c r="L102" s="25" t="s">
        <v>53</v>
      </c>
      <c r="N102" s="25" t="s">
        <v>54</v>
      </c>
      <c r="P102" s="25" t="s">
        <v>216</v>
      </c>
      <c r="Q102" s="25" t="s">
        <v>56</v>
      </c>
      <c r="R102" s="25" t="s">
        <v>68</v>
      </c>
      <c r="S102" s="25" t="s">
        <v>58</v>
      </c>
      <c r="T102" s="25" t="s">
        <v>603</v>
      </c>
      <c r="U102" s="25" t="s">
        <v>604</v>
      </c>
    </row>
    <row r="103" spans="1:21" ht="44.25" customHeight="1">
      <c r="A103" s="25" t="s">
        <v>593</v>
      </c>
      <c r="B103" s="25" t="s">
        <v>45</v>
      </c>
      <c r="C103" s="25" t="s">
        <v>46</v>
      </c>
      <c r="D103" s="25" t="s">
        <v>47</v>
      </c>
      <c r="E103" s="25" t="s">
        <v>583</v>
      </c>
      <c r="F103" s="25" t="s">
        <v>584</v>
      </c>
      <c r="G103" s="25" t="s">
        <v>118</v>
      </c>
      <c r="H103" s="25" t="s">
        <v>198</v>
      </c>
      <c r="I103" s="25" t="s">
        <v>199</v>
      </c>
      <c r="J103" s="25" t="s">
        <v>73</v>
      </c>
      <c r="K103" s="25" t="s">
        <v>2118</v>
      </c>
      <c r="L103" s="25" t="s">
        <v>53</v>
      </c>
      <c r="M103" s="25" t="s">
        <v>54</v>
      </c>
      <c r="N103" s="25" t="s">
        <v>54</v>
      </c>
      <c r="P103" s="25" t="s">
        <v>108</v>
      </c>
      <c r="Q103" s="25" t="s">
        <v>108</v>
      </c>
      <c r="R103" s="25" t="s">
        <v>108</v>
      </c>
      <c r="S103" s="25" t="s">
        <v>108</v>
      </c>
      <c r="T103" s="25" t="s">
        <v>212</v>
      </c>
      <c r="U103" s="25" t="s">
        <v>594</v>
      </c>
    </row>
    <row r="104" spans="1:21" ht="44.25" customHeight="1">
      <c r="A104" s="25" t="s">
        <v>588</v>
      </c>
      <c r="B104" s="25" t="s">
        <v>45</v>
      </c>
      <c r="C104" s="25" t="s">
        <v>46</v>
      </c>
      <c r="D104" s="25" t="s">
        <v>47</v>
      </c>
      <c r="E104" s="25" t="s">
        <v>583</v>
      </c>
      <c r="F104" s="25" t="s">
        <v>584</v>
      </c>
      <c r="G104" s="25" t="s">
        <v>104</v>
      </c>
      <c r="H104" s="25" t="s">
        <v>589</v>
      </c>
      <c r="I104" s="25" t="s">
        <v>590</v>
      </c>
      <c r="J104" s="25" t="s">
        <v>73</v>
      </c>
      <c r="K104" s="25" t="s">
        <v>2119</v>
      </c>
      <c r="L104" s="25" t="s">
        <v>53</v>
      </c>
      <c r="M104" s="25" t="s">
        <v>54</v>
      </c>
      <c r="N104" s="25" t="s">
        <v>54</v>
      </c>
      <c r="P104" s="25" t="s">
        <v>108</v>
      </c>
      <c r="Q104" s="25" t="s">
        <v>108</v>
      </c>
      <c r="R104" s="25" t="s">
        <v>108</v>
      </c>
      <c r="S104" s="25" t="s">
        <v>108</v>
      </c>
      <c r="T104" s="25" t="s">
        <v>208</v>
      </c>
      <c r="U104" s="25" t="s">
        <v>591</v>
      </c>
    </row>
    <row r="105" spans="1:21" ht="44.25" customHeight="1">
      <c r="A105" s="25" t="s">
        <v>582</v>
      </c>
      <c r="B105" s="25" t="s">
        <v>45</v>
      </c>
      <c r="C105" s="25" t="s">
        <v>46</v>
      </c>
      <c r="D105" s="25" t="s">
        <v>47</v>
      </c>
      <c r="E105" s="25" t="s">
        <v>583</v>
      </c>
      <c r="F105" s="25" t="s">
        <v>584</v>
      </c>
      <c r="G105" s="25" t="s">
        <v>95</v>
      </c>
      <c r="H105" s="25" t="s">
        <v>128</v>
      </c>
      <c r="I105" s="25" t="s">
        <v>129</v>
      </c>
      <c r="J105" s="25" t="s">
        <v>73</v>
      </c>
      <c r="K105" s="25" t="s">
        <v>98</v>
      </c>
      <c r="L105" s="25" t="s">
        <v>53</v>
      </c>
      <c r="N105" s="25" t="s">
        <v>54</v>
      </c>
      <c r="P105" s="25" t="s">
        <v>55</v>
      </c>
      <c r="Q105" s="25">
        <v>4</v>
      </c>
      <c r="R105" s="25" t="s">
        <v>57</v>
      </c>
      <c r="S105" s="25" t="s">
        <v>58</v>
      </c>
      <c r="T105" s="25" t="s">
        <v>585</v>
      </c>
      <c r="U105" s="25" t="s">
        <v>586</v>
      </c>
    </row>
    <row r="106" spans="1:21" ht="44.25" customHeight="1">
      <c r="A106" s="25" t="s">
        <v>596</v>
      </c>
      <c r="B106" s="25" t="s">
        <v>45</v>
      </c>
      <c r="C106" s="25" t="s">
        <v>46</v>
      </c>
      <c r="D106" s="25" t="s">
        <v>47</v>
      </c>
      <c r="E106" s="25" t="s">
        <v>583</v>
      </c>
      <c r="F106" s="25" t="s">
        <v>584</v>
      </c>
      <c r="G106" s="25" t="s">
        <v>172</v>
      </c>
      <c r="H106" s="25" t="s">
        <v>91</v>
      </c>
      <c r="I106" s="25" t="s">
        <v>92</v>
      </c>
      <c r="J106" s="25" t="s">
        <v>73</v>
      </c>
      <c r="K106" s="25" t="s">
        <v>173</v>
      </c>
      <c r="L106" s="25" t="s">
        <v>53</v>
      </c>
      <c r="M106" s="25" t="s">
        <v>54</v>
      </c>
      <c r="N106" s="25" t="s">
        <v>54</v>
      </c>
      <c r="P106" s="25" t="s">
        <v>216</v>
      </c>
      <c r="Q106" s="25" t="s">
        <v>174</v>
      </c>
      <c r="R106" s="25" t="s">
        <v>133</v>
      </c>
      <c r="S106" s="25" t="s">
        <v>58</v>
      </c>
      <c r="T106" s="25" t="s">
        <v>597</v>
      </c>
      <c r="U106" s="25" t="s">
        <v>598</v>
      </c>
    </row>
    <row r="107" spans="1:21" ht="44.25" customHeight="1">
      <c r="A107" s="25" t="s">
        <v>641</v>
      </c>
      <c r="B107" s="25" t="s">
        <v>45</v>
      </c>
      <c r="C107" s="25" t="s">
        <v>46</v>
      </c>
      <c r="D107" s="25" t="s">
        <v>47</v>
      </c>
      <c r="E107" s="25" t="s">
        <v>630</v>
      </c>
      <c r="F107" s="25" t="s">
        <v>631</v>
      </c>
      <c r="G107" s="25" t="s">
        <v>136</v>
      </c>
      <c r="H107" s="25">
        <v>185</v>
      </c>
      <c r="I107" s="25">
        <v>588</v>
      </c>
      <c r="J107" s="25" t="s">
        <v>73</v>
      </c>
      <c r="K107" s="25" t="s">
        <v>137</v>
      </c>
      <c r="L107" s="25" t="s">
        <v>53</v>
      </c>
      <c r="M107" s="25" t="s">
        <v>54</v>
      </c>
      <c r="P107" s="25" t="s">
        <v>55</v>
      </c>
      <c r="Q107" s="25" t="s">
        <v>56</v>
      </c>
      <c r="R107" s="25" t="s">
        <v>140</v>
      </c>
      <c r="S107" s="25" t="s">
        <v>58</v>
      </c>
      <c r="T107" s="25" t="s">
        <v>643</v>
      </c>
      <c r="U107" s="25" t="s">
        <v>644</v>
      </c>
    </row>
    <row r="108" spans="1:21" ht="44.25" customHeight="1">
      <c r="A108" s="25" t="s">
        <v>645</v>
      </c>
      <c r="B108" s="25" t="s">
        <v>45</v>
      </c>
      <c r="C108" s="25" t="s">
        <v>46</v>
      </c>
      <c r="D108" s="25" t="s">
        <v>47</v>
      </c>
      <c r="E108" s="25" t="s">
        <v>630</v>
      </c>
      <c r="F108" s="25" t="s">
        <v>631</v>
      </c>
      <c r="G108" s="25" t="s">
        <v>136</v>
      </c>
      <c r="H108" s="25">
        <v>188</v>
      </c>
      <c r="I108" s="25">
        <v>589</v>
      </c>
      <c r="J108" s="25" t="s">
        <v>73</v>
      </c>
      <c r="K108" s="25" t="s">
        <v>137</v>
      </c>
      <c r="L108" s="25" t="s">
        <v>53</v>
      </c>
      <c r="N108" s="25" t="s">
        <v>54</v>
      </c>
      <c r="P108" s="25" t="s">
        <v>55</v>
      </c>
      <c r="Q108" s="25" t="s">
        <v>56</v>
      </c>
      <c r="R108" s="25" t="s">
        <v>140</v>
      </c>
      <c r="S108" s="25" t="s">
        <v>58</v>
      </c>
      <c r="T108" s="25" t="s">
        <v>647</v>
      </c>
      <c r="U108" s="25" t="s">
        <v>644</v>
      </c>
    </row>
    <row r="109" spans="1:21" ht="44.25" customHeight="1">
      <c r="A109" s="25" t="s">
        <v>648</v>
      </c>
      <c r="B109" s="25" t="s">
        <v>45</v>
      </c>
      <c r="C109" s="25" t="s">
        <v>46</v>
      </c>
      <c r="D109" s="25" t="s">
        <v>47</v>
      </c>
      <c r="E109" s="25" t="s">
        <v>630</v>
      </c>
      <c r="F109" s="25" t="s">
        <v>631</v>
      </c>
      <c r="G109" s="25" t="s">
        <v>136</v>
      </c>
      <c r="H109" s="25">
        <v>189</v>
      </c>
      <c r="I109" s="25">
        <v>590</v>
      </c>
      <c r="J109" s="25" t="s">
        <v>73</v>
      </c>
      <c r="K109" s="25" t="s">
        <v>137</v>
      </c>
      <c r="L109" s="25" t="s">
        <v>53</v>
      </c>
      <c r="O109" s="25" t="s">
        <v>54</v>
      </c>
      <c r="P109" s="25" t="s">
        <v>55</v>
      </c>
      <c r="Q109" s="25" t="s">
        <v>56</v>
      </c>
      <c r="R109" s="25" t="s">
        <v>140</v>
      </c>
      <c r="S109" s="25" t="s">
        <v>58</v>
      </c>
      <c r="T109" s="25" t="s">
        <v>650</v>
      </c>
      <c r="U109" s="25" t="s">
        <v>644</v>
      </c>
    </row>
    <row r="110" spans="1:21" ht="44.25" customHeight="1">
      <c r="A110" s="25" t="s">
        <v>634</v>
      </c>
      <c r="B110" s="25" t="s">
        <v>45</v>
      </c>
      <c r="C110" s="25" t="s">
        <v>46</v>
      </c>
      <c r="D110" s="25" t="s">
        <v>47</v>
      </c>
      <c r="E110" s="25" t="s">
        <v>630</v>
      </c>
      <c r="F110" s="25" t="s">
        <v>631</v>
      </c>
      <c r="G110" s="25" t="s">
        <v>104</v>
      </c>
      <c r="H110" s="25" t="s">
        <v>157</v>
      </c>
      <c r="I110" s="25" t="s">
        <v>158</v>
      </c>
      <c r="J110" s="25" t="s">
        <v>73</v>
      </c>
      <c r="K110" s="25" t="s">
        <v>2119</v>
      </c>
      <c r="L110" s="25" t="s">
        <v>53</v>
      </c>
      <c r="M110" s="25" t="s">
        <v>54</v>
      </c>
      <c r="N110" s="25" t="s">
        <v>54</v>
      </c>
      <c r="O110" s="25" t="s">
        <v>54</v>
      </c>
      <c r="P110" s="25" t="s">
        <v>108</v>
      </c>
      <c r="Q110" s="25" t="s">
        <v>108</v>
      </c>
      <c r="R110" s="25" t="s">
        <v>108</v>
      </c>
      <c r="S110" s="25" t="s">
        <v>108</v>
      </c>
      <c r="T110" s="25" t="s">
        <v>109</v>
      </c>
      <c r="U110" s="25" t="s">
        <v>635</v>
      </c>
    </row>
    <row r="111" spans="1:21" ht="44.25" customHeight="1">
      <c r="A111" s="25" t="s">
        <v>636</v>
      </c>
      <c r="B111" s="25" t="s">
        <v>45</v>
      </c>
      <c r="C111" s="25" t="s">
        <v>46</v>
      </c>
      <c r="D111" s="25" t="s">
        <v>47</v>
      </c>
      <c r="E111" s="25" t="s">
        <v>630</v>
      </c>
      <c r="F111" s="25" t="s">
        <v>631</v>
      </c>
      <c r="G111" s="25" t="s">
        <v>172</v>
      </c>
      <c r="H111" s="25" t="s">
        <v>91</v>
      </c>
      <c r="I111" s="25" t="s">
        <v>92</v>
      </c>
      <c r="J111" s="25" t="s">
        <v>73</v>
      </c>
      <c r="K111" s="25" t="s">
        <v>173</v>
      </c>
      <c r="L111" s="25" t="s">
        <v>53</v>
      </c>
      <c r="M111" s="25" t="s">
        <v>54</v>
      </c>
      <c r="N111" s="25" t="s">
        <v>54</v>
      </c>
      <c r="P111" s="25" t="s">
        <v>55</v>
      </c>
      <c r="Q111" s="25" t="s">
        <v>76</v>
      </c>
      <c r="R111" s="25" t="s">
        <v>133</v>
      </c>
      <c r="S111" s="25" t="s">
        <v>58</v>
      </c>
      <c r="T111" s="25" t="s">
        <v>637</v>
      </c>
      <c r="U111" s="25" t="s">
        <v>638</v>
      </c>
    </row>
    <row r="112" spans="1:21" ht="44.25" customHeight="1">
      <c r="A112" s="25" t="s">
        <v>657</v>
      </c>
      <c r="B112" s="25" t="s">
        <v>45</v>
      </c>
      <c r="C112" s="25" t="s">
        <v>46</v>
      </c>
      <c r="D112" s="25" t="s">
        <v>47</v>
      </c>
      <c r="E112" s="25" t="s">
        <v>653</v>
      </c>
      <c r="F112" s="25" t="s">
        <v>654</v>
      </c>
      <c r="G112" s="25" t="s">
        <v>179</v>
      </c>
      <c r="H112" s="25">
        <v>188</v>
      </c>
      <c r="I112" s="25">
        <v>589</v>
      </c>
      <c r="J112" s="25" t="s">
        <v>73</v>
      </c>
      <c r="K112" s="25" t="s">
        <v>180</v>
      </c>
      <c r="L112" s="25" t="s">
        <v>53</v>
      </c>
      <c r="N112" s="25" t="s">
        <v>54</v>
      </c>
      <c r="P112" s="25" t="s">
        <v>216</v>
      </c>
      <c r="Q112" s="25" t="s">
        <v>56</v>
      </c>
      <c r="R112" s="25" t="s">
        <v>68</v>
      </c>
      <c r="S112" s="25" t="s">
        <v>58</v>
      </c>
      <c r="T112" s="25" t="s">
        <v>658</v>
      </c>
      <c r="U112" s="25" t="s">
        <v>659</v>
      </c>
    </row>
    <row r="113" spans="1:21" ht="44.25" customHeight="1">
      <c r="A113" s="25" t="s">
        <v>652</v>
      </c>
      <c r="B113" s="25" t="s">
        <v>45</v>
      </c>
      <c r="C113" s="25" t="s">
        <v>46</v>
      </c>
      <c r="D113" s="25" t="s">
        <v>47</v>
      </c>
      <c r="E113" s="25" t="s">
        <v>653</v>
      </c>
      <c r="F113" s="25" t="s">
        <v>654</v>
      </c>
      <c r="G113" s="25" t="s">
        <v>104</v>
      </c>
      <c r="H113" s="25" t="s">
        <v>84</v>
      </c>
      <c r="I113" s="25" t="s">
        <v>85</v>
      </c>
      <c r="J113" s="25" t="s">
        <v>73</v>
      </c>
      <c r="K113" s="25" t="s">
        <v>2119</v>
      </c>
      <c r="L113" s="25" t="s">
        <v>53</v>
      </c>
      <c r="M113" s="25" t="s">
        <v>54</v>
      </c>
      <c r="N113" s="25" t="s">
        <v>54</v>
      </c>
      <c r="P113" s="25" t="s">
        <v>108</v>
      </c>
      <c r="Q113" s="25" t="s">
        <v>108</v>
      </c>
      <c r="R113" s="25" t="s">
        <v>108</v>
      </c>
      <c r="S113" s="25" t="s">
        <v>108</v>
      </c>
      <c r="T113" s="25" t="s">
        <v>208</v>
      </c>
      <c r="U113" s="25" t="s">
        <v>655</v>
      </c>
    </row>
    <row r="114" spans="1:21" ht="44.25" customHeight="1">
      <c r="A114" s="25" t="s">
        <v>656</v>
      </c>
      <c r="B114" s="25" t="s">
        <v>45</v>
      </c>
      <c r="C114" s="25" t="s">
        <v>46</v>
      </c>
      <c r="D114" s="25" t="s">
        <v>47</v>
      </c>
      <c r="E114" s="25" t="s">
        <v>653</v>
      </c>
      <c r="F114" s="25" t="s">
        <v>654</v>
      </c>
      <c r="G114" s="25" t="s">
        <v>118</v>
      </c>
      <c r="H114" s="25" t="s">
        <v>198</v>
      </c>
      <c r="I114" s="25" t="s">
        <v>199</v>
      </c>
      <c r="J114" s="25" t="s">
        <v>73</v>
      </c>
      <c r="K114" s="25" t="s">
        <v>2118</v>
      </c>
      <c r="L114" s="25" t="s">
        <v>53</v>
      </c>
      <c r="M114" s="25" t="s">
        <v>54</v>
      </c>
      <c r="N114" s="25" t="s">
        <v>54</v>
      </c>
      <c r="P114" s="25" t="s">
        <v>108</v>
      </c>
      <c r="Q114" s="25" t="s">
        <v>108</v>
      </c>
      <c r="R114" s="25" t="s">
        <v>108</v>
      </c>
      <c r="S114" s="25" t="s">
        <v>108</v>
      </c>
      <c r="T114" s="25" t="s">
        <v>212</v>
      </c>
      <c r="U114" s="25" t="s">
        <v>655</v>
      </c>
    </row>
    <row r="115" spans="1:21" ht="44.25" customHeight="1">
      <c r="A115" s="25" t="s">
        <v>693</v>
      </c>
      <c r="B115" s="25" t="s">
        <v>45</v>
      </c>
      <c r="C115" s="25" t="s">
        <v>46</v>
      </c>
      <c r="D115" s="25" t="s">
        <v>47</v>
      </c>
      <c r="E115" s="25" t="s">
        <v>661</v>
      </c>
      <c r="F115" s="25" t="s">
        <v>662</v>
      </c>
      <c r="G115" s="25" t="s">
        <v>136</v>
      </c>
      <c r="H115" s="25">
        <v>185</v>
      </c>
      <c r="I115" s="25">
        <v>588</v>
      </c>
      <c r="J115" s="25" t="s">
        <v>73</v>
      </c>
      <c r="K115" s="25" t="s">
        <v>137</v>
      </c>
      <c r="L115" s="25" t="s">
        <v>53</v>
      </c>
      <c r="M115" s="25" t="s">
        <v>54</v>
      </c>
      <c r="P115" s="25" t="s">
        <v>55</v>
      </c>
      <c r="Q115" s="25" t="s">
        <v>56</v>
      </c>
      <c r="R115" s="25" t="s">
        <v>140</v>
      </c>
      <c r="S115" s="25" t="s">
        <v>58</v>
      </c>
      <c r="T115" s="25" t="s">
        <v>694</v>
      </c>
      <c r="U115" s="25" t="s">
        <v>695</v>
      </c>
    </row>
    <row r="116" spans="1:21" ht="44.25" customHeight="1">
      <c r="A116" s="25" t="s">
        <v>696</v>
      </c>
      <c r="B116" s="25" t="s">
        <v>45</v>
      </c>
      <c r="C116" s="25" t="s">
        <v>46</v>
      </c>
      <c r="D116" s="25" t="s">
        <v>47</v>
      </c>
      <c r="E116" s="25" t="s">
        <v>661</v>
      </c>
      <c r="F116" s="25" t="s">
        <v>662</v>
      </c>
      <c r="G116" s="25" t="s">
        <v>136</v>
      </c>
      <c r="H116" s="25">
        <v>188</v>
      </c>
      <c r="I116" s="25">
        <v>589</v>
      </c>
      <c r="J116" s="25" t="s">
        <v>73</v>
      </c>
      <c r="K116" s="25" t="s">
        <v>137</v>
      </c>
      <c r="L116" s="25" t="s">
        <v>53</v>
      </c>
      <c r="N116" s="25" t="s">
        <v>54</v>
      </c>
      <c r="P116" s="25" t="s">
        <v>55</v>
      </c>
      <c r="Q116" s="25" t="s">
        <v>56</v>
      </c>
      <c r="R116" s="25" t="s">
        <v>140</v>
      </c>
      <c r="S116" s="25" t="s">
        <v>58</v>
      </c>
      <c r="T116" s="25" t="s">
        <v>697</v>
      </c>
      <c r="U116" s="25" t="s">
        <v>695</v>
      </c>
    </row>
    <row r="117" spans="1:21" ht="44.25" customHeight="1">
      <c r="A117" s="25" t="s">
        <v>689</v>
      </c>
      <c r="B117" s="25" t="s">
        <v>45</v>
      </c>
      <c r="C117" s="25" t="s">
        <v>46</v>
      </c>
      <c r="D117" s="25" t="s">
        <v>47</v>
      </c>
      <c r="E117" s="25" t="s">
        <v>661</v>
      </c>
      <c r="F117" s="25" t="s">
        <v>662</v>
      </c>
      <c r="G117" s="25" t="s">
        <v>179</v>
      </c>
      <c r="H117" s="25">
        <v>188</v>
      </c>
      <c r="I117" s="25">
        <v>589</v>
      </c>
      <c r="J117" s="25" t="s">
        <v>73</v>
      </c>
      <c r="K117" s="25" t="s">
        <v>180</v>
      </c>
      <c r="L117" s="25" t="s">
        <v>53</v>
      </c>
      <c r="N117" s="25" t="s">
        <v>54</v>
      </c>
      <c r="P117" s="25" t="s">
        <v>315</v>
      </c>
      <c r="Q117" s="25" t="s">
        <v>56</v>
      </c>
      <c r="R117" s="25" t="s">
        <v>68</v>
      </c>
      <c r="S117" s="25" t="s">
        <v>58</v>
      </c>
      <c r="T117" s="25" t="s">
        <v>690</v>
      </c>
      <c r="U117" s="25" t="s">
        <v>691</v>
      </c>
    </row>
    <row r="118" spans="1:21" ht="44.25" customHeight="1">
      <c r="A118" s="25" t="s">
        <v>698</v>
      </c>
      <c r="B118" s="25" t="s">
        <v>45</v>
      </c>
      <c r="C118" s="25" t="s">
        <v>46</v>
      </c>
      <c r="D118" s="25" t="s">
        <v>47</v>
      </c>
      <c r="E118" s="25" t="s">
        <v>661</v>
      </c>
      <c r="F118" s="25" t="s">
        <v>662</v>
      </c>
      <c r="G118" s="25" t="s">
        <v>136</v>
      </c>
      <c r="H118" s="25">
        <v>189</v>
      </c>
      <c r="I118" s="25">
        <v>590</v>
      </c>
      <c r="J118" s="25" t="s">
        <v>73</v>
      </c>
      <c r="K118" s="25" t="s">
        <v>137</v>
      </c>
      <c r="L118" s="25" t="s">
        <v>53</v>
      </c>
      <c r="O118" s="25" t="s">
        <v>54</v>
      </c>
      <c r="P118" s="25" t="s">
        <v>55</v>
      </c>
      <c r="Q118" s="25" t="s">
        <v>56</v>
      </c>
      <c r="R118" s="25" t="s">
        <v>140</v>
      </c>
      <c r="S118" s="25" t="s">
        <v>58</v>
      </c>
      <c r="T118" s="25" t="s">
        <v>700</v>
      </c>
      <c r="U118" s="25" t="s">
        <v>701</v>
      </c>
    </row>
    <row r="119" spans="1:21" ht="44.25" customHeight="1">
      <c r="A119" s="25" t="s">
        <v>665</v>
      </c>
      <c r="B119" s="25" t="s">
        <v>45</v>
      </c>
      <c r="C119" s="25" t="s">
        <v>46</v>
      </c>
      <c r="D119" s="25" t="s">
        <v>47</v>
      </c>
      <c r="E119" s="25" t="s">
        <v>661</v>
      </c>
      <c r="F119" s="25" t="s">
        <v>662</v>
      </c>
      <c r="G119" s="25" t="s">
        <v>299</v>
      </c>
      <c r="H119" s="25" t="s">
        <v>84</v>
      </c>
      <c r="I119" s="25" t="s">
        <v>85</v>
      </c>
      <c r="J119" s="25" t="s">
        <v>152</v>
      </c>
      <c r="K119" s="25" t="s">
        <v>153</v>
      </c>
      <c r="L119" s="25" t="s">
        <v>53</v>
      </c>
      <c r="M119" s="25" t="s">
        <v>54</v>
      </c>
      <c r="N119" s="25" t="s">
        <v>54</v>
      </c>
      <c r="P119" s="25" t="s">
        <v>503</v>
      </c>
      <c r="Q119" s="25" t="s">
        <v>375</v>
      </c>
      <c r="R119" s="25" t="s">
        <v>666</v>
      </c>
      <c r="S119" s="25" t="s">
        <v>58</v>
      </c>
      <c r="T119" s="25" t="s">
        <v>667</v>
      </c>
      <c r="U119" s="25" t="s">
        <v>668</v>
      </c>
    </row>
    <row r="120" spans="1:21" ht="44.25" customHeight="1">
      <c r="A120" s="25" t="s">
        <v>674</v>
      </c>
      <c r="B120" s="25" t="s">
        <v>45</v>
      </c>
      <c r="C120" s="25" t="s">
        <v>46</v>
      </c>
      <c r="D120" s="25" t="s">
        <v>47</v>
      </c>
      <c r="E120" s="25" t="s">
        <v>661</v>
      </c>
      <c r="F120" s="25" t="s">
        <v>662</v>
      </c>
      <c r="G120" s="25" t="s">
        <v>104</v>
      </c>
      <c r="H120" s="25" t="s">
        <v>157</v>
      </c>
      <c r="I120" s="25" t="s">
        <v>158</v>
      </c>
      <c r="J120" s="25" t="s">
        <v>73</v>
      </c>
      <c r="K120" s="25" t="s">
        <v>2119</v>
      </c>
      <c r="L120" s="25" t="s">
        <v>53</v>
      </c>
      <c r="M120" s="25" t="s">
        <v>54</v>
      </c>
      <c r="N120" s="25" t="s">
        <v>54</v>
      </c>
      <c r="O120" s="25" t="s">
        <v>54</v>
      </c>
      <c r="P120" s="25" t="s">
        <v>108</v>
      </c>
      <c r="Q120" s="25" t="s">
        <v>108</v>
      </c>
      <c r="R120" s="25" t="s">
        <v>108</v>
      </c>
      <c r="S120" s="25" t="s">
        <v>108</v>
      </c>
      <c r="T120" s="25" t="s">
        <v>109</v>
      </c>
      <c r="U120" s="25" t="s">
        <v>675</v>
      </c>
    </row>
    <row r="121" spans="1:21" ht="44.25" customHeight="1">
      <c r="A121" s="25" t="s">
        <v>677</v>
      </c>
      <c r="B121" s="25" t="s">
        <v>45</v>
      </c>
      <c r="C121" s="25" t="s">
        <v>46</v>
      </c>
      <c r="D121" s="25" t="s">
        <v>47</v>
      </c>
      <c r="E121" s="25" t="s">
        <v>661</v>
      </c>
      <c r="F121" s="25" t="s">
        <v>662</v>
      </c>
      <c r="G121" s="25" t="s">
        <v>127</v>
      </c>
      <c r="H121" s="25" t="s">
        <v>128</v>
      </c>
      <c r="I121" s="25" t="s">
        <v>129</v>
      </c>
      <c r="J121" s="25" t="s">
        <v>51</v>
      </c>
      <c r="K121" s="25" t="s">
        <v>130</v>
      </c>
      <c r="L121" s="25" t="s">
        <v>53</v>
      </c>
      <c r="N121" s="25" t="s">
        <v>54</v>
      </c>
      <c r="P121" s="25" t="s">
        <v>131</v>
      </c>
      <c r="Q121" s="25" t="s">
        <v>678</v>
      </c>
      <c r="R121" s="25" t="s">
        <v>133</v>
      </c>
      <c r="S121" s="25" t="s">
        <v>58</v>
      </c>
      <c r="T121" s="25" t="s">
        <v>679</v>
      </c>
      <c r="U121" s="25" t="s">
        <v>680</v>
      </c>
    </row>
    <row r="122" spans="1:21" ht="44.25" customHeight="1">
      <c r="A122" s="25" t="s">
        <v>682</v>
      </c>
      <c r="B122" s="25" t="s">
        <v>45</v>
      </c>
      <c r="C122" s="25" t="s">
        <v>46</v>
      </c>
      <c r="D122" s="25" t="s">
        <v>47</v>
      </c>
      <c r="E122" s="25" t="s">
        <v>661</v>
      </c>
      <c r="F122" s="25" t="s">
        <v>662</v>
      </c>
      <c r="G122" s="25" t="s">
        <v>127</v>
      </c>
      <c r="H122" s="25" t="s">
        <v>128</v>
      </c>
      <c r="I122" s="25" t="s">
        <v>129</v>
      </c>
      <c r="J122" s="25" t="s">
        <v>51</v>
      </c>
      <c r="K122" s="25" t="s">
        <v>130</v>
      </c>
      <c r="L122" s="25" t="s">
        <v>53</v>
      </c>
      <c r="N122" s="25" t="s">
        <v>54</v>
      </c>
      <c r="P122" s="25" t="s">
        <v>572</v>
      </c>
      <c r="Q122" s="25" t="s">
        <v>683</v>
      </c>
      <c r="R122" s="25" t="s">
        <v>133</v>
      </c>
      <c r="S122" s="25" t="s">
        <v>58</v>
      </c>
      <c r="T122" s="25" t="s">
        <v>684</v>
      </c>
      <c r="U122" s="25" t="s">
        <v>685</v>
      </c>
    </row>
    <row r="123" spans="1:21" ht="44.25" customHeight="1">
      <c r="A123" s="25" t="s">
        <v>660</v>
      </c>
      <c r="B123" s="25" t="s">
        <v>45</v>
      </c>
      <c r="C123" s="25" t="s">
        <v>46</v>
      </c>
      <c r="D123" s="25" t="s">
        <v>47</v>
      </c>
      <c r="E123" s="25" t="s">
        <v>661</v>
      </c>
      <c r="F123" s="25" t="s">
        <v>662</v>
      </c>
      <c r="G123" s="25" t="s">
        <v>50</v>
      </c>
      <c r="H123" s="25" t="s">
        <v>380</v>
      </c>
      <c r="I123" s="25" t="s">
        <v>381</v>
      </c>
      <c r="J123" s="25" t="s">
        <v>73</v>
      </c>
      <c r="K123" s="25" t="s">
        <v>52</v>
      </c>
      <c r="L123" s="25" t="s">
        <v>53</v>
      </c>
      <c r="O123" s="25" t="s">
        <v>54</v>
      </c>
      <c r="P123" s="25" t="s">
        <v>55</v>
      </c>
      <c r="Q123" s="25" t="s">
        <v>56</v>
      </c>
      <c r="R123" s="25" t="s">
        <v>77</v>
      </c>
      <c r="S123" s="25" t="s">
        <v>58</v>
      </c>
      <c r="T123" s="25" t="s">
        <v>663</v>
      </c>
      <c r="U123" s="25" t="s">
        <v>664</v>
      </c>
    </row>
    <row r="124" spans="1:21" ht="44.25" customHeight="1">
      <c r="A124" s="25" t="s">
        <v>686</v>
      </c>
      <c r="B124" s="25" t="s">
        <v>45</v>
      </c>
      <c r="C124" s="25" t="s">
        <v>46</v>
      </c>
      <c r="D124" s="25" t="s">
        <v>47</v>
      </c>
      <c r="E124" s="25" t="s">
        <v>661</v>
      </c>
      <c r="F124" s="25" t="s">
        <v>662</v>
      </c>
      <c r="G124" s="25" t="s">
        <v>172</v>
      </c>
      <c r="H124" s="25" t="s">
        <v>91</v>
      </c>
      <c r="I124" s="25" t="s">
        <v>92</v>
      </c>
      <c r="J124" s="25" t="s">
        <v>73</v>
      </c>
      <c r="K124" s="25" t="s">
        <v>173</v>
      </c>
      <c r="L124" s="25" t="s">
        <v>53</v>
      </c>
      <c r="M124" s="25" t="s">
        <v>54</v>
      </c>
      <c r="N124" s="25" t="s">
        <v>54</v>
      </c>
      <c r="P124" s="25" t="s">
        <v>281</v>
      </c>
      <c r="Q124" s="25" t="s">
        <v>56</v>
      </c>
      <c r="R124" s="25" t="s">
        <v>133</v>
      </c>
      <c r="S124" s="25" t="s">
        <v>58</v>
      </c>
      <c r="T124" s="25" t="s">
        <v>687</v>
      </c>
      <c r="U124" s="25" t="s">
        <v>688</v>
      </c>
    </row>
    <row r="125" spans="1:21" ht="44.25" customHeight="1">
      <c r="A125" s="25" t="s">
        <v>827</v>
      </c>
      <c r="B125" s="25" t="s">
        <v>45</v>
      </c>
      <c r="C125" s="25" t="s">
        <v>46</v>
      </c>
      <c r="D125" s="25" t="s">
        <v>47</v>
      </c>
      <c r="E125" s="25" t="s">
        <v>828</v>
      </c>
      <c r="F125" s="25" t="s">
        <v>829</v>
      </c>
      <c r="G125" s="25" t="s">
        <v>179</v>
      </c>
      <c r="H125" s="25">
        <v>185</v>
      </c>
      <c r="I125" s="25">
        <v>588</v>
      </c>
      <c r="J125" s="25" t="s">
        <v>73</v>
      </c>
      <c r="K125" s="25" t="s">
        <v>180</v>
      </c>
      <c r="L125" s="25" t="s">
        <v>53</v>
      </c>
      <c r="M125" s="25" t="s">
        <v>54</v>
      </c>
      <c r="P125" s="25" t="s">
        <v>281</v>
      </c>
      <c r="Q125" s="25" t="s">
        <v>56</v>
      </c>
      <c r="R125" s="25" t="s">
        <v>68</v>
      </c>
      <c r="S125" s="25" t="s">
        <v>58</v>
      </c>
      <c r="T125" s="25" t="s">
        <v>830</v>
      </c>
      <c r="U125" s="25" t="s">
        <v>831</v>
      </c>
    </row>
    <row r="126" spans="1:21" ht="44.25" customHeight="1">
      <c r="A126" s="25" t="s">
        <v>832</v>
      </c>
      <c r="B126" s="25" t="s">
        <v>45</v>
      </c>
      <c r="C126" s="25" t="s">
        <v>46</v>
      </c>
      <c r="D126" s="25" t="s">
        <v>47</v>
      </c>
      <c r="E126" s="25" t="s">
        <v>828</v>
      </c>
      <c r="F126" s="25" t="s">
        <v>829</v>
      </c>
      <c r="G126" s="25" t="s">
        <v>179</v>
      </c>
      <c r="H126" s="25">
        <v>188</v>
      </c>
      <c r="I126" s="25">
        <v>589</v>
      </c>
      <c r="J126" s="25" t="s">
        <v>73</v>
      </c>
      <c r="K126" s="25" t="s">
        <v>180</v>
      </c>
      <c r="L126" s="25" t="s">
        <v>53</v>
      </c>
      <c r="N126" s="25" t="s">
        <v>54</v>
      </c>
      <c r="P126" s="25" t="s">
        <v>281</v>
      </c>
      <c r="Q126" s="25" t="s">
        <v>56</v>
      </c>
      <c r="R126" s="25" t="s">
        <v>68</v>
      </c>
      <c r="S126" s="25" t="s">
        <v>58</v>
      </c>
      <c r="T126" s="25" t="s">
        <v>833</v>
      </c>
      <c r="U126" s="25" t="s">
        <v>831</v>
      </c>
    </row>
    <row r="127" spans="1:21" ht="44.25" customHeight="1">
      <c r="A127" s="25" t="s">
        <v>720</v>
      </c>
      <c r="B127" s="25" t="s">
        <v>45</v>
      </c>
      <c r="C127" s="25" t="s">
        <v>46</v>
      </c>
      <c r="D127" s="25" t="s">
        <v>47</v>
      </c>
      <c r="E127" s="25" t="s">
        <v>705</v>
      </c>
      <c r="F127" s="25" t="s">
        <v>706</v>
      </c>
      <c r="G127" s="25" t="s">
        <v>136</v>
      </c>
      <c r="H127" s="25">
        <v>189</v>
      </c>
      <c r="I127" s="25">
        <v>590</v>
      </c>
      <c r="J127" s="25" t="s">
        <v>73</v>
      </c>
      <c r="K127" s="25" t="s">
        <v>137</v>
      </c>
      <c r="L127" s="25" t="s">
        <v>53</v>
      </c>
      <c r="O127" s="25" t="s">
        <v>54</v>
      </c>
      <c r="P127" s="25" t="s">
        <v>55</v>
      </c>
      <c r="Q127" s="25" t="s">
        <v>56</v>
      </c>
      <c r="R127" s="25" t="s">
        <v>140</v>
      </c>
      <c r="S127" s="25" t="s">
        <v>58</v>
      </c>
      <c r="T127" s="25" t="s">
        <v>721</v>
      </c>
      <c r="U127" s="25" t="s">
        <v>722</v>
      </c>
    </row>
    <row r="128" spans="1:21" ht="44.25" customHeight="1">
      <c r="A128" s="25" t="s">
        <v>709</v>
      </c>
      <c r="B128" s="25" t="s">
        <v>45</v>
      </c>
      <c r="C128" s="25" t="s">
        <v>46</v>
      </c>
      <c r="D128" s="25" t="s">
        <v>47</v>
      </c>
      <c r="E128" s="25" t="s">
        <v>705</v>
      </c>
      <c r="F128" s="25" t="s">
        <v>706</v>
      </c>
      <c r="G128" s="25" t="s">
        <v>118</v>
      </c>
      <c r="H128" s="25">
        <v>189</v>
      </c>
      <c r="I128" s="25">
        <v>590</v>
      </c>
      <c r="J128" s="25" t="s">
        <v>73</v>
      </c>
      <c r="K128" s="25" t="s">
        <v>2118</v>
      </c>
      <c r="L128" s="25" t="s">
        <v>53</v>
      </c>
      <c r="O128" s="25" t="s">
        <v>54</v>
      </c>
      <c r="P128" s="25" t="s">
        <v>108</v>
      </c>
      <c r="Q128" s="25" t="s">
        <v>108</v>
      </c>
      <c r="R128" s="25" t="s">
        <v>108</v>
      </c>
      <c r="S128" s="25" t="s">
        <v>108</v>
      </c>
      <c r="T128" s="25" t="s">
        <v>164</v>
      </c>
      <c r="U128" s="25" t="s">
        <v>710</v>
      </c>
    </row>
    <row r="129" spans="1:21" ht="44.25" customHeight="1">
      <c r="A129" s="25" t="s">
        <v>704</v>
      </c>
      <c r="B129" s="25" t="s">
        <v>45</v>
      </c>
      <c r="C129" s="25" t="s">
        <v>46</v>
      </c>
      <c r="D129" s="25" t="s">
        <v>47</v>
      </c>
      <c r="E129" s="25" t="s">
        <v>705</v>
      </c>
      <c r="F129" s="25" t="s">
        <v>706</v>
      </c>
      <c r="G129" s="25" t="s">
        <v>104</v>
      </c>
      <c r="H129" s="25" t="s">
        <v>157</v>
      </c>
      <c r="I129" s="25" t="s">
        <v>158</v>
      </c>
      <c r="J129" s="25" t="s">
        <v>73</v>
      </c>
      <c r="K129" s="25" t="s">
        <v>2119</v>
      </c>
      <c r="L129" s="25" t="s">
        <v>53</v>
      </c>
      <c r="M129" s="25" t="s">
        <v>54</v>
      </c>
      <c r="N129" s="25" t="s">
        <v>54</v>
      </c>
      <c r="O129" s="25" t="s">
        <v>54</v>
      </c>
      <c r="P129" s="25" t="s">
        <v>108</v>
      </c>
      <c r="Q129" s="25" t="s">
        <v>108</v>
      </c>
      <c r="R129" s="25" t="s">
        <v>108</v>
      </c>
      <c r="S129" s="25" t="s">
        <v>108</v>
      </c>
      <c r="T129" s="25" t="s">
        <v>109</v>
      </c>
      <c r="U129" s="25" t="s">
        <v>707</v>
      </c>
    </row>
    <row r="130" spans="1:21" ht="44.25" customHeight="1">
      <c r="A130" s="25" t="s">
        <v>711</v>
      </c>
      <c r="B130" s="25" t="s">
        <v>45</v>
      </c>
      <c r="C130" s="25" t="s">
        <v>46</v>
      </c>
      <c r="D130" s="25" t="s">
        <v>47</v>
      </c>
      <c r="E130" s="25" t="s">
        <v>705</v>
      </c>
      <c r="F130" s="25" t="s">
        <v>706</v>
      </c>
      <c r="G130" s="25" t="s">
        <v>127</v>
      </c>
      <c r="H130" s="25" t="s">
        <v>128</v>
      </c>
      <c r="I130" s="25" t="s">
        <v>129</v>
      </c>
      <c r="J130" s="25" t="s">
        <v>51</v>
      </c>
      <c r="K130" s="25" t="s">
        <v>130</v>
      </c>
      <c r="L130" s="25" t="s">
        <v>53</v>
      </c>
      <c r="N130" s="25" t="s">
        <v>54</v>
      </c>
      <c r="P130" s="25" t="s">
        <v>131</v>
      </c>
      <c r="Q130" s="25" t="s">
        <v>76</v>
      </c>
      <c r="R130" s="25" t="s">
        <v>133</v>
      </c>
      <c r="S130" s="25" t="s">
        <v>58</v>
      </c>
      <c r="T130" s="25" t="s">
        <v>712</v>
      </c>
      <c r="U130" s="25" t="s">
        <v>713</v>
      </c>
    </row>
    <row r="131" spans="1:21" ht="44.25" customHeight="1">
      <c r="A131" s="25" t="s">
        <v>741</v>
      </c>
      <c r="B131" s="25" t="s">
        <v>45</v>
      </c>
      <c r="C131" s="25" t="s">
        <v>46</v>
      </c>
      <c r="D131" s="25" t="s">
        <v>47</v>
      </c>
      <c r="E131" s="25" t="s">
        <v>725</v>
      </c>
      <c r="F131" s="25" t="s">
        <v>726</v>
      </c>
      <c r="G131" s="25" t="s">
        <v>439</v>
      </c>
      <c r="H131" s="25">
        <v>175</v>
      </c>
      <c r="I131" s="25">
        <v>583</v>
      </c>
      <c r="J131" s="25" t="s">
        <v>440</v>
      </c>
      <c r="K131" s="25" t="s">
        <v>153</v>
      </c>
      <c r="L131" s="25" t="s">
        <v>53</v>
      </c>
      <c r="M131" s="25" t="s">
        <v>54</v>
      </c>
      <c r="P131" s="25" t="s">
        <v>742</v>
      </c>
      <c r="Q131" s="25" t="s">
        <v>743</v>
      </c>
      <c r="R131" s="25" t="s">
        <v>376</v>
      </c>
      <c r="S131" s="25" t="s">
        <v>58</v>
      </c>
      <c r="T131" s="25" t="s">
        <v>744</v>
      </c>
      <c r="U131" s="25" t="s">
        <v>745</v>
      </c>
    </row>
    <row r="132" spans="1:21" ht="44.25" customHeight="1">
      <c r="A132" s="25" t="s">
        <v>724</v>
      </c>
      <c r="B132" s="25" t="s">
        <v>45</v>
      </c>
      <c r="C132" s="25" t="s">
        <v>46</v>
      </c>
      <c r="D132" s="25" t="s">
        <v>47</v>
      </c>
      <c r="E132" s="25" t="s">
        <v>725</v>
      </c>
      <c r="F132" s="25" t="s">
        <v>726</v>
      </c>
      <c r="G132" s="25" t="s">
        <v>72</v>
      </c>
      <c r="H132" s="25">
        <v>179</v>
      </c>
      <c r="I132" s="25">
        <v>585</v>
      </c>
      <c r="J132" s="25" t="s">
        <v>73</v>
      </c>
      <c r="K132" s="25" t="s">
        <v>74</v>
      </c>
      <c r="L132" s="25" t="s">
        <v>269</v>
      </c>
      <c r="O132" s="25" t="s">
        <v>54</v>
      </c>
      <c r="P132" s="25" t="s">
        <v>53</v>
      </c>
      <c r="Q132" s="25">
        <v>9</v>
      </c>
      <c r="R132" s="25" t="s">
        <v>77</v>
      </c>
      <c r="S132" s="25" t="s">
        <v>58</v>
      </c>
      <c r="T132" s="25" t="s">
        <v>727</v>
      </c>
      <c r="U132" s="25" t="s">
        <v>728</v>
      </c>
    </row>
    <row r="133" spans="1:21" ht="44.25" customHeight="1">
      <c r="A133" s="25" t="s">
        <v>770</v>
      </c>
      <c r="B133" s="25" t="s">
        <v>45</v>
      </c>
      <c r="C133" s="25" t="s">
        <v>46</v>
      </c>
      <c r="D133" s="25" t="s">
        <v>47</v>
      </c>
      <c r="E133" s="25" t="s">
        <v>725</v>
      </c>
      <c r="F133" s="25" t="s">
        <v>726</v>
      </c>
      <c r="G133" s="25" t="s">
        <v>286</v>
      </c>
      <c r="H133" s="25">
        <v>179</v>
      </c>
      <c r="I133" s="25">
        <v>585</v>
      </c>
      <c r="J133" s="25" t="s">
        <v>73</v>
      </c>
      <c r="K133" s="25" t="s">
        <v>287</v>
      </c>
      <c r="L133" s="25" t="s">
        <v>53</v>
      </c>
      <c r="O133" s="25" t="s">
        <v>54</v>
      </c>
      <c r="P133" s="25" t="s">
        <v>139</v>
      </c>
      <c r="Q133" s="25" t="s">
        <v>375</v>
      </c>
      <c r="R133" s="25" t="s">
        <v>376</v>
      </c>
      <c r="S133" s="25" t="s">
        <v>58</v>
      </c>
      <c r="T133" s="25" t="s">
        <v>771</v>
      </c>
      <c r="U133" s="25" t="s">
        <v>772</v>
      </c>
    </row>
    <row r="134" spans="1:21" ht="44.25" customHeight="1">
      <c r="A134" s="25" t="s">
        <v>801</v>
      </c>
      <c r="B134" s="25" t="s">
        <v>45</v>
      </c>
      <c r="C134" s="25" t="s">
        <v>46</v>
      </c>
      <c r="D134" s="25" t="s">
        <v>47</v>
      </c>
      <c r="E134" s="25" t="s">
        <v>725</v>
      </c>
      <c r="F134" s="25" t="s">
        <v>726</v>
      </c>
      <c r="G134" s="25" t="s">
        <v>136</v>
      </c>
      <c r="H134" s="25">
        <v>185</v>
      </c>
      <c r="I134" s="25">
        <v>588</v>
      </c>
      <c r="J134" s="25" t="s">
        <v>73</v>
      </c>
      <c r="K134" s="25" t="s">
        <v>137</v>
      </c>
      <c r="L134" s="25" t="s">
        <v>53</v>
      </c>
      <c r="M134" s="25" t="s">
        <v>54</v>
      </c>
      <c r="P134" s="25" t="s">
        <v>55</v>
      </c>
      <c r="Q134" s="25" t="s">
        <v>56</v>
      </c>
      <c r="R134" s="25" t="s">
        <v>140</v>
      </c>
      <c r="S134" s="25" t="s">
        <v>58</v>
      </c>
      <c r="T134" s="25" t="s">
        <v>803</v>
      </c>
      <c r="U134" s="25" t="s">
        <v>804</v>
      </c>
    </row>
    <row r="135" spans="1:21" ht="44.25" customHeight="1">
      <c r="A135" s="25" t="s">
        <v>793</v>
      </c>
      <c r="B135" s="25" t="s">
        <v>45</v>
      </c>
      <c r="C135" s="25" t="s">
        <v>46</v>
      </c>
      <c r="D135" s="25" t="s">
        <v>47</v>
      </c>
      <c r="E135" s="25" t="s">
        <v>725</v>
      </c>
      <c r="F135" s="25" t="s">
        <v>726</v>
      </c>
      <c r="G135" s="25" t="s">
        <v>179</v>
      </c>
      <c r="H135" s="25">
        <v>185</v>
      </c>
      <c r="I135" s="25">
        <v>588</v>
      </c>
      <c r="J135" s="25" t="s">
        <v>73</v>
      </c>
      <c r="K135" s="25" t="s">
        <v>180</v>
      </c>
      <c r="L135" s="25" t="s">
        <v>53</v>
      </c>
      <c r="M135" s="25" t="s">
        <v>54</v>
      </c>
      <c r="P135" s="25" t="s">
        <v>281</v>
      </c>
      <c r="Q135" s="25" t="s">
        <v>56</v>
      </c>
      <c r="R135" s="25" t="s">
        <v>68</v>
      </c>
      <c r="S135" s="25" t="s">
        <v>58</v>
      </c>
      <c r="T135" s="25" t="s">
        <v>794</v>
      </c>
      <c r="U135" s="25" t="s">
        <v>795</v>
      </c>
    </row>
    <row r="136" spans="1:21" ht="44.25" customHeight="1">
      <c r="A136" s="25" t="s">
        <v>774</v>
      </c>
      <c r="B136" s="25" t="s">
        <v>45</v>
      </c>
      <c r="C136" s="25" t="s">
        <v>46</v>
      </c>
      <c r="D136" s="25" t="s">
        <v>47</v>
      </c>
      <c r="E136" s="25" t="s">
        <v>725</v>
      </c>
      <c r="F136" s="25" t="s">
        <v>726</v>
      </c>
      <c r="G136" s="25" t="s">
        <v>286</v>
      </c>
      <c r="H136" s="25">
        <v>185</v>
      </c>
      <c r="I136" s="25">
        <v>588</v>
      </c>
      <c r="J136" s="25" t="s">
        <v>73</v>
      </c>
      <c r="K136" s="25" t="s">
        <v>287</v>
      </c>
      <c r="L136" s="25" t="s">
        <v>53</v>
      </c>
      <c r="M136" s="25" t="s">
        <v>54</v>
      </c>
      <c r="P136" s="25" t="s">
        <v>139</v>
      </c>
      <c r="Q136" s="25" t="s">
        <v>375</v>
      </c>
      <c r="R136" s="25" t="s">
        <v>376</v>
      </c>
      <c r="S136" s="25" t="s">
        <v>58</v>
      </c>
      <c r="T136" s="25" t="s">
        <v>775</v>
      </c>
      <c r="U136" s="25" t="s">
        <v>776</v>
      </c>
    </row>
    <row r="137" spans="1:21" ht="44.25" customHeight="1">
      <c r="A137" s="25" t="s">
        <v>806</v>
      </c>
      <c r="B137" s="25" t="s">
        <v>45</v>
      </c>
      <c r="C137" s="25" t="s">
        <v>46</v>
      </c>
      <c r="D137" s="25" t="s">
        <v>47</v>
      </c>
      <c r="E137" s="25" t="s">
        <v>725</v>
      </c>
      <c r="F137" s="25" t="s">
        <v>726</v>
      </c>
      <c r="G137" s="25" t="s">
        <v>136</v>
      </c>
      <c r="H137" s="25">
        <v>188</v>
      </c>
      <c r="I137" s="25">
        <v>589</v>
      </c>
      <c r="J137" s="25" t="s">
        <v>73</v>
      </c>
      <c r="K137" s="25" t="s">
        <v>137</v>
      </c>
      <c r="L137" s="25" t="s">
        <v>53</v>
      </c>
      <c r="N137" s="25" t="s">
        <v>54</v>
      </c>
      <c r="P137" s="25" t="s">
        <v>55</v>
      </c>
      <c r="Q137" s="25" t="s">
        <v>56</v>
      </c>
      <c r="R137" s="25" t="s">
        <v>140</v>
      </c>
      <c r="S137" s="25" t="s">
        <v>58</v>
      </c>
      <c r="T137" s="25" t="s">
        <v>808</v>
      </c>
      <c r="U137" s="25" t="s">
        <v>804</v>
      </c>
    </row>
    <row r="138" spans="1:21" ht="44.25" customHeight="1">
      <c r="A138" s="25" t="s">
        <v>797</v>
      </c>
      <c r="B138" s="25" t="s">
        <v>45</v>
      </c>
      <c r="C138" s="25" t="s">
        <v>46</v>
      </c>
      <c r="D138" s="25" t="s">
        <v>47</v>
      </c>
      <c r="E138" s="25" t="s">
        <v>725</v>
      </c>
      <c r="F138" s="25" t="s">
        <v>726</v>
      </c>
      <c r="G138" s="25" t="s">
        <v>179</v>
      </c>
      <c r="H138" s="25">
        <v>188</v>
      </c>
      <c r="I138" s="25">
        <v>589</v>
      </c>
      <c r="J138" s="25" t="s">
        <v>73</v>
      </c>
      <c r="K138" s="25" t="s">
        <v>180</v>
      </c>
      <c r="L138" s="25" t="s">
        <v>53</v>
      </c>
      <c r="N138" s="25" t="s">
        <v>54</v>
      </c>
      <c r="P138" s="25" t="s">
        <v>281</v>
      </c>
      <c r="Q138" s="25" t="s">
        <v>56</v>
      </c>
      <c r="R138" s="25" t="s">
        <v>68</v>
      </c>
      <c r="S138" s="25" t="s">
        <v>58</v>
      </c>
      <c r="T138" s="25" t="s">
        <v>798</v>
      </c>
      <c r="U138" s="25" t="s">
        <v>799</v>
      </c>
    </row>
    <row r="139" spans="1:21" ht="44.25" customHeight="1">
      <c r="A139" s="25" t="s">
        <v>809</v>
      </c>
      <c r="B139" s="25" t="s">
        <v>45</v>
      </c>
      <c r="C139" s="25" t="s">
        <v>46</v>
      </c>
      <c r="D139" s="25" t="s">
        <v>47</v>
      </c>
      <c r="E139" s="25" t="s">
        <v>725</v>
      </c>
      <c r="F139" s="25" t="s">
        <v>726</v>
      </c>
      <c r="G139" s="25" t="s">
        <v>136</v>
      </c>
      <c r="H139" s="25">
        <v>189</v>
      </c>
      <c r="I139" s="25">
        <v>590</v>
      </c>
      <c r="J139" s="25" t="s">
        <v>73</v>
      </c>
      <c r="K139" s="25" t="s">
        <v>137</v>
      </c>
      <c r="L139" s="25" t="s">
        <v>53</v>
      </c>
      <c r="O139" s="25" t="s">
        <v>54</v>
      </c>
      <c r="P139" s="25" t="s">
        <v>55</v>
      </c>
      <c r="Q139" s="25" t="s">
        <v>56</v>
      </c>
      <c r="R139" s="25" t="s">
        <v>140</v>
      </c>
      <c r="S139" s="25" t="s">
        <v>58</v>
      </c>
      <c r="T139" s="25" t="s">
        <v>811</v>
      </c>
      <c r="U139" s="25" t="s">
        <v>804</v>
      </c>
    </row>
    <row r="140" spans="1:21" ht="44.25" customHeight="1">
      <c r="A140" s="25" t="s">
        <v>735</v>
      </c>
      <c r="B140" s="25" t="s">
        <v>45</v>
      </c>
      <c r="C140" s="25" t="s">
        <v>46</v>
      </c>
      <c r="D140" s="25" t="s">
        <v>47</v>
      </c>
      <c r="E140" s="25" t="s">
        <v>725</v>
      </c>
      <c r="F140" s="25" t="s">
        <v>726</v>
      </c>
      <c r="G140" s="25" t="s">
        <v>88</v>
      </c>
      <c r="H140" s="25">
        <v>189</v>
      </c>
      <c r="I140" s="25">
        <v>590</v>
      </c>
      <c r="J140" s="25" t="s">
        <v>73</v>
      </c>
      <c r="K140" s="25" t="s">
        <v>74</v>
      </c>
      <c r="L140" s="25" t="s">
        <v>269</v>
      </c>
      <c r="O140" s="25" t="s">
        <v>54</v>
      </c>
      <c r="P140" s="25" t="s">
        <v>53</v>
      </c>
      <c r="Q140" s="25">
        <v>9</v>
      </c>
      <c r="R140" s="25" t="s">
        <v>77</v>
      </c>
      <c r="S140" s="25" t="s">
        <v>58</v>
      </c>
      <c r="T140" s="25" t="s">
        <v>736</v>
      </c>
      <c r="U140" s="25" t="s">
        <v>737</v>
      </c>
    </row>
    <row r="141" spans="1:21" ht="44.25" customHeight="1">
      <c r="A141" s="25" t="s">
        <v>738</v>
      </c>
      <c r="B141" s="25" t="s">
        <v>45</v>
      </c>
      <c r="C141" s="25" t="s">
        <v>46</v>
      </c>
      <c r="D141" s="25" t="s">
        <v>47</v>
      </c>
      <c r="E141" s="25" t="s">
        <v>725</v>
      </c>
      <c r="F141" s="25" t="s">
        <v>726</v>
      </c>
      <c r="G141" s="25" t="s">
        <v>88</v>
      </c>
      <c r="H141" s="25">
        <v>189</v>
      </c>
      <c r="I141" s="25">
        <v>590</v>
      </c>
      <c r="J141" s="25" t="s">
        <v>73</v>
      </c>
      <c r="K141" s="25" t="s">
        <v>74</v>
      </c>
      <c r="L141" s="25" t="s">
        <v>75</v>
      </c>
      <c r="O141" s="25" t="s">
        <v>54</v>
      </c>
      <c r="P141" s="25" t="s">
        <v>53</v>
      </c>
      <c r="Q141" s="25" t="s">
        <v>496</v>
      </c>
      <c r="R141" s="25" t="s">
        <v>77</v>
      </c>
      <c r="S141" s="25" t="s">
        <v>58</v>
      </c>
      <c r="T141" s="25" t="s">
        <v>739</v>
      </c>
      <c r="U141" s="25" t="s">
        <v>740</v>
      </c>
    </row>
    <row r="142" spans="1:21" ht="44.25" customHeight="1">
      <c r="A142" s="25" t="s">
        <v>732</v>
      </c>
      <c r="B142" s="25" t="s">
        <v>45</v>
      </c>
      <c r="C142" s="25" t="s">
        <v>46</v>
      </c>
      <c r="D142" s="25" t="s">
        <v>47</v>
      </c>
      <c r="E142" s="25" t="s">
        <v>725</v>
      </c>
      <c r="F142" s="25" t="s">
        <v>726</v>
      </c>
      <c r="G142" s="25" t="s">
        <v>72</v>
      </c>
      <c r="H142" s="25" t="s">
        <v>84</v>
      </c>
      <c r="I142" s="25" t="s">
        <v>85</v>
      </c>
      <c r="J142" s="25" t="s">
        <v>73</v>
      </c>
      <c r="K142" s="25" t="s">
        <v>74</v>
      </c>
      <c r="L142" s="25" t="s">
        <v>75</v>
      </c>
      <c r="M142" s="25" t="s">
        <v>54</v>
      </c>
      <c r="N142" s="25" t="s">
        <v>54</v>
      </c>
      <c r="P142" s="25" t="s">
        <v>53</v>
      </c>
      <c r="Q142" s="25" t="s">
        <v>733</v>
      </c>
      <c r="R142" s="25" t="s">
        <v>140</v>
      </c>
      <c r="S142" s="25" t="s">
        <v>58</v>
      </c>
      <c r="T142" s="25" t="s">
        <v>542</v>
      </c>
      <c r="U142" s="25" t="s">
        <v>734</v>
      </c>
    </row>
    <row r="143" spans="1:21" ht="44.25" customHeight="1">
      <c r="A143" s="25" t="s">
        <v>746</v>
      </c>
      <c r="B143" s="25" t="s">
        <v>45</v>
      </c>
      <c r="C143" s="25" t="s">
        <v>46</v>
      </c>
      <c r="D143" s="25" t="s">
        <v>47</v>
      </c>
      <c r="E143" s="25" t="s">
        <v>725</v>
      </c>
      <c r="F143" s="25" t="s">
        <v>726</v>
      </c>
      <c r="G143" s="25" t="s">
        <v>439</v>
      </c>
      <c r="H143" s="25" t="s">
        <v>96</v>
      </c>
      <c r="I143" s="25" t="s">
        <v>97</v>
      </c>
      <c r="J143" s="25" t="s">
        <v>440</v>
      </c>
      <c r="K143" s="25" t="s">
        <v>153</v>
      </c>
      <c r="L143" s="25" t="s">
        <v>53</v>
      </c>
      <c r="M143" s="25" t="s">
        <v>54</v>
      </c>
      <c r="N143" s="25" t="s">
        <v>54</v>
      </c>
      <c r="O143" s="25" t="s">
        <v>54</v>
      </c>
      <c r="P143" s="25" t="s">
        <v>747</v>
      </c>
      <c r="Q143" s="25" t="s">
        <v>748</v>
      </c>
      <c r="R143" s="25" t="s">
        <v>376</v>
      </c>
      <c r="S143" s="25" t="s">
        <v>58</v>
      </c>
      <c r="T143" s="25" t="s">
        <v>749</v>
      </c>
      <c r="U143" s="25" t="s">
        <v>745</v>
      </c>
    </row>
    <row r="144" spans="1:21" ht="44.25" customHeight="1">
      <c r="A144" s="25" t="s">
        <v>766</v>
      </c>
      <c r="B144" s="25" t="s">
        <v>45</v>
      </c>
      <c r="C144" s="25" t="s">
        <v>46</v>
      </c>
      <c r="D144" s="25" t="s">
        <v>47</v>
      </c>
      <c r="E144" s="25" t="s">
        <v>725</v>
      </c>
      <c r="F144" s="25" t="s">
        <v>726</v>
      </c>
      <c r="G144" s="25" t="s">
        <v>104</v>
      </c>
      <c r="H144" s="25" t="s">
        <v>157</v>
      </c>
      <c r="I144" s="25" t="s">
        <v>158</v>
      </c>
      <c r="J144" s="25" t="s">
        <v>73</v>
      </c>
      <c r="K144" s="25" t="s">
        <v>2119</v>
      </c>
      <c r="L144" s="25" t="s">
        <v>53</v>
      </c>
      <c r="M144" s="25" t="s">
        <v>54</v>
      </c>
      <c r="N144" s="25" t="s">
        <v>54</v>
      </c>
      <c r="O144" s="25" t="s">
        <v>54</v>
      </c>
      <c r="P144" s="25" t="s">
        <v>108</v>
      </c>
      <c r="Q144" s="25" t="s">
        <v>108</v>
      </c>
      <c r="R144" s="25" t="s">
        <v>108</v>
      </c>
      <c r="S144" s="25" t="s">
        <v>108</v>
      </c>
      <c r="T144" s="25" t="s">
        <v>109</v>
      </c>
      <c r="U144" s="25" t="s">
        <v>767</v>
      </c>
    </row>
    <row r="145" spans="1:21" ht="44.25" customHeight="1">
      <c r="A145" s="25" t="s">
        <v>778</v>
      </c>
      <c r="B145" s="25" t="s">
        <v>45</v>
      </c>
      <c r="C145" s="25" t="s">
        <v>46</v>
      </c>
      <c r="D145" s="25" t="s">
        <v>47</v>
      </c>
      <c r="E145" s="25" t="s">
        <v>725</v>
      </c>
      <c r="F145" s="25" t="s">
        <v>726</v>
      </c>
      <c r="G145" s="25" t="s">
        <v>127</v>
      </c>
      <c r="H145" s="25" t="s">
        <v>779</v>
      </c>
      <c r="I145" s="25" t="s">
        <v>590</v>
      </c>
      <c r="J145" s="25" t="s">
        <v>51</v>
      </c>
      <c r="K145" s="25" t="s">
        <v>130</v>
      </c>
      <c r="L145" s="25" t="s">
        <v>53</v>
      </c>
      <c r="M145" s="25" t="s">
        <v>54</v>
      </c>
      <c r="P145" s="25" t="s">
        <v>780</v>
      </c>
      <c r="Q145" s="25" t="s">
        <v>781</v>
      </c>
      <c r="R145" s="25" t="s">
        <v>782</v>
      </c>
      <c r="S145" s="25" t="s">
        <v>58</v>
      </c>
      <c r="T145" s="25" t="s">
        <v>783</v>
      </c>
      <c r="U145" s="25" t="s">
        <v>784</v>
      </c>
    </row>
    <row r="146" spans="1:21" ht="44.25" customHeight="1">
      <c r="A146" s="25" t="s">
        <v>752</v>
      </c>
      <c r="B146" s="25" t="s">
        <v>45</v>
      </c>
      <c r="C146" s="25" t="s">
        <v>46</v>
      </c>
      <c r="D146" s="25" t="s">
        <v>47</v>
      </c>
      <c r="E146" s="25" t="s">
        <v>725</v>
      </c>
      <c r="F146" s="25" t="s">
        <v>726</v>
      </c>
      <c r="G146" s="25" t="s">
        <v>151</v>
      </c>
      <c r="H146" s="25" t="s">
        <v>91</v>
      </c>
      <c r="I146" s="25" t="s">
        <v>92</v>
      </c>
      <c r="J146" s="25" t="s">
        <v>152</v>
      </c>
      <c r="K146" s="25" t="s">
        <v>153</v>
      </c>
      <c r="L146" s="25" t="s">
        <v>53</v>
      </c>
      <c r="M146" s="25" t="s">
        <v>54</v>
      </c>
      <c r="N146" s="25" t="s">
        <v>54</v>
      </c>
      <c r="P146" s="25" t="s">
        <v>747</v>
      </c>
      <c r="Q146" s="25" t="s">
        <v>375</v>
      </c>
      <c r="R146" s="25" t="s">
        <v>376</v>
      </c>
      <c r="S146" s="25" t="s">
        <v>58</v>
      </c>
      <c r="T146" s="25" t="s">
        <v>753</v>
      </c>
      <c r="U146" s="25" t="s">
        <v>745</v>
      </c>
    </row>
    <row r="147" spans="1:21" ht="44.25" customHeight="1">
      <c r="A147" s="25" t="s">
        <v>788</v>
      </c>
      <c r="B147" s="25" t="s">
        <v>45</v>
      </c>
      <c r="C147" s="25" t="s">
        <v>46</v>
      </c>
      <c r="D147" s="25" t="s">
        <v>47</v>
      </c>
      <c r="E147" s="25" t="s">
        <v>725</v>
      </c>
      <c r="F147" s="25" t="s">
        <v>726</v>
      </c>
      <c r="G147" s="25" t="s">
        <v>172</v>
      </c>
      <c r="H147" s="25" t="s">
        <v>91</v>
      </c>
      <c r="I147" s="25" t="s">
        <v>92</v>
      </c>
      <c r="J147" s="25" t="s">
        <v>73</v>
      </c>
      <c r="K147" s="25" t="s">
        <v>173</v>
      </c>
      <c r="L147" s="25" t="s">
        <v>53</v>
      </c>
      <c r="M147" s="25" t="s">
        <v>54</v>
      </c>
      <c r="N147" s="25" t="s">
        <v>54</v>
      </c>
      <c r="P147" s="25" t="s">
        <v>274</v>
      </c>
      <c r="Q147" s="25" t="s">
        <v>76</v>
      </c>
      <c r="R147" s="25" t="s">
        <v>133</v>
      </c>
      <c r="S147" s="25" t="s">
        <v>58</v>
      </c>
      <c r="T147" s="25" t="s">
        <v>789</v>
      </c>
      <c r="U147" s="25" t="s">
        <v>790</v>
      </c>
    </row>
    <row r="148" spans="1:21" ht="44.25" customHeight="1">
      <c r="A148" s="25" t="s">
        <v>818</v>
      </c>
      <c r="B148" s="25" t="s">
        <v>45</v>
      </c>
      <c r="C148" s="25" t="s">
        <v>46</v>
      </c>
      <c r="D148" s="25" t="s">
        <v>47</v>
      </c>
      <c r="E148" s="25" t="s">
        <v>814</v>
      </c>
      <c r="F148" s="25" t="s">
        <v>815</v>
      </c>
      <c r="G148" s="25" t="s">
        <v>136</v>
      </c>
      <c r="H148" s="25">
        <v>185</v>
      </c>
      <c r="I148" s="25">
        <v>588</v>
      </c>
      <c r="J148" s="25" t="s">
        <v>73</v>
      </c>
      <c r="K148" s="25" t="s">
        <v>137</v>
      </c>
      <c r="L148" s="25" t="s">
        <v>53</v>
      </c>
      <c r="M148" s="25" t="s">
        <v>54</v>
      </c>
      <c r="P148" s="25" t="s">
        <v>55</v>
      </c>
      <c r="Q148" s="25" t="s">
        <v>56</v>
      </c>
      <c r="R148" s="25" t="s">
        <v>140</v>
      </c>
      <c r="S148" s="25" t="s">
        <v>58</v>
      </c>
      <c r="T148" s="25" t="s">
        <v>819</v>
      </c>
      <c r="U148" s="25" t="s">
        <v>820</v>
      </c>
    </row>
    <row r="149" spans="1:21" ht="44.25" customHeight="1">
      <c r="A149" s="25" t="s">
        <v>821</v>
      </c>
      <c r="B149" s="25" t="s">
        <v>45</v>
      </c>
      <c r="C149" s="25" t="s">
        <v>46</v>
      </c>
      <c r="D149" s="25" t="s">
        <v>47</v>
      </c>
      <c r="E149" s="25" t="s">
        <v>814</v>
      </c>
      <c r="F149" s="25" t="s">
        <v>815</v>
      </c>
      <c r="G149" s="25" t="s">
        <v>136</v>
      </c>
      <c r="H149" s="25">
        <v>188</v>
      </c>
      <c r="I149" s="25">
        <v>589</v>
      </c>
      <c r="J149" s="25" t="s">
        <v>73</v>
      </c>
      <c r="K149" s="25" t="s">
        <v>137</v>
      </c>
      <c r="L149" s="25" t="s">
        <v>53</v>
      </c>
      <c r="N149" s="25" t="s">
        <v>54</v>
      </c>
      <c r="P149" s="25" t="s">
        <v>55</v>
      </c>
      <c r="Q149" s="25" t="s">
        <v>56</v>
      </c>
      <c r="R149" s="25" t="s">
        <v>140</v>
      </c>
      <c r="S149" s="25" t="s">
        <v>58</v>
      </c>
      <c r="T149" s="25" t="s">
        <v>822</v>
      </c>
      <c r="U149" s="25" t="s">
        <v>820</v>
      </c>
    </row>
    <row r="150" spans="1:21" ht="44.25" customHeight="1">
      <c r="A150" s="25" t="s">
        <v>823</v>
      </c>
      <c r="B150" s="25" t="s">
        <v>45</v>
      </c>
      <c r="C150" s="25" t="s">
        <v>46</v>
      </c>
      <c r="D150" s="25" t="s">
        <v>47</v>
      </c>
      <c r="E150" s="25" t="s">
        <v>814</v>
      </c>
      <c r="F150" s="25" t="s">
        <v>815</v>
      </c>
      <c r="G150" s="25" t="s">
        <v>136</v>
      </c>
      <c r="H150" s="25">
        <v>189</v>
      </c>
      <c r="I150" s="25">
        <v>590</v>
      </c>
      <c r="J150" s="25" t="s">
        <v>73</v>
      </c>
      <c r="K150" s="25" t="s">
        <v>137</v>
      </c>
      <c r="L150" s="25" t="s">
        <v>53</v>
      </c>
      <c r="O150" s="25" t="s">
        <v>54</v>
      </c>
      <c r="P150" s="25" t="s">
        <v>55</v>
      </c>
      <c r="Q150" s="25" t="s">
        <v>56</v>
      </c>
      <c r="R150" s="25" t="s">
        <v>140</v>
      </c>
      <c r="S150" s="25" t="s">
        <v>58</v>
      </c>
      <c r="T150" s="25" t="s">
        <v>825</v>
      </c>
      <c r="U150" s="25" t="s">
        <v>820</v>
      </c>
    </row>
    <row r="151" spans="1:21" ht="44.25" customHeight="1">
      <c r="A151" s="25" t="s">
        <v>813</v>
      </c>
      <c r="B151" s="25" t="s">
        <v>45</v>
      </c>
      <c r="C151" s="25" t="s">
        <v>46</v>
      </c>
      <c r="D151" s="25" t="s">
        <v>47</v>
      </c>
      <c r="E151" s="25" t="s">
        <v>814</v>
      </c>
      <c r="F151" s="25" t="s">
        <v>815</v>
      </c>
      <c r="G151" s="25" t="s">
        <v>104</v>
      </c>
      <c r="H151" s="25" t="s">
        <v>157</v>
      </c>
      <c r="I151" s="25" t="s">
        <v>158</v>
      </c>
      <c r="J151" s="25" t="s">
        <v>73</v>
      </c>
      <c r="K151" s="25" t="s">
        <v>2119</v>
      </c>
      <c r="L151" s="25" t="s">
        <v>53</v>
      </c>
      <c r="M151" s="25" t="s">
        <v>54</v>
      </c>
      <c r="N151" s="25" t="s">
        <v>54</v>
      </c>
      <c r="O151" s="25" t="s">
        <v>54</v>
      </c>
      <c r="P151" s="25" t="s">
        <v>108</v>
      </c>
      <c r="Q151" s="25" t="s">
        <v>108</v>
      </c>
      <c r="R151" s="25" t="s">
        <v>108</v>
      </c>
      <c r="S151" s="25" t="s">
        <v>108</v>
      </c>
      <c r="T151" s="25" t="s">
        <v>109</v>
      </c>
      <c r="U151" s="25" t="s">
        <v>816</v>
      </c>
    </row>
    <row r="152" spans="1:21" ht="44.25" customHeight="1">
      <c r="A152" s="25" t="s">
        <v>817</v>
      </c>
      <c r="B152" s="25" t="s">
        <v>45</v>
      </c>
      <c r="C152" s="25" t="s">
        <v>46</v>
      </c>
      <c r="D152" s="25" t="s">
        <v>47</v>
      </c>
      <c r="E152" s="25" t="s">
        <v>814</v>
      </c>
      <c r="F152" s="25" t="s">
        <v>815</v>
      </c>
      <c r="G152" s="25" t="s">
        <v>118</v>
      </c>
      <c r="H152" s="25" t="s">
        <v>105</v>
      </c>
      <c r="I152" s="25" t="s">
        <v>106</v>
      </c>
      <c r="J152" s="25" t="s">
        <v>73</v>
      </c>
      <c r="K152" s="25" t="s">
        <v>2118</v>
      </c>
      <c r="L152" s="25" t="s">
        <v>53</v>
      </c>
      <c r="M152" s="25" t="s">
        <v>54</v>
      </c>
      <c r="N152" s="25" t="s">
        <v>54</v>
      </c>
      <c r="O152" s="25" t="s">
        <v>54</v>
      </c>
      <c r="P152" s="25" t="s">
        <v>108</v>
      </c>
      <c r="Q152" s="25" t="s">
        <v>108</v>
      </c>
      <c r="R152" s="25" t="s">
        <v>108</v>
      </c>
      <c r="S152" s="25" t="s">
        <v>108</v>
      </c>
      <c r="T152" s="25" t="s">
        <v>212</v>
      </c>
      <c r="U152" s="25" t="s">
        <v>816</v>
      </c>
    </row>
    <row r="153" spans="1:21" ht="44.25" customHeight="1">
      <c r="A153" s="25" t="s">
        <v>848</v>
      </c>
      <c r="B153" s="25" t="s">
        <v>45</v>
      </c>
      <c r="C153" s="25" t="s">
        <v>46</v>
      </c>
      <c r="D153" s="25" t="s">
        <v>47</v>
      </c>
      <c r="E153" s="25" t="s">
        <v>835</v>
      </c>
      <c r="F153" s="25" t="s">
        <v>836</v>
      </c>
      <c r="G153" s="25" t="s">
        <v>136</v>
      </c>
      <c r="H153" s="25">
        <v>185</v>
      </c>
      <c r="I153" s="25">
        <v>588</v>
      </c>
      <c r="J153" s="25" t="s">
        <v>73</v>
      </c>
      <c r="K153" s="25" t="s">
        <v>137</v>
      </c>
      <c r="L153" s="25" t="s">
        <v>53</v>
      </c>
      <c r="M153" s="25" t="s">
        <v>54</v>
      </c>
      <c r="P153" s="25" t="s">
        <v>55</v>
      </c>
      <c r="Q153" s="25" t="s">
        <v>56</v>
      </c>
      <c r="R153" s="25" t="s">
        <v>140</v>
      </c>
      <c r="S153" s="25" t="s">
        <v>58</v>
      </c>
      <c r="T153" s="25" t="s">
        <v>850</v>
      </c>
      <c r="U153" s="25" t="s">
        <v>851</v>
      </c>
    </row>
    <row r="154" spans="1:21" ht="44.25" customHeight="1">
      <c r="A154" s="25" t="s">
        <v>853</v>
      </c>
      <c r="B154" s="25" t="s">
        <v>45</v>
      </c>
      <c r="C154" s="25" t="s">
        <v>46</v>
      </c>
      <c r="D154" s="25" t="s">
        <v>47</v>
      </c>
      <c r="E154" s="25" t="s">
        <v>835</v>
      </c>
      <c r="F154" s="25" t="s">
        <v>836</v>
      </c>
      <c r="G154" s="25" t="s">
        <v>136</v>
      </c>
      <c r="H154" s="25">
        <v>188</v>
      </c>
      <c r="I154" s="25">
        <v>589</v>
      </c>
      <c r="J154" s="25" t="s">
        <v>73</v>
      </c>
      <c r="K154" s="25" t="s">
        <v>137</v>
      </c>
      <c r="L154" s="25" t="s">
        <v>53</v>
      </c>
      <c r="N154" s="25" t="s">
        <v>54</v>
      </c>
      <c r="P154" s="25" t="s">
        <v>55</v>
      </c>
      <c r="Q154" s="25" t="s">
        <v>56</v>
      </c>
      <c r="R154" s="25" t="s">
        <v>140</v>
      </c>
      <c r="S154" s="25" t="s">
        <v>58</v>
      </c>
      <c r="T154" s="25" t="s">
        <v>854</v>
      </c>
      <c r="U154" s="25" t="s">
        <v>851</v>
      </c>
    </row>
    <row r="155" spans="1:21" ht="44.25" customHeight="1">
      <c r="A155" s="25" t="s">
        <v>845</v>
      </c>
      <c r="B155" s="25" t="s">
        <v>45</v>
      </c>
      <c r="C155" s="25" t="s">
        <v>46</v>
      </c>
      <c r="D155" s="25" t="s">
        <v>47</v>
      </c>
      <c r="E155" s="25" t="s">
        <v>835</v>
      </c>
      <c r="F155" s="25" t="s">
        <v>836</v>
      </c>
      <c r="G155" s="25" t="s">
        <v>179</v>
      </c>
      <c r="H155" s="25">
        <v>188</v>
      </c>
      <c r="I155" s="25">
        <v>589</v>
      </c>
      <c r="J155" s="25" t="s">
        <v>73</v>
      </c>
      <c r="K155" s="25" t="s">
        <v>180</v>
      </c>
      <c r="L155" s="25" t="s">
        <v>53</v>
      </c>
      <c r="N155" s="25" t="s">
        <v>54</v>
      </c>
      <c r="P155" s="25" t="s">
        <v>274</v>
      </c>
      <c r="Q155" s="25" t="s">
        <v>56</v>
      </c>
      <c r="R155" s="25" t="s">
        <v>68</v>
      </c>
      <c r="S155" s="25" t="s">
        <v>58</v>
      </c>
      <c r="T155" s="25" t="s">
        <v>846</v>
      </c>
      <c r="U155" s="25" t="s">
        <v>847</v>
      </c>
    </row>
    <row r="156" spans="1:21" ht="44.25" customHeight="1">
      <c r="A156" s="25" t="s">
        <v>834</v>
      </c>
      <c r="B156" s="25" t="s">
        <v>45</v>
      </c>
      <c r="C156" s="25" t="s">
        <v>46</v>
      </c>
      <c r="D156" s="25" t="s">
        <v>47</v>
      </c>
      <c r="E156" s="25" t="s">
        <v>835</v>
      </c>
      <c r="F156" s="25" t="s">
        <v>836</v>
      </c>
      <c r="G156" s="25" t="s">
        <v>104</v>
      </c>
      <c r="H156" s="25" t="s">
        <v>157</v>
      </c>
      <c r="I156" s="25" t="s">
        <v>158</v>
      </c>
      <c r="J156" s="25" t="s">
        <v>73</v>
      </c>
      <c r="K156" s="25" t="s">
        <v>2119</v>
      </c>
      <c r="L156" s="25" t="s">
        <v>53</v>
      </c>
      <c r="M156" s="25" t="s">
        <v>54</v>
      </c>
      <c r="N156" s="25" t="s">
        <v>54</v>
      </c>
      <c r="O156" s="25" t="s">
        <v>54</v>
      </c>
      <c r="P156" s="25" t="s">
        <v>108</v>
      </c>
      <c r="Q156" s="25" t="s">
        <v>108</v>
      </c>
      <c r="R156" s="25" t="s">
        <v>108</v>
      </c>
      <c r="S156" s="25" t="s">
        <v>108</v>
      </c>
      <c r="T156" s="25" t="s">
        <v>109</v>
      </c>
      <c r="U156" s="25" t="s">
        <v>837</v>
      </c>
    </row>
    <row r="157" spans="1:21" ht="44.25" customHeight="1">
      <c r="A157" s="25" t="s">
        <v>839</v>
      </c>
      <c r="B157" s="25" t="s">
        <v>45</v>
      </c>
      <c r="C157" s="25" t="s">
        <v>46</v>
      </c>
      <c r="D157" s="25" t="s">
        <v>47</v>
      </c>
      <c r="E157" s="25" t="s">
        <v>835</v>
      </c>
      <c r="F157" s="25" t="s">
        <v>836</v>
      </c>
      <c r="G157" s="25" t="s">
        <v>118</v>
      </c>
      <c r="H157" s="25" t="s">
        <v>840</v>
      </c>
      <c r="I157" s="25" t="s">
        <v>841</v>
      </c>
      <c r="J157" s="25" t="s">
        <v>73</v>
      </c>
      <c r="K157" s="25" t="s">
        <v>2118</v>
      </c>
      <c r="L157" s="25" t="s">
        <v>53</v>
      </c>
      <c r="N157" s="25" t="s">
        <v>54</v>
      </c>
      <c r="O157" s="25" t="s">
        <v>54</v>
      </c>
      <c r="P157" s="25" t="s">
        <v>108</v>
      </c>
      <c r="Q157" s="25" t="s">
        <v>108</v>
      </c>
      <c r="R157" s="25" t="s">
        <v>108</v>
      </c>
      <c r="S157" s="25" t="s">
        <v>108</v>
      </c>
      <c r="T157" s="25" t="s">
        <v>164</v>
      </c>
      <c r="U157" s="25" t="s">
        <v>842</v>
      </c>
    </row>
    <row r="158" spans="1:21" ht="44.25" customHeight="1">
      <c r="A158" s="25" t="s">
        <v>879</v>
      </c>
      <c r="B158" s="25" t="s">
        <v>45</v>
      </c>
      <c r="C158" s="25" t="s">
        <v>46</v>
      </c>
      <c r="D158" s="25" t="s">
        <v>47</v>
      </c>
      <c r="E158" s="25" t="s">
        <v>862</v>
      </c>
      <c r="F158" s="25" t="s">
        <v>863</v>
      </c>
      <c r="G158" s="25" t="s">
        <v>136</v>
      </c>
      <c r="H158" s="25">
        <v>185</v>
      </c>
      <c r="I158" s="25">
        <v>588</v>
      </c>
      <c r="J158" s="25" t="s">
        <v>73</v>
      </c>
      <c r="K158" s="25" t="s">
        <v>137</v>
      </c>
      <c r="L158" s="25" t="s">
        <v>53</v>
      </c>
      <c r="M158" s="25" t="s">
        <v>54</v>
      </c>
      <c r="P158" s="25" t="s">
        <v>55</v>
      </c>
      <c r="Q158" s="25" t="s">
        <v>56</v>
      </c>
      <c r="R158" s="25" t="s">
        <v>140</v>
      </c>
      <c r="S158" s="25" t="s">
        <v>58</v>
      </c>
      <c r="T158" s="25" t="s">
        <v>880</v>
      </c>
      <c r="U158" s="25" t="s">
        <v>881</v>
      </c>
    </row>
    <row r="159" spans="1:21" ht="44.25" customHeight="1">
      <c r="A159" s="25" t="s">
        <v>873</v>
      </c>
      <c r="B159" s="25" t="s">
        <v>45</v>
      </c>
      <c r="C159" s="25" t="s">
        <v>46</v>
      </c>
      <c r="D159" s="25" t="s">
        <v>47</v>
      </c>
      <c r="E159" s="25" t="s">
        <v>862</v>
      </c>
      <c r="F159" s="25" t="s">
        <v>863</v>
      </c>
      <c r="G159" s="25" t="s">
        <v>179</v>
      </c>
      <c r="H159" s="25">
        <v>185</v>
      </c>
      <c r="I159" s="25">
        <v>588</v>
      </c>
      <c r="J159" s="25" t="s">
        <v>73</v>
      </c>
      <c r="K159" s="25" t="s">
        <v>180</v>
      </c>
      <c r="L159" s="25" t="s">
        <v>53</v>
      </c>
      <c r="M159" s="25" t="s">
        <v>54</v>
      </c>
      <c r="P159" s="25" t="s">
        <v>281</v>
      </c>
      <c r="Q159" s="25" t="s">
        <v>56</v>
      </c>
      <c r="R159" s="25" t="s">
        <v>68</v>
      </c>
      <c r="S159" s="25" t="s">
        <v>58</v>
      </c>
      <c r="T159" s="25" t="s">
        <v>874</v>
      </c>
      <c r="U159" s="25" t="s">
        <v>875</v>
      </c>
    </row>
    <row r="160" spans="1:21" ht="44.25" customHeight="1">
      <c r="A160" s="25" t="s">
        <v>882</v>
      </c>
      <c r="B160" s="25" t="s">
        <v>45</v>
      </c>
      <c r="C160" s="25" t="s">
        <v>46</v>
      </c>
      <c r="D160" s="25" t="s">
        <v>47</v>
      </c>
      <c r="E160" s="25" t="s">
        <v>862</v>
      </c>
      <c r="F160" s="25" t="s">
        <v>863</v>
      </c>
      <c r="G160" s="25" t="s">
        <v>136</v>
      </c>
      <c r="H160" s="25">
        <v>188</v>
      </c>
      <c r="I160" s="25">
        <v>589</v>
      </c>
      <c r="J160" s="25" t="s">
        <v>73</v>
      </c>
      <c r="K160" s="25" t="s">
        <v>137</v>
      </c>
      <c r="L160" s="25" t="s">
        <v>53</v>
      </c>
      <c r="N160" s="25" t="s">
        <v>54</v>
      </c>
      <c r="P160" s="25" t="s">
        <v>55</v>
      </c>
      <c r="Q160" s="25" t="s">
        <v>56</v>
      </c>
      <c r="R160" s="25" t="s">
        <v>140</v>
      </c>
      <c r="S160" s="25" t="s">
        <v>58</v>
      </c>
      <c r="T160" s="25" t="s">
        <v>883</v>
      </c>
      <c r="U160" s="25" t="s">
        <v>881</v>
      </c>
    </row>
    <row r="161" spans="1:21" ht="44.25" customHeight="1">
      <c r="A161" s="25" t="s">
        <v>876</v>
      </c>
      <c r="B161" s="25" t="s">
        <v>45</v>
      </c>
      <c r="C161" s="25" t="s">
        <v>46</v>
      </c>
      <c r="D161" s="25" t="s">
        <v>47</v>
      </c>
      <c r="E161" s="25" t="s">
        <v>862</v>
      </c>
      <c r="F161" s="25" t="s">
        <v>863</v>
      </c>
      <c r="G161" s="25" t="s">
        <v>179</v>
      </c>
      <c r="H161" s="25">
        <v>188</v>
      </c>
      <c r="I161" s="25">
        <v>589</v>
      </c>
      <c r="J161" s="25" t="s">
        <v>73</v>
      </c>
      <c r="K161" s="25" t="s">
        <v>180</v>
      </c>
      <c r="L161" s="25" t="s">
        <v>53</v>
      </c>
      <c r="N161" s="25" t="s">
        <v>54</v>
      </c>
      <c r="P161" s="25" t="s">
        <v>281</v>
      </c>
      <c r="Q161" s="25" t="s">
        <v>56</v>
      </c>
      <c r="R161" s="25" t="s">
        <v>68</v>
      </c>
      <c r="S161" s="25" t="s">
        <v>58</v>
      </c>
      <c r="T161" s="25" t="s">
        <v>877</v>
      </c>
      <c r="U161" s="25" t="s">
        <v>878</v>
      </c>
    </row>
    <row r="162" spans="1:21" ht="44.25" customHeight="1">
      <c r="A162" s="25" t="s">
        <v>884</v>
      </c>
      <c r="B162" s="25" t="s">
        <v>45</v>
      </c>
      <c r="C162" s="25" t="s">
        <v>46</v>
      </c>
      <c r="D162" s="25" t="s">
        <v>47</v>
      </c>
      <c r="E162" s="25" t="s">
        <v>862</v>
      </c>
      <c r="F162" s="25" t="s">
        <v>863</v>
      </c>
      <c r="G162" s="25" t="s">
        <v>136</v>
      </c>
      <c r="H162" s="25">
        <v>189</v>
      </c>
      <c r="I162" s="25">
        <v>590</v>
      </c>
      <c r="J162" s="25" t="s">
        <v>73</v>
      </c>
      <c r="K162" s="25" t="s">
        <v>137</v>
      </c>
      <c r="L162" s="25" t="s">
        <v>53</v>
      </c>
      <c r="O162" s="25" t="s">
        <v>54</v>
      </c>
      <c r="P162" s="25" t="s">
        <v>55</v>
      </c>
      <c r="Q162" s="25" t="s">
        <v>56</v>
      </c>
      <c r="R162" s="25" t="s">
        <v>140</v>
      </c>
      <c r="S162" s="25" t="s">
        <v>58</v>
      </c>
      <c r="T162" s="25" t="s">
        <v>886</v>
      </c>
      <c r="U162" s="25" t="s">
        <v>881</v>
      </c>
    </row>
    <row r="163" spans="1:21" ht="44.25" customHeight="1">
      <c r="A163" s="25" t="s">
        <v>861</v>
      </c>
      <c r="B163" s="25" t="s">
        <v>45</v>
      </c>
      <c r="C163" s="25" t="s">
        <v>46</v>
      </c>
      <c r="D163" s="25" t="s">
        <v>47</v>
      </c>
      <c r="E163" s="25" t="s">
        <v>862</v>
      </c>
      <c r="F163" s="25" t="s">
        <v>863</v>
      </c>
      <c r="G163" s="25" t="s">
        <v>104</v>
      </c>
      <c r="H163" s="25" t="s">
        <v>157</v>
      </c>
      <c r="I163" s="25" t="s">
        <v>158</v>
      </c>
      <c r="J163" s="25" t="s">
        <v>73</v>
      </c>
      <c r="K163" s="25" t="s">
        <v>2119</v>
      </c>
      <c r="L163" s="25" t="s">
        <v>53</v>
      </c>
      <c r="M163" s="25" t="s">
        <v>54</v>
      </c>
      <c r="N163" s="25" t="s">
        <v>54</v>
      </c>
      <c r="O163" s="25" t="s">
        <v>54</v>
      </c>
      <c r="P163" s="25" t="s">
        <v>108</v>
      </c>
      <c r="Q163" s="25" t="s">
        <v>108</v>
      </c>
      <c r="R163" s="25" t="s">
        <v>108</v>
      </c>
      <c r="S163" s="25" t="s">
        <v>108</v>
      </c>
      <c r="T163" s="25" t="s">
        <v>159</v>
      </c>
      <c r="U163" s="25" t="s">
        <v>864</v>
      </c>
    </row>
    <row r="164" spans="1:21" ht="44.25" customHeight="1">
      <c r="A164" s="25" t="s">
        <v>868</v>
      </c>
      <c r="B164" s="25" t="s">
        <v>45</v>
      </c>
      <c r="C164" s="25" t="s">
        <v>46</v>
      </c>
      <c r="D164" s="25" t="s">
        <v>47</v>
      </c>
      <c r="E164" s="25" t="s">
        <v>862</v>
      </c>
      <c r="F164" s="25" t="s">
        <v>863</v>
      </c>
      <c r="G164" s="25" t="s">
        <v>127</v>
      </c>
      <c r="H164" s="25" t="s">
        <v>128</v>
      </c>
      <c r="I164" s="25" t="s">
        <v>129</v>
      </c>
      <c r="J164" s="25" t="s">
        <v>51</v>
      </c>
      <c r="K164" s="25" t="s">
        <v>130</v>
      </c>
      <c r="L164" s="25" t="s">
        <v>53</v>
      </c>
      <c r="N164" s="25" t="s">
        <v>54</v>
      </c>
      <c r="P164" s="25" t="s">
        <v>131</v>
      </c>
      <c r="Q164" s="25" t="s">
        <v>869</v>
      </c>
      <c r="R164" s="25" t="s">
        <v>133</v>
      </c>
      <c r="S164" s="25" t="s">
        <v>58</v>
      </c>
      <c r="T164" s="25" t="s">
        <v>870</v>
      </c>
      <c r="U164" s="25" t="s">
        <v>871</v>
      </c>
    </row>
    <row r="165" spans="1:21" ht="44.25" customHeight="1">
      <c r="A165" s="25" t="s">
        <v>865</v>
      </c>
      <c r="B165" s="25" t="s">
        <v>45</v>
      </c>
      <c r="C165" s="25" t="s">
        <v>46</v>
      </c>
      <c r="D165" s="25" t="s">
        <v>47</v>
      </c>
      <c r="E165" s="25" t="s">
        <v>862</v>
      </c>
      <c r="F165" s="25" t="s">
        <v>863</v>
      </c>
      <c r="G165" s="25" t="s">
        <v>118</v>
      </c>
      <c r="H165" s="25" t="s">
        <v>380</v>
      </c>
      <c r="I165" s="25" t="s">
        <v>381</v>
      </c>
      <c r="J165" s="25" t="s">
        <v>73</v>
      </c>
      <c r="K165" s="25" t="s">
        <v>2118</v>
      </c>
      <c r="L165" s="25" t="s">
        <v>53</v>
      </c>
      <c r="O165" s="25" t="s">
        <v>54</v>
      </c>
      <c r="P165" s="25" t="s">
        <v>108</v>
      </c>
      <c r="Q165" s="25" t="s">
        <v>108</v>
      </c>
      <c r="R165" s="25" t="s">
        <v>108</v>
      </c>
      <c r="S165" s="25" t="s">
        <v>108</v>
      </c>
      <c r="T165" s="25" t="s">
        <v>212</v>
      </c>
      <c r="U165" s="25" t="s">
        <v>866</v>
      </c>
    </row>
    <row r="166" spans="1:21" ht="44.25" customHeight="1">
      <c r="A166" s="25" t="s">
        <v>888</v>
      </c>
      <c r="B166" s="25" t="s">
        <v>45</v>
      </c>
      <c r="C166" s="25" t="s">
        <v>46</v>
      </c>
      <c r="D166" s="25" t="s">
        <v>47</v>
      </c>
      <c r="E166" s="25" t="s">
        <v>889</v>
      </c>
      <c r="F166" s="25" t="s">
        <v>890</v>
      </c>
      <c r="G166" s="25" t="s">
        <v>72</v>
      </c>
      <c r="H166" s="25">
        <v>178</v>
      </c>
      <c r="I166" s="25">
        <v>584</v>
      </c>
      <c r="J166" s="25" t="s">
        <v>73</v>
      </c>
      <c r="K166" s="25" t="s">
        <v>74</v>
      </c>
      <c r="L166" s="25" t="s">
        <v>891</v>
      </c>
      <c r="N166" s="25" t="s">
        <v>54</v>
      </c>
      <c r="P166" s="25" t="s">
        <v>53</v>
      </c>
      <c r="Q166" s="25" t="s">
        <v>733</v>
      </c>
      <c r="R166" s="25" t="s">
        <v>140</v>
      </c>
      <c r="S166" s="25" t="s">
        <v>58</v>
      </c>
      <c r="T166" s="25" t="s">
        <v>892</v>
      </c>
      <c r="U166" s="25" t="s">
        <v>893</v>
      </c>
    </row>
    <row r="167" spans="1:21" ht="44.25" customHeight="1">
      <c r="A167" s="25" t="s">
        <v>894</v>
      </c>
      <c r="B167" s="25" t="s">
        <v>45</v>
      </c>
      <c r="C167" s="25" t="s">
        <v>46</v>
      </c>
      <c r="D167" s="25" t="s">
        <v>47</v>
      </c>
      <c r="E167" s="25" t="s">
        <v>889</v>
      </c>
      <c r="F167" s="25" t="s">
        <v>890</v>
      </c>
      <c r="G167" s="25" t="s">
        <v>72</v>
      </c>
      <c r="H167" s="25">
        <v>179</v>
      </c>
      <c r="I167" s="25">
        <v>585</v>
      </c>
      <c r="J167" s="25" t="s">
        <v>73</v>
      </c>
      <c r="K167" s="25" t="s">
        <v>74</v>
      </c>
      <c r="L167" s="25" t="s">
        <v>269</v>
      </c>
      <c r="O167" s="25" t="s">
        <v>54</v>
      </c>
      <c r="P167" s="25" t="s">
        <v>53</v>
      </c>
      <c r="Q167" s="25" t="s">
        <v>733</v>
      </c>
      <c r="R167" s="25" t="s">
        <v>478</v>
      </c>
      <c r="S167" s="25" t="s">
        <v>58</v>
      </c>
      <c r="T167" s="25" t="s">
        <v>895</v>
      </c>
      <c r="U167" s="25" t="s">
        <v>896</v>
      </c>
    </row>
    <row r="168" spans="1:21" ht="44.25" customHeight="1">
      <c r="A168" s="25" t="s">
        <v>951</v>
      </c>
      <c r="B168" s="25" t="s">
        <v>45</v>
      </c>
      <c r="C168" s="25" t="s">
        <v>46</v>
      </c>
      <c r="D168" s="25" t="s">
        <v>47</v>
      </c>
      <c r="E168" s="25" t="s">
        <v>889</v>
      </c>
      <c r="F168" s="25" t="s">
        <v>890</v>
      </c>
      <c r="G168" s="25" t="s">
        <v>136</v>
      </c>
      <c r="H168" s="25">
        <v>185</v>
      </c>
      <c r="I168" s="25">
        <v>588</v>
      </c>
      <c r="J168" s="25" t="s">
        <v>73</v>
      </c>
      <c r="K168" s="25" t="s">
        <v>137</v>
      </c>
      <c r="L168" s="25" t="s">
        <v>53</v>
      </c>
      <c r="M168" s="25" t="s">
        <v>54</v>
      </c>
      <c r="P168" s="25" t="s">
        <v>55</v>
      </c>
      <c r="Q168" s="25" t="s">
        <v>56</v>
      </c>
      <c r="R168" s="25" t="s">
        <v>140</v>
      </c>
      <c r="S168" s="25" t="s">
        <v>58</v>
      </c>
      <c r="T168" s="25" t="s">
        <v>953</v>
      </c>
      <c r="U168" s="25" t="s">
        <v>954</v>
      </c>
    </row>
    <row r="169" spans="1:21" ht="44.25" customHeight="1">
      <c r="A169" s="25" t="s">
        <v>940</v>
      </c>
      <c r="B169" s="25" t="s">
        <v>45</v>
      </c>
      <c r="C169" s="25" t="s">
        <v>46</v>
      </c>
      <c r="D169" s="25" t="s">
        <v>47</v>
      </c>
      <c r="E169" s="25" t="s">
        <v>889</v>
      </c>
      <c r="F169" s="25" t="s">
        <v>890</v>
      </c>
      <c r="G169" s="25" t="s">
        <v>179</v>
      </c>
      <c r="H169" s="25">
        <v>185</v>
      </c>
      <c r="I169" s="25">
        <v>588</v>
      </c>
      <c r="J169" s="25" t="s">
        <v>73</v>
      </c>
      <c r="K169" s="25" t="s">
        <v>180</v>
      </c>
      <c r="L169" s="25" t="s">
        <v>53</v>
      </c>
      <c r="M169" s="25" t="s">
        <v>54</v>
      </c>
      <c r="P169" s="25" t="s">
        <v>392</v>
      </c>
      <c r="Q169" s="25" t="s">
        <v>56</v>
      </c>
      <c r="R169" s="25" t="s">
        <v>68</v>
      </c>
      <c r="S169" s="25" t="s">
        <v>58</v>
      </c>
      <c r="T169" s="25" t="s">
        <v>941</v>
      </c>
      <c r="U169" s="25" t="s">
        <v>942</v>
      </c>
    </row>
    <row r="170" spans="1:21" ht="44.25" customHeight="1">
      <c r="A170" s="25" t="s">
        <v>955</v>
      </c>
      <c r="B170" s="25" t="s">
        <v>45</v>
      </c>
      <c r="C170" s="25" t="s">
        <v>46</v>
      </c>
      <c r="D170" s="25" t="s">
        <v>47</v>
      </c>
      <c r="E170" s="25" t="s">
        <v>889</v>
      </c>
      <c r="F170" s="25" t="s">
        <v>890</v>
      </c>
      <c r="G170" s="25" t="s">
        <v>136</v>
      </c>
      <c r="H170" s="25">
        <v>188</v>
      </c>
      <c r="I170" s="25">
        <v>589</v>
      </c>
      <c r="J170" s="25" t="s">
        <v>73</v>
      </c>
      <c r="K170" s="25" t="s">
        <v>137</v>
      </c>
      <c r="L170" s="25" t="s">
        <v>53</v>
      </c>
      <c r="N170" s="25" t="s">
        <v>54</v>
      </c>
      <c r="P170" s="25" t="s">
        <v>55</v>
      </c>
      <c r="Q170" s="25" t="s">
        <v>56</v>
      </c>
      <c r="R170" s="25" t="s">
        <v>140</v>
      </c>
      <c r="S170" s="25" t="s">
        <v>58</v>
      </c>
      <c r="T170" s="25" t="s">
        <v>957</v>
      </c>
      <c r="U170" s="25" t="s">
        <v>948</v>
      </c>
    </row>
    <row r="171" spans="1:21" ht="44.25" customHeight="1">
      <c r="A171" s="25" t="s">
        <v>945</v>
      </c>
      <c r="B171" s="25" t="s">
        <v>45</v>
      </c>
      <c r="C171" s="25" t="s">
        <v>46</v>
      </c>
      <c r="D171" s="25" t="s">
        <v>47</v>
      </c>
      <c r="E171" s="25" t="s">
        <v>889</v>
      </c>
      <c r="F171" s="25" t="s">
        <v>890</v>
      </c>
      <c r="G171" s="25" t="s">
        <v>179</v>
      </c>
      <c r="H171" s="25">
        <v>188</v>
      </c>
      <c r="I171" s="25">
        <v>589</v>
      </c>
      <c r="J171" s="25" t="s">
        <v>73</v>
      </c>
      <c r="K171" s="25" t="s">
        <v>180</v>
      </c>
      <c r="L171" s="25" t="s">
        <v>53</v>
      </c>
      <c r="N171" s="25" t="s">
        <v>54</v>
      </c>
      <c r="P171" s="25" t="s">
        <v>946</v>
      </c>
      <c r="Q171" s="25" t="s">
        <v>56</v>
      </c>
      <c r="R171" s="25" t="s">
        <v>68</v>
      </c>
      <c r="S171" s="25" t="s">
        <v>58</v>
      </c>
      <c r="T171" s="25" t="s">
        <v>947</v>
      </c>
      <c r="U171" s="25" t="s">
        <v>948</v>
      </c>
    </row>
    <row r="172" spans="1:21" ht="44.25" customHeight="1">
      <c r="A172" s="25" t="s">
        <v>958</v>
      </c>
      <c r="B172" s="25" t="s">
        <v>45</v>
      </c>
      <c r="C172" s="25" t="s">
        <v>46</v>
      </c>
      <c r="D172" s="25" t="s">
        <v>47</v>
      </c>
      <c r="E172" s="25" t="s">
        <v>889</v>
      </c>
      <c r="F172" s="25" t="s">
        <v>890</v>
      </c>
      <c r="G172" s="25" t="s">
        <v>136</v>
      </c>
      <c r="H172" s="25">
        <v>189</v>
      </c>
      <c r="I172" s="25">
        <v>590</v>
      </c>
      <c r="J172" s="25" t="s">
        <v>73</v>
      </c>
      <c r="K172" s="25" t="s">
        <v>137</v>
      </c>
      <c r="L172" s="25" t="s">
        <v>53</v>
      </c>
      <c r="O172" s="25" t="s">
        <v>54</v>
      </c>
      <c r="P172" s="25" t="s">
        <v>55</v>
      </c>
      <c r="Q172" s="25" t="s">
        <v>56</v>
      </c>
      <c r="R172" s="25" t="s">
        <v>140</v>
      </c>
      <c r="S172" s="25" t="s">
        <v>58</v>
      </c>
      <c r="T172" s="25" t="s">
        <v>960</v>
      </c>
      <c r="U172" s="25" t="s">
        <v>961</v>
      </c>
    </row>
    <row r="173" spans="1:21" ht="44.25" customHeight="1">
      <c r="A173" s="25" t="s">
        <v>897</v>
      </c>
      <c r="B173" s="25" t="s">
        <v>45</v>
      </c>
      <c r="C173" s="25" t="s">
        <v>46</v>
      </c>
      <c r="D173" s="25" t="s">
        <v>47</v>
      </c>
      <c r="E173" s="25" t="s">
        <v>889</v>
      </c>
      <c r="F173" s="25" t="s">
        <v>890</v>
      </c>
      <c r="G173" s="25" t="s">
        <v>88</v>
      </c>
      <c r="H173" s="25">
        <v>189</v>
      </c>
      <c r="I173" s="25">
        <v>590</v>
      </c>
      <c r="J173" s="25" t="s">
        <v>73</v>
      </c>
      <c r="K173" s="25" t="s">
        <v>74</v>
      </c>
      <c r="L173" s="25" t="s">
        <v>269</v>
      </c>
      <c r="O173" s="25" t="s">
        <v>54</v>
      </c>
      <c r="P173" s="25" t="s">
        <v>53</v>
      </c>
      <c r="Q173" s="25" t="s">
        <v>733</v>
      </c>
      <c r="R173" s="25" t="s">
        <v>478</v>
      </c>
      <c r="S173" s="25" t="s">
        <v>58</v>
      </c>
      <c r="T173" s="25" t="s">
        <v>898</v>
      </c>
      <c r="U173" s="25" t="s">
        <v>899</v>
      </c>
    </row>
    <row r="174" spans="1:21" ht="44.25" customHeight="1">
      <c r="A174" s="25" t="s">
        <v>901</v>
      </c>
      <c r="B174" s="25" t="s">
        <v>45</v>
      </c>
      <c r="C174" s="25" t="s">
        <v>46</v>
      </c>
      <c r="D174" s="25" t="s">
        <v>47</v>
      </c>
      <c r="E174" s="25" t="s">
        <v>889</v>
      </c>
      <c r="F174" s="25" t="s">
        <v>890</v>
      </c>
      <c r="G174" s="25" t="s">
        <v>104</v>
      </c>
      <c r="H174" s="25" t="s">
        <v>157</v>
      </c>
      <c r="I174" s="25" t="s">
        <v>158</v>
      </c>
      <c r="J174" s="25" t="s">
        <v>73</v>
      </c>
      <c r="K174" s="25" t="s">
        <v>2119</v>
      </c>
      <c r="L174" s="25" t="s">
        <v>53</v>
      </c>
      <c r="M174" s="25" t="s">
        <v>54</v>
      </c>
      <c r="N174" s="25" t="s">
        <v>54</v>
      </c>
      <c r="O174" s="25" t="s">
        <v>54</v>
      </c>
      <c r="P174" s="25" t="s">
        <v>108</v>
      </c>
      <c r="Q174" s="25" t="s">
        <v>108</v>
      </c>
      <c r="R174" s="25" t="s">
        <v>108</v>
      </c>
      <c r="S174" s="25" t="s">
        <v>108</v>
      </c>
      <c r="T174" s="25" t="s">
        <v>159</v>
      </c>
      <c r="U174" s="25" t="s">
        <v>902</v>
      </c>
    </row>
    <row r="175" spans="1:21" ht="44.25" customHeight="1">
      <c r="A175" s="25" t="s">
        <v>905</v>
      </c>
      <c r="B175" s="25" t="s">
        <v>45</v>
      </c>
      <c r="C175" s="25" t="s">
        <v>46</v>
      </c>
      <c r="D175" s="25" t="s">
        <v>47</v>
      </c>
      <c r="E175" s="25" t="s">
        <v>889</v>
      </c>
      <c r="F175" s="25" t="s">
        <v>890</v>
      </c>
      <c r="G175" s="25" t="s">
        <v>118</v>
      </c>
      <c r="H175" s="25" t="s">
        <v>906</v>
      </c>
      <c r="I175" s="25" t="s">
        <v>907</v>
      </c>
      <c r="J175" s="25" t="s">
        <v>73</v>
      </c>
      <c r="K175" s="25" t="s">
        <v>2118</v>
      </c>
      <c r="L175" s="25" t="s">
        <v>53</v>
      </c>
      <c r="M175" s="25" t="s">
        <v>54</v>
      </c>
      <c r="N175" s="25" t="s">
        <v>54</v>
      </c>
      <c r="O175" s="25" t="s">
        <v>54</v>
      </c>
      <c r="P175" s="25" t="s">
        <v>108</v>
      </c>
      <c r="Q175" s="25" t="s">
        <v>108</v>
      </c>
      <c r="R175" s="25" t="s">
        <v>108</v>
      </c>
      <c r="S175" s="25" t="s">
        <v>108</v>
      </c>
      <c r="T175" s="25" t="s">
        <v>212</v>
      </c>
      <c r="U175" s="25" t="s">
        <v>902</v>
      </c>
    </row>
    <row r="176" spans="1:21" ht="44.25" customHeight="1">
      <c r="A176" s="25" t="s">
        <v>908</v>
      </c>
      <c r="B176" s="25" t="s">
        <v>45</v>
      </c>
      <c r="C176" s="25" t="s">
        <v>46</v>
      </c>
      <c r="D176" s="25" t="s">
        <v>47</v>
      </c>
      <c r="E176" s="25" t="s">
        <v>889</v>
      </c>
      <c r="F176" s="25" t="s">
        <v>890</v>
      </c>
      <c r="G176" s="25" t="s">
        <v>127</v>
      </c>
      <c r="H176" s="25" t="s">
        <v>128</v>
      </c>
      <c r="I176" s="25" t="s">
        <v>129</v>
      </c>
      <c r="J176" s="25" t="s">
        <v>51</v>
      </c>
      <c r="K176" s="25" t="s">
        <v>130</v>
      </c>
      <c r="L176" s="25" t="s">
        <v>53</v>
      </c>
      <c r="N176" s="25" t="s">
        <v>54</v>
      </c>
      <c r="P176" s="25" t="s">
        <v>909</v>
      </c>
      <c r="Q176" s="25" t="s">
        <v>910</v>
      </c>
      <c r="R176" s="25" t="s">
        <v>133</v>
      </c>
      <c r="S176" s="25" t="s">
        <v>58</v>
      </c>
      <c r="T176" s="25" t="s">
        <v>911</v>
      </c>
      <c r="U176" s="25" t="s">
        <v>912</v>
      </c>
    </row>
    <row r="177" spans="1:21" ht="44.25" customHeight="1">
      <c r="A177" s="25" t="s">
        <v>920</v>
      </c>
      <c r="B177" s="25" t="s">
        <v>45</v>
      </c>
      <c r="C177" s="25" t="s">
        <v>46</v>
      </c>
      <c r="D177" s="25" t="s">
        <v>47</v>
      </c>
      <c r="E177" s="25" t="s">
        <v>889</v>
      </c>
      <c r="F177" s="25" t="s">
        <v>890</v>
      </c>
      <c r="G177" s="25" t="s">
        <v>127</v>
      </c>
      <c r="H177" s="25" t="s">
        <v>380</v>
      </c>
      <c r="I177" s="25" t="s">
        <v>381</v>
      </c>
      <c r="J177" s="25" t="s">
        <v>51</v>
      </c>
      <c r="K177" s="25" t="s">
        <v>130</v>
      </c>
      <c r="L177" s="25" t="s">
        <v>53</v>
      </c>
      <c r="N177" s="25" t="s">
        <v>54</v>
      </c>
      <c r="P177" s="25" t="s">
        <v>139</v>
      </c>
      <c r="Q177" s="25">
        <v>10</v>
      </c>
      <c r="R177" s="25" t="s">
        <v>201</v>
      </c>
      <c r="S177" s="25" t="s">
        <v>58</v>
      </c>
      <c r="T177" s="25" t="s">
        <v>921</v>
      </c>
      <c r="U177" s="25" t="s">
        <v>922</v>
      </c>
    </row>
    <row r="178" spans="1:21" ht="44.25" customHeight="1">
      <c r="A178" s="25" t="s">
        <v>923</v>
      </c>
      <c r="B178" s="25" t="s">
        <v>45</v>
      </c>
      <c r="C178" s="25" t="s">
        <v>46</v>
      </c>
      <c r="D178" s="25" t="s">
        <v>47</v>
      </c>
      <c r="E178" s="25" t="s">
        <v>889</v>
      </c>
      <c r="F178" s="25" t="s">
        <v>890</v>
      </c>
      <c r="G178" s="25" t="s">
        <v>127</v>
      </c>
      <c r="H178" s="25" t="s">
        <v>380</v>
      </c>
      <c r="I178" s="25" t="s">
        <v>381</v>
      </c>
      <c r="J178" s="25" t="s">
        <v>51</v>
      </c>
      <c r="K178" s="25" t="s">
        <v>130</v>
      </c>
      <c r="L178" s="25" t="s">
        <v>53</v>
      </c>
      <c r="N178" s="25" t="s">
        <v>54</v>
      </c>
      <c r="P178" s="25" t="s">
        <v>924</v>
      </c>
      <c r="Q178" s="25" t="s">
        <v>925</v>
      </c>
      <c r="R178" s="25" t="s">
        <v>133</v>
      </c>
      <c r="S178" s="25" t="s">
        <v>58</v>
      </c>
      <c r="T178" s="25" t="s">
        <v>926</v>
      </c>
      <c r="U178" s="25" t="s">
        <v>922</v>
      </c>
    </row>
    <row r="179" spans="1:21" ht="44.25" customHeight="1">
      <c r="A179" s="25" t="s">
        <v>927</v>
      </c>
      <c r="B179" s="25" t="s">
        <v>45</v>
      </c>
      <c r="C179" s="25" t="s">
        <v>46</v>
      </c>
      <c r="D179" s="25" t="s">
        <v>47</v>
      </c>
      <c r="E179" s="25" t="s">
        <v>889</v>
      </c>
      <c r="F179" s="25" t="s">
        <v>890</v>
      </c>
      <c r="G179" s="25" t="s">
        <v>127</v>
      </c>
      <c r="H179" s="25" t="s">
        <v>380</v>
      </c>
      <c r="I179" s="25" t="s">
        <v>381</v>
      </c>
      <c r="J179" s="25" t="s">
        <v>51</v>
      </c>
      <c r="K179" s="25" t="s">
        <v>130</v>
      </c>
      <c r="L179" s="25" t="s">
        <v>53</v>
      </c>
      <c r="O179" s="25" t="s">
        <v>54</v>
      </c>
      <c r="P179" s="25" t="s">
        <v>315</v>
      </c>
      <c r="Q179" s="25" t="s">
        <v>913</v>
      </c>
      <c r="R179" s="25" t="s">
        <v>133</v>
      </c>
      <c r="S179" s="25" t="s">
        <v>58</v>
      </c>
      <c r="T179" s="25" t="s">
        <v>928</v>
      </c>
      <c r="U179" s="25" t="s">
        <v>922</v>
      </c>
    </row>
    <row r="180" spans="1:21" ht="44.25" customHeight="1">
      <c r="A180" s="25" t="s">
        <v>929</v>
      </c>
      <c r="B180" s="25" t="s">
        <v>45</v>
      </c>
      <c r="C180" s="25" t="s">
        <v>46</v>
      </c>
      <c r="D180" s="25" t="s">
        <v>47</v>
      </c>
      <c r="E180" s="25" t="s">
        <v>889</v>
      </c>
      <c r="F180" s="25" t="s">
        <v>890</v>
      </c>
      <c r="G180" s="25" t="s">
        <v>172</v>
      </c>
      <c r="H180" s="25" t="s">
        <v>91</v>
      </c>
      <c r="I180" s="25" t="s">
        <v>92</v>
      </c>
      <c r="J180" s="25" t="s">
        <v>73</v>
      </c>
      <c r="K180" s="25" t="s">
        <v>173</v>
      </c>
      <c r="L180" s="25" t="s">
        <v>53</v>
      </c>
      <c r="M180" s="25" t="s">
        <v>54</v>
      </c>
      <c r="N180" s="25" t="s">
        <v>54</v>
      </c>
      <c r="P180" s="25" t="s">
        <v>930</v>
      </c>
      <c r="Q180" s="25" t="s">
        <v>76</v>
      </c>
      <c r="R180" s="25" t="s">
        <v>133</v>
      </c>
      <c r="S180" s="25" t="s">
        <v>58</v>
      </c>
      <c r="T180" s="25" t="s">
        <v>931</v>
      </c>
      <c r="U180" s="25" t="s">
        <v>932</v>
      </c>
    </row>
    <row r="181" spans="1:21" ht="44.25" customHeight="1">
      <c r="A181" s="25" t="s">
        <v>936</v>
      </c>
      <c r="B181" s="25" t="s">
        <v>45</v>
      </c>
      <c r="C181" s="25" t="s">
        <v>46</v>
      </c>
      <c r="D181" s="25" t="s">
        <v>47</v>
      </c>
      <c r="E181" s="25" t="s">
        <v>889</v>
      </c>
      <c r="F181" s="25" t="s">
        <v>890</v>
      </c>
      <c r="G181" s="25" t="s">
        <v>172</v>
      </c>
      <c r="H181" s="25" t="s">
        <v>91</v>
      </c>
      <c r="I181" s="25" t="s">
        <v>92</v>
      </c>
      <c r="J181" s="25" t="s">
        <v>73</v>
      </c>
      <c r="K181" s="25" t="s">
        <v>173</v>
      </c>
      <c r="L181" s="25" t="s">
        <v>53</v>
      </c>
      <c r="M181" s="25" t="s">
        <v>54</v>
      </c>
      <c r="N181" s="25" t="s">
        <v>54</v>
      </c>
      <c r="P181" s="25" t="s">
        <v>937</v>
      </c>
      <c r="Q181" s="25" t="s">
        <v>174</v>
      </c>
      <c r="R181" s="25" t="s">
        <v>133</v>
      </c>
      <c r="S181" s="25" t="s">
        <v>58</v>
      </c>
      <c r="T181" s="25" t="s">
        <v>938</v>
      </c>
      <c r="U181" s="25" t="s">
        <v>939</v>
      </c>
    </row>
    <row r="182" spans="1:21" ht="44.25" customHeight="1">
      <c r="A182" s="25" t="s">
        <v>1022</v>
      </c>
      <c r="B182" s="25" t="s">
        <v>45</v>
      </c>
      <c r="C182" s="25" t="s">
        <v>46</v>
      </c>
      <c r="D182" s="25" t="s">
        <v>47</v>
      </c>
      <c r="E182" s="25" t="s">
        <v>1000</v>
      </c>
      <c r="F182" s="25" t="s">
        <v>1001</v>
      </c>
      <c r="G182" s="25" t="s">
        <v>136</v>
      </c>
      <c r="H182" s="25">
        <v>185</v>
      </c>
      <c r="I182" s="25">
        <v>588</v>
      </c>
      <c r="J182" s="25" t="s">
        <v>73</v>
      </c>
      <c r="K182" s="25" t="s">
        <v>137</v>
      </c>
      <c r="L182" s="25" t="s">
        <v>53</v>
      </c>
      <c r="M182" s="25" t="s">
        <v>54</v>
      </c>
      <c r="P182" s="25" t="s">
        <v>55</v>
      </c>
      <c r="Q182" s="25" t="s">
        <v>56</v>
      </c>
      <c r="R182" s="25" t="s">
        <v>140</v>
      </c>
      <c r="S182" s="25" t="s">
        <v>58</v>
      </c>
      <c r="T182" s="25" t="s">
        <v>1024</v>
      </c>
      <c r="U182" s="25" t="s">
        <v>1025</v>
      </c>
    </row>
    <row r="183" spans="1:21" ht="44.25" customHeight="1">
      <c r="A183" s="25" t="s">
        <v>1026</v>
      </c>
      <c r="B183" s="25" t="s">
        <v>45</v>
      </c>
      <c r="C183" s="25" t="s">
        <v>46</v>
      </c>
      <c r="D183" s="25" t="s">
        <v>47</v>
      </c>
      <c r="E183" s="25" t="s">
        <v>1000</v>
      </c>
      <c r="F183" s="25" t="s">
        <v>1001</v>
      </c>
      <c r="G183" s="25" t="s">
        <v>136</v>
      </c>
      <c r="H183" s="25">
        <v>188</v>
      </c>
      <c r="I183" s="25">
        <v>589</v>
      </c>
      <c r="J183" s="25" t="s">
        <v>73</v>
      </c>
      <c r="K183" s="25" t="s">
        <v>137</v>
      </c>
      <c r="L183" s="25" t="s">
        <v>53</v>
      </c>
      <c r="N183" s="25" t="s">
        <v>54</v>
      </c>
      <c r="P183" s="25" t="s">
        <v>55</v>
      </c>
      <c r="Q183" s="25" t="s">
        <v>56</v>
      </c>
      <c r="R183" s="25" t="s">
        <v>140</v>
      </c>
      <c r="S183" s="25" t="s">
        <v>58</v>
      </c>
      <c r="T183" s="25" t="s">
        <v>1028</v>
      </c>
      <c r="U183" s="25" t="s">
        <v>1025</v>
      </c>
    </row>
    <row r="184" spans="1:21" ht="44.25" customHeight="1">
      <c r="A184" s="25" t="s">
        <v>1029</v>
      </c>
      <c r="B184" s="25" t="s">
        <v>45</v>
      </c>
      <c r="C184" s="25" t="s">
        <v>46</v>
      </c>
      <c r="D184" s="25" t="s">
        <v>47</v>
      </c>
      <c r="E184" s="25" t="s">
        <v>1000</v>
      </c>
      <c r="F184" s="25" t="s">
        <v>1001</v>
      </c>
      <c r="G184" s="25" t="s">
        <v>136</v>
      </c>
      <c r="H184" s="25">
        <v>189</v>
      </c>
      <c r="I184" s="25">
        <v>590</v>
      </c>
      <c r="J184" s="25" t="s">
        <v>73</v>
      </c>
      <c r="K184" s="25" t="s">
        <v>137</v>
      </c>
      <c r="L184" s="25" t="s">
        <v>53</v>
      </c>
      <c r="O184" s="25" t="s">
        <v>54</v>
      </c>
      <c r="P184" s="25" t="s">
        <v>55</v>
      </c>
      <c r="Q184" s="25" t="s">
        <v>56</v>
      </c>
      <c r="R184" s="25" t="s">
        <v>140</v>
      </c>
      <c r="S184" s="25" t="s">
        <v>58</v>
      </c>
      <c r="T184" s="25" t="s">
        <v>825</v>
      </c>
      <c r="U184" s="25" t="s">
        <v>1025</v>
      </c>
    </row>
    <row r="185" spans="1:21" ht="44.25" customHeight="1">
      <c r="A185" s="25" t="s">
        <v>999</v>
      </c>
      <c r="B185" s="25" t="s">
        <v>45</v>
      </c>
      <c r="C185" s="25" t="s">
        <v>46</v>
      </c>
      <c r="D185" s="25" t="s">
        <v>47</v>
      </c>
      <c r="E185" s="25" t="s">
        <v>1000</v>
      </c>
      <c r="F185" s="25" t="s">
        <v>1001</v>
      </c>
      <c r="G185" s="25" t="s">
        <v>439</v>
      </c>
      <c r="H185" s="25" t="s">
        <v>96</v>
      </c>
      <c r="I185" s="25" t="s">
        <v>97</v>
      </c>
      <c r="J185" s="25" t="s">
        <v>440</v>
      </c>
      <c r="K185" s="25" t="s">
        <v>153</v>
      </c>
      <c r="L185" s="25" t="s">
        <v>53</v>
      </c>
      <c r="M185" s="25" t="s">
        <v>54</v>
      </c>
      <c r="N185" s="25" t="s">
        <v>54</v>
      </c>
      <c r="O185" s="25" t="s">
        <v>54</v>
      </c>
      <c r="P185" s="25" t="s">
        <v>742</v>
      </c>
      <c r="Q185" s="25" t="s">
        <v>1002</v>
      </c>
      <c r="R185" s="25" t="s">
        <v>376</v>
      </c>
      <c r="S185" s="25" t="s">
        <v>58</v>
      </c>
      <c r="T185" s="25" t="s">
        <v>1003</v>
      </c>
      <c r="U185" s="25" t="s">
        <v>1004</v>
      </c>
    </row>
    <row r="186" spans="1:21" ht="44.25" customHeight="1">
      <c r="A186" s="25" t="s">
        <v>1005</v>
      </c>
      <c r="B186" s="25" t="s">
        <v>45</v>
      </c>
      <c r="C186" s="25" t="s">
        <v>46</v>
      </c>
      <c r="D186" s="25" t="s">
        <v>47</v>
      </c>
      <c r="E186" s="25" t="s">
        <v>1000</v>
      </c>
      <c r="F186" s="25" t="s">
        <v>1001</v>
      </c>
      <c r="G186" s="25" t="s">
        <v>439</v>
      </c>
      <c r="H186" s="25" t="s">
        <v>96</v>
      </c>
      <c r="I186" s="25" t="s">
        <v>97</v>
      </c>
      <c r="J186" s="25" t="s">
        <v>440</v>
      </c>
      <c r="K186" s="25" t="s">
        <v>153</v>
      </c>
      <c r="L186" s="25" t="s">
        <v>53</v>
      </c>
      <c r="M186" s="25" t="s">
        <v>54</v>
      </c>
      <c r="N186" s="25" t="s">
        <v>54</v>
      </c>
      <c r="O186" s="25" t="s">
        <v>54</v>
      </c>
      <c r="P186" s="25" t="s">
        <v>1006</v>
      </c>
      <c r="Q186" s="25" t="s">
        <v>375</v>
      </c>
      <c r="R186" s="25" t="s">
        <v>376</v>
      </c>
      <c r="S186" s="25" t="s">
        <v>58</v>
      </c>
      <c r="T186" s="25" t="s">
        <v>1007</v>
      </c>
      <c r="U186" s="25" t="s">
        <v>1004</v>
      </c>
    </row>
    <row r="187" spans="1:21" ht="44.25" customHeight="1">
      <c r="A187" s="25" t="s">
        <v>1008</v>
      </c>
      <c r="B187" s="25" t="s">
        <v>45</v>
      </c>
      <c r="C187" s="25" t="s">
        <v>46</v>
      </c>
      <c r="D187" s="25" t="s">
        <v>47</v>
      </c>
      <c r="E187" s="25" t="s">
        <v>1000</v>
      </c>
      <c r="F187" s="25" t="s">
        <v>1001</v>
      </c>
      <c r="G187" s="25" t="s">
        <v>104</v>
      </c>
      <c r="H187" s="25" t="s">
        <v>157</v>
      </c>
      <c r="I187" s="25" t="s">
        <v>158</v>
      </c>
      <c r="J187" s="25" t="s">
        <v>73</v>
      </c>
      <c r="K187" s="25" t="s">
        <v>2119</v>
      </c>
      <c r="L187" s="25" t="s">
        <v>53</v>
      </c>
      <c r="M187" s="25" t="s">
        <v>54</v>
      </c>
      <c r="N187" s="25" t="s">
        <v>54</v>
      </c>
      <c r="O187" s="25" t="s">
        <v>54</v>
      </c>
      <c r="P187" s="25" t="s">
        <v>108</v>
      </c>
      <c r="Q187" s="25" t="s">
        <v>108</v>
      </c>
      <c r="R187" s="25" t="s">
        <v>108</v>
      </c>
      <c r="S187" s="25" t="s">
        <v>108</v>
      </c>
      <c r="T187" s="25" t="s">
        <v>109</v>
      </c>
      <c r="U187" s="25" t="s">
        <v>1004</v>
      </c>
    </row>
    <row r="188" spans="1:21" ht="44.25" customHeight="1">
      <c r="A188" s="25" t="s">
        <v>1010</v>
      </c>
      <c r="B188" s="25" t="s">
        <v>45</v>
      </c>
      <c r="C188" s="25" t="s">
        <v>46</v>
      </c>
      <c r="D188" s="25" t="s">
        <v>47</v>
      </c>
      <c r="E188" s="25" t="s">
        <v>1000</v>
      </c>
      <c r="F188" s="25" t="s">
        <v>1001</v>
      </c>
      <c r="G188" s="25" t="s">
        <v>127</v>
      </c>
      <c r="H188" s="25" t="s">
        <v>157</v>
      </c>
      <c r="I188" s="25" t="s">
        <v>158</v>
      </c>
      <c r="J188" s="25" t="s">
        <v>51</v>
      </c>
      <c r="K188" s="25" t="s">
        <v>130</v>
      </c>
      <c r="L188" s="25" t="s">
        <v>53</v>
      </c>
      <c r="M188" s="25" t="s">
        <v>54</v>
      </c>
      <c r="N188" s="25" t="s">
        <v>54</v>
      </c>
      <c r="O188" s="25" t="s">
        <v>54</v>
      </c>
      <c r="P188" s="25" t="s">
        <v>315</v>
      </c>
      <c r="Q188" s="25" t="s">
        <v>910</v>
      </c>
      <c r="R188" s="25" t="s">
        <v>333</v>
      </c>
      <c r="S188" s="25" t="s">
        <v>58</v>
      </c>
      <c r="T188" s="25" t="s">
        <v>1011</v>
      </c>
      <c r="U188" s="25" t="s">
        <v>1004</v>
      </c>
    </row>
    <row r="189" spans="1:21" ht="44.25" customHeight="1">
      <c r="A189" s="25" t="s">
        <v>1013</v>
      </c>
      <c r="B189" s="25" t="s">
        <v>45</v>
      </c>
      <c r="C189" s="25" t="s">
        <v>46</v>
      </c>
      <c r="D189" s="25" t="s">
        <v>47</v>
      </c>
      <c r="E189" s="25" t="s">
        <v>1000</v>
      </c>
      <c r="F189" s="25" t="s">
        <v>1001</v>
      </c>
      <c r="G189" s="25" t="s">
        <v>127</v>
      </c>
      <c r="H189" s="25" t="s">
        <v>157</v>
      </c>
      <c r="I189" s="25" t="s">
        <v>158</v>
      </c>
      <c r="J189" s="25" t="s">
        <v>51</v>
      </c>
      <c r="K189" s="25" t="s">
        <v>130</v>
      </c>
      <c r="L189" s="25" t="s">
        <v>53</v>
      </c>
      <c r="M189" s="25" t="s">
        <v>54</v>
      </c>
      <c r="N189" s="25" t="s">
        <v>54</v>
      </c>
      <c r="O189" s="25" t="s">
        <v>54</v>
      </c>
      <c r="P189" s="25" t="s">
        <v>131</v>
      </c>
      <c r="Q189" s="25" t="s">
        <v>910</v>
      </c>
      <c r="R189" s="25" t="s">
        <v>306</v>
      </c>
      <c r="S189" s="25" t="s">
        <v>58</v>
      </c>
      <c r="T189" s="25" t="s">
        <v>1014</v>
      </c>
      <c r="U189" s="25" t="s">
        <v>1004</v>
      </c>
    </row>
    <row r="190" spans="1:21" ht="44.25" customHeight="1">
      <c r="A190" s="25" t="s">
        <v>1015</v>
      </c>
      <c r="B190" s="25" t="s">
        <v>45</v>
      </c>
      <c r="C190" s="25" t="s">
        <v>46</v>
      </c>
      <c r="D190" s="25" t="s">
        <v>47</v>
      </c>
      <c r="E190" s="25" t="s">
        <v>1000</v>
      </c>
      <c r="F190" s="25" t="s">
        <v>1001</v>
      </c>
      <c r="G190" s="25" t="s">
        <v>127</v>
      </c>
      <c r="H190" s="25" t="s">
        <v>779</v>
      </c>
      <c r="I190" s="25" t="s">
        <v>590</v>
      </c>
      <c r="J190" s="25" t="s">
        <v>51</v>
      </c>
      <c r="K190" s="25" t="s">
        <v>130</v>
      </c>
      <c r="L190" s="25" t="s">
        <v>53</v>
      </c>
      <c r="M190" s="25" t="s">
        <v>54</v>
      </c>
      <c r="P190" s="25" t="s">
        <v>341</v>
      </c>
      <c r="Q190" s="25" t="s">
        <v>1016</v>
      </c>
      <c r="R190" s="25" t="s">
        <v>1017</v>
      </c>
      <c r="S190" s="25" t="s">
        <v>58</v>
      </c>
      <c r="T190" s="25" t="s">
        <v>1018</v>
      </c>
      <c r="U190" s="25" t="s">
        <v>1004</v>
      </c>
    </row>
    <row r="191" spans="1:21" ht="44.25" customHeight="1">
      <c r="A191" s="25" t="s">
        <v>1019</v>
      </c>
      <c r="B191" s="25" t="s">
        <v>45</v>
      </c>
      <c r="C191" s="25" t="s">
        <v>46</v>
      </c>
      <c r="D191" s="25" t="s">
        <v>47</v>
      </c>
      <c r="E191" s="25" t="s">
        <v>1000</v>
      </c>
      <c r="F191" s="25" t="s">
        <v>1001</v>
      </c>
      <c r="G191" s="25" t="s">
        <v>127</v>
      </c>
      <c r="H191" s="25" t="s">
        <v>380</v>
      </c>
      <c r="I191" s="25" t="s">
        <v>381</v>
      </c>
      <c r="J191" s="25" t="s">
        <v>51</v>
      </c>
      <c r="K191" s="25" t="s">
        <v>130</v>
      </c>
      <c r="L191" s="25" t="s">
        <v>53</v>
      </c>
      <c r="O191" s="25" t="s">
        <v>54</v>
      </c>
      <c r="P191" s="25" t="s">
        <v>341</v>
      </c>
      <c r="Q191" s="25" t="s">
        <v>1020</v>
      </c>
      <c r="R191" s="25" t="s">
        <v>306</v>
      </c>
      <c r="S191" s="25" t="s">
        <v>58</v>
      </c>
      <c r="T191" s="25" t="s">
        <v>1021</v>
      </c>
      <c r="U191" s="25" t="s">
        <v>1004</v>
      </c>
    </row>
    <row r="192" spans="1:21" ht="44.25" customHeight="1">
      <c r="A192" s="25" t="s">
        <v>981</v>
      </c>
      <c r="B192" s="25" t="s">
        <v>45</v>
      </c>
      <c r="C192" s="25" t="s">
        <v>46</v>
      </c>
      <c r="D192" s="25" t="s">
        <v>47</v>
      </c>
      <c r="E192" s="25" t="s">
        <v>982</v>
      </c>
      <c r="F192" s="25" t="s">
        <v>983</v>
      </c>
      <c r="G192" s="25" t="s">
        <v>50</v>
      </c>
      <c r="H192" s="25" t="s">
        <v>157</v>
      </c>
      <c r="I192" s="25" t="s">
        <v>158</v>
      </c>
      <c r="J192" s="25" t="s">
        <v>51</v>
      </c>
      <c r="K192" s="25" t="s">
        <v>52</v>
      </c>
      <c r="L192" s="25" t="s">
        <v>53</v>
      </c>
      <c r="M192" s="25" t="s">
        <v>54</v>
      </c>
      <c r="N192" s="25" t="s">
        <v>54</v>
      </c>
      <c r="O192" s="25" t="s">
        <v>54</v>
      </c>
      <c r="P192" s="25" t="s">
        <v>55</v>
      </c>
      <c r="Q192" s="25" t="s">
        <v>56</v>
      </c>
      <c r="R192" s="25" t="s">
        <v>68</v>
      </c>
      <c r="S192" s="25" t="s">
        <v>69</v>
      </c>
      <c r="T192" s="25" t="s">
        <v>984</v>
      </c>
      <c r="U192" s="25" t="s">
        <v>985</v>
      </c>
    </row>
    <row r="193" spans="1:21" ht="44.25" customHeight="1">
      <c r="A193" s="25" t="s">
        <v>975</v>
      </c>
      <c r="B193" s="25" t="s">
        <v>45</v>
      </c>
      <c r="C193" s="25" t="s">
        <v>46</v>
      </c>
      <c r="D193" s="25" t="s">
        <v>47</v>
      </c>
      <c r="E193" s="25" t="s">
        <v>964</v>
      </c>
      <c r="F193" s="25" t="s">
        <v>965</v>
      </c>
      <c r="G193" s="25" t="s">
        <v>179</v>
      </c>
      <c r="H193" s="25">
        <v>185</v>
      </c>
      <c r="I193" s="25">
        <v>588</v>
      </c>
      <c r="J193" s="25" t="s">
        <v>73</v>
      </c>
      <c r="K193" s="25" t="s">
        <v>180</v>
      </c>
      <c r="L193" s="25" t="s">
        <v>53</v>
      </c>
      <c r="M193" s="25" t="s">
        <v>54</v>
      </c>
      <c r="P193" s="25" t="s">
        <v>976</v>
      </c>
      <c r="Q193" s="25" t="s">
        <v>56</v>
      </c>
      <c r="R193" s="25" t="s">
        <v>68</v>
      </c>
      <c r="S193" s="25" t="s">
        <v>58</v>
      </c>
      <c r="T193" s="25" t="s">
        <v>977</v>
      </c>
      <c r="U193" s="25" t="s">
        <v>978</v>
      </c>
    </row>
    <row r="194" spans="1:21" ht="44.25" customHeight="1">
      <c r="A194" s="25" t="s">
        <v>979</v>
      </c>
      <c r="B194" s="25" t="s">
        <v>45</v>
      </c>
      <c r="C194" s="25" t="s">
        <v>46</v>
      </c>
      <c r="D194" s="25" t="s">
        <v>47</v>
      </c>
      <c r="E194" s="25" t="s">
        <v>964</v>
      </c>
      <c r="F194" s="25" t="s">
        <v>965</v>
      </c>
      <c r="G194" s="25" t="s">
        <v>179</v>
      </c>
      <c r="H194" s="25">
        <v>188</v>
      </c>
      <c r="I194" s="25">
        <v>589</v>
      </c>
      <c r="J194" s="25" t="s">
        <v>73</v>
      </c>
      <c r="K194" s="25" t="s">
        <v>180</v>
      </c>
      <c r="L194" s="25" t="s">
        <v>53</v>
      </c>
      <c r="N194" s="25" t="s">
        <v>54</v>
      </c>
      <c r="P194" s="25" t="s">
        <v>976</v>
      </c>
      <c r="Q194" s="25" t="s">
        <v>56</v>
      </c>
      <c r="R194" s="25" t="s">
        <v>68</v>
      </c>
      <c r="S194" s="25" t="s">
        <v>58</v>
      </c>
      <c r="T194" s="25" t="s">
        <v>980</v>
      </c>
      <c r="U194" s="25" t="s">
        <v>978</v>
      </c>
    </row>
    <row r="195" spans="1:21" ht="44.25" customHeight="1">
      <c r="A195" s="25" t="s">
        <v>963</v>
      </c>
      <c r="B195" s="25" t="s">
        <v>45</v>
      </c>
      <c r="C195" s="25" t="s">
        <v>46</v>
      </c>
      <c r="D195" s="25" t="s">
        <v>47</v>
      </c>
      <c r="E195" s="25" t="s">
        <v>964</v>
      </c>
      <c r="F195" s="25" t="s">
        <v>965</v>
      </c>
      <c r="G195" s="25" t="s">
        <v>104</v>
      </c>
      <c r="H195" s="25" t="s">
        <v>198</v>
      </c>
      <c r="I195" s="25" t="s">
        <v>199</v>
      </c>
      <c r="J195" s="25" t="s">
        <v>73</v>
      </c>
      <c r="K195" s="25" t="s">
        <v>2119</v>
      </c>
      <c r="L195" s="25" t="s">
        <v>53</v>
      </c>
      <c r="M195" s="25" t="s">
        <v>54</v>
      </c>
      <c r="N195" s="25" t="s">
        <v>54</v>
      </c>
      <c r="P195" s="25" t="s">
        <v>108</v>
      </c>
      <c r="Q195" s="25" t="s">
        <v>108</v>
      </c>
      <c r="R195" s="25" t="s">
        <v>108</v>
      </c>
      <c r="S195" s="25" t="s">
        <v>108</v>
      </c>
      <c r="T195" s="25" t="s">
        <v>109</v>
      </c>
      <c r="U195" s="25" t="s">
        <v>966</v>
      </c>
    </row>
    <row r="196" spans="1:21" ht="44.25" customHeight="1">
      <c r="A196" s="25" t="s">
        <v>968</v>
      </c>
      <c r="B196" s="25" t="s">
        <v>45</v>
      </c>
      <c r="C196" s="25" t="s">
        <v>46</v>
      </c>
      <c r="D196" s="25" t="s">
        <v>47</v>
      </c>
      <c r="E196" s="25" t="s">
        <v>964</v>
      </c>
      <c r="F196" s="25" t="s">
        <v>965</v>
      </c>
      <c r="G196" s="25" t="s">
        <v>286</v>
      </c>
      <c r="H196" s="25" t="s">
        <v>380</v>
      </c>
      <c r="I196" s="25" t="s">
        <v>381</v>
      </c>
      <c r="J196" s="25" t="s">
        <v>73</v>
      </c>
      <c r="K196" s="25" t="s">
        <v>287</v>
      </c>
      <c r="L196" s="25" t="s">
        <v>53</v>
      </c>
      <c r="O196" s="25" t="s">
        <v>54</v>
      </c>
      <c r="P196" s="25" t="s">
        <v>139</v>
      </c>
      <c r="Q196" s="25" t="s">
        <v>375</v>
      </c>
      <c r="R196" s="25" t="s">
        <v>376</v>
      </c>
      <c r="S196" s="25" t="s">
        <v>58</v>
      </c>
      <c r="T196" s="25" t="s">
        <v>969</v>
      </c>
      <c r="U196" s="25" t="s">
        <v>970</v>
      </c>
    </row>
    <row r="197" spans="1:21" ht="44.25" customHeight="1">
      <c r="A197" s="25" t="s">
        <v>971</v>
      </c>
      <c r="B197" s="25" t="s">
        <v>45</v>
      </c>
      <c r="C197" s="25" t="s">
        <v>46</v>
      </c>
      <c r="D197" s="25" t="s">
        <v>47</v>
      </c>
      <c r="E197" s="25" t="s">
        <v>964</v>
      </c>
      <c r="F197" s="25" t="s">
        <v>965</v>
      </c>
      <c r="G197" s="25" t="s">
        <v>172</v>
      </c>
      <c r="H197" s="25" t="s">
        <v>91</v>
      </c>
      <c r="I197" s="25" t="s">
        <v>92</v>
      </c>
      <c r="J197" s="25" t="s">
        <v>73</v>
      </c>
      <c r="K197" s="25" t="s">
        <v>173</v>
      </c>
      <c r="L197" s="25" t="s">
        <v>53</v>
      </c>
      <c r="M197" s="25" t="s">
        <v>54</v>
      </c>
      <c r="N197" s="25" t="s">
        <v>54</v>
      </c>
      <c r="P197" s="25" t="s">
        <v>972</v>
      </c>
      <c r="Q197" s="25" t="s">
        <v>174</v>
      </c>
      <c r="R197" s="25" t="s">
        <v>133</v>
      </c>
      <c r="S197" s="25" t="s">
        <v>58</v>
      </c>
      <c r="T197" s="25" t="s">
        <v>973</v>
      </c>
      <c r="U197" s="25" t="s">
        <v>974</v>
      </c>
    </row>
    <row r="198" spans="1:21" ht="44.25" customHeight="1">
      <c r="A198" s="25" t="s">
        <v>967</v>
      </c>
      <c r="B198" s="25" t="s">
        <v>45</v>
      </c>
      <c r="C198" s="25" t="s">
        <v>46</v>
      </c>
      <c r="D198" s="25" t="s">
        <v>47</v>
      </c>
      <c r="E198" s="25" t="s">
        <v>964</v>
      </c>
      <c r="F198" s="25" t="s">
        <v>965</v>
      </c>
      <c r="G198" s="25" t="s">
        <v>118</v>
      </c>
      <c r="H198" s="25" t="s">
        <v>66</v>
      </c>
      <c r="I198" s="25" t="s">
        <v>67</v>
      </c>
      <c r="J198" s="25" t="s">
        <v>73</v>
      </c>
      <c r="K198" s="25" t="s">
        <v>2118</v>
      </c>
      <c r="L198" s="25" t="s">
        <v>53</v>
      </c>
      <c r="M198" s="25" t="s">
        <v>54</v>
      </c>
      <c r="N198" s="25" t="s">
        <v>54</v>
      </c>
      <c r="O198" s="25" t="s">
        <v>54</v>
      </c>
      <c r="P198" s="25" t="s">
        <v>108</v>
      </c>
      <c r="Q198" s="25" t="s">
        <v>108</v>
      </c>
      <c r="R198" s="25" t="s">
        <v>108</v>
      </c>
      <c r="S198" s="25" t="s">
        <v>108</v>
      </c>
      <c r="T198" s="25" t="s">
        <v>164</v>
      </c>
      <c r="U198" s="25" t="s">
        <v>966</v>
      </c>
    </row>
    <row r="199" spans="1:21" ht="44.25" customHeight="1">
      <c r="A199" s="25" t="s">
        <v>1030</v>
      </c>
      <c r="B199" s="25" t="s">
        <v>45</v>
      </c>
      <c r="C199" s="25" t="s">
        <v>46</v>
      </c>
      <c r="D199" s="25" t="s">
        <v>47</v>
      </c>
      <c r="E199" s="25" t="s">
        <v>1031</v>
      </c>
      <c r="F199" s="25" t="s">
        <v>1032</v>
      </c>
      <c r="G199" s="25" t="s">
        <v>72</v>
      </c>
      <c r="H199" s="25">
        <v>179</v>
      </c>
      <c r="I199" s="25">
        <v>585</v>
      </c>
      <c r="J199" s="25" t="s">
        <v>73</v>
      </c>
      <c r="K199" s="25" t="s">
        <v>74</v>
      </c>
      <c r="L199" s="25" t="s">
        <v>269</v>
      </c>
      <c r="O199" s="25" t="s">
        <v>54</v>
      </c>
      <c r="P199" s="25" t="s">
        <v>53</v>
      </c>
      <c r="Q199" s="25" t="s">
        <v>496</v>
      </c>
      <c r="R199" s="25" t="s">
        <v>478</v>
      </c>
      <c r="S199" s="25" t="s">
        <v>58</v>
      </c>
      <c r="T199" s="25" t="s">
        <v>1033</v>
      </c>
      <c r="U199" s="25" t="s">
        <v>1034</v>
      </c>
    </row>
    <row r="200" spans="1:21" ht="44.25" customHeight="1">
      <c r="A200" s="25" t="s">
        <v>1052</v>
      </c>
      <c r="B200" s="25" t="s">
        <v>45</v>
      </c>
      <c r="C200" s="25" t="s">
        <v>46</v>
      </c>
      <c r="D200" s="25" t="s">
        <v>47</v>
      </c>
      <c r="E200" s="25" t="s">
        <v>1031</v>
      </c>
      <c r="F200" s="25" t="s">
        <v>1032</v>
      </c>
      <c r="G200" s="25" t="s">
        <v>136</v>
      </c>
      <c r="H200" s="25">
        <v>185</v>
      </c>
      <c r="I200" s="25">
        <v>588</v>
      </c>
      <c r="J200" s="25" t="s">
        <v>73</v>
      </c>
      <c r="K200" s="25" t="s">
        <v>137</v>
      </c>
      <c r="L200" s="25" t="s">
        <v>53</v>
      </c>
      <c r="M200" s="25" t="s">
        <v>54</v>
      </c>
      <c r="P200" s="25" t="s">
        <v>55</v>
      </c>
      <c r="Q200" s="25" t="s">
        <v>56</v>
      </c>
      <c r="R200" s="25" t="s">
        <v>140</v>
      </c>
      <c r="S200" s="25" t="s">
        <v>58</v>
      </c>
      <c r="T200" s="25" t="s">
        <v>1054</v>
      </c>
      <c r="U200" s="25" t="s">
        <v>1055</v>
      </c>
    </row>
    <row r="201" spans="1:21" ht="44.25" customHeight="1">
      <c r="A201" s="25" t="s">
        <v>1048</v>
      </c>
      <c r="B201" s="25" t="s">
        <v>45</v>
      </c>
      <c r="C201" s="25" t="s">
        <v>46</v>
      </c>
      <c r="D201" s="25" t="s">
        <v>47</v>
      </c>
      <c r="E201" s="25" t="s">
        <v>1031</v>
      </c>
      <c r="F201" s="25" t="s">
        <v>1032</v>
      </c>
      <c r="G201" s="25" t="s">
        <v>179</v>
      </c>
      <c r="H201" s="25">
        <v>185</v>
      </c>
      <c r="I201" s="25">
        <v>588</v>
      </c>
      <c r="J201" s="25" t="s">
        <v>73</v>
      </c>
      <c r="K201" s="25" t="s">
        <v>180</v>
      </c>
      <c r="L201" s="25" t="s">
        <v>53</v>
      </c>
      <c r="M201" s="25" t="s">
        <v>54</v>
      </c>
      <c r="P201" s="25" t="s">
        <v>281</v>
      </c>
      <c r="Q201" s="25" t="s">
        <v>56</v>
      </c>
      <c r="R201" s="25" t="s">
        <v>68</v>
      </c>
      <c r="S201" s="25" t="s">
        <v>58</v>
      </c>
      <c r="T201" s="25" t="s">
        <v>2123</v>
      </c>
      <c r="U201" s="25" t="s">
        <v>1050</v>
      </c>
    </row>
    <row r="202" spans="1:21" ht="44.25" customHeight="1">
      <c r="A202" s="25" t="s">
        <v>1056</v>
      </c>
      <c r="B202" s="25" t="s">
        <v>45</v>
      </c>
      <c r="C202" s="25" t="s">
        <v>46</v>
      </c>
      <c r="D202" s="25" t="s">
        <v>47</v>
      </c>
      <c r="E202" s="25" t="s">
        <v>1031</v>
      </c>
      <c r="F202" s="25" t="s">
        <v>1032</v>
      </c>
      <c r="G202" s="25" t="s">
        <v>136</v>
      </c>
      <c r="H202" s="25">
        <v>188</v>
      </c>
      <c r="I202" s="25">
        <v>589</v>
      </c>
      <c r="J202" s="25" t="s">
        <v>73</v>
      </c>
      <c r="K202" s="25" t="s">
        <v>137</v>
      </c>
      <c r="L202" s="25" t="s">
        <v>53</v>
      </c>
      <c r="N202" s="25" t="s">
        <v>54</v>
      </c>
      <c r="P202" s="25" t="s">
        <v>55</v>
      </c>
      <c r="Q202" s="25" t="s">
        <v>56</v>
      </c>
      <c r="R202" s="25" t="s">
        <v>140</v>
      </c>
      <c r="S202" s="25" t="s">
        <v>58</v>
      </c>
      <c r="T202" s="25" t="s">
        <v>1058</v>
      </c>
      <c r="U202" s="25" t="s">
        <v>1055</v>
      </c>
    </row>
    <row r="203" spans="1:21" ht="44.25" customHeight="1">
      <c r="A203" s="25" t="s">
        <v>1051</v>
      </c>
      <c r="B203" s="25" t="s">
        <v>45</v>
      </c>
      <c r="C203" s="25" t="s">
        <v>46</v>
      </c>
      <c r="D203" s="25" t="s">
        <v>47</v>
      </c>
      <c r="E203" s="25" t="s">
        <v>1031</v>
      </c>
      <c r="F203" s="25" t="s">
        <v>1032</v>
      </c>
      <c r="G203" s="25" t="s">
        <v>179</v>
      </c>
      <c r="H203" s="25">
        <v>188</v>
      </c>
      <c r="I203" s="25">
        <v>589</v>
      </c>
      <c r="J203" s="25" t="s">
        <v>73</v>
      </c>
      <c r="K203" s="25" t="s">
        <v>180</v>
      </c>
      <c r="L203" s="25" t="s">
        <v>53</v>
      </c>
      <c r="N203" s="25" t="s">
        <v>54</v>
      </c>
      <c r="P203" s="25" t="s">
        <v>281</v>
      </c>
      <c r="Q203" s="25" t="s">
        <v>56</v>
      </c>
      <c r="R203" s="25" t="s">
        <v>68</v>
      </c>
      <c r="S203" s="25" t="s">
        <v>58</v>
      </c>
      <c r="T203" s="25" t="s">
        <v>2124</v>
      </c>
      <c r="U203" s="25" t="s">
        <v>1050</v>
      </c>
    </row>
    <row r="204" spans="1:21" ht="44.25" customHeight="1">
      <c r="A204" s="25" t="s">
        <v>1059</v>
      </c>
      <c r="B204" s="25" t="s">
        <v>45</v>
      </c>
      <c r="C204" s="25" t="s">
        <v>46</v>
      </c>
      <c r="D204" s="25" t="s">
        <v>47</v>
      </c>
      <c r="E204" s="25" t="s">
        <v>1031</v>
      </c>
      <c r="F204" s="25" t="s">
        <v>1032</v>
      </c>
      <c r="G204" s="25" t="s">
        <v>136</v>
      </c>
      <c r="H204" s="25">
        <v>189</v>
      </c>
      <c r="I204" s="25">
        <v>590</v>
      </c>
      <c r="J204" s="25" t="s">
        <v>73</v>
      </c>
      <c r="K204" s="25" t="s">
        <v>137</v>
      </c>
      <c r="L204" s="25" t="s">
        <v>53</v>
      </c>
      <c r="O204" s="25" t="s">
        <v>54</v>
      </c>
      <c r="P204" s="25" t="s">
        <v>55</v>
      </c>
      <c r="Q204" s="25" t="s">
        <v>56</v>
      </c>
      <c r="R204" s="25" t="s">
        <v>140</v>
      </c>
      <c r="S204" s="25" t="s">
        <v>58</v>
      </c>
      <c r="T204" s="25" t="s">
        <v>1061</v>
      </c>
      <c r="U204" s="25" t="s">
        <v>1055</v>
      </c>
    </row>
    <row r="205" spans="1:21" ht="44.25" customHeight="1">
      <c r="A205" s="25" t="s">
        <v>1035</v>
      </c>
      <c r="B205" s="25" t="s">
        <v>45</v>
      </c>
      <c r="C205" s="25" t="s">
        <v>46</v>
      </c>
      <c r="D205" s="25" t="s">
        <v>47</v>
      </c>
      <c r="E205" s="25" t="s">
        <v>1031</v>
      </c>
      <c r="F205" s="25" t="s">
        <v>1032</v>
      </c>
      <c r="G205" s="25" t="s">
        <v>72</v>
      </c>
      <c r="H205" s="25" t="s">
        <v>84</v>
      </c>
      <c r="I205" s="25" t="s">
        <v>85</v>
      </c>
      <c r="J205" s="25" t="s">
        <v>73</v>
      </c>
      <c r="K205" s="25" t="s">
        <v>74</v>
      </c>
      <c r="L205" s="25" t="s">
        <v>75</v>
      </c>
      <c r="M205" s="25" t="s">
        <v>54</v>
      </c>
      <c r="N205" s="25" t="s">
        <v>54</v>
      </c>
      <c r="P205" s="25" t="s">
        <v>53</v>
      </c>
      <c r="Q205" s="25" t="s">
        <v>76</v>
      </c>
      <c r="R205" s="25" t="s">
        <v>478</v>
      </c>
      <c r="S205" s="25" t="s">
        <v>58</v>
      </c>
      <c r="T205" s="25" t="s">
        <v>1036</v>
      </c>
      <c r="U205" s="25" t="s">
        <v>1037</v>
      </c>
    </row>
    <row r="206" spans="1:21" ht="44.25" customHeight="1">
      <c r="A206" s="25" t="s">
        <v>1041</v>
      </c>
      <c r="B206" s="25" t="s">
        <v>45</v>
      </c>
      <c r="C206" s="25" t="s">
        <v>46</v>
      </c>
      <c r="D206" s="25" t="s">
        <v>47</v>
      </c>
      <c r="E206" s="25" t="s">
        <v>1031</v>
      </c>
      <c r="F206" s="25" t="s">
        <v>1032</v>
      </c>
      <c r="G206" s="25" t="s">
        <v>104</v>
      </c>
      <c r="H206" s="25" t="s">
        <v>157</v>
      </c>
      <c r="I206" s="25" t="s">
        <v>158</v>
      </c>
      <c r="J206" s="25" t="s">
        <v>73</v>
      </c>
      <c r="K206" s="25" t="s">
        <v>2119</v>
      </c>
      <c r="L206" s="25" t="s">
        <v>53</v>
      </c>
      <c r="M206" s="25" t="s">
        <v>54</v>
      </c>
      <c r="N206" s="25" t="s">
        <v>54</v>
      </c>
      <c r="O206" s="25" t="s">
        <v>54</v>
      </c>
      <c r="P206" s="25" t="s">
        <v>108</v>
      </c>
      <c r="Q206" s="25" t="s">
        <v>108</v>
      </c>
      <c r="R206" s="25" t="s">
        <v>108</v>
      </c>
      <c r="S206" s="25" t="s">
        <v>108</v>
      </c>
      <c r="T206" s="25" t="s">
        <v>159</v>
      </c>
      <c r="U206" s="25" t="s">
        <v>1042</v>
      </c>
    </row>
    <row r="207" spans="1:21" ht="44.25" customHeight="1">
      <c r="A207" s="25" t="s">
        <v>1043</v>
      </c>
      <c r="B207" s="25" t="s">
        <v>45</v>
      </c>
      <c r="C207" s="25" t="s">
        <v>46</v>
      </c>
      <c r="D207" s="25" t="s">
        <v>47</v>
      </c>
      <c r="E207" s="25" t="s">
        <v>1031</v>
      </c>
      <c r="F207" s="25" t="s">
        <v>1032</v>
      </c>
      <c r="G207" s="25" t="s">
        <v>118</v>
      </c>
      <c r="H207" s="25" t="s">
        <v>380</v>
      </c>
      <c r="I207" s="25" t="s">
        <v>381</v>
      </c>
      <c r="J207" s="25" t="s">
        <v>73</v>
      </c>
      <c r="K207" s="25" t="s">
        <v>2118</v>
      </c>
      <c r="L207" s="25" t="s">
        <v>53</v>
      </c>
      <c r="O207" s="25" t="s">
        <v>54</v>
      </c>
      <c r="P207" s="25" t="s">
        <v>108</v>
      </c>
      <c r="Q207" s="25" t="s">
        <v>108</v>
      </c>
      <c r="R207" s="25" t="s">
        <v>108</v>
      </c>
      <c r="S207" s="25" t="s">
        <v>108</v>
      </c>
      <c r="T207" s="25" t="s">
        <v>212</v>
      </c>
      <c r="U207" s="25" t="s">
        <v>1042</v>
      </c>
    </row>
    <row r="208" spans="1:21" ht="44.25" customHeight="1">
      <c r="A208" s="25" t="s">
        <v>1044</v>
      </c>
      <c r="B208" s="25" t="s">
        <v>45</v>
      </c>
      <c r="C208" s="25" t="s">
        <v>46</v>
      </c>
      <c r="D208" s="25" t="s">
        <v>47</v>
      </c>
      <c r="E208" s="25" t="s">
        <v>1031</v>
      </c>
      <c r="F208" s="25" t="s">
        <v>1032</v>
      </c>
      <c r="G208" s="25" t="s">
        <v>127</v>
      </c>
      <c r="H208" s="25" t="s">
        <v>380</v>
      </c>
      <c r="I208" s="25" t="s">
        <v>381</v>
      </c>
      <c r="J208" s="25" t="s">
        <v>51</v>
      </c>
      <c r="K208" s="25" t="s">
        <v>130</v>
      </c>
      <c r="L208" s="25" t="s">
        <v>53</v>
      </c>
      <c r="O208" s="25" t="s">
        <v>54</v>
      </c>
      <c r="P208" s="25" t="s">
        <v>1045</v>
      </c>
      <c r="Q208" s="25" t="s">
        <v>671</v>
      </c>
      <c r="R208" s="25" t="s">
        <v>133</v>
      </c>
      <c r="S208" s="25" t="s">
        <v>58</v>
      </c>
      <c r="T208" s="25" t="s">
        <v>1046</v>
      </c>
      <c r="U208" s="25" t="s">
        <v>1047</v>
      </c>
    </row>
    <row r="209" spans="1:21" ht="44.25" customHeight="1">
      <c r="A209" s="25" t="s">
        <v>1079</v>
      </c>
      <c r="B209" s="25" t="s">
        <v>45</v>
      </c>
      <c r="C209" s="25" t="s">
        <v>46</v>
      </c>
      <c r="D209" s="25" t="s">
        <v>47</v>
      </c>
      <c r="E209" s="25" t="s">
        <v>1064</v>
      </c>
      <c r="F209" s="25" t="s">
        <v>1065</v>
      </c>
      <c r="G209" s="25" t="s">
        <v>118</v>
      </c>
      <c r="H209" s="25">
        <v>179</v>
      </c>
      <c r="I209" s="25">
        <v>585</v>
      </c>
      <c r="J209" s="25" t="s">
        <v>73</v>
      </c>
      <c r="K209" s="25" t="s">
        <v>2118</v>
      </c>
      <c r="L209" s="25" t="s">
        <v>53</v>
      </c>
      <c r="O209" s="25" t="s">
        <v>54</v>
      </c>
      <c r="P209" s="25" t="s">
        <v>108</v>
      </c>
      <c r="Q209" s="25" t="s">
        <v>108</v>
      </c>
      <c r="R209" s="25" t="s">
        <v>108</v>
      </c>
      <c r="S209" s="25" t="s">
        <v>108</v>
      </c>
      <c r="T209" s="25" t="s">
        <v>122</v>
      </c>
      <c r="U209" s="25" t="s">
        <v>1067</v>
      </c>
    </row>
    <row r="210" spans="1:21" ht="44.25" customHeight="1">
      <c r="A210" s="25" t="s">
        <v>1063</v>
      </c>
      <c r="B210" s="25" t="s">
        <v>45</v>
      </c>
      <c r="C210" s="25" t="s">
        <v>46</v>
      </c>
      <c r="D210" s="25" t="s">
        <v>47</v>
      </c>
      <c r="E210" s="25" t="s">
        <v>1064</v>
      </c>
      <c r="F210" s="25" t="s">
        <v>1065</v>
      </c>
      <c r="G210" s="25" t="s">
        <v>72</v>
      </c>
      <c r="H210" s="25">
        <v>179</v>
      </c>
      <c r="I210" s="25">
        <v>585</v>
      </c>
      <c r="J210" s="25" t="s">
        <v>73</v>
      </c>
      <c r="K210" s="25" t="s">
        <v>74</v>
      </c>
      <c r="L210" s="25" t="s">
        <v>269</v>
      </c>
      <c r="O210" s="25" t="s">
        <v>54</v>
      </c>
      <c r="P210" s="25" t="s">
        <v>53</v>
      </c>
      <c r="Q210" s="25" t="s">
        <v>496</v>
      </c>
      <c r="R210" s="25" t="s">
        <v>77</v>
      </c>
      <c r="S210" s="25" t="s">
        <v>58</v>
      </c>
      <c r="T210" s="25" t="s">
        <v>1066</v>
      </c>
      <c r="U210" s="25" t="s">
        <v>1067</v>
      </c>
    </row>
    <row r="211" spans="1:21" ht="44.25" customHeight="1">
      <c r="A211" s="25" t="s">
        <v>1107</v>
      </c>
      <c r="B211" s="25" t="s">
        <v>45</v>
      </c>
      <c r="C211" s="25" t="s">
        <v>46</v>
      </c>
      <c r="D211" s="25" t="s">
        <v>47</v>
      </c>
      <c r="E211" s="25" t="s">
        <v>1064</v>
      </c>
      <c r="F211" s="25" t="s">
        <v>1065</v>
      </c>
      <c r="G211" s="25" t="s">
        <v>136</v>
      </c>
      <c r="H211" s="25">
        <v>185</v>
      </c>
      <c r="I211" s="25">
        <v>588</v>
      </c>
      <c r="J211" s="25" t="s">
        <v>73</v>
      </c>
      <c r="K211" s="25" t="s">
        <v>137</v>
      </c>
      <c r="L211" s="25" t="s">
        <v>53</v>
      </c>
      <c r="M211" s="25" t="s">
        <v>54</v>
      </c>
      <c r="P211" s="25" t="s">
        <v>55</v>
      </c>
      <c r="Q211" s="25" t="s">
        <v>56</v>
      </c>
      <c r="R211" s="25" t="s">
        <v>140</v>
      </c>
      <c r="S211" s="25" t="s">
        <v>58</v>
      </c>
      <c r="T211" s="25" t="s">
        <v>1109</v>
      </c>
      <c r="U211" s="25" t="s">
        <v>1110</v>
      </c>
    </row>
    <row r="212" spans="1:21" ht="44.25" customHeight="1">
      <c r="A212" s="25" t="s">
        <v>1098</v>
      </c>
      <c r="B212" s="25" t="s">
        <v>45</v>
      </c>
      <c r="C212" s="25" t="s">
        <v>46</v>
      </c>
      <c r="D212" s="25" t="s">
        <v>47</v>
      </c>
      <c r="E212" s="25" t="s">
        <v>1064</v>
      </c>
      <c r="F212" s="25" t="s">
        <v>1065</v>
      </c>
      <c r="G212" s="25" t="s">
        <v>179</v>
      </c>
      <c r="H212" s="25">
        <v>185</v>
      </c>
      <c r="I212" s="25">
        <v>588</v>
      </c>
      <c r="J212" s="25" t="s">
        <v>73</v>
      </c>
      <c r="K212" s="25" t="s">
        <v>180</v>
      </c>
      <c r="L212" s="25" t="s">
        <v>53</v>
      </c>
      <c r="M212" s="25" t="s">
        <v>54</v>
      </c>
      <c r="P212" s="25" t="s">
        <v>1099</v>
      </c>
      <c r="Q212" s="25" t="s">
        <v>56</v>
      </c>
      <c r="R212" s="25" t="s">
        <v>68</v>
      </c>
      <c r="S212" s="25" t="s">
        <v>58</v>
      </c>
      <c r="T212" s="25" t="s">
        <v>1100</v>
      </c>
      <c r="U212" s="25" t="s">
        <v>1101</v>
      </c>
    </row>
    <row r="213" spans="1:21" ht="44.25" customHeight="1">
      <c r="A213" s="25" t="s">
        <v>1111</v>
      </c>
      <c r="B213" s="25" t="s">
        <v>45</v>
      </c>
      <c r="C213" s="25" t="s">
        <v>46</v>
      </c>
      <c r="D213" s="25" t="s">
        <v>47</v>
      </c>
      <c r="E213" s="25" t="s">
        <v>1064</v>
      </c>
      <c r="F213" s="25" t="s">
        <v>1065</v>
      </c>
      <c r="G213" s="25" t="s">
        <v>136</v>
      </c>
      <c r="H213" s="25">
        <v>188</v>
      </c>
      <c r="I213" s="25">
        <v>589</v>
      </c>
      <c r="J213" s="25" t="s">
        <v>73</v>
      </c>
      <c r="K213" s="25" t="s">
        <v>137</v>
      </c>
      <c r="L213" s="25" t="s">
        <v>53</v>
      </c>
      <c r="N213" s="25" t="s">
        <v>54</v>
      </c>
      <c r="P213" s="25" t="s">
        <v>55</v>
      </c>
      <c r="Q213" s="25" t="s">
        <v>56</v>
      </c>
      <c r="R213" s="25" t="s">
        <v>140</v>
      </c>
      <c r="S213" s="25" t="s">
        <v>58</v>
      </c>
      <c r="T213" s="25" t="s">
        <v>1113</v>
      </c>
      <c r="U213" s="25" t="s">
        <v>1110</v>
      </c>
    </row>
    <row r="214" spans="1:21" ht="44.25" customHeight="1">
      <c r="A214" s="25" t="s">
        <v>1104</v>
      </c>
      <c r="B214" s="25" t="s">
        <v>45</v>
      </c>
      <c r="C214" s="25" t="s">
        <v>46</v>
      </c>
      <c r="D214" s="25" t="s">
        <v>47</v>
      </c>
      <c r="E214" s="25" t="s">
        <v>1064</v>
      </c>
      <c r="F214" s="25" t="s">
        <v>1065</v>
      </c>
      <c r="G214" s="25" t="s">
        <v>179</v>
      </c>
      <c r="H214" s="25">
        <v>188</v>
      </c>
      <c r="I214" s="25">
        <v>589</v>
      </c>
      <c r="J214" s="25" t="s">
        <v>73</v>
      </c>
      <c r="K214" s="25" t="s">
        <v>180</v>
      </c>
      <c r="L214" s="25" t="s">
        <v>53</v>
      </c>
      <c r="N214" s="25" t="s">
        <v>54</v>
      </c>
      <c r="P214" s="25" t="s">
        <v>315</v>
      </c>
      <c r="Q214" s="25" t="s">
        <v>56</v>
      </c>
      <c r="R214" s="25" t="s">
        <v>68</v>
      </c>
      <c r="S214" s="25" t="s">
        <v>58</v>
      </c>
      <c r="T214" s="25" t="s">
        <v>1105</v>
      </c>
      <c r="U214" s="25" t="s">
        <v>1101</v>
      </c>
    </row>
    <row r="215" spans="1:21" ht="44.25" customHeight="1">
      <c r="A215" s="25" t="s">
        <v>1114</v>
      </c>
      <c r="B215" s="25" t="s">
        <v>45</v>
      </c>
      <c r="C215" s="25" t="s">
        <v>46</v>
      </c>
      <c r="D215" s="25" t="s">
        <v>47</v>
      </c>
      <c r="E215" s="25" t="s">
        <v>1064</v>
      </c>
      <c r="F215" s="25" t="s">
        <v>1065</v>
      </c>
      <c r="G215" s="25" t="s">
        <v>136</v>
      </c>
      <c r="H215" s="25">
        <v>189</v>
      </c>
      <c r="I215" s="25">
        <v>590</v>
      </c>
      <c r="J215" s="25" t="s">
        <v>73</v>
      </c>
      <c r="K215" s="25" t="s">
        <v>137</v>
      </c>
      <c r="L215" s="25" t="s">
        <v>53</v>
      </c>
      <c r="O215" s="25" t="s">
        <v>54</v>
      </c>
      <c r="P215" s="25" t="s">
        <v>55</v>
      </c>
      <c r="Q215" s="25" t="s">
        <v>56</v>
      </c>
      <c r="R215" s="25" t="s">
        <v>140</v>
      </c>
      <c r="S215" s="25" t="s">
        <v>58</v>
      </c>
      <c r="T215" s="25" t="s">
        <v>1116</v>
      </c>
      <c r="U215" s="25" t="s">
        <v>1110</v>
      </c>
    </row>
    <row r="216" spans="1:21" ht="44.25" customHeight="1">
      <c r="A216" s="25" t="s">
        <v>1068</v>
      </c>
      <c r="B216" s="25" t="s">
        <v>45</v>
      </c>
      <c r="C216" s="25" t="s">
        <v>46</v>
      </c>
      <c r="D216" s="25" t="s">
        <v>47</v>
      </c>
      <c r="E216" s="25" t="s">
        <v>1064</v>
      </c>
      <c r="F216" s="25" t="s">
        <v>1065</v>
      </c>
      <c r="G216" s="25" t="s">
        <v>88</v>
      </c>
      <c r="H216" s="25">
        <v>189</v>
      </c>
      <c r="I216" s="25">
        <v>590</v>
      </c>
      <c r="J216" s="25" t="s">
        <v>73</v>
      </c>
      <c r="K216" s="25" t="s">
        <v>74</v>
      </c>
      <c r="L216" s="25" t="s">
        <v>269</v>
      </c>
      <c r="O216" s="25" t="s">
        <v>54</v>
      </c>
      <c r="P216" s="25" t="s">
        <v>53</v>
      </c>
      <c r="Q216" s="25" t="s">
        <v>496</v>
      </c>
      <c r="R216" s="25" t="s">
        <v>77</v>
      </c>
      <c r="S216" s="25" t="s">
        <v>58</v>
      </c>
      <c r="T216" s="25" t="s">
        <v>1069</v>
      </c>
      <c r="U216" s="25" t="s">
        <v>1067</v>
      </c>
    </row>
    <row r="217" spans="1:21" ht="44.25" customHeight="1">
      <c r="A217" s="25" t="s">
        <v>1073</v>
      </c>
      <c r="B217" s="25" t="s">
        <v>45</v>
      </c>
      <c r="C217" s="25" t="s">
        <v>46</v>
      </c>
      <c r="D217" s="25" t="s">
        <v>47</v>
      </c>
      <c r="E217" s="25" t="s">
        <v>1064</v>
      </c>
      <c r="F217" s="25" t="s">
        <v>1065</v>
      </c>
      <c r="G217" s="25" t="s">
        <v>95</v>
      </c>
      <c r="H217" s="25" t="s">
        <v>84</v>
      </c>
      <c r="I217" s="25" t="s">
        <v>85</v>
      </c>
      <c r="J217" s="25" t="s">
        <v>73</v>
      </c>
      <c r="K217" s="25" t="s">
        <v>98</v>
      </c>
      <c r="L217" s="25" t="s">
        <v>53</v>
      </c>
      <c r="M217" s="25" t="s">
        <v>54</v>
      </c>
      <c r="N217" s="25" t="s">
        <v>54</v>
      </c>
      <c r="P217" s="25" t="s">
        <v>55</v>
      </c>
      <c r="Q217" s="25" t="s">
        <v>1074</v>
      </c>
      <c r="R217" s="25" t="s">
        <v>77</v>
      </c>
      <c r="S217" s="25" t="s">
        <v>58</v>
      </c>
      <c r="T217" s="25" t="s">
        <v>1075</v>
      </c>
      <c r="U217" s="25" t="s">
        <v>1067</v>
      </c>
    </row>
    <row r="218" spans="1:21" ht="44.25" customHeight="1">
      <c r="A218" s="25" t="s">
        <v>1076</v>
      </c>
      <c r="B218" s="25" t="s">
        <v>45</v>
      </c>
      <c r="C218" s="25" t="s">
        <v>46</v>
      </c>
      <c r="D218" s="25" t="s">
        <v>47</v>
      </c>
      <c r="E218" s="25" t="s">
        <v>1064</v>
      </c>
      <c r="F218" s="25" t="s">
        <v>1065</v>
      </c>
      <c r="G218" s="25" t="s">
        <v>104</v>
      </c>
      <c r="H218" s="25" t="s">
        <v>105</v>
      </c>
      <c r="I218" s="25" t="s">
        <v>106</v>
      </c>
      <c r="J218" s="25" t="s">
        <v>73</v>
      </c>
      <c r="K218" s="25" t="s">
        <v>2119</v>
      </c>
      <c r="L218" s="25" t="s">
        <v>53</v>
      </c>
      <c r="M218" s="25" t="s">
        <v>54</v>
      </c>
      <c r="N218" s="25" t="s">
        <v>54</v>
      </c>
      <c r="O218" s="25" t="s">
        <v>54</v>
      </c>
      <c r="P218" s="25" t="s">
        <v>108</v>
      </c>
      <c r="Q218" s="25" t="s">
        <v>108</v>
      </c>
      <c r="R218" s="25" t="s">
        <v>108</v>
      </c>
      <c r="S218" s="25" t="s">
        <v>108</v>
      </c>
      <c r="T218" s="25" t="s">
        <v>159</v>
      </c>
      <c r="U218" s="25" t="s">
        <v>1077</v>
      </c>
    </row>
    <row r="219" spans="1:21" ht="44.25" customHeight="1">
      <c r="A219" s="25" t="s">
        <v>1082</v>
      </c>
      <c r="B219" s="25" t="s">
        <v>45</v>
      </c>
      <c r="C219" s="25" t="s">
        <v>46</v>
      </c>
      <c r="D219" s="25" t="s">
        <v>47</v>
      </c>
      <c r="E219" s="25" t="s">
        <v>1064</v>
      </c>
      <c r="F219" s="25" t="s">
        <v>1065</v>
      </c>
      <c r="G219" s="25" t="s">
        <v>127</v>
      </c>
      <c r="H219" s="25" t="s">
        <v>380</v>
      </c>
      <c r="I219" s="25" t="s">
        <v>381</v>
      </c>
      <c r="J219" s="25" t="s">
        <v>51</v>
      </c>
      <c r="K219" s="25" t="s">
        <v>130</v>
      </c>
      <c r="L219" s="25" t="s">
        <v>53</v>
      </c>
      <c r="O219" s="25" t="s">
        <v>54</v>
      </c>
      <c r="P219" s="25" t="s">
        <v>1083</v>
      </c>
      <c r="Q219" s="25" t="s">
        <v>671</v>
      </c>
      <c r="R219" s="25" t="s">
        <v>1375</v>
      </c>
      <c r="S219" s="25" t="s">
        <v>58</v>
      </c>
      <c r="T219" s="25" t="s">
        <v>1085</v>
      </c>
      <c r="U219" s="25" t="s">
        <v>1067</v>
      </c>
    </row>
    <row r="220" spans="1:21" ht="44.25" customHeight="1">
      <c r="A220" s="25" t="s">
        <v>1070</v>
      </c>
      <c r="B220" s="25" t="s">
        <v>45</v>
      </c>
      <c r="C220" s="25" t="s">
        <v>46</v>
      </c>
      <c r="D220" s="25" t="s">
        <v>47</v>
      </c>
      <c r="E220" s="25" t="s">
        <v>1064</v>
      </c>
      <c r="F220" s="25" t="s">
        <v>1065</v>
      </c>
      <c r="G220" s="25" t="s">
        <v>88</v>
      </c>
      <c r="H220" s="25" t="s">
        <v>91</v>
      </c>
      <c r="I220" s="25" t="s">
        <v>92</v>
      </c>
      <c r="J220" s="25" t="s">
        <v>73</v>
      </c>
      <c r="K220" s="25" t="s">
        <v>74</v>
      </c>
      <c r="L220" s="25" t="s">
        <v>269</v>
      </c>
      <c r="M220" s="25" t="s">
        <v>54</v>
      </c>
      <c r="N220" s="25" t="s">
        <v>54</v>
      </c>
      <c r="P220" s="25" t="s">
        <v>53</v>
      </c>
      <c r="Q220" s="25" t="s">
        <v>1071</v>
      </c>
      <c r="R220" s="25" t="s">
        <v>77</v>
      </c>
      <c r="S220" s="25" t="s">
        <v>58</v>
      </c>
      <c r="T220" s="25" t="s">
        <v>1072</v>
      </c>
      <c r="U220" s="25" t="s">
        <v>1067</v>
      </c>
    </row>
    <row r="221" spans="1:21" ht="44.25" customHeight="1">
      <c r="A221" s="25" t="s">
        <v>1091</v>
      </c>
      <c r="B221" s="25" t="s">
        <v>45</v>
      </c>
      <c r="C221" s="25" t="s">
        <v>46</v>
      </c>
      <c r="D221" s="25" t="s">
        <v>47</v>
      </c>
      <c r="E221" s="25" t="s">
        <v>1064</v>
      </c>
      <c r="F221" s="25" t="s">
        <v>1065</v>
      </c>
      <c r="G221" s="25" t="s">
        <v>172</v>
      </c>
      <c r="H221" s="25" t="s">
        <v>91</v>
      </c>
      <c r="I221" s="25" t="s">
        <v>92</v>
      </c>
      <c r="J221" s="25" t="s">
        <v>73</v>
      </c>
      <c r="K221" s="25" t="s">
        <v>173</v>
      </c>
      <c r="L221" s="25" t="s">
        <v>53</v>
      </c>
      <c r="M221" s="25" t="s">
        <v>54</v>
      </c>
      <c r="N221" s="25" t="s">
        <v>54</v>
      </c>
      <c r="P221" s="25" t="s">
        <v>1092</v>
      </c>
      <c r="Q221" s="25" t="s">
        <v>76</v>
      </c>
      <c r="R221" s="25" t="s">
        <v>133</v>
      </c>
      <c r="S221" s="25" t="s">
        <v>58</v>
      </c>
      <c r="T221" s="25" t="s">
        <v>1093</v>
      </c>
      <c r="U221" s="25" t="s">
        <v>1094</v>
      </c>
    </row>
    <row r="222" spans="1:21" ht="44.25" customHeight="1">
      <c r="A222" s="25" t="s">
        <v>1164</v>
      </c>
      <c r="B222" s="25" t="s">
        <v>45</v>
      </c>
      <c r="C222" s="25" t="s">
        <v>46</v>
      </c>
      <c r="D222" s="25" t="s">
        <v>47</v>
      </c>
      <c r="E222" s="25" t="s">
        <v>1161</v>
      </c>
      <c r="F222" s="25" t="s">
        <v>1162</v>
      </c>
      <c r="G222" s="25" t="s">
        <v>95</v>
      </c>
      <c r="H222" s="25">
        <v>179</v>
      </c>
      <c r="I222" s="25">
        <v>585</v>
      </c>
      <c r="J222" s="25" t="s">
        <v>73</v>
      </c>
      <c r="K222" s="25" t="s">
        <v>98</v>
      </c>
      <c r="L222" s="25" t="s">
        <v>53</v>
      </c>
      <c r="O222" s="25" t="s">
        <v>54</v>
      </c>
      <c r="P222" s="25" t="s">
        <v>55</v>
      </c>
      <c r="Q222" s="25" t="s">
        <v>1165</v>
      </c>
      <c r="R222" s="25" t="s">
        <v>478</v>
      </c>
      <c r="S222" s="25" t="s">
        <v>58</v>
      </c>
      <c r="T222" s="25" t="s">
        <v>1166</v>
      </c>
      <c r="U222" s="25" t="s">
        <v>1167</v>
      </c>
    </row>
    <row r="223" spans="1:21" ht="44.25" customHeight="1">
      <c r="A223" s="25" t="s">
        <v>1191</v>
      </c>
      <c r="B223" s="25" t="s">
        <v>45</v>
      </c>
      <c r="C223" s="25" t="s">
        <v>46</v>
      </c>
      <c r="D223" s="25" t="s">
        <v>47</v>
      </c>
      <c r="E223" s="25" t="s">
        <v>1161</v>
      </c>
      <c r="F223" s="25" t="s">
        <v>1162</v>
      </c>
      <c r="G223" s="25" t="s">
        <v>136</v>
      </c>
      <c r="H223" s="25">
        <v>185</v>
      </c>
      <c r="I223" s="25">
        <v>588</v>
      </c>
      <c r="J223" s="25" t="s">
        <v>73</v>
      </c>
      <c r="K223" s="25" t="s">
        <v>137</v>
      </c>
      <c r="L223" s="25" t="s">
        <v>53</v>
      </c>
      <c r="M223" s="25" t="s">
        <v>54</v>
      </c>
      <c r="P223" s="25" t="s">
        <v>55</v>
      </c>
      <c r="Q223" s="25" t="s">
        <v>56</v>
      </c>
      <c r="R223" s="25" t="s">
        <v>140</v>
      </c>
      <c r="S223" s="25" t="s">
        <v>58</v>
      </c>
      <c r="T223" s="25" t="s">
        <v>1193</v>
      </c>
      <c r="U223" s="25" t="s">
        <v>1194</v>
      </c>
    </row>
    <row r="224" spans="1:21" ht="44.25" customHeight="1">
      <c r="A224" s="25" t="s">
        <v>1195</v>
      </c>
      <c r="B224" s="25" t="s">
        <v>45</v>
      </c>
      <c r="C224" s="25" t="s">
        <v>46</v>
      </c>
      <c r="D224" s="25" t="s">
        <v>47</v>
      </c>
      <c r="E224" s="25" t="s">
        <v>1161</v>
      </c>
      <c r="F224" s="25" t="s">
        <v>1162</v>
      </c>
      <c r="G224" s="25" t="s">
        <v>136</v>
      </c>
      <c r="H224" s="25">
        <v>188</v>
      </c>
      <c r="I224" s="25">
        <v>589</v>
      </c>
      <c r="J224" s="25" t="s">
        <v>73</v>
      </c>
      <c r="K224" s="25" t="s">
        <v>137</v>
      </c>
      <c r="L224" s="25" t="s">
        <v>53</v>
      </c>
      <c r="N224" s="25" t="s">
        <v>54</v>
      </c>
      <c r="P224" s="25" t="s">
        <v>55</v>
      </c>
      <c r="Q224" s="25" t="s">
        <v>56</v>
      </c>
      <c r="R224" s="25" t="s">
        <v>140</v>
      </c>
      <c r="S224" s="25" t="s">
        <v>58</v>
      </c>
      <c r="T224" s="25" t="s">
        <v>1197</v>
      </c>
      <c r="U224" s="25" t="s">
        <v>1194</v>
      </c>
    </row>
    <row r="225" spans="1:21" ht="44.25" customHeight="1">
      <c r="A225" s="25" t="s">
        <v>1198</v>
      </c>
      <c r="B225" s="25" t="s">
        <v>45</v>
      </c>
      <c r="C225" s="25" t="s">
        <v>46</v>
      </c>
      <c r="D225" s="25" t="s">
        <v>47</v>
      </c>
      <c r="E225" s="25" t="s">
        <v>1161</v>
      </c>
      <c r="F225" s="25" t="s">
        <v>1162</v>
      </c>
      <c r="G225" s="25" t="s">
        <v>136</v>
      </c>
      <c r="H225" s="25">
        <v>189</v>
      </c>
      <c r="I225" s="25">
        <v>590</v>
      </c>
      <c r="J225" s="25" t="s">
        <v>73</v>
      </c>
      <c r="K225" s="25" t="s">
        <v>137</v>
      </c>
      <c r="L225" s="25" t="s">
        <v>53</v>
      </c>
      <c r="O225" s="25" t="s">
        <v>54</v>
      </c>
      <c r="P225" s="25" t="s">
        <v>55</v>
      </c>
      <c r="Q225" s="25" t="s">
        <v>56</v>
      </c>
      <c r="R225" s="25" t="s">
        <v>140</v>
      </c>
      <c r="S225" s="25" t="s">
        <v>58</v>
      </c>
      <c r="T225" s="25" t="s">
        <v>1200</v>
      </c>
      <c r="U225" s="25" t="s">
        <v>1194</v>
      </c>
    </row>
    <row r="226" spans="1:21" ht="44.25" customHeight="1">
      <c r="A226" s="25" t="s">
        <v>1175</v>
      </c>
      <c r="B226" s="25" t="s">
        <v>45</v>
      </c>
      <c r="C226" s="25" t="s">
        <v>46</v>
      </c>
      <c r="D226" s="25" t="s">
        <v>47</v>
      </c>
      <c r="E226" s="25" t="s">
        <v>1161</v>
      </c>
      <c r="F226" s="25" t="s">
        <v>1162</v>
      </c>
      <c r="G226" s="25" t="s">
        <v>118</v>
      </c>
      <c r="H226" s="25" t="s">
        <v>96</v>
      </c>
      <c r="I226" s="25" t="s">
        <v>97</v>
      </c>
      <c r="J226" s="25" t="s">
        <v>73</v>
      </c>
      <c r="K226" s="25" t="s">
        <v>2118</v>
      </c>
      <c r="L226" s="25" t="s">
        <v>53</v>
      </c>
      <c r="M226" s="25" t="s">
        <v>54</v>
      </c>
      <c r="N226" s="25" t="s">
        <v>54</v>
      </c>
      <c r="O226" s="25" t="s">
        <v>54</v>
      </c>
      <c r="P226" s="25" t="s">
        <v>108</v>
      </c>
      <c r="Q226" s="25" t="s">
        <v>108</v>
      </c>
      <c r="R226" s="25" t="s">
        <v>108</v>
      </c>
      <c r="S226" s="25" t="s">
        <v>108</v>
      </c>
      <c r="T226" s="25" t="s">
        <v>122</v>
      </c>
      <c r="U226" s="25" t="s">
        <v>1176</v>
      </c>
    </row>
    <row r="227" spans="1:21" ht="44.25" customHeight="1">
      <c r="A227" s="25" t="s">
        <v>1172</v>
      </c>
      <c r="B227" s="25" t="s">
        <v>45</v>
      </c>
      <c r="C227" s="25" t="s">
        <v>46</v>
      </c>
      <c r="D227" s="25" t="s">
        <v>47</v>
      </c>
      <c r="E227" s="25" t="s">
        <v>1161</v>
      </c>
      <c r="F227" s="25" t="s">
        <v>1162</v>
      </c>
      <c r="G227" s="25" t="s">
        <v>104</v>
      </c>
      <c r="H227" s="25" t="s">
        <v>157</v>
      </c>
      <c r="I227" s="25" t="s">
        <v>158</v>
      </c>
      <c r="J227" s="25" t="s">
        <v>73</v>
      </c>
      <c r="K227" s="25" t="s">
        <v>2119</v>
      </c>
      <c r="L227" s="25" t="s">
        <v>53</v>
      </c>
      <c r="M227" s="25" t="s">
        <v>54</v>
      </c>
      <c r="N227" s="25" t="s">
        <v>54</v>
      </c>
      <c r="O227" s="25" t="s">
        <v>54</v>
      </c>
      <c r="P227" s="25" t="s">
        <v>108</v>
      </c>
      <c r="Q227" s="25" t="s">
        <v>108</v>
      </c>
      <c r="R227" s="25" t="s">
        <v>108</v>
      </c>
      <c r="S227" s="25" t="s">
        <v>108</v>
      </c>
      <c r="T227" s="25" t="s">
        <v>159</v>
      </c>
      <c r="U227" s="25" t="s">
        <v>1173</v>
      </c>
    </row>
    <row r="228" spans="1:21" ht="44.25" customHeight="1">
      <c r="A228" s="25" t="s">
        <v>1178</v>
      </c>
      <c r="B228" s="25" t="s">
        <v>45</v>
      </c>
      <c r="C228" s="25" t="s">
        <v>46</v>
      </c>
      <c r="D228" s="25" t="s">
        <v>47</v>
      </c>
      <c r="E228" s="25" t="s">
        <v>1161</v>
      </c>
      <c r="F228" s="25" t="s">
        <v>1162</v>
      </c>
      <c r="G228" s="25" t="s">
        <v>127</v>
      </c>
      <c r="H228" s="25" t="s">
        <v>380</v>
      </c>
      <c r="I228" s="25" t="s">
        <v>381</v>
      </c>
      <c r="J228" s="25" t="s">
        <v>51</v>
      </c>
      <c r="K228" s="25" t="s">
        <v>130</v>
      </c>
      <c r="L228" s="25" t="s">
        <v>53</v>
      </c>
      <c r="O228" s="25" t="s">
        <v>54</v>
      </c>
      <c r="P228" s="25" t="s">
        <v>1179</v>
      </c>
      <c r="Q228" s="25" t="s">
        <v>671</v>
      </c>
      <c r="R228" s="25" t="s">
        <v>333</v>
      </c>
      <c r="S228" s="25" t="s">
        <v>58</v>
      </c>
      <c r="T228" s="25" t="s">
        <v>1180</v>
      </c>
      <c r="U228" s="25" t="s">
        <v>1167</v>
      </c>
    </row>
    <row r="229" spans="1:21" ht="44.25" customHeight="1">
      <c r="A229" s="25" t="s">
        <v>1184</v>
      </c>
      <c r="B229" s="25" t="s">
        <v>45</v>
      </c>
      <c r="C229" s="25" t="s">
        <v>46</v>
      </c>
      <c r="D229" s="25" t="s">
        <v>47</v>
      </c>
      <c r="E229" s="25" t="s">
        <v>1161</v>
      </c>
      <c r="F229" s="25" t="s">
        <v>1162</v>
      </c>
      <c r="G229" s="25" t="s">
        <v>172</v>
      </c>
      <c r="H229" s="25" t="s">
        <v>91</v>
      </c>
      <c r="I229" s="25" t="s">
        <v>92</v>
      </c>
      <c r="J229" s="25" t="s">
        <v>73</v>
      </c>
      <c r="K229" s="25" t="s">
        <v>173</v>
      </c>
      <c r="L229" s="25" t="s">
        <v>53</v>
      </c>
      <c r="M229" s="25" t="s">
        <v>54</v>
      </c>
      <c r="N229" s="25" t="s">
        <v>54</v>
      </c>
      <c r="P229" s="25" t="s">
        <v>1185</v>
      </c>
      <c r="Q229" s="25" t="s">
        <v>76</v>
      </c>
      <c r="R229" s="25" t="s">
        <v>133</v>
      </c>
      <c r="S229" s="25" t="s">
        <v>58</v>
      </c>
      <c r="T229" s="25" t="s">
        <v>1186</v>
      </c>
      <c r="U229" s="25" t="s">
        <v>1187</v>
      </c>
    </row>
    <row r="230" spans="1:21" ht="44.25" customHeight="1">
      <c r="A230" s="25" t="s">
        <v>1462</v>
      </c>
      <c r="B230" s="25" t="s">
        <v>45</v>
      </c>
      <c r="C230" s="25" t="s">
        <v>46</v>
      </c>
      <c r="D230" s="25" t="s">
        <v>47</v>
      </c>
      <c r="E230" s="25" t="s">
        <v>1463</v>
      </c>
      <c r="F230" s="25" t="s">
        <v>1464</v>
      </c>
      <c r="G230" s="25" t="s">
        <v>104</v>
      </c>
      <c r="H230" s="25">
        <v>175</v>
      </c>
      <c r="I230" s="25">
        <v>583</v>
      </c>
      <c r="J230" s="25" t="s">
        <v>73</v>
      </c>
      <c r="K230" s="25" t="s">
        <v>2119</v>
      </c>
      <c r="L230" s="25" t="s">
        <v>53</v>
      </c>
      <c r="M230" s="25" t="s">
        <v>54</v>
      </c>
      <c r="P230" s="25" t="s">
        <v>108</v>
      </c>
      <c r="Q230" s="25" t="s">
        <v>108</v>
      </c>
      <c r="R230" s="25" t="s">
        <v>108</v>
      </c>
      <c r="S230" s="25" t="s">
        <v>108</v>
      </c>
      <c r="T230" s="25" t="s">
        <v>208</v>
      </c>
      <c r="U230" s="25" t="s">
        <v>1465</v>
      </c>
    </row>
    <row r="231" spans="1:21" ht="44.25" customHeight="1">
      <c r="A231" s="25" t="s">
        <v>1470</v>
      </c>
      <c r="B231" s="25" t="s">
        <v>45</v>
      </c>
      <c r="C231" s="25" t="s">
        <v>46</v>
      </c>
      <c r="D231" s="25" t="s">
        <v>47</v>
      </c>
      <c r="E231" s="25" t="s">
        <v>1463</v>
      </c>
      <c r="F231" s="25" t="s">
        <v>1464</v>
      </c>
      <c r="G231" s="25" t="s">
        <v>179</v>
      </c>
      <c r="H231" s="25">
        <v>185</v>
      </c>
      <c r="I231" s="25">
        <v>588</v>
      </c>
      <c r="J231" s="25" t="s">
        <v>73</v>
      </c>
      <c r="K231" s="25" t="s">
        <v>180</v>
      </c>
      <c r="L231" s="25" t="s">
        <v>53</v>
      </c>
      <c r="M231" s="25" t="s">
        <v>54</v>
      </c>
      <c r="P231" s="25" t="s">
        <v>216</v>
      </c>
      <c r="Q231" s="25" t="s">
        <v>56</v>
      </c>
      <c r="R231" s="25" t="s">
        <v>68</v>
      </c>
      <c r="S231" s="25" t="s">
        <v>58</v>
      </c>
      <c r="T231" s="25" t="s">
        <v>1471</v>
      </c>
      <c r="U231" s="25" t="s">
        <v>1472</v>
      </c>
    </row>
    <row r="232" spans="1:21" ht="44.25" customHeight="1">
      <c r="A232" s="25" t="s">
        <v>1473</v>
      </c>
      <c r="B232" s="25" t="s">
        <v>45</v>
      </c>
      <c r="C232" s="25" t="s">
        <v>46</v>
      </c>
      <c r="D232" s="25" t="s">
        <v>47</v>
      </c>
      <c r="E232" s="25" t="s">
        <v>1463</v>
      </c>
      <c r="F232" s="25" t="s">
        <v>1464</v>
      </c>
      <c r="G232" s="25" t="s">
        <v>179</v>
      </c>
      <c r="H232" s="25">
        <v>188</v>
      </c>
      <c r="I232" s="25">
        <v>589</v>
      </c>
      <c r="J232" s="25" t="s">
        <v>73</v>
      </c>
      <c r="K232" s="25" t="s">
        <v>180</v>
      </c>
      <c r="L232" s="25" t="s">
        <v>53</v>
      </c>
      <c r="N232" s="25" t="s">
        <v>54</v>
      </c>
      <c r="P232" s="25" t="s">
        <v>216</v>
      </c>
      <c r="Q232" s="25" t="s">
        <v>56</v>
      </c>
      <c r="R232" s="25" t="s">
        <v>68</v>
      </c>
      <c r="S232" s="25" t="s">
        <v>58</v>
      </c>
      <c r="T232" s="25" t="s">
        <v>1474</v>
      </c>
      <c r="U232" s="25" t="s">
        <v>1475</v>
      </c>
    </row>
    <row r="233" spans="1:21" ht="44.25" customHeight="1">
      <c r="A233" s="25" t="s">
        <v>1467</v>
      </c>
      <c r="B233" s="25" t="s">
        <v>45</v>
      </c>
      <c r="C233" s="25" t="s">
        <v>46</v>
      </c>
      <c r="D233" s="25" t="s">
        <v>47</v>
      </c>
      <c r="E233" s="25" t="s">
        <v>1463</v>
      </c>
      <c r="F233" s="25" t="s">
        <v>1464</v>
      </c>
      <c r="G233" s="25" t="s">
        <v>118</v>
      </c>
      <c r="H233" s="25" t="s">
        <v>91</v>
      </c>
      <c r="I233" s="25" t="s">
        <v>92</v>
      </c>
      <c r="J233" s="25" t="s">
        <v>73</v>
      </c>
      <c r="K233" s="25" t="s">
        <v>2118</v>
      </c>
      <c r="L233" s="25" t="s">
        <v>53</v>
      </c>
      <c r="M233" s="25" t="s">
        <v>54</v>
      </c>
      <c r="N233" s="25" t="s">
        <v>54</v>
      </c>
      <c r="P233" s="25" t="s">
        <v>108</v>
      </c>
      <c r="Q233" s="25" t="s">
        <v>108</v>
      </c>
      <c r="R233" s="25" t="s">
        <v>108</v>
      </c>
      <c r="S233" s="25" t="s">
        <v>108</v>
      </c>
      <c r="T233" s="25" t="s">
        <v>164</v>
      </c>
      <c r="U233" s="25" t="s">
        <v>1468</v>
      </c>
    </row>
    <row r="234" spans="1:21" ht="44.25" customHeight="1">
      <c r="A234" s="25" t="s">
        <v>1118</v>
      </c>
      <c r="B234" s="25" t="s">
        <v>45</v>
      </c>
      <c r="C234" s="25" t="s">
        <v>46</v>
      </c>
      <c r="D234" s="25" t="s">
        <v>47</v>
      </c>
      <c r="E234" s="25" t="s">
        <v>1119</v>
      </c>
      <c r="F234" s="25" t="s">
        <v>1120</v>
      </c>
      <c r="G234" s="25" t="s">
        <v>72</v>
      </c>
      <c r="H234" s="25">
        <v>175</v>
      </c>
      <c r="I234" s="25">
        <v>583</v>
      </c>
      <c r="J234" s="25" t="s">
        <v>73</v>
      </c>
      <c r="K234" s="25" t="s">
        <v>74</v>
      </c>
      <c r="L234" s="25" t="s">
        <v>269</v>
      </c>
      <c r="M234" s="25" t="s">
        <v>54</v>
      </c>
      <c r="P234" s="25" t="s">
        <v>53</v>
      </c>
      <c r="Q234" s="25" t="s">
        <v>76</v>
      </c>
      <c r="R234" s="25" t="s">
        <v>57</v>
      </c>
      <c r="S234" s="25" t="s">
        <v>58</v>
      </c>
      <c r="T234" s="25" t="s">
        <v>1121</v>
      </c>
      <c r="U234" s="25" t="s">
        <v>1122</v>
      </c>
    </row>
    <row r="235" spans="1:21" ht="44.25" customHeight="1">
      <c r="A235" s="25" t="s">
        <v>1123</v>
      </c>
      <c r="B235" s="25" t="s">
        <v>45</v>
      </c>
      <c r="C235" s="25" t="s">
        <v>46</v>
      </c>
      <c r="D235" s="25" t="s">
        <v>47</v>
      </c>
      <c r="E235" s="25" t="s">
        <v>1119</v>
      </c>
      <c r="F235" s="25" t="s">
        <v>1120</v>
      </c>
      <c r="G235" s="25" t="s">
        <v>72</v>
      </c>
      <c r="H235" s="25">
        <v>179</v>
      </c>
      <c r="I235" s="25">
        <v>585</v>
      </c>
      <c r="J235" s="25" t="s">
        <v>73</v>
      </c>
      <c r="K235" s="25" t="s">
        <v>74</v>
      </c>
      <c r="L235" s="25" t="s">
        <v>269</v>
      </c>
      <c r="O235" s="25" t="s">
        <v>54</v>
      </c>
      <c r="P235" s="25" t="s">
        <v>53</v>
      </c>
      <c r="Q235" s="25" t="s">
        <v>76</v>
      </c>
      <c r="R235" s="25" t="s">
        <v>57</v>
      </c>
      <c r="S235" s="25" t="s">
        <v>58</v>
      </c>
      <c r="T235" s="25" t="s">
        <v>1124</v>
      </c>
      <c r="U235" s="25" t="s">
        <v>1122</v>
      </c>
    </row>
    <row r="236" spans="1:21" ht="44.25" customHeight="1">
      <c r="A236" s="25" t="s">
        <v>1150</v>
      </c>
      <c r="B236" s="25" t="s">
        <v>45</v>
      </c>
      <c r="C236" s="25" t="s">
        <v>46</v>
      </c>
      <c r="D236" s="25" t="s">
        <v>47</v>
      </c>
      <c r="E236" s="25" t="s">
        <v>1119</v>
      </c>
      <c r="F236" s="25" t="s">
        <v>1120</v>
      </c>
      <c r="G236" s="25" t="s">
        <v>136</v>
      </c>
      <c r="H236" s="25">
        <v>185</v>
      </c>
      <c r="I236" s="25">
        <v>588</v>
      </c>
      <c r="J236" s="25" t="s">
        <v>73</v>
      </c>
      <c r="K236" s="25" t="s">
        <v>137</v>
      </c>
      <c r="L236" s="25" t="s">
        <v>53</v>
      </c>
      <c r="M236" s="25" t="s">
        <v>54</v>
      </c>
      <c r="P236" s="25" t="s">
        <v>55</v>
      </c>
      <c r="Q236" s="25" t="s">
        <v>56</v>
      </c>
      <c r="R236" s="25" t="s">
        <v>140</v>
      </c>
      <c r="S236" s="25" t="s">
        <v>58</v>
      </c>
      <c r="T236" s="25" t="s">
        <v>1151</v>
      </c>
      <c r="U236" s="25" t="s">
        <v>1152</v>
      </c>
    </row>
    <row r="237" spans="1:21" ht="44.25" customHeight="1">
      <c r="A237" s="25" t="s">
        <v>1145</v>
      </c>
      <c r="B237" s="25" t="s">
        <v>45</v>
      </c>
      <c r="C237" s="25" t="s">
        <v>46</v>
      </c>
      <c r="D237" s="25" t="s">
        <v>47</v>
      </c>
      <c r="E237" s="25" t="s">
        <v>1119</v>
      </c>
      <c r="F237" s="25" t="s">
        <v>1120</v>
      </c>
      <c r="G237" s="25" t="s">
        <v>518</v>
      </c>
      <c r="H237" s="25">
        <v>185</v>
      </c>
      <c r="I237" s="25">
        <v>588</v>
      </c>
      <c r="J237" s="25" t="s">
        <v>73</v>
      </c>
      <c r="K237" s="25" t="s">
        <v>519</v>
      </c>
      <c r="L237" s="25" t="s">
        <v>53</v>
      </c>
      <c r="M237" s="25" t="s">
        <v>54</v>
      </c>
      <c r="P237" s="25" t="s">
        <v>274</v>
      </c>
      <c r="Q237" s="25" t="s">
        <v>56</v>
      </c>
      <c r="R237" s="25" t="s">
        <v>68</v>
      </c>
      <c r="S237" s="25" t="s">
        <v>58</v>
      </c>
      <c r="T237" s="25" t="s">
        <v>521</v>
      </c>
      <c r="U237" s="25" t="s">
        <v>1146</v>
      </c>
    </row>
    <row r="238" spans="1:21" ht="44.25" customHeight="1">
      <c r="A238" s="25" t="s">
        <v>1125</v>
      </c>
      <c r="B238" s="25" t="s">
        <v>45</v>
      </c>
      <c r="C238" s="25" t="s">
        <v>46</v>
      </c>
      <c r="D238" s="25" t="s">
        <v>47</v>
      </c>
      <c r="E238" s="25" t="s">
        <v>1119</v>
      </c>
      <c r="F238" s="25" t="s">
        <v>1120</v>
      </c>
      <c r="G238" s="25" t="s">
        <v>88</v>
      </c>
      <c r="H238" s="25">
        <v>185</v>
      </c>
      <c r="I238" s="25">
        <v>588</v>
      </c>
      <c r="J238" s="25" t="s">
        <v>73</v>
      </c>
      <c r="K238" s="25" t="s">
        <v>74</v>
      </c>
      <c r="L238" s="25" t="s">
        <v>269</v>
      </c>
      <c r="M238" s="25" t="s">
        <v>54</v>
      </c>
      <c r="P238" s="25" t="s">
        <v>53</v>
      </c>
      <c r="Q238" s="25" t="s">
        <v>76</v>
      </c>
      <c r="R238" s="25" t="s">
        <v>57</v>
      </c>
      <c r="S238" s="25" t="s">
        <v>58</v>
      </c>
      <c r="T238" s="25" t="s">
        <v>1126</v>
      </c>
      <c r="U238" s="25" t="s">
        <v>1122</v>
      </c>
    </row>
    <row r="239" spans="1:21" ht="44.25" customHeight="1">
      <c r="A239" s="25" t="s">
        <v>1153</v>
      </c>
      <c r="B239" s="25" t="s">
        <v>45</v>
      </c>
      <c r="C239" s="25" t="s">
        <v>46</v>
      </c>
      <c r="D239" s="25" t="s">
        <v>47</v>
      </c>
      <c r="E239" s="25" t="s">
        <v>1119</v>
      </c>
      <c r="F239" s="25" t="s">
        <v>1120</v>
      </c>
      <c r="G239" s="25" t="s">
        <v>136</v>
      </c>
      <c r="H239" s="25">
        <v>188</v>
      </c>
      <c r="I239" s="25">
        <v>589</v>
      </c>
      <c r="J239" s="25" t="s">
        <v>73</v>
      </c>
      <c r="K239" s="25" t="s">
        <v>137</v>
      </c>
      <c r="L239" s="25" t="s">
        <v>53</v>
      </c>
      <c r="N239" s="25" t="s">
        <v>54</v>
      </c>
      <c r="P239" s="25" t="s">
        <v>55</v>
      </c>
      <c r="Q239" s="25" t="s">
        <v>56</v>
      </c>
      <c r="R239" s="25" t="s">
        <v>140</v>
      </c>
      <c r="S239" s="25" t="s">
        <v>58</v>
      </c>
      <c r="T239" s="25" t="s">
        <v>1155</v>
      </c>
      <c r="U239" s="25" t="s">
        <v>1152</v>
      </c>
    </row>
    <row r="240" spans="1:21" ht="44.25" customHeight="1">
      <c r="A240" s="25" t="s">
        <v>1148</v>
      </c>
      <c r="B240" s="25" t="s">
        <v>45</v>
      </c>
      <c r="C240" s="25" t="s">
        <v>46</v>
      </c>
      <c r="D240" s="25" t="s">
        <v>47</v>
      </c>
      <c r="E240" s="25" t="s">
        <v>1119</v>
      </c>
      <c r="F240" s="25" t="s">
        <v>1120</v>
      </c>
      <c r="G240" s="25" t="s">
        <v>518</v>
      </c>
      <c r="H240" s="25">
        <v>188</v>
      </c>
      <c r="I240" s="25">
        <v>589</v>
      </c>
      <c r="J240" s="25" t="s">
        <v>73</v>
      </c>
      <c r="K240" s="25" t="s">
        <v>519</v>
      </c>
      <c r="L240" s="25" t="s">
        <v>53</v>
      </c>
      <c r="N240" s="25" t="s">
        <v>54</v>
      </c>
      <c r="P240" s="25" t="s">
        <v>274</v>
      </c>
      <c r="Q240" s="25" t="s">
        <v>56</v>
      </c>
      <c r="R240" s="25" t="s">
        <v>68</v>
      </c>
      <c r="S240" s="25" t="s">
        <v>58</v>
      </c>
      <c r="T240" s="25" t="s">
        <v>521</v>
      </c>
      <c r="U240" s="25" t="s">
        <v>1146</v>
      </c>
    </row>
    <row r="241" spans="1:21" ht="44.25" customHeight="1">
      <c r="A241" s="25" t="s">
        <v>1156</v>
      </c>
      <c r="B241" s="25" t="s">
        <v>45</v>
      </c>
      <c r="C241" s="25" t="s">
        <v>46</v>
      </c>
      <c r="D241" s="25" t="s">
        <v>47</v>
      </c>
      <c r="E241" s="25" t="s">
        <v>1119</v>
      </c>
      <c r="F241" s="25" t="s">
        <v>1120</v>
      </c>
      <c r="G241" s="25" t="s">
        <v>136</v>
      </c>
      <c r="H241" s="25">
        <v>189</v>
      </c>
      <c r="I241" s="25">
        <v>590</v>
      </c>
      <c r="J241" s="25" t="s">
        <v>73</v>
      </c>
      <c r="K241" s="25" t="s">
        <v>137</v>
      </c>
      <c r="L241" s="25" t="s">
        <v>53</v>
      </c>
      <c r="O241" s="25" t="s">
        <v>54</v>
      </c>
      <c r="P241" s="25" t="s">
        <v>55</v>
      </c>
      <c r="Q241" s="25" t="s">
        <v>56</v>
      </c>
      <c r="R241" s="25" t="s">
        <v>140</v>
      </c>
      <c r="S241" s="25" t="s">
        <v>58</v>
      </c>
      <c r="T241" s="25" t="s">
        <v>1158</v>
      </c>
      <c r="U241" s="25" t="s">
        <v>1152</v>
      </c>
    </row>
    <row r="242" spans="1:21" ht="44.25" customHeight="1">
      <c r="A242" s="25" t="s">
        <v>1127</v>
      </c>
      <c r="B242" s="25" t="s">
        <v>45</v>
      </c>
      <c r="C242" s="25" t="s">
        <v>46</v>
      </c>
      <c r="D242" s="25" t="s">
        <v>47</v>
      </c>
      <c r="E242" s="25" t="s">
        <v>1119</v>
      </c>
      <c r="F242" s="25" t="s">
        <v>1120</v>
      </c>
      <c r="G242" s="25" t="s">
        <v>88</v>
      </c>
      <c r="H242" s="25">
        <v>189</v>
      </c>
      <c r="I242" s="25">
        <v>590</v>
      </c>
      <c r="J242" s="25" t="s">
        <v>73</v>
      </c>
      <c r="K242" s="25" t="s">
        <v>74</v>
      </c>
      <c r="L242" s="25" t="s">
        <v>269</v>
      </c>
      <c r="O242" s="25" t="s">
        <v>54</v>
      </c>
      <c r="P242" s="25" t="s">
        <v>53</v>
      </c>
      <c r="Q242" s="25" t="s">
        <v>76</v>
      </c>
      <c r="R242" s="25" t="s">
        <v>57</v>
      </c>
      <c r="S242" s="25" t="s">
        <v>58</v>
      </c>
      <c r="T242" s="25" t="s">
        <v>1128</v>
      </c>
      <c r="U242" s="25" t="s">
        <v>1122</v>
      </c>
    </row>
    <row r="243" spans="1:21" ht="44.25" customHeight="1">
      <c r="A243" s="25" t="s">
        <v>1132</v>
      </c>
      <c r="B243" s="25" t="s">
        <v>45</v>
      </c>
      <c r="C243" s="25" t="s">
        <v>46</v>
      </c>
      <c r="D243" s="25" t="s">
        <v>47</v>
      </c>
      <c r="E243" s="25" t="s">
        <v>1119</v>
      </c>
      <c r="F243" s="25" t="s">
        <v>1120</v>
      </c>
      <c r="G243" s="25" t="s">
        <v>118</v>
      </c>
      <c r="H243" s="25" t="s">
        <v>96</v>
      </c>
      <c r="I243" s="25" t="s">
        <v>97</v>
      </c>
      <c r="J243" s="25" t="s">
        <v>73</v>
      </c>
      <c r="K243" s="25" t="s">
        <v>2118</v>
      </c>
      <c r="L243" s="25" t="s">
        <v>53</v>
      </c>
      <c r="M243" s="25" t="s">
        <v>54</v>
      </c>
      <c r="N243" s="25" t="s">
        <v>54</v>
      </c>
      <c r="O243" s="25" t="s">
        <v>54</v>
      </c>
      <c r="P243" s="25" t="s">
        <v>108</v>
      </c>
      <c r="Q243" s="25" t="s">
        <v>108</v>
      </c>
      <c r="R243" s="25" t="s">
        <v>108</v>
      </c>
      <c r="S243" s="25" t="s">
        <v>108</v>
      </c>
      <c r="T243" s="25" t="s">
        <v>122</v>
      </c>
      <c r="U243" s="25" t="s">
        <v>1133</v>
      </c>
    </row>
    <row r="244" spans="1:21" ht="44.25" customHeight="1">
      <c r="A244" s="25" t="s">
        <v>1129</v>
      </c>
      <c r="B244" s="25" t="s">
        <v>45</v>
      </c>
      <c r="C244" s="25" t="s">
        <v>46</v>
      </c>
      <c r="D244" s="25" t="s">
        <v>47</v>
      </c>
      <c r="E244" s="25" t="s">
        <v>1119</v>
      </c>
      <c r="F244" s="25" t="s">
        <v>1120</v>
      </c>
      <c r="G244" s="25" t="s">
        <v>104</v>
      </c>
      <c r="H244" s="25" t="s">
        <v>157</v>
      </c>
      <c r="I244" s="25" t="s">
        <v>158</v>
      </c>
      <c r="J244" s="25" t="s">
        <v>73</v>
      </c>
      <c r="K244" s="25" t="s">
        <v>2119</v>
      </c>
      <c r="L244" s="25" t="s">
        <v>53</v>
      </c>
      <c r="M244" s="25" t="s">
        <v>54</v>
      </c>
      <c r="N244" s="25" t="s">
        <v>54</v>
      </c>
      <c r="O244" s="25" t="s">
        <v>54</v>
      </c>
      <c r="P244" s="25" t="s">
        <v>108</v>
      </c>
      <c r="Q244" s="25" t="s">
        <v>108</v>
      </c>
      <c r="R244" s="25" t="s">
        <v>108</v>
      </c>
      <c r="S244" s="25" t="s">
        <v>108</v>
      </c>
      <c r="T244" s="25" t="s">
        <v>109</v>
      </c>
      <c r="U244" s="25" t="s">
        <v>1130</v>
      </c>
    </row>
    <row r="245" spans="1:21" ht="44.25" customHeight="1">
      <c r="A245" s="25" t="s">
        <v>1135</v>
      </c>
      <c r="B245" s="25" t="s">
        <v>45</v>
      </c>
      <c r="C245" s="25" t="s">
        <v>46</v>
      </c>
      <c r="D245" s="25" t="s">
        <v>47</v>
      </c>
      <c r="E245" s="25" t="s">
        <v>1119</v>
      </c>
      <c r="F245" s="25" t="s">
        <v>1120</v>
      </c>
      <c r="G245" s="25" t="s">
        <v>286</v>
      </c>
      <c r="H245" s="25" t="s">
        <v>380</v>
      </c>
      <c r="I245" s="25" t="s">
        <v>381</v>
      </c>
      <c r="J245" s="25" t="s">
        <v>73</v>
      </c>
      <c r="K245" s="25" t="s">
        <v>287</v>
      </c>
      <c r="L245" s="25" t="s">
        <v>53</v>
      </c>
      <c r="O245" s="25" t="s">
        <v>54</v>
      </c>
      <c r="P245" s="25" t="s">
        <v>139</v>
      </c>
      <c r="Q245" s="25" t="s">
        <v>375</v>
      </c>
      <c r="R245" s="25" t="s">
        <v>376</v>
      </c>
      <c r="S245" s="25" t="s">
        <v>58</v>
      </c>
      <c r="T245" s="25" t="s">
        <v>1136</v>
      </c>
      <c r="U245" s="25" t="s">
        <v>1137</v>
      </c>
    </row>
    <row r="246" spans="1:21" ht="44.25" customHeight="1">
      <c r="A246" s="25" t="s">
        <v>1139</v>
      </c>
      <c r="B246" s="25" t="s">
        <v>45</v>
      </c>
      <c r="C246" s="25" t="s">
        <v>46</v>
      </c>
      <c r="D246" s="25" t="s">
        <v>47</v>
      </c>
      <c r="E246" s="25" t="s">
        <v>1119</v>
      </c>
      <c r="F246" s="25" t="s">
        <v>1120</v>
      </c>
      <c r="G246" s="25" t="s">
        <v>172</v>
      </c>
      <c r="H246" s="25" t="s">
        <v>91</v>
      </c>
      <c r="I246" s="25" t="s">
        <v>92</v>
      </c>
      <c r="J246" s="25" t="s">
        <v>73</v>
      </c>
      <c r="K246" s="25" t="s">
        <v>173</v>
      </c>
      <c r="L246" s="25" t="s">
        <v>53</v>
      </c>
      <c r="M246" s="25" t="s">
        <v>54</v>
      </c>
      <c r="N246" s="25" t="s">
        <v>54</v>
      </c>
      <c r="P246" s="25" t="s">
        <v>1140</v>
      </c>
      <c r="Q246" s="25" t="s">
        <v>76</v>
      </c>
      <c r="R246" s="25" t="s">
        <v>133</v>
      </c>
      <c r="S246" s="25" t="s">
        <v>58</v>
      </c>
      <c r="T246" s="25" t="s">
        <v>1141</v>
      </c>
      <c r="U246" s="25" t="s">
        <v>1142</v>
      </c>
    </row>
    <row r="247" spans="1:21" ht="44.25" customHeight="1">
      <c r="A247" s="25" t="s">
        <v>1214</v>
      </c>
      <c r="B247" s="25" t="s">
        <v>45</v>
      </c>
      <c r="C247" s="25" t="s">
        <v>46</v>
      </c>
      <c r="D247" s="25" t="s">
        <v>47</v>
      </c>
      <c r="E247" s="25" t="s">
        <v>1203</v>
      </c>
      <c r="F247" s="25" t="s">
        <v>1204</v>
      </c>
      <c r="G247" s="25" t="s">
        <v>179</v>
      </c>
      <c r="H247" s="25">
        <v>185</v>
      </c>
      <c r="I247" s="25">
        <v>588</v>
      </c>
      <c r="J247" s="25" t="s">
        <v>73</v>
      </c>
      <c r="K247" s="25" t="s">
        <v>180</v>
      </c>
      <c r="L247" s="25" t="s">
        <v>53</v>
      </c>
      <c r="M247" s="25" t="s">
        <v>54</v>
      </c>
      <c r="P247" s="25" t="s">
        <v>1215</v>
      </c>
      <c r="Q247" s="25" t="s">
        <v>56</v>
      </c>
      <c r="R247" s="25" t="s">
        <v>68</v>
      </c>
      <c r="S247" s="25" t="s">
        <v>58</v>
      </c>
      <c r="T247" s="25" t="s">
        <v>1216</v>
      </c>
      <c r="U247" s="25" t="s">
        <v>1217</v>
      </c>
    </row>
    <row r="248" spans="1:21" ht="44.25" customHeight="1">
      <c r="A248" s="25" t="s">
        <v>1211</v>
      </c>
      <c r="B248" s="25" t="s">
        <v>45</v>
      </c>
      <c r="C248" s="25" t="s">
        <v>46</v>
      </c>
      <c r="D248" s="25" t="s">
        <v>47</v>
      </c>
      <c r="E248" s="25" t="s">
        <v>1203</v>
      </c>
      <c r="F248" s="25" t="s">
        <v>1204</v>
      </c>
      <c r="G248" s="25" t="s">
        <v>118</v>
      </c>
      <c r="H248" s="25">
        <v>188</v>
      </c>
      <c r="I248" s="25">
        <v>589</v>
      </c>
      <c r="J248" s="25" t="s">
        <v>73</v>
      </c>
      <c r="K248" s="25" t="s">
        <v>2118</v>
      </c>
      <c r="L248" s="25" t="s">
        <v>53</v>
      </c>
      <c r="N248" s="25" t="s">
        <v>54</v>
      </c>
      <c r="P248" s="25" t="s">
        <v>108</v>
      </c>
      <c r="Q248" s="25" t="s">
        <v>108</v>
      </c>
      <c r="R248" s="25" t="s">
        <v>108</v>
      </c>
      <c r="S248" s="25" t="s">
        <v>108</v>
      </c>
      <c r="T248" s="25" t="s">
        <v>164</v>
      </c>
      <c r="U248" s="25" t="s">
        <v>1212</v>
      </c>
    </row>
    <row r="249" spans="1:21" ht="44.25" customHeight="1">
      <c r="A249" s="25" t="s">
        <v>1218</v>
      </c>
      <c r="B249" s="25" t="s">
        <v>45</v>
      </c>
      <c r="C249" s="25" t="s">
        <v>46</v>
      </c>
      <c r="D249" s="25" t="s">
        <v>47</v>
      </c>
      <c r="E249" s="25" t="s">
        <v>1203</v>
      </c>
      <c r="F249" s="25" t="s">
        <v>1204</v>
      </c>
      <c r="G249" s="25" t="s">
        <v>179</v>
      </c>
      <c r="H249" s="25">
        <v>188</v>
      </c>
      <c r="I249" s="25">
        <v>589</v>
      </c>
      <c r="J249" s="25" t="s">
        <v>73</v>
      </c>
      <c r="K249" s="25" t="s">
        <v>180</v>
      </c>
      <c r="L249" s="25" t="s">
        <v>53</v>
      </c>
      <c r="N249" s="25" t="s">
        <v>54</v>
      </c>
      <c r="P249" s="25" t="s">
        <v>456</v>
      </c>
      <c r="Q249" s="25" t="s">
        <v>56</v>
      </c>
      <c r="R249" s="25" t="s">
        <v>68</v>
      </c>
      <c r="S249" s="25" t="s">
        <v>58</v>
      </c>
      <c r="T249" s="25" t="s">
        <v>1219</v>
      </c>
      <c r="U249" s="25" t="s">
        <v>1217</v>
      </c>
    </row>
    <row r="250" spans="1:21" ht="44.25" customHeight="1">
      <c r="A250" s="25" t="s">
        <v>1208</v>
      </c>
      <c r="B250" s="25" t="s">
        <v>45</v>
      </c>
      <c r="C250" s="25" t="s">
        <v>46</v>
      </c>
      <c r="D250" s="25" t="s">
        <v>47</v>
      </c>
      <c r="E250" s="25" t="s">
        <v>1203</v>
      </c>
      <c r="F250" s="25" t="s">
        <v>1204</v>
      </c>
      <c r="G250" s="25" t="s">
        <v>104</v>
      </c>
      <c r="H250" s="25" t="s">
        <v>157</v>
      </c>
      <c r="I250" s="25" t="s">
        <v>158</v>
      </c>
      <c r="J250" s="25" t="s">
        <v>73</v>
      </c>
      <c r="K250" s="25" t="s">
        <v>2119</v>
      </c>
      <c r="L250" s="25" t="s">
        <v>53</v>
      </c>
      <c r="M250" s="25" t="s">
        <v>54</v>
      </c>
      <c r="N250" s="25" t="s">
        <v>54</v>
      </c>
      <c r="O250" s="25" t="s">
        <v>54</v>
      </c>
      <c r="P250" s="25" t="s">
        <v>108</v>
      </c>
      <c r="Q250" s="25" t="s">
        <v>108</v>
      </c>
      <c r="R250" s="25" t="s">
        <v>108</v>
      </c>
      <c r="S250" s="25" t="s">
        <v>108</v>
      </c>
      <c r="T250" s="25" t="s">
        <v>109</v>
      </c>
      <c r="U250" s="25" t="s">
        <v>1209</v>
      </c>
    </row>
    <row r="251" spans="1:21" ht="44.25" customHeight="1">
      <c r="A251" s="25" t="s">
        <v>1202</v>
      </c>
      <c r="B251" s="25" t="s">
        <v>45</v>
      </c>
      <c r="C251" s="25" t="s">
        <v>46</v>
      </c>
      <c r="D251" s="25" t="s">
        <v>47</v>
      </c>
      <c r="E251" s="25" t="s">
        <v>1203</v>
      </c>
      <c r="F251" s="25" t="s">
        <v>1204</v>
      </c>
      <c r="G251" s="25" t="s">
        <v>95</v>
      </c>
      <c r="H251" s="25" t="s">
        <v>198</v>
      </c>
      <c r="I251" s="25" t="s">
        <v>199</v>
      </c>
      <c r="J251" s="25" t="s">
        <v>73</v>
      </c>
      <c r="K251" s="25" t="s">
        <v>98</v>
      </c>
      <c r="L251" s="25" t="s">
        <v>53</v>
      </c>
      <c r="M251" s="25" t="s">
        <v>54</v>
      </c>
      <c r="N251" s="25" t="s">
        <v>54</v>
      </c>
      <c r="P251" s="25" t="s">
        <v>55</v>
      </c>
      <c r="Q251" s="25">
        <v>11</v>
      </c>
      <c r="R251" s="25" t="s">
        <v>77</v>
      </c>
      <c r="S251" s="25" t="s">
        <v>58</v>
      </c>
      <c r="T251" s="25" t="s">
        <v>1205</v>
      </c>
      <c r="U251" s="25" t="s">
        <v>1206</v>
      </c>
    </row>
    <row r="252" spans="1:21" ht="44.25" customHeight="1">
      <c r="A252" s="25" t="s">
        <v>1425</v>
      </c>
      <c r="B252" s="25" t="s">
        <v>45</v>
      </c>
      <c r="C252" s="25" t="s">
        <v>46</v>
      </c>
      <c r="D252" s="25" t="s">
        <v>47</v>
      </c>
      <c r="E252" s="25" t="s">
        <v>1426</v>
      </c>
      <c r="F252" s="25" t="s">
        <v>1427</v>
      </c>
      <c r="G252" s="25" t="s">
        <v>72</v>
      </c>
      <c r="H252" s="25">
        <v>175</v>
      </c>
      <c r="I252" s="25">
        <v>583</v>
      </c>
      <c r="J252" s="25" t="s">
        <v>73</v>
      </c>
      <c r="K252" s="25" t="s">
        <v>74</v>
      </c>
      <c r="L252" s="25" t="s">
        <v>482</v>
      </c>
      <c r="M252" s="25" t="s">
        <v>54</v>
      </c>
      <c r="P252" s="25" t="s">
        <v>53</v>
      </c>
      <c r="Q252" s="25" t="s">
        <v>1428</v>
      </c>
      <c r="R252" s="25" t="s">
        <v>57</v>
      </c>
      <c r="S252" s="25" t="s">
        <v>58</v>
      </c>
      <c r="T252" s="25" t="s">
        <v>1429</v>
      </c>
      <c r="U252" s="25" t="s">
        <v>1430</v>
      </c>
    </row>
    <row r="253" spans="1:21" ht="44.25" customHeight="1">
      <c r="A253" s="25" t="s">
        <v>1442</v>
      </c>
      <c r="B253" s="25" t="s">
        <v>45</v>
      </c>
      <c r="C253" s="25" t="s">
        <v>46</v>
      </c>
      <c r="D253" s="25" t="s">
        <v>47</v>
      </c>
      <c r="E253" s="25" t="s">
        <v>1426</v>
      </c>
      <c r="F253" s="25" t="s">
        <v>1427</v>
      </c>
      <c r="G253" s="25" t="s">
        <v>136</v>
      </c>
      <c r="H253" s="25">
        <v>185</v>
      </c>
      <c r="I253" s="25">
        <v>588</v>
      </c>
      <c r="J253" s="25" t="s">
        <v>73</v>
      </c>
      <c r="K253" s="25" t="s">
        <v>137</v>
      </c>
      <c r="L253" s="25" t="s">
        <v>53</v>
      </c>
      <c r="M253" s="25" t="s">
        <v>54</v>
      </c>
      <c r="P253" s="25" t="s">
        <v>55</v>
      </c>
      <c r="Q253" s="25" t="s">
        <v>56</v>
      </c>
      <c r="R253" s="25" t="s">
        <v>140</v>
      </c>
      <c r="S253" s="25" t="s">
        <v>58</v>
      </c>
      <c r="T253" s="25" t="s">
        <v>2125</v>
      </c>
      <c r="U253" s="25" t="s">
        <v>1445</v>
      </c>
    </row>
    <row r="254" spans="1:21" ht="44.25" customHeight="1">
      <c r="A254" s="25" t="s">
        <v>1434</v>
      </c>
      <c r="B254" s="25" t="s">
        <v>45</v>
      </c>
      <c r="C254" s="25" t="s">
        <v>46</v>
      </c>
      <c r="D254" s="25" t="s">
        <v>47</v>
      </c>
      <c r="E254" s="25" t="s">
        <v>1426</v>
      </c>
      <c r="F254" s="25" t="s">
        <v>1427</v>
      </c>
      <c r="G254" s="25" t="s">
        <v>88</v>
      </c>
      <c r="H254" s="25">
        <v>185</v>
      </c>
      <c r="I254" s="25">
        <v>588</v>
      </c>
      <c r="J254" s="25" t="s">
        <v>73</v>
      </c>
      <c r="K254" s="25" t="s">
        <v>74</v>
      </c>
      <c r="L254" s="25" t="s">
        <v>482</v>
      </c>
      <c r="M254" s="25" t="s">
        <v>54</v>
      </c>
      <c r="P254" s="25" t="s">
        <v>53</v>
      </c>
      <c r="Q254" s="25" t="s">
        <v>1428</v>
      </c>
      <c r="R254" s="25" t="s">
        <v>57</v>
      </c>
      <c r="S254" s="25" t="s">
        <v>58</v>
      </c>
      <c r="T254" s="25" t="s">
        <v>1435</v>
      </c>
      <c r="U254" s="25" t="s">
        <v>1430</v>
      </c>
    </row>
    <row r="255" spans="1:21" ht="44.25" customHeight="1">
      <c r="A255" s="25" t="s">
        <v>1449</v>
      </c>
      <c r="B255" s="25" t="s">
        <v>45</v>
      </c>
      <c r="C255" s="25" t="s">
        <v>46</v>
      </c>
      <c r="D255" s="25" t="s">
        <v>47</v>
      </c>
      <c r="E255" s="25" t="s">
        <v>1426</v>
      </c>
      <c r="F255" s="25" t="s">
        <v>1427</v>
      </c>
      <c r="G255" s="25" t="s">
        <v>136</v>
      </c>
      <c r="H255" s="25">
        <v>189</v>
      </c>
      <c r="I255" s="25">
        <v>590</v>
      </c>
      <c r="J255" s="25" t="s">
        <v>73</v>
      </c>
      <c r="K255" s="25" t="s">
        <v>137</v>
      </c>
      <c r="L255" s="25" t="s">
        <v>53</v>
      </c>
      <c r="O255" s="25" t="s">
        <v>54</v>
      </c>
      <c r="P255" s="25" t="s">
        <v>55</v>
      </c>
      <c r="Q255" s="25" t="s">
        <v>56</v>
      </c>
      <c r="R255" s="25" t="s">
        <v>140</v>
      </c>
      <c r="S255" s="25" t="s">
        <v>58</v>
      </c>
      <c r="T255" s="25" t="s">
        <v>721</v>
      </c>
      <c r="U255" s="25" t="s">
        <v>1445</v>
      </c>
    </row>
    <row r="256" spans="1:21" ht="44.25" customHeight="1">
      <c r="A256" s="25" t="s">
        <v>1436</v>
      </c>
      <c r="B256" s="25" t="s">
        <v>45</v>
      </c>
      <c r="C256" s="25" t="s">
        <v>46</v>
      </c>
      <c r="D256" s="25" t="s">
        <v>47</v>
      </c>
      <c r="E256" s="25" t="s">
        <v>1426</v>
      </c>
      <c r="F256" s="25" t="s">
        <v>1427</v>
      </c>
      <c r="G256" s="25" t="s">
        <v>104</v>
      </c>
      <c r="H256" s="25" t="s">
        <v>157</v>
      </c>
      <c r="I256" s="25" t="s">
        <v>158</v>
      </c>
      <c r="J256" s="25" t="s">
        <v>73</v>
      </c>
      <c r="K256" s="25" t="s">
        <v>2119</v>
      </c>
      <c r="L256" s="25" t="s">
        <v>53</v>
      </c>
      <c r="M256" s="25" t="s">
        <v>54</v>
      </c>
      <c r="N256" s="25" t="s">
        <v>54</v>
      </c>
      <c r="O256" s="25" t="s">
        <v>54</v>
      </c>
      <c r="P256" s="25" t="s">
        <v>108</v>
      </c>
      <c r="Q256" s="25" t="s">
        <v>108</v>
      </c>
      <c r="R256" s="25" t="s">
        <v>108</v>
      </c>
      <c r="S256" s="25" t="s">
        <v>108</v>
      </c>
      <c r="T256" s="25" t="s">
        <v>109</v>
      </c>
      <c r="U256" s="25" t="s">
        <v>1437</v>
      </c>
    </row>
    <row r="257" spans="1:21" ht="44.25" customHeight="1">
      <c r="A257" s="25" t="s">
        <v>1439</v>
      </c>
      <c r="B257" s="25" t="s">
        <v>45</v>
      </c>
      <c r="C257" s="25" t="s">
        <v>46</v>
      </c>
      <c r="D257" s="25" t="s">
        <v>47</v>
      </c>
      <c r="E257" s="25" t="s">
        <v>1426</v>
      </c>
      <c r="F257" s="25" t="s">
        <v>1427</v>
      </c>
      <c r="G257" s="25" t="s">
        <v>172</v>
      </c>
      <c r="H257" s="25" t="s">
        <v>91</v>
      </c>
      <c r="I257" s="25" t="s">
        <v>92</v>
      </c>
      <c r="J257" s="25" t="s">
        <v>73</v>
      </c>
      <c r="K257" s="25" t="s">
        <v>173</v>
      </c>
      <c r="L257" s="25" t="s">
        <v>53</v>
      </c>
      <c r="M257" s="25" t="s">
        <v>54</v>
      </c>
      <c r="N257" s="25" t="s">
        <v>54</v>
      </c>
      <c r="P257" s="25" t="s">
        <v>55</v>
      </c>
      <c r="Q257" s="25" t="s">
        <v>76</v>
      </c>
      <c r="R257" s="25" t="s">
        <v>133</v>
      </c>
      <c r="S257" s="25" t="s">
        <v>58</v>
      </c>
      <c r="T257" s="25" t="s">
        <v>1440</v>
      </c>
      <c r="U257" s="25" t="s">
        <v>1441</v>
      </c>
    </row>
    <row r="258" spans="1:21" ht="44.25" customHeight="1">
      <c r="A258" s="25" t="s">
        <v>1456</v>
      </c>
      <c r="B258" s="25" t="s">
        <v>45</v>
      </c>
      <c r="C258" s="25" t="s">
        <v>46</v>
      </c>
      <c r="D258" s="25" t="s">
        <v>47</v>
      </c>
      <c r="E258" s="25" t="s">
        <v>1451</v>
      </c>
      <c r="F258" s="25" t="s">
        <v>1452</v>
      </c>
      <c r="G258" s="25" t="s">
        <v>179</v>
      </c>
      <c r="H258" s="25">
        <v>185</v>
      </c>
      <c r="I258" s="25">
        <v>588</v>
      </c>
      <c r="J258" s="25" t="s">
        <v>73</v>
      </c>
      <c r="K258" s="25" t="s">
        <v>180</v>
      </c>
      <c r="L258" s="25" t="s">
        <v>53</v>
      </c>
      <c r="M258" s="25" t="s">
        <v>54</v>
      </c>
      <c r="P258" s="25" t="s">
        <v>274</v>
      </c>
      <c r="Q258" s="25" t="s">
        <v>56</v>
      </c>
      <c r="R258" s="25" t="s">
        <v>68</v>
      </c>
      <c r="S258" s="25" t="s">
        <v>58</v>
      </c>
      <c r="T258" s="25" t="s">
        <v>1457</v>
      </c>
      <c r="U258" s="25" t="s">
        <v>1458</v>
      </c>
    </row>
    <row r="259" spans="1:21" ht="44.25" customHeight="1">
      <c r="A259" s="25" t="s">
        <v>1459</v>
      </c>
      <c r="B259" s="25" t="s">
        <v>45</v>
      </c>
      <c r="C259" s="25" t="s">
        <v>46</v>
      </c>
      <c r="D259" s="25" t="s">
        <v>47</v>
      </c>
      <c r="E259" s="25" t="s">
        <v>1451</v>
      </c>
      <c r="F259" s="25" t="s">
        <v>1452</v>
      </c>
      <c r="G259" s="25" t="s">
        <v>179</v>
      </c>
      <c r="H259" s="25">
        <v>188</v>
      </c>
      <c r="I259" s="25">
        <v>589</v>
      </c>
      <c r="J259" s="25" t="s">
        <v>73</v>
      </c>
      <c r="K259" s="25" t="s">
        <v>180</v>
      </c>
      <c r="L259" s="25" t="s">
        <v>53</v>
      </c>
      <c r="N259" s="25" t="s">
        <v>54</v>
      </c>
      <c r="P259" s="25" t="s">
        <v>1316</v>
      </c>
      <c r="Q259" s="25" t="s">
        <v>56</v>
      </c>
      <c r="R259" s="25" t="s">
        <v>68</v>
      </c>
      <c r="S259" s="25" t="s">
        <v>58</v>
      </c>
      <c r="T259" s="25" t="s">
        <v>1460</v>
      </c>
      <c r="U259" s="25" t="s">
        <v>1461</v>
      </c>
    </row>
    <row r="260" spans="1:21" ht="44.25" customHeight="1">
      <c r="A260" s="25" t="s">
        <v>1450</v>
      </c>
      <c r="B260" s="25" t="s">
        <v>45</v>
      </c>
      <c r="C260" s="25" t="s">
        <v>46</v>
      </c>
      <c r="D260" s="25" t="s">
        <v>47</v>
      </c>
      <c r="E260" s="25" t="s">
        <v>1451</v>
      </c>
      <c r="F260" s="25" t="s">
        <v>1452</v>
      </c>
      <c r="G260" s="25" t="s">
        <v>104</v>
      </c>
      <c r="H260" s="25" t="s">
        <v>198</v>
      </c>
      <c r="I260" s="25" t="s">
        <v>199</v>
      </c>
      <c r="J260" s="25" t="s">
        <v>73</v>
      </c>
      <c r="K260" s="25" t="s">
        <v>2119</v>
      </c>
      <c r="L260" s="25" t="s">
        <v>53</v>
      </c>
      <c r="M260" s="25" t="s">
        <v>54</v>
      </c>
      <c r="N260" s="25" t="s">
        <v>54</v>
      </c>
      <c r="P260" s="25" t="s">
        <v>108</v>
      </c>
      <c r="Q260" s="25" t="s">
        <v>108</v>
      </c>
      <c r="R260" s="25" t="s">
        <v>108</v>
      </c>
      <c r="S260" s="25" t="s">
        <v>108</v>
      </c>
      <c r="T260" s="25" t="s">
        <v>109</v>
      </c>
      <c r="U260" s="25" t="s">
        <v>1453</v>
      </c>
    </row>
    <row r="261" spans="1:21" ht="44.25" customHeight="1">
      <c r="A261" s="25" t="s">
        <v>1454</v>
      </c>
      <c r="B261" s="25" t="s">
        <v>45</v>
      </c>
      <c r="C261" s="25" t="s">
        <v>46</v>
      </c>
      <c r="D261" s="25" t="s">
        <v>47</v>
      </c>
      <c r="E261" s="25" t="s">
        <v>1451</v>
      </c>
      <c r="F261" s="25" t="s">
        <v>1452</v>
      </c>
      <c r="G261" s="25" t="s">
        <v>118</v>
      </c>
      <c r="H261" s="25" t="s">
        <v>91</v>
      </c>
      <c r="I261" s="25" t="s">
        <v>92</v>
      </c>
      <c r="J261" s="25" t="s">
        <v>73</v>
      </c>
      <c r="K261" s="25" t="s">
        <v>2118</v>
      </c>
      <c r="L261" s="25" t="s">
        <v>53</v>
      </c>
      <c r="M261" s="25" t="s">
        <v>54</v>
      </c>
      <c r="N261" s="25" t="s">
        <v>54</v>
      </c>
      <c r="P261" s="25" t="s">
        <v>108</v>
      </c>
      <c r="Q261" s="25" t="s">
        <v>108</v>
      </c>
      <c r="R261" s="25" t="s">
        <v>108</v>
      </c>
      <c r="S261" s="25" t="s">
        <v>108</v>
      </c>
      <c r="T261" s="25" t="s">
        <v>164</v>
      </c>
      <c r="U261" s="25" t="s">
        <v>1455</v>
      </c>
    </row>
    <row r="262" spans="1:21" ht="44.25" customHeight="1">
      <c r="A262" s="25" t="s">
        <v>1230</v>
      </c>
      <c r="B262" s="25" t="s">
        <v>45</v>
      </c>
      <c r="C262" s="25" t="s">
        <v>46</v>
      </c>
      <c r="D262" s="25" t="s">
        <v>47</v>
      </c>
      <c r="E262" s="25" t="s">
        <v>1221</v>
      </c>
      <c r="F262" s="25" t="s">
        <v>1222</v>
      </c>
      <c r="G262" s="25" t="s">
        <v>136</v>
      </c>
      <c r="H262" s="25">
        <v>185</v>
      </c>
      <c r="I262" s="25">
        <v>588</v>
      </c>
      <c r="J262" s="25" t="s">
        <v>73</v>
      </c>
      <c r="K262" s="25" t="s">
        <v>137</v>
      </c>
      <c r="L262" s="25" t="s">
        <v>53</v>
      </c>
      <c r="M262" s="25" t="s">
        <v>54</v>
      </c>
      <c r="P262" s="25" t="s">
        <v>55</v>
      </c>
      <c r="Q262" s="25" t="s">
        <v>56</v>
      </c>
      <c r="R262" s="25" t="s">
        <v>140</v>
      </c>
      <c r="S262" s="25" t="s">
        <v>58</v>
      </c>
      <c r="T262" s="25" t="s">
        <v>1231</v>
      </c>
      <c r="U262" s="25" t="s">
        <v>1232</v>
      </c>
    </row>
    <row r="263" spans="1:21" ht="44.25" customHeight="1">
      <c r="A263" s="25" t="s">
        <v>1227</v>
      </c>
      <c r="B263" s="25" t="s">
        <v>45</v>
      </c>
      <c r="C263" s="25" t="s">
        <v>46</v>
      </c>
      <c r="D263" s="25" t="s">
        <v>47</v>
      </c>
      <c r="E263" s="25" t="s">
        <v>1221</v>
      </c>
      <c r="F263" s="25" t="s">
        <v>1222</v>
      </c>
      <c r="G263" s="25" t="s">
        <v>518</v>
      </c>
      <c r="H263" s="25">
        <v>185</v>
      </c>
      <c r="I263" s="25">
        <v>588</v>
      </c>
      <c r="J263" s="25" t="s">
        <v>73</v>
      </c>
      <c r="K263" s="25" t="s">
        <v>519</v>
      </c>
      <c r="L263" s="25" t="s">
        <v>53</v>
      </c>
      <c r="M263" s="25" t="s">
        <v>54</v>
      </c>
      <c r="P263" s="25" t="s">
        <v>274</v>
      </c>
      <c r="Q263" s="25" t="s">
        <v>56</v>
      </c>
      <c r="R263" s="25" t="s">
        <v>68</v>
      </c>
      <c r="S263" s="25" t="s">
        <v>58</v>
      </c>
      <c r="T263" s="25" t="s">
        <v>521</v>
      </c>
      <c r="U263" s="25" t="s">
        <v>1228</v>
      </c>
    </row>
    <row r="264" spans="1:21" ht="44.25" customHeight="1">
      <c r="A264" s="25" t="s">
        <v>1233</v>
      </c>
      <c r="B264" s="25" t="s">
        <v>45</v>
      </c>
      <c r="C264" s="25" t="s">
        <v>46</v>
      </c>
      <c r="D264" s="25" t="s">
        <v>47</v>
      </c>
      <c r="E264" s="25" t="s">
        <v>1221</v>
      </c>
      <c r="F264" s="25" t="s">
        <v>1222</v>
      </c>
      <c r="G264" s="25" t="s">
        <v>136</v>
      </c>
      <c r="H264" s="25">
        <v>188</v>
      </c>
      <c r="I264" s="25">
        <v>589</v>
      </c>
      <c r="J264" s="25" t="s">
        <v>73</v>
      </c>
      <c r="K264" s="25" t="s">
        <v>137</v>
      </c>
      <c r="L264" s="25" t="s">
        <v>53</v>
      </c>
      <c r="N264" s="25" t="s">
        <v>54</v>
      </c>
      <c r="P264" s="25" t="s">
        <v>55</v>
      </c>
      <c r="Q264" s="25" t="s">
        <v>56</v>
      </c>
      <c r="R264" s="25" t="s">
        <v>140</v>
      </c>
      <c r="S264" s="25" t="s">
        <v>58</v>
      </c>
      <c r="T264" s="25" t="s">
        <v>1234</v>
      </c>
      <c r="U264" s="25" t="s">
        <v>1232</v>
      </c>
    </row>
    <row r="265" spans="1:21" ht="44.25" customHeight="1">
      <c r="A265" s="25" t="s">
        <v>1229</v>
      </c>
      <c r="B265" s="25" t="s">
        <v>45</v>
      </c>
      <c r="C265" s="25" t="s">
        <v>46</v>
      </c>
      <c r="D265" s="25" t="s">
        <v>47</v>
      </c>
      <c r="E265" s="25" t="s">
        <v>1221</v>
      </c>
      <c r="F265" s="25" t="s">
        <v>1222</v>
      </c>
      <c r="G265" s="25" t="s">
        <v>518</v>
      </c>
      <c r="H265" s="25">
        <v>188</v>
      </c>
      <c r="I265" s="25">
        <v>589</v>
      </c>
      <c r="J265" s="25" t="s">
        <v>73</v>
      </c>
      <c r="K265" s="25" t="s">
        <v>519</v>
      </c>
      <c r="L265" s="25" t="s">
        <v>53</v>
      </c>
      <c r="N265" s="25" t="s">
        <v>54</v>
      </c>
      <c r="P265" s="25" t="s">
        <v>274</v>
      </c>
      <c r="Q265" s="25" t="s">
        <v>56</v>
      </c>
      <c r="R265" s="25" t="s">
        <v>68</v>
      </c>
      <c r="S265" s="25" t="s">
        <v>58</v>
      </c>
      <c r="T265" s="25" t="s">
        <v>521</v>
      </c>
      <c r="U265" s="25" t="s">
        <v>1228</v>
      </c>
    </row>
    <row r="266" spans="1:21" ht="44.25" customHeight="1">
      <c r="A266" s="25" t="s">
        <v>1235</v>
      </c>
      <c r="B266" s="25" t="s">
        <v>45</v>
      </c>
      <c r="C266" s="25" t="s">
        <v>46</v>
      </c>
      <c r="D266" s="25" t="s">
        <v>47</v>
      </c>
      <c r="E266" s="25" t="s">
        <v>1221</v>
      </c>
      <c r="F266" s="25" t="s">
        <v>1222</v>
      </c>
      <c r="G266" s="25" t="s">
        <v>136</v>
      </c>
      <c r="H266" s="25">
        <v>189</v>
      </c>
      <c r="I266" s="25">
        <v>590</v>
      </c>
      <c r="J266" s="25" t="s">
        <v>73</v>
      </c>
      <c r="K266" s="25" t="s">
        <v>137</v>
      </c>
      <c r="L266" s="25" t="s">
        <v>53</v>
      </c>
      <c r="O266" s="25" t="s">
        <v>54</v>
      </c>
      <c r="P266" s="25" t="s">
        <v>55</v>
      </c>
      <c r="Q266" s="25" t="s">
        <v>56</v>
      </c>
      <c r="R266" s="25" t="s">
        <v>140</v>
      </c>
      <c r="S266" s="25" t="s">
        <v>58</v>
      </c>
      <c r="T266" s="25" t="s">
        <v>1237</v>
      </c>
      <c r="U266" s="25" t="s">
        <v>1232</v>
      </c>
    </row>
    <row r="267" spans="1:21" ht="44.25" customHeight="1">
      <c r="A267" s="25" t="s">
        <v>1220</v>
      </c>
      <c r="B267" s="25" t="s">
        <v>45</v>
      </c>
      <c r="C267" s="25" t="s">
        <v>46</v>
      </c>
      <c r="D267" s="25" t="s">
        <v>47</v>
      </c>
      <c r="E267" s="25" t="s">
        <v>1221</v>
      </c>
      <c r="F267" s="25" t="s">
        <v>1222</v>
      </c>
      <c r="G267" s="25" t="s">
        <v>104</v>
      </c>
      <c r="H267" s="25" t="s">
        <v>157</v>
      </c>
      <c r="I267" s="25" t="s">
        <v>158</v>
      </c>
      <c r="J267" s="25" t="s">
        <v>73</v>
      </c>
      <c r="K267" s="25" t="s">
        <v>2119</v>
      </c>
      <c r="L267" s="25" t="s">
        <v>53</v>
      </c>
      <c r="M267" s="25" t="s">
        <v>54</v>
      </c>
      <c r="N267" s="25" t="s">
        <v>54</v>
      </c>
      <c r="O267" s="25" t="s">
        <v>54</v>
      </c>
      <c r="P267" s="25" t="s">
        <v>108</v>
      </c>
      <c r="Q267" s="25" t="s">
        <v>108</v>
      </c>
      <c r="R267" s="25" t="s">
        <v>108</v>
      </c>
      <c r="S267" s="25" t="s">
        <v>108</v>
      </c>
      <c r="T267" s="25" t="s">
        <v>109</v>
      </c>
      <c r="U267" s="25" t="s">
        <v>1223</v>
      </c>
    </row>
    <row r="268" spans="1:21" ht="44.25" customHeight="1">
      <c r="A268" s="25" t="s">
        <v>1224</v>
      </c>
      <c r="B268" s="25" t="s">
        <v>45</v>
      </c>
      <c r="C268" s="25" t="s">
        <v>46</v>
      </c>
      <c r="D268" s="25" t="s">
        <v>47</v>
      </c>
      <c r="E268" s="25" t="s">
        <v>1221</v>
      </c>
      <c r="F268" s="25" t="s">
        <v>1222</v>
      </c>
      <c r="G268" s="25" t="s">
        <v>118</v>
      </c>
      <c r="H268" s="25" t="s">
        <v>119</v>
      </c>
      <c r="I268" s="25" t="s">
        <v>120</v>
      </c>
      <c r="J268" s="25" t="s">
        <v>73</v>
      </c>
      <c r="K268" s="25" t="s">
        <v>2118</v>
      </c>
      <c r="L268" s="25" t="s">
        <v>53</v>
      </c>
      <c r="M268" s="25" t="s">
        <v>54</v>
      </c>
      <c r="O268" s="25" t="s">
        <v>54</v>
      </c>
      <c r="P268" s="25" t="s">
        <v>108</v>
      </c>
      <c r="Q268" s="25" t="s">
        <v>108</v>
      </c>
      <c r="R268" s="25" t="s">
        <v>108</v>
      </c>
      <c r="S268" s="25" t="s">
        <v>108</v>
      </c>
      <c r="T268" s="25" t="s">
        <v>122</v>
      </c>
      <c r="U268" s="25" t="s">
        <v>1225</v>
      </c>
    </row>
    <row r="269" spans="1:21" ht="44.25" customHeight="1">
      <c r="A269" s="25" t="s">
        <v>1291</v>
      </c>
      <c r="B269" s="25" t="s">
        <v>45</v>
      </c>
      <c r="C269" s="25" t="s">
        <v>46</v>
      </c>
      <c r="D269" s="25" t="s">
        <v>47</v>
      </c>
      <c r="E269" s="25" t="s">
        <v>1259</v>
      </c>
      <c r="F269" s="25" t="s">
        <v>1260</v>
      </c>
      <c r="G269" s="25" t="s">
        <v>179</v>
      </c>
      <c r="H269" s="25">
        <v>185</v>
      </c>
      <c r="I269" s="25">
        <v>588</v>
      </c>
      <c r="J269" s="25" t="s">
        <v>73</v>
      </c>
      <c r="K269" s="25" t="s">
        <v>180</v>
      </c>
      <c r="L269" s="25" t="s">
        <v>53</v>
      </c>
      <c r="M269" s="25" t="s">
        <v>54</v>
      </c>
      <c r="P269" s="25" t="s">
        <v>1292</v>
      </c>
      <c r="Q269" s="25" t="s">
        <v>56</v>
      </c>
      <c r="R269" s="25" t="s">
        <v>68</v>
      </c>
      <c r="S269" s="25" t="s">
        <v>58</v>
      </c>
      <c r="T269" s="25" t="s">
        <v>1293</v>
      </c>
      <c r="U269" s="25" t="s">
        <v>1294</v>
      </c>
    </row>
    <row r="270" spans="1:21" ht="44.25" customHeight="1">
      <c r="A270" s="25" t="s">
        <v>1297</v>
      </c>
      <c r="B270" s="25" t="s">
        <v>45</v>
      </c>
      <c r="C270" s="25" t="s">
        <v>46</v>
      </c>
      <c r="D270" s="25" t="s">
        <v>47</v>
      </c>
      <c r="E270" s="25" t="s">
        <v>1259</v>
      </c>
      <c r="F270" s="25" t="s">
        <v>1260</v>
      </c>
      <c r="G270" s="25" t="s">
        <v>179</v>
      </c>
      <c r="H270" s="25">
        <v>188</v>
      </c>
      <c r="I270" s="25">
        <v>589</v>
      </c>
      <c r="J270" s="25" t="s">
        <v>73</v>
      </c>
      <c r="K270" s="25" t="s">
        <v>180</v>
      </c>
      <c r="L270" s="25" t="s">
        <v>53</v>
      </c>
      <c r="N270" s="25" t="s">
        <v>54</v>
      </c>
      <c r="P270" s="25" t="s">
        <v>1292</v>
      </c>
      <c r="Q270" s="25" t="s">
        <v>56</v>
      </c>
      <c r="R270" s="25" t="s">
        <v>68</v>
      </c>
      <c r="S270" s="25" t="s">
        <v>58</v>
      </c>
      <c r="T270" s="25" t="s">
        <v>1298</v>
      </c>
      <c r="U270" s="25" t="s">
        <v>1299</v>
      </c>
    </row>
    <row r="271" spans="1:21" ht="44.25" customHeight="1">
      <c r="A271" s="25" t="s">
        <v>1271</v>
      </c>
      <c r="B271" s="25" t="s">
        <v>45</v>
      </c>
      <c r="C271" s="25" t="s">
        <v>46</v>
      </c>
      <c r="D271" s="25" t="s">
        <v>47</v>
      </c>
      <c r="E271" s="25" t="s">
        <v>1259</v>
      </c>
      <c r="F271" s="25" t="s">
        <v>1260</v>
      </c>
      <c r="G271" s="25" t="s">
        <v>104</v>
      </c>
      <c r="H271" s="25" t="s">
        <v>157</v>
      </c>
      <c r="I271" s="25" t="s">
        <v>158</v>
      </c>
      <c r="J271" s="25" t="s">
        <v>73</v>
      </c>
      <c r="K271" s="25" t="s">
        <v>2119</v>
      </c>
      <c r="L271" s="25" t="s">
        <v>53</v>
      </c>
      <c r="M271" s="25" t="s">
        <v>54</v>
      </c>
      <c r="N271" s="25" t="s">
        <v>54</v>
      </c>
      <c r="O271" s="25" t="s">
        <v>54</v>
      </c>
      <c r="P271" s="25" t="s">
        <v>108</v>
      </c>
      <c r="Q271" s="25" t="s">
        <v>108</v>
      </c>
      <c r="R271" s="25" t="s">
        <v>108</v>
      </c>
      <c r="S271" s="25" t="s">
        <v>108</v>
      </c>
      <c r="T271" s="25" t="s">
        <v>159</v>
      </c>
      <c r="U271" s="25" t="s">
        <v>1272</v>
      </c>
    </row>
    <row r="272" spans="1:21" ht="44.25" customHeight="1">
      <c r="A272" s="25" t="s">
        <v>1258</v>
      </c>
      <c r="B272" s="25" t="s">
        <v>45</v>
      </c>
      <c r="C272" s="25" t="s">
        <v>46</v>
      </c>
      <c r="D272" s="25" t="s">
        <v>47</v>
      </c>
      <c r="E272" s="25" t="s">
        <v>1259</v>
      </c>
      <c r="F272" s="25" t="s">
        <v>1260</v>
      </c>
      <c r="G272" s="25" t="s">
        <v>95</v>
      </c>
      <c r="H272" s="25" t="s">
        <v>157</v>
      </c>
      <c r="I272" s="25" t="s">
        <v>158</v>
      </c>
      <c r="J272" s="25" t="s">
        <v>51</v>
      </c>
      <c r="K272" s="25" t="s">
        <v>98</v>
      </c>
      <c r="L272" s="25" t="s">
        <v>53</v>
      </c>
      <c r="M272" s="25" t="s">
        <v>54</v>
      </c>
      <c r="N272" s="25" t="s">
        <v>54</v>
      </c>
      <c r="O272" s="25" t="s">
        <v>54</v>
      </c>
      <c r="P272" s="25" t="s">
        <v>503</v>
      </c>
      <c r="Q272" s="25" t="s">
        <v>56</v>
      </c>
      <c r="R272" s="25" t="s">
        <v>68</v>
      </c>
      <c r="S272" s="25" t="s">
        <v>58</v>
      </c>
      <c r="T272" s="25" t="s">
        <v>1261</v>
      </c>
      <c r="U272" s="25" t="s">
        <v>1262</v>
      </c>
    </row>
    <row r="273" spans="1:21" ht="44.25" customHeight="1">
      <c r="A273" s="25" t="s">
        <v>1268</v>
      </c>
      <c r="B273" s="25" t="s">
        <v>45</v>
      </c>
      <c r="C273" s="25" t="s">
        <v>46</v>
      </c>
      <c r="D273" s="25" t="s">
        <v>47</v>
      </c>
      <c r="E273" s="25" t="s">
        <v>1259</v>
      </c>
      <c r="F273" s="25" t="s">
        <v>1260</v>
      </c>
      <c r="G273" s="25" t="s">
        <v>95</v>
      </c>
      <c r="H273" s="25" t="s">
        <v>198</v>
      </c>
      <c r="I273" s="25" t="s">
        <v>199</v>
      </c>
      <c r="J273" s="25" t="s">
        <v>51</v>
      </c>
      <c r="K273" s="25" t="s">
        <v>98</v>
      </c>
      <c r="L273" s="25" t="s">
        <v>53</v>
      </c>
      <c r="M273" s="25" t="s">
        <v>54</v>
      </c>
      <c r="N273" s="25" t="s">
        <v>54</v>
      </c>
      <c r="P273" s="25" t="s">
        <v>55</v>
      </c>
      <c r="Q273" s="25" t="s">
        <v>56</v>
      </c>
      <c r="R273" s="25" t="s">
        <v>77</v>
      </c>
      <c r="S273" s="25" t="s">
        <v>58</v>
      </c>
      <c r="T273" s="25" t="s">
        <v>1269</v>
      </c>
      <c r="U273" s="25" t="s">
        <v>1270</v>
      </c>
    </row>
    <row r="274" spans="1:21" ht="44.25" customHeight="1">
      <c r="A274" s="25" t="s">
        <v>1277</v>
      </c>
      <c r="B274" s="25" t="s">
        <v>45</v>
      </c>
      <c r="C274" s="25" t="s">
        <v>46</v>
      </c>
      <c r="D274" s="25" t="s">
        <v>47</v>
      </c>
      <c r="E274" s="25" t="s">
        <v>1259</v>
      </c>
      <c r="F274" s="25" t="s">
        <v>1260</v>
      </c>
      <c r="G274" s="25" t="s">
        <v>127</v>
      </c>
      <c r="H274" s="25" t="s">
        <v>128</v>
      </c>
      <c r="I274" s="25" t="s">
        <v>129</v>
      </c>
      <c r="J274" s="25" t="s">
        <v>51</v>
      </c>
      <c r="K274" s="25" t="s">
        <v>130</v>
      </c>
      <c r="L274" s="25" t="s">
        <v>53</v>
      </c>
      <c r="N274" s="25" t="s">
        <v>54</v>
      </c>
      <c r="P274" s="25" t="s">
        <v>131</v>
      </c>
      <c r="Q274" s="25" t="s">
        <v>133</v>
      </c>
      <c r="R274" s="25" t="s">
        <v>133</v>
      </c>
      <c r="S274" s="25" t="s">
        <v>58</v>
      </c>
      <c r="T274" s="25" t="s">
        <v>1278</v>
      </c>
      <c r="U274" s="25" t="s">
        <v>1279</v>
      </c>
    </row>
    <row r="275" spans="1:21" ht="44.25" customHeight="1">
      <c r="A275" s="25" t="s">
        <v>1275</v>
      </c>
      <c r="B275" s="25" t="s">
        <v>45</v>
      </c>
      <c r="C275" s="25" t="s">
        <v>46</v>
      </c>
      <c r="D275" s="25" t="s">
        <v>47</v>
      </c>
      <c r="E275" s="25" t="s">
        <v>1259</v>
      </c>
      <c r="F275" s="25" t="s">
        <v>1260</v>
      </c>
      <c r="G275" s="25" t="s">
        <v>118</v>
      </c>
      <c r="H275" s="25" t="s">
        <v>380</v>
      </c>
      <c r="I275" s="25" t="s">
        <v>381</v>
      </c>
      <c r="J275" s="25" t="s">
        <v>73</v>
      </c>
      <c r="K275" s="25" t="s">
        <v>2118</v>
      </c>
      <c r="L275" s="25" t="s">
        <v>53</v>
      </c>
      <c r="O275" s="25" t="s">
        <v>54</v>
      </c>
      <c r="P275" s="25" t="s">
        <v>108</v>
      </c>
      <c r="Q275" s="25" t="s">
        <v>108</v>
      </c>
      <c r="R275" s="25" t="s">
        <v>108</v>
      </c>
      <c r="S275" s="25" t="s">
        <v>108</v>
      </c>
      <c r="T275" s="25" t="s">
        <v>212</v>
      </c>
      <c r="U275" s="25" t="s">
        <v>1276</v>
      </c>
    </row>
    <row r="276" spans="1:21" ht="44.25" customHeight="1">
      <c r="A276" s="25" t="s">
        <v>1301</v>
      </c>
      <c r="B276" s="25" t="s">
        <v>45</v>
      </c>
      <c r="C276" s="25" t="s">
        <v>46</v>
      </c>
      <c r="D276" s="25" t="s">
        <v>47</v>
      </c>
      <c r="E276" s="25" t="s">
        <v>1302</v>
      </c>
      <c r="F276" s="25" t="s">
        <v>1303</v>
      </c>
      <c r="G276" s="25" t="s">
        <v>50</v>
      </c>
      <c r="H276" s="25">
        <v>179</v>
      </c>
      <c r="I276" s="25">
        <v>585</v>
      </c>
      <c r="J276" s="25" t="s">
        <v>51</v>
      </c>
      <c r="K276" s="25" t="s">
        <v>52</v>
      </c>
      <c r="L276" s="25" t="s">
        <v>53</v>
      </c>
      <c r="O276" s="25" t="s">
        <v>54</v>
      </c>
      <c r="P276" s="25" t="s">
        <v>55</v>
      </c>
      <c r="Q276" s="25" t="s">
        <v>56</v>
      </c>
      <c r="R276" s="25" t="s">
        <v>68</v>
      </c>
      <c r="S276" s="25" t="s">
        <v>69</v>
      </c>
      <c r="T276" s="25" t="s">
        <v>435</v>
      </c>
      <c r="U276" s="25" t="s">
        <v>1304</v>
      </c>
    </row>
    <row r="277" spans="1:21" ht="44.25" customHeight="1">
      <c r="A277" s="25" t="s">
        <v>1307</v>
      </c>
      <c r="B277" s="25" t="s">
        <v>45</v>
      </c>
      <c r="C277" s="25" t="s">
        <v>46</v>
      </c>
      <c r="D277" s="25" t="s">
        <v>47</v>
      </c>
      <c r="E277" s="25" t="s">
        <v>1302</v>
      </c>
      <c r="F277" s="25" t="s">
        <v>1303</v>
      </c>
      <c r="G277" s="25" t="s">
        <v>286</v>
      </c>
      <c r="H277" s="25">
        <v>179</v>
      </c>
      <c r="I277" s="25">
        <v>585</v>
      </c>
      <c r="J277" s="25" t="s">
        <v>73</v>
      </c>
      <c r="K277" s="25" t="s">
        <v>287</v>
      </c>
      <c r="L277" s="25" t="s">
        <v>53</v>
      </c>
      <c r="O277" s="25" t="s">
        <v>54</v>
      </c>
      <c r="P277" s="25" t="s">
        <v>139</v>
      </c>
      <c r="Q277" s="25" t="s">
        <v>375</v>
      </c>
      <c r="R277" s="25" t="s">
        <v>376</v>
      </c>
      <c r="S277" s="25" t="s">
        <v>58</v>
      </c>
      <c r="T277" s="25" t="s">
        <v>1308</v>
      </c>
      <c r="U277" s="25" t="s">
        <v>1309</v>
      </c>
    </row>
    <row r="278" spans="1:21" ht="44.25" customHeight="1">
      <c r="A278" s="25" t="s">
        <v>1329</v>
      </c>
      <c r="B278" s="25" t="s">
        <v>45</v>
      </c>
      <c r="C278" s="25" t="s">
        <v>46</v>
      </c>
      <c r="D278" s="25" t="s">
        <v>47</v>
      </c>
      <c r="E278" s="25" t="s">
        <v>1302</v>
      </c>
      <c r="F278" s="25" t="s">
        <v>1303</v>
      </c>
      <c r="G278" s="25" t="s">
        <v>136</v>
      </c>
      <c r="H278" s="25">
        <v>185</v>
      </c>
      <c r="I278" s="25">
        <v>588</v>
      </c>
      <c r="J278" s="25" t="s">
        <v>73</v>
      </c>
      <c r="K278" s="25" t="s">
        <v>137</v>
      </c>
      <c r="L278" s="25" t="s">
        <v>53</v>
      </c>
      <c r="M278" s="25" t="s">
        <v>54</v>
      </c>
      <c r="P278" s="25" t="s">
        <v>55</v>
      </c>
      <c r="Q278" s="25" t="s">
        <v>56</v>
      </c>
      <c r="R278" s="25" t="s">
        <v>140</v>
      </c>
      <c r="S278" s="25" t="s">
        <v>58</v>
      </c>
      <c r="T278" s="25" t="s">
        <v>1331</v>
      </c>
      <c r="U278" s="25" t="s">
        <v>1332</v>
      </c>
    </row>
    <row r="279" spans="1:21" ht="44.25" customHeight="1">
      <c r="A279" s="25" t="s">
        <v>1319</v>
      </c>
      <c r="B279" s="25" t="s">
        <v>45</v>
      </c>
      <c r="C279" s="25" t="s">
        <v>46</v>
      </c>
      <c r="D279" s="25" t="s">
        <v>47</v>
      </c>
      <c r="E279" s="25" t="s">
        <v>1302</v>
      </c>
      <c r="F279" s="25" t="s">
        <v>1303</v>
      </c>
      <c r="G279" s="25" t="s">
        <v>179</v>
      </c>
      <c r="H279" s="25">
        <v>185</v>
      </c>
      <c r="I279" s="25">
        <v>588</v>
      </c>
      <c r="J279" s="25" t="s">
        <v>73</v>
      </c>
      <c r="K279" s="25" t="s">
        <v>180</v>
      </c>
      <c r="L279" s="25" t="s">
        <v>53</v>
      </c>
      <c r="M279" s="25" t="s">
        <v>54</v>
      </c>
      <c r="P279" s="25" t="s">
        <v>617</v>
      </c>
      <c r="Q279" s="25" t="s">
        <v>56</v>
      </c>
      <c r="R279" s="25" t="s">
        <v>68</v>
      </c>
      <c r="S279" s="25" t="s">
        <v>58</v>
      </c>
      <c r="T279" s="25" t="s">
        <v>1320</v>
      </c>
      <c r="U279" s="25" t="s">
        <v>1321</v>
      </c>
    </row>
    <row r="280" spans="1:21" ht="44.25" customHeight="1">
      <c r="A280" s="25" t="s">
        <v>1334</v>
      </c>
      <c r="B280" s="25" t="s">
        <v>45</v>
      </c>
      <c r="C280" s="25" t="s">
        <v>46</v>
      </c>
      <c r="D280" s="25" t="s">
        <v>47</v>
      </c>
      <c r="E280" s="25" t="s">
        <v>1302</v>
      </c>
      <c r="F280" s="25" t="s">
        <v>1303</v>
      </c>
      <c r="G280" s="25" t="s">
        <v>136</v>
      </c>
      <c r="H280" s="25">
        <v>188</v>
      </c>
      <c r="I280" s="25">
        <v>589</v>
      </c>
      <c r="J280" s="25" t="s">
        <v>73</v>
      </c>
      <c r="K280" s="25" t="s">
        <v>137</v>
      </c>
      <c r="L280" s="25" t="s">
        <v>53</v>
      </c>
      <c r="N280" s="25" t="s">
        <v>54</v>
      </c>
      <c r="P280" s="25" t="s">
        <v>55</v>
      </c>
      <c r="Q280" s="25" t="s">
        <v>56</v>
      </c>
      <c r="R280" s="25" t="s">
        <v>140</v>
      </c>
      <c r="S280" s="25" t="s">
        <v>58</v>
      </c>
      <c r="T280" s="25" t="s">
        <v>1336</v>
      </c>
      <c r="U280" s="25" t="s">
        <v>1337</v>
      </c>
    </row>
    <row r="281" spans="1:21" ht="44.25" customHeight="1">
      <c r="A281" s="25" t="s">
        <v>1324</v>
      </c>
      <c r="B281" s="25" t="s">
        <v>45</v>
      </c>
      <c r="C281" s="25" t="s">
        <v>46</v>
      </c>
      <c r="D281" s="25" t="s">
        <v>47</v>
      </c>
      <c r="E281" s="25" t="s">
        <v>1302</v>
      </c>
      <c r="F281" s="25" t="s">
        <v>1303</v>
      </c>
      <c r="G281" s="25" t="s">
        <v>179</v>
      </c>
      <c r="H281" s="25">
        <v>188</v>
      </c>
      <c r="I281" s="25">
        <v>589</v>
      </c>
      <c r="J281" s="25" t="s">
        <v>73</v>
      </c>
      <c r="K281" s="25" t="s">
        <v>180</v>
      </c>
      <c r="L281" s="25" t="s">
        <v>53</v>
      </c>
      <c r="N281" s="25" t="s">
        <v>54</v>
      </c>
      <c r="P281" s="25" t="s">
        <v>1325</v>
      </c>
      <c r="Q281" s="25" t="s">
        <v>56</v>
      </c>
      <c r="R281" s="25" t="s">
        <v>68</v>
      </c>
      <c r="S281" s="25" t="s">
        <v>58</v>
      </c>
      <c r="T281" s="25" t="s">
        <v>1326</v>
      </c>
      <c r="U281" s="25" t="s">
        <v>1321</v>
      </c>
    </row>
    <row r="282" spans="1:21" ht="44.25" customHeight="1">
      <c r="A282" s="25" t="s">
        <v>1338</v>
      </c>
      <c r="B282" s="25" t="s">
        <v>45</v>
      </c>
      <c r="C282" s="25" t="s">
        <v>46</v>
      </c>
      <c r="D282" s="25" t="s">
        <v>47</v>
      </c>
      <c r="E282" s="25" t="s">
        <v>1302</v>
      </c>
      <c r="F282" s="25" t="s">
        <v>1303</v>
      </c>
      <c r="G282" s="25" t="s">
        <v>136</v>
      </c>
      <c r="H282" s="25">
        <v>189</v>
      </c>
      <c r="I282" s="25">
        <v>590</v>
      </c>
      <c r="J282" s="25" t="s">
        <v>73</v>
      </c>
      <c r="K282" s="25" t="s">
        <v>137</v>
      </c>
      <c r="L282" s="25" t="s">
        <v>53</v>
      </c>
      <c r="O282" s="25" t="s">
        <v>54</v>
      </c>
      <c r="P282" s="25" t="s">
        <v>55</v>
      </c>
      <c r="Q282" s="25" t="s">
        <v>56</v>
      </c>
      <c r="R282" s="25" t="s">
        <v>140</v>
      </c>
      <c r="S282" s="25" t="s">
        <v>58</v>
      </c>
      <c r="T282" s="25" t="s">
        <v>1340</v>
      </c>
      <c r="U282" s="25" t="s">
        <v>1341</v>
      </c>
    </row>
    <row r="283" spans="1:21" ht="44.25" customHeight="1">
      <c r="A283" s="25" t="s">
        <v>1305</v>
      </c>
      <c r="B283" s="25" t="s">
        <v>45</v>
      </c>
      <c r="C283" s="25" t="s">
        <v>46</v>
      </c>
      <c r="D283" s="25" t="s">
        <v>47</v>
      </c>
      <c r="E283" s="25" t="s">
        <v>1302</v>
      </c>
      <c r="F283" s="25" t="s">
        <v>1303</v>
      </c>
      <c r="G283" s="25" t="s">
        <v>104</v>
      </c>
      <c r="H283" s="25" t="s">
        <v>198</v>
      </c>
      <c r="I283" s="25" t="s">
        <v>199</v>
      </c>
      <c r="J283" s="25" t="s">
        <v>73</v>
      </c>
      <c r="K283" s="25" t="s">
        <v>2119</v>
      </c>
      <c r="L283" s="25" t="s">
        <v>53</v>
      </c>
      <c r="M283" s="25" t="s">
        <v>54</v>
      </c>
      <c r="N283" s="25" t="s">
        <v>54</v>
      </c>
      <c r="P283" s="25" t="s">
        <v>108</v>
      </c>
      <c r="Q283" s="25" t="s">
        <v>108</v>
      </c>
      <c r="R283" s="25" t="s">
        <v>108</v>
      </c>
      <c r="S283" s="25" t="s">
        <v>108</v>
      </c>
      <c r="T283" s="25" t="s">
        <v>109</v>
      </c>
      <c r="U283" s="25" t="s">
        <v>1306</v>
      </c>
    </row>
    <row r="284" spans="1:21" ht="44.25" customHeight="1">
      <c r="A284" s="25" t="s">
        <v>1310</v>
      </c>
      <c r="B284" s="25" t="s">
        <v>45</v>
      </c>
      <c r="C284" s="25" t="s">
        <v>46</v>
      </c>
      <c r="D284" s="25" t="s">
        <v>47</v>
      </c>
      <c r="E284" s="25" t="s">
        <v>1302</v>
      </c>
      <c r="F284" s="25" t="s">
        <v>1303</v>
      </c>
      <c r="G284" s="25" t="s">
        <v>172</v>
      </c>
      <c r="H284" s="25" t="s">
        <v>91</v>
      </c>
      <c r="I284" s="25" t="s">
        <v>92</v>
      </c>
      <c r="J284" s="25" t="s">
        <v>73</v>
      </c>
      <c r="K284" s="25" t="s">
        <v>173</v>
      </c>
      <c r="L284" s="25" t="s">
        <v>53</v>
      </c>
      <c r="M284" s="25" t="s">
        <v>54</v>
      </c>
      <c r="N284" s="25" t="s">
        <v>54</v>
      </c>
      <c r="P284" s="25" t="s">
        <v>1311</v>
      </c>
      <c r="Q284" s="25" t="s">
        <v>76</v>
      </c>
      <c r="R284" s="25" t="s">
        <v>133</v>
      </c>
      <c r="S284" s="25" t="s">
        <v>58</v>
      </c>
      <c r="T284" s="25" t="s">
        <v>1312</v>
      </c>
      <c r="U284" s="25" t="s">
        <v>1313</v>
      </c>
    </row>
    <row r="285" spans="1:21" ht="44.25" customHeight="1">
      <c r="A285" s="25" t="s">
        <v>1315</v>
      </c>
      <c r="B285" s="25" t="s">
        <v>45</v>
      </c>
      <c r="C285" s="25" t="s">
        <v>46</v>
      </c>
      <c r="D285" s="25" t="s">
        <v>47</v>
      </c>
      <c r="E285" s="25" t="s">
        <v>1302</v>
      </c>
      <c r="F285" s="25" t="s">
        <v>1303</v>
      </c>
      <c r="G285" s="25" t="s">
        <v>172</v>
      </c>
      <c r="H285" s="25" t="s">
        <v>91</v>
      </c>
      <c r="I285" s="25" t="s">
        <v>92</v>
      </c>
      <c r="J285" s="25" t="s">
        <v>73</v>
      </c>
      <c r="K285" s="25" t="s">
        <v>173</v>
      </c>
      <c r="L285" s="25" t="s">
        <v>53</v>
      </c>
      <c r="M285" s="25" t="s">
        <v>54</v>
      </c>
      <c r="N285" s="25" t="s">
        <v>54</v>
      </c>
      <c r="P285" s="25" t="s">
        <v>1316</v>
      </c>
      <c r="Q285" s="25" t="s">
        <v>174</v>
      </c>
      <c r="R285" s="25" t="s">
        <v>133</v>
      </c>
      <c r="S285" s="25" t="s">
        <v>58</v>
      </c>
      <c r="T285" s="25" t="s">
        <v>1317</v>
      </c>
      <c r="U285" s="25" t="s">
        <v>1313</v>
      </c>
    </row>
    <row r="286" spans="1:21" ht="44.25" customHeight="1">
      <c r="A286" s="25" t="s">
        <v>1347</v>
      </c>
      <c r="B286" s="25" t="s">
        <v>45</v>
      </c>
      <c r="C286" s="25" t="s">
        <v>46</v>
      </c>
      <c r="D286" s="25" t="s">
        <v>47</v>
      </c>
      <c r="E286" s="25" t="s">
        <v>1344</v>
      </c>
      <c r="F286" s="25" t="s">
        <v>1345</v>
      </c>
      <c r="G286" s="25" t="s">
        <v>50</v>
      </c>
      <c r="H286" s="25" t="s">
        <v>157</v>
      </c>
      <c r="I286" s="25" t="s">
        <v>158</v>
      </c>
      <c r="J286" s="25" t="s">
        <v>51</v>
      </c>
      <c r="K286" s="25" t="s">
        <v>52</v>
      </c>
      <c r="L286" s="25" t="s">
        <v>53</v>
      </c>
      <c r="M286" s="25" t="s">
        <v>54</v>
      </c>
      <c r="N286" s="25" t="s">
        <v>54</v>
      </c>
      <c r="O286" s="25" t="s">
        <v>54</v>
      </c>
      <c r="P286" s="25" t="s">
        <v>55</v>
      </c>
      <c r="Q286" s="25" t="s">
        <v>56</v>
      </c>
      <c r="R286" s="25" t="s">
        <v>68</v>
      </c>
      <c r="S286" s="25" t="s">
        <v>69</v>
      </c>
      <c r="T286" s="25" t="s">
        <v>265</v>
      </c>
      <c r="U286" s="25" t="s">
        <v>1348</v>
      </c>
    </row>
    <row r="287" spans="1:21" ht="44.25" customHeight="1">
      <c r="A287" s="25" t="s">
        <v>1239</v>
      </c>
      <c r="B287" s="25" t="s">
        <v>45</v>
      </c>
      <c r="C287" s="25" t="s">
        <v>46</v>
      </c>
      <c r="D287" s="25" t="s">
        <v>47</v>
      </c>
      <c r="E287" s="25" t="s">
        <v>1240</v>
      </c>
      <c r="F287" s="25" t="s">
        <v>1241</v>
      </c>
      <c r="G287" s="25" t="s">
        <v>72</v>
      </c>
      <c r="H287" s="25">
        <v>179</v>
      </c>
      <c r="I287" s="25">
        <v>585</v>
      </c>
      <c r="J287" s="25" t="s">
        <v>73</v>
      </c>
      <c r="K287" s="25" t="s">
        <v>74</v>
      </c>
      <c r="L287" s="25" t="s">
        <v>269</v>
      </c>
      <c r="O287" s="25" t="s">
        <v>54</v>
      </c>
      <c r="P287" s="25" t="s">
        <v>53</v>
      </c>
      <c r="Q287" s="25" t="s">
        <v>1242</v>
      </c>
      <c r="R287" s="25" t="s">
        <v>140</v>
      </c>
      <c r="S287" s="25" t="s">
        <v>58</v>
      </c>
      <c r="T287" s="25" t="s">
        <v>1243</v>
      </c>
      <c r="U287" s="25" t="s">
        <v>1244</v>
      </c>
    </row>
    <row r="288" spans="1:21" ht="44.25" customHeight="1">
      <c r="A288" s="25" t="s">
        <v>1256</v>
      </c>
      <c r="B288" s="25" t="s">
        <v>45</v>
      </c>
      <c r="C288" s="25" t="s">
        <v>46</v>
      </c>
      <c r="D288" s="25" t="s">
        <v>47</v>
      </c>
      <c r="E288" s="25" t="s">
        <v>1240</v>
      </c>
      <c r="F288" s="25" t="s">
        <v>1241</v>
      </c>
      <c r="G288" s="25" t="s">
        <v>136</v>
      </c>
      <c r="H288" s="25">
        <v>189</v>
      </c>
      <c r="I288" s="25">
        <v>590</v>
      </c>
      <c r="J288" s="25" t="s">
        <v>73</v>
      </c>
      <c r="K288" s="25" t="s">
        <v>137</v>
      </c>
      <c r="L288" s="25" t="s">
        <v>53</v>
      </c>
      <c r="O288" s="25" t="s">
        <v>54</v>
      </c>
      <c r="P288" s="25" t="s">
        <v>55</v>
      </c>
      <c r="Q288" s="25" t="s">
        <v>56</v>
      </c>
      <c r="R288" s="25" t="s">
        <v>140</v>
      </c>
      <c r="S288" s="25" t="s">
        <v>58</v>
      </c>
      <c r="T288" s="25" t="s">
        <v>1257</v>
      </c>
      <c r="U288" s="25" t="s">
        <v>1254</v>
      </c>
    </row>
    <row r="289" spans="1:21" ht="44.25" customHeight="1">
      <c r="A289" s="25" t="s">
        <v>1246</v>
      </c>
      <c r="B289" s="25" t="s">
        <v>45</v>
      </c>
      <c r="C289" s="25" t="s">
        <v>46</v>
      </c>
      <c r="D289" s="25" t="s">
        <v>47</v>
      </c>
      <c r="E289" s="25" t="s">
        <v>1240</v>
      </c>
      <c r="F289" s="25" t="s">
        <v>1241</v>
      </c>
      <c r="G289" s="25" t="s">
        <v>72</v>
      </c>
      <c r="H289" s="25" t="s">
        <v>84</v>
      </c>
      <c r="I289" s="25" t="s">
        <v>85</v>
      </c>
      <c r="J289" s="25" t="s">
        <v>73</v>
      </c>
      <c r="K289" s="25" t="s">
        <v>74</v>
      </c>
      <c r="L289" s="25" t="s">
        <v>269</v>
      </c>
      <c r="M289" s="25" t="s">
        <v>54</v>
      </c>
      <c r="N289" s="25" t="s">
        <v>54</v>
      </c>
      <c r="P289" s="25" t="s">
        <v>53</v>
      </c>
      <c r="Q289" s="25" t="s">
        <v>1247</v>
      </c>
      <c r="R289" s="25" t="s">
        <v>478</v>
      </c>
      <c r="S289" s="25" t="s">
        <v>58</v>
      </c>
      <c r="T289" s="25" t="s">
        <v>1248</v>
      </c>
      <c r="U289" s="25" t="s">
        <v>1249</v>
      </c>
    </row>
    <row r="290" spans="1:21" ht="44.25" customHeight="1">
      <c r="A290" s="25" t="s">
        <v>1253</v>
      </c>
      <c r="B290" s="25" t="s">
        <v>45</v>
      </c>
      <c r="C290" s="25" t="s">
        <v>46</v>
      </c>
      <c r="D290" s="25" t="s">
        <v>47</v>
      </c>
      <c r="E290" s="25" t="s">
        <v>1240</v>
      </c>
      <c r="F290" s="25" t="s">
        <v>1241</v>
      </c>
      <c r="G290" s="25" t="s">
        <v>104</v>
      </c>
      <c r="H290" s="25" t="s">
        <v>157</v>
      </c>
      <c r="I290" s="25" t="s">
        <v>158</v>
      </c>
      <c r="J290" s="25" t="s">
        <v>73</v>
      </c>
      <c r="K290" s="25" t="s">
        <v>2119</v>
      </c>
      <c r="L290" s="25" t="s">
        <v>53</v>
      </c>
      <c r="M290" s="25" t="s">
        <v>54</v>
      </c>
      <c r="N290" s="25" t="s">
        <v>54</v>
      </c>
      <c r="O290" s="25" t="s">
        <v>54</v>
      </c>
      <c r="P290" s="25" t="s">
        <v>108</v>
      </c>
      <c r="Q290" s="25" t="s">
        <v>108</v>
      </c>
      <c r="R290" s="25" t="s">
        <v>108</v>
      </c>
      <c r="S290" s="25" t="s">
        <v>108</v>
      </c>
      <c r="T290" s="25" t="s">
        <v>159</v>
      </c>
      <c r="U290" s="25" t="s">
        <v>1254</v>
      </c>
    </row>
    <row r="291" spans="1:21" ht="44.25" customHeight="1">
      <c r="A291" s="25" t="s">
        <v>1255</v>
      </c>
      <c r="B291" s="25" t="s">
        <v>45</v>
      </c>
      <c r="C291" s="25" t="s">
        <v>46</v>
      </c>
      <c r="D291" s="25" t="s">
        <v>47</v>
      </c>
      <c r="E291" s="25" t="s">
        <v>1240</v>
      </c>
      <c r="F291" s="25" t="s">
        <v>1241</v>
      </c>
      <c r="G291" s="25" t="s">
        <v>118</v>
      </c>
      <c r="H291" s="25" t="s">
        <v>105</v>
      </c>
      <c r="I291" s="25" t="s">
        <v>106</v>
      </c>
      <c r="J291" s="25" t="s">
        <v>73</v>
      </c>
      <c r="K291" s="25" t="s">
        <v>2118</v>
      </c>
      <c r="L291" s="25" t="s">
        <v>53</v>
      </c>
      <c r="M291" s="25" t="s">
        <v>54</v>
      </c>
      <c r="N291" s="25" t="s">
        <v>54</v>
      </c>
      <c r="O291" s="25" t="s">
        <v>54</v>
      </c>
      <c r="P291" s="25" t="s">
        <v>108</v>
      </c>
      <c r="Q291" s="25" t="s">
        <v>108</v>
      </c>
      <c r="R291" s="25" t="s">
        <v>108</v>
      </c>
      <c r="S291" s="25" t="s">
        <v>108</v>
      </c>
      <c r="T291" s="25" t="s">
        <v>212</v>
      </c>
      <c r="U291" s="25" t="s">
        <v>1254</v>
      </c>
    </row>
    <row r="292" spans="1:21" ht="44.25" customHeight="1">
      <c r="A292" s="25" t="s">
        <v>1250</v>
      </c>
      <c r="B292" s="25" t="s">
        <v>45</v>
      </c>
      <c r="C292" s="25" t="s">
        <v>46</v>
      </c>
      <c r="D292" s="25" t="s">
        <v>47</v>
      </c>
      <c r="E292" s="25" t="s">
        <v>1240</v>
      </c>
      <c r="F292" s="25" t="s">
        <v>1241</v>
      </c>
      <c r="G292" s="25" t="s">
        <v>88</v>
      </c>
      <c r="H292" s="25" t="s">
        <v>91</v>
      </c>
      <c r="I292" s="25" t="s">
        <v>92</v>
      </c>
      <c r="J292" s="25" t="s">
        <v>73</v>
      </c>
      <c r="K292" s="25" t="s">
        <v>74</v>
      </c>
      <c r="L292" s="25" t="s">
        <v>269</v>
      </c>
      <c r="M292" s="25" t="s">
        <v>54</v>
      </c>
      <c r="N292" s="25" t="s">
        <v>54</v>
      </c>
      <c r="P292" s="25" t="s">
        <v>53</v>
      </c>
      <c r="Q292" s="25" t="s">
        <v>1247</v>
      </c>
      <c r="R292" s="25" t="s">
        <v>478</v>
      </c>
      <c r="S292" s="25" t="s">
        <v>58</v>
      </c>
      <c r="T292" s="25" t="s">
        <v>1251</v>
      </c>
      <c r="U292" s="25" t="s">
        <v>1252</v>
      </c>
    </row>
    <row r="293" spans="1:21" ht="44.25" customHeight="1">
      <c r="A293" s="25" t="s">
        <v>1413</v>
      </c>
      <c r="B293" s="25" t="s">
        <v>45</v>
      </c>
      <c r="C293" s="25" t="s">
        <v>46</v>
      </c>
      <c r="D293" s="25" t="s">
        <v>47</v>
      </c>
      <c r="E293" s="25" t="s">
        <v>1362</v>
      </c>
      <c r="F293" s="25" t="s">
        <v>1363</v>
      </c>
      <c r="G293" s="25" t="s">
        <v>136</v>
      </c>
      <c r="H293" s="25">
        <v>185</v>
      </c>
      <c r="I293" s="25">
        <v>588</v>
      </c>
      <c r="J293" s="25" t="s">
        <v>73</v>
      </c>
      <c r="K293" s="25" t="s">
        <v>137</v>
      </c>
      <c r="L293" s="25" t="s">
        <v>53</v>
      </c>
      <c r="M293" s="25" t="s">
        <v>54</v>
      </c>
      <c r="P293" s="25" t="s">
        <v>55</v>
      </c>
      <c r="Q293" s="25" t="s">
        <v>56</v>
      </c>
      <c r="R293" s="25" t="s">
        <v>140</v>
      </c>
      <c r="S293" s="25" t="s">
        <v>58</v>
      </c>
      <c r="T293" s="25" t="s">
        <v>1415</v>
      </c>
      <c r="U293" s="25" t="s">
        <v>1416</v>
      </c>
    </row>
    <row r="294" spans="1:21" ht="44.25" customHeight="1">
      <c r="A294" s="25" t="s">
        <v>1403</v>
      </c>
      <c r="B294" s="25" t="s">
        <v>45</v>
      </c>
      <c r="C294" s="25" t="s">
        <v>46</v>
      </c>
      <c r="D294" s="25" t="s">
        <v>47</v>
      </c>
      <c r="E294" s="25" t="s">
        <v>1362</v>
      </c>
      <c r="F294" s="25" t="s">
        <v>1363</v>
      </c>
      <c r="G294" s="25" t="s">
        <v>179</v>
      </c>
      <c r="H294" s="25">
        <v>185</v>
      </c>
      <c r="I294" s="25">
        <v>588</v>
      </c>
      <c r="J294" s="25" t="s">
        <v>73</v>
      </c>
      <c r="K294" s="25" t="s">
        <v>180</v>
      </c>
      <c r="L294" s="25" t="s">
        <v>53</v>
      </c>
      <c r="M294" s="25" t="s">
        <v>54</v>
      </c>
      <c r="P294" s="25" t="s">
        <v>1404</v>
      </c>
      <c r="Q294" s="25" t="s">
        <v>56</v>
      </c>
      <c r="R294" s="25" t="s">
        <v>68</v>
      </c>
      <c r="S294" s="25" t="s">
        <v>58</v>
      </c>
      <c r="T294" s="25" t="s">
        <v>1405</v>
      </c>
      <c r="U294" s="25" t="s">
        <v>1406</v>
      </c>
    </row>
    <row r="295" spans="1:21" ht="44.25" customHeight="1">
      <c r="A295" s="25" t="s">
        <v>1418</v>
      </c>
      <c r="B295" s="25" t="s">
        <v>45</v>
      </c>
      <c r="C295" s="25" t="s">
        <v>46</v>
      </c>
      <c r="D295" s="25" t="s">
        <v>47</v>
      </c>
      <c r="E295" s="25" t="s">
        <v>1362</v>
      </c>
      <c r="F295" s="25" t="s">
        <v>1363</v>
      </c>
      <c r="G295" s="25" t="s">
        <v>136</v>
      </c>
      <c r="H295" s="25">
        <v>188</v>
      </c>
      <c r="I295" s="25">
        <v>589</v>
      </c>
      <c r="J295" s="25" t="s">
        <v>73</v>
      </c>
      <c r="K295" s="25" t="s">
        <v>137</v>
      </c>
      <c r="L295" s="25" t="s">
        <v>53</v>
      </c>
      <c r="N295" s="25" t="s">
        <v>54</v>
      </c>
      <c r="P295" s="25" t="s">
        <v>55</v>
      </c>
      <c r="Q295" s="25" t="s">
        <v>56</v>
      </c>
      <c r="R295" s="25" t="s">
        <v>140</v>
      </c>
      <c r="S295" s="25" t="s">
        <v>58</v>
      </c>
      <c r="T295" s="25" t="s">
        <v>1420</v>
      </c>
      <c r="U295" s="25" t="s">
        <v>1416</v>
      </c>
    </row>
    <row r="296" spans="1:21" ht="44.25" customHeight="1">
      <c r="A296" s="25" t="s">
        <v>1409</v>
      </c>
      <c r="B296" s="25" t="s">
        <v>45</v>
      </c>
      <c r="C296" s="25" t="s">
        <v>46</v>
      </c>
      <c r="D296" s="25" t="s">
        <v>47</v>
      </c>
      <c r="E296" s="25" t="s">
        <v>1362</v>
      </c>
      <c r="F296" s="25" t="s">
        <v>1363</v>
      </c>
      <c r="G296" s="25" t="s">
        <v>179</v>
      </c>
      <c r="H296" s="25">
        <v>188</v>
      </c>
      <c r="I296" s="25">
        <v>589</v>
      </c>
      <c r="J296" s="25" t="s">
        <v>73</v>
      </c>
      <c r="K296" s="25" t="s">
        <v>180</v>
      </c>
      <c r="L296" s="25" t="s">
        <v>53</v>
      </c>
      <c r="N296" s="25" t="s">
        <v>54</v>
      </c>
      <c r="P296" s="25" t="s">
        <v>1404</v>
      </c>
      <c r="Q296" s="25" t="s">
        <v>56</v>
      </c>
      <c r="R296" s="25" t="s">
        <v>68</v>
      </c>
      <c r="S296" s="25" t="s">
        <v>58</v>
      </c>
      <c r="T296" s="25" t="s">
        <v>1410</v>
      </c>
      <c r="U296" s="25" t="s">
        <v>1406</v>
      </c>
    </row>
    <row r="297" spans="1:21" ht="44.25" customHeight="1">
      <c r="A297" s="25" t="s">
        <v>1421</v>
      </c>
      <c r="B297" s="25" t="s">
        <v>45</v>
      </c>
      <c r="C297" s="25" t="s">
        <v>46</v>
      </c>
      <c r="D297" s="25" t="s">
        <v>47</v>
      </c>
      <c r="E297" s="25" t="s">
        <v>1362</v>
      </c>
      <c r="F297" s="25" t="s">
        <v>1363</v>
      </c>
      <c r="G297" s="25" t="s">
        <v>136</v>
      </c>
      <c r="H297" s="25">
        <v>189</v>
      </c>
      <c r="I297" s="25">
        <v>590</v>
      </c>
      <c r="J297" s="25" t="s">
        <v>73</v>
      </c>
      <c r="K297" s="25" t="s">
        <v>137</v>
      </c>
      <c r="L297" s="25" t="s">
        <v>53</v>
      </c>
      <c r="O297" s="25" t="s">
        <v>54</v>
      </c>
      <c r="P297" s="25" t="s">
        <v>55</v>
      </c>
      <c r="Q297" s="25" t="s">
        <v>56</v>
      </c>
      <c r="R297" s="25" t="s">
        <v>140</v>
      </c>
      <c r="S297" s="25" t="s">
        <v>58</v>
      </c>
      <c r="T297" s="25" t="s">
        <v>1423</v>
      </c>
      <c r="U297" s="25" t="s">
        <v>1416</v>
      </c>
    </row>
    <row r="298" spans="1:21" ht="44.25" customHeight="1">
      <c r="A298" s="25" t="s">
        <v>1369</v>
      </c>
      <c r="B298" s="25" t="s">
        <v>45</v>
      </c>
      <c r="C298" s="25" t="s">
        <v>46</v>
      </c>
      <c r="D298" s="25" t="s">
        <v>47</v>
      </c>
      <c r="E298" s="25" t="s">
        <v>1362</v>
      </c>
      <c r="F298" s="25" t="s">
        <v>1363</v>
      </c>
      <c r="G298" s="25" t="s">
        <v>439</v>
      </c>
      <c r="H298" s="25" t="s">
        <v>96</v>
      </c>
      <c r="I298" s="25" t="s">
        <v>97</v>
      </c>
      <c r="J298" s="25" t="s">
        <v>440</v>
      </c>
      <c r="K298" s="25" t="s">
        <v>153</v>
      </c>
      <c r="L298" s="25" t="s">
        <v>53</v>
      </c>
      <c r="M298" s="25" t="s">
        <v>54</v>
      </c>
      <c r="N298" s="25" t="s">
        <v>54</v>
      </c>
      <c r="O298" s="25" t="s">
        <v>54</v>
      </c>
      <c r="P298" s="25" t="s">
        <v>1370</v>
      </c>
      <c r="Q298" s="25" t="s">
        <v>56</v>
      </c>
      <c r="R298" s="25" t="s">
        <v>376</v>
      </c>
      <c r="S298" s="25" t="s">
        <v>58</v>
      </c>
      <c r="T298" s="25" t="s">
        <v>1371</v>
      </c>
      <c r="U298" s="25" t="s">
        <v>1372</v>
      </c>
    </row>
    <row r="299" spans="1:21" ht="44.25" customHeight="1">
      <c r="A299" s="25" t="s">
        <v>1374</v>
      </c>
      <c r="B299" s="25" t="s">
        <v>45</v>
      </c>
      <c r="C299" s="25" t="s">
        <v>46</v>
      </c>
      <c r="D299" s="25" t="s">
        <v>47</v>
      </c>
      <c r="E299" s="25" t="s">
        <v>1362</v>
      </c>
      <c r="F299" s="25" t="s">
        <v>1363</v>
      </c>
      <c r="G299" s="25" t="s">
        <v>439</v>
      </c>
      <c r="H299" s="25" t="s">
        <v>96</v>
      </c>
      <c r="I299" s="25" t="s">
        <v>97</v>
      </c>
      <c r="J299" s="25" t="s">
        <v>440</v>
      </c>
      <c r="K299" s="25" t="s">
        <v>153</v>
      </c>
      <c r="L299" s="25" t="s">
        <v>53</v>
      </c>
      <c r="M299" s="25" t="s">
        <v>54</v>
      </c>
      <c r="N299" s="25" t="s">
        <v>54</v>
      </c>
      <c r="O299" s="25" t="s">
        <v>54</v>
      </c>
      <c r="P299" s="25" t="s">
        <v>139</v>
      </c>
      <c r="Q299" s="25" t="s">
        <v>56</v>
      </c>
      <c r="R299" s="25" t="s">
        <v>1375</v>
      </c>
      <c r="S299" s="25" t="s">
        <v>58</v>
      </c>
      <c r="T299" s="25" t="s">
        <v>1376</v>
      </c>
      <c r="U299" s="25" t="s">
        <v>1372</v>
      </c>
    </row>
    <row r="300" spans="1:21" ht="44.25" customHeight="1">
      <c r="A300" s="25" t="s">
        <v>1378</v>
      </c>
      <c r="B300" s="25" t="s">
        <v>45</v>
      </c>
      <c r="C300" s="25" t="s">
        <v>46</v>
      </c>
      <c r="D300" s="25" t="s">
        <v>47</v>
      </c>
      <c r="E300" s="25" t="s">
        <v>1362</v>
      </c>
      <c r="F300" s="25" t="s">
        <v>1363</v>
      </c>
      <c r="G300" s="25" t="s">
        <v>439</v>
      </c>
      <c r="H300" s="25" t="s">
        <v>96</v>
      </c>
      <c r="I300" s="25" t="s">
        <v>97</v>
      </c>
      <c r="J300" s="25" t="s">
        <v>440</v>
      </c>
      <c r="K300" s="25" t="s">
        <v>153</v>
      </c>
      <c r="L300" s="25" t="s">
        <v>53</v>
      </c>
      <c r="M300" s="25" t="s">
        <v>54</v>
      </c>
      <c r="N300" s="25" t="s">
        <v>54</v>
      </c>
      <c r="O300" s="25" t="s">
        <v>54</v>
      </c>
      <c r="P300" s="25" t="s">
        <v>1379</v>
      </c>
      <c r="Q300" s="25" t="s">
        <v>375</v>
      </c>
      <c r="R300" s="25" t="s">
        <v>376</v>
      </c>
      <c r="S300" s="25" t="s">
        <v>58</v>
      </c>
      <c r="T300" s="25" t="s">
        <v>1380</v>
      </c>
      <c r="U300" s="25" t="s">
        <v>1372</v>
      </c>
    </row>
    <row r="301" spans="1:21" ht="44.25" customHeight="1">
      <c r="A301" s="25" t="s">
        <v>1386</v>
      </c>
      <c r="B301" s="25" t="s">
        <v>45</v>
      </c>
      <c r="C301" s="25" t="s">
        <v>46</v>
      </c>
      <c r="D301" s="25" t="s">
        <v>47</v>
      </c>
      <c r="E301" s="25" t="s">
        <v>1362</v>
      </c>
      <c r="F301" s="25" t="s">
        <v>1363</v>
      </c>
      <c r="G301" s="25" t="s">
        <v>104</v>
      </c>
      <c r="H301" s="25" t="s">
        <v>157</v>
      </c>
      <c r="I301" s="25" t="s">
        <v>158</v>
      </c>
      <c r="J301" s="25" t="s">
        <v>73</v>
      </c>
      <c r="K301" s="25" t="s">
        <v>2119</v>
      </c>
      <c r="L301" s="25" t="s">
        <v>53</v>
      </c>
      <c r="M301" s="25" t="s">
        <v>54</v>
      </c>
      <c r="N301" s="25" t="s">
        <v>54</v>
      </c>
      <c r="O301" s="25" t="s">
        <v>54</v>
      </c>
      <c r="P301" s="25" t="s">
        <v>108</v>
      </c>
      <c r="Q301" s="25" t="s">
        <v>108</v>
      </c>
      <c r="R301" s="25" t="s">
        <v>108</v>
      </c>
      <c r="S301" s="25" t="s">
        <v>108</v>
      </c>
      <c r="T301" s="25" t="s">
        <v>109</v>
      </c>
    </row>
    <row r="302" spans="1:21" ht="44.25" customHeight="1">
      <c r="A302" s="25" t="s">
        <v>1390</v>
      </c>
      <c r="B302" s="25" t="s">
        <v>45</v>
      </c>
      <c r="C302" s="25" t="s">
        <v>46</v>
      </c>
      <c r="D302" s="25" t="s">
        <v>47</v>
      </c>
      <c r="E302" s="25" t="s">
        <v>1362</v>
      </c>
      <c r="F302" s="25" t="s">
        <v>1363</v>
      </c>
      <c r="G302" s="25" t="s">
        <v>118</v>
      </c>
      <c r="H302" s="25" t="s">
        <v>1391</v>
      </c>
      <c r="I302" s="25" t="s">
        <v>1392</v>
      </c>
      <c r="J302" s="25" t="s">
        <v>73</v>
      </c>
      <c r="K302" s="25" t="s">
        <v>2118</v>
      </c>
      <c r="L302" s="25" t="s">
        <v>53</v>
      </c>
      <c r="M302" s="25" t="s">
        <v>54</v>
      </c>
      <c r="N302" s="25" t="s">
        <v>54</v>
      </c>
      <c r="O302" s="25" t="s">
        <v>54</v>
      </c>
      <c r="P302" s="25" t="s">
        <v>108</v>
      </c>
      <c r="Q302" s="25" t="s">
        <v>108</v>
      </c>
      <c r="R302" s="25" t="s">
        <v>108</v>
      </c>
      <c r="S302" s="25" t="s">
        <v>108</v>
      </c>
      <c r="T302" s="25" t="s">
        <v>212</v>
      </c>
      <c r="U302" s="25" t="s">
        <v>1393</v>
      </c>
    </row>
    <row r="303" spans="1:21" ht="44.25" customHeight="1">
      <c r="A303" s="25" t="s">
        <v>1394</v>
      </c>
      <c r="B303" s="25" t="s">
        <v>45</v>
      </c>
      <c r="C303" s="25" t="s">
        <v>46</v>
      </c>
      <c r="D303" s="25" t="s">
        <v>47</v>
      </c>
      <c r="E303" s="25" t="s">
        <v>1362</v>
      </c>
      <c r="F303" s="25" t="s">
        <v>1363</v>
      </c>
      <c r="G303" s="25" t="s">
        <v>127</v>
      </c>
      <c r="H303" s="25" t="s">
        <v>128</v>
      </c>
      <c r="I303" s="25" t="s">
        <v>129</v>
      </c>
      <c r="J303" s="25" t="s">
        <v>51</v>
      </c>
      <c r="K303" s="25" t="s">
        <v>130</v>
      </c>
      <c r="L303" s="25" t="s">
        <v>53</v>
      </c>
      <c r="N303" s="25" t="s">
        <v>54</v>
      </c>
      <c r="P303" s="25" t="s">
        <v>456</v>
      </c>
      <c r="Q303" s="25" t="s">
        <v>1282</v>
      </c>
      <c r="R303" s="25" t="s">
        <v>133</v>
      </c>
      <c r="S303" s="25" t="s">
        <v>58</v>
      </c>
      <c r="T303" s="25" t="s">
        <v>1395</v>
      </c>
      <c r="U303" s="25" t="s">
        <v>1396</v>
      </c>
    </row>
    <row r="304" spans="1:21" ht="44.25" customHeight="1">
      <c r="A304" s="25" t="s">
        <v>1498</v>
      </c>
      <c r="B304" s="25" t="s">
        <v>45</v>
      </c>
      <c r="C304" s="25" t="s">
        <v>46</v>
      </c>
      <c r="D304" s="25" t="s">
        <v>47</v>
      </c>
      <c r="E304" s="25" t="s">
        <v>1477</v>
      </c>
      <c r="F304" s="25" t="s">
        <v>1478</v>
      </c>
      <c r="G304" s="25" t="s">
        <v>136</v>
      </c>
      <c r="H304" s="25">
        <v>185</v>
      </c>
      <c r="I304" s="25">
        <v>588</v>
      </c>
      <c r="J304" s="25" t="s">
        <v>73</v>
      </c>
      <c r="K304" s="25" t="s">
        <v>137</v>
      </c>
      <c r="L304" s="25" t="s">
        <v>53</v>
      </c>
      <c r="M304" s="25" t="s">
        <v>54</v>
      </c>
      <c r="P304" s="25" t="s">
        <v>55</v>
      </c>
      <c r="Q304" s="25" t="s">
        <v>56</v>
      </c>
      <c r="R304" s="25" t="s">
        <v>140</v>
      </c>
      <c r="S304" s="25" t="s">
        <v>58</v>
      </c>
      <c r="T304" s="25" t="s">
        <v>1500</v>
      </c>
      <c r="U304" s="25" t="s">
        <v>1501</v>
      </c>
    </row>
    <row r="305" spans="1:21" ht="44.25" customHeight="1">
      <c r="A305" s="25" t="s">
        <v>1502</v>
      </c>
      <c r="B305" s="25" t="s">
        <v>45</v>
      </c>
      <c r="C305" s="25" t="s">
        <v>46</v>
      </c>
      <c r="D305" s="25" t="s">
        <v>47</v>
      </c>
      <c r="E305" s="25" t="s">
        <v>1477</v>
      </c>
      <c r="F305" s="25" t="s">
        <v>1478</v>
      </c>
      <c r="G305" s="25" t="s">
        <v>136</v>
      </c>
      <c r="H305" s="25">
        <v>188</v>
      </c>
      <c r="I305" s="25">
        <v>589</v>
      </c>
      <c r="J305" s="25" t="s">
        <v>73</v>
      </c>
      <c r="K305" s="25" t="s">
        <v>137</v>
      </c>
      <c r="L305" s="25" t="s">
        <v>53</v>
      </c>
      <c r="N305" s="25" t="s">
        <v>54</v>
      </c>
      <c r="P305" s="25" t="s">
        <v>55</v>
      </c>
      <c r="Q305" s="25" t="s">
        <v>56</v>
      </c>
      <c r="R305" s="25" t="s">
        <v>140</v>
      </c>
      <c r="S305" s="25" t="s">
        <v>58</v>
      </c>
      <c r="T305" s="25" t="s">
        <v>1504</v>
      </c>
      <c r="U305" s="25" t="s">
        <v>1501</v>
      </c>
    </row>
    <row r="306" spans="1:21" ht="44.25" customHeight="1">
      <c r="A306" s="25" t="s">
        <v>1505</v>
      </c>
      <c r="B306" s="25" t="s">
        <v>45</v>
      </c>
      <c r="C306" s="25" t="s">
        <v>46</v>
      </c>
      <c r="D306" s="25" t="s">
        <v>47</v>
      </c>
      <c r="E306" s="25" t="s">
        <v>1477</v>
      </c>
      <c r="F306" s="25" t="s">
        <v>1478</v>
      </c>
      <c r="G306" s="25" t="s">
        <v>136</v>
      </c>
      <c r="H306" s="25">
        <v>189</v>
      </c>
      <c r="I306" s="25">
        <v>590</v>
      </c>
      <c r="J306" s="25" t="s">
        <v>73</v>
      </c>
      <c r="K306" s="25" t="s">
        <v>137</v>
      </c>
      <c r="L306" s="25" t="s">
        <v>53</v>
      </c>
      <c r="O306" s="25" t="s">
        <v>54</v>
      </c>
      <c r="P306" s="25" t="s">
        <v>55</v>
      </c>
      <c r="Q306" s="25" t="s">
        <v>56</v>
      </c>
      <c r="R306" s="25" t="s">
        <v>140</v>
      </c>
      <c r="S306" s="25" t="s">
        <v>58</v>
      </c>
      <c r="T306" s="25" t="s">
        <v>1507</v>
      </c>
      <c r="U306" s="25" t="s">
        <v>1501</v>
      </c>
    </row>
    <row r="307" spans="1:21" ht="44.25" customHeight="1">
      <c r="A307" s="25" t="s">
        <v>1476</v>
      </c>
      <c r="B307" s="25" t="s">
        <v>45</v>
      </c>
      <c r="C307" s="25" t="s">
        <v>46</v>
      </c>
      <c r="D307" s="25" t="s">
        <v>47</v>
      </c>
      <c r="E307" s="25" t="s">
        <v>1477</v>
      </c>
      <c r="F307" s="25" t="s">
        <v>1478</v>
      </c>
      <c r="G307" s="25" t="s">
        <v>439</v>
      </c>
      <c r="H307" s="25" t="s">
        <v>96</v>
      </c>
      <c r="I307" s="25" t="s">
        <v>97</v>
      </c>
      <c r="J307" s="25" t="s">
        <v>440</v>
      </c>
      <c r="K307" s="25" t="s">
        <v>153</v>
      </c>
      <c r="L307" s="25" t="s">
        <v>53</v>
      </c>
      <c r="M307" s="25" t="s">
        <v>54</v>
      </c>
      <c r="N307" s="25" t="s">
        <v>54</v>
      </c>
      <c r="O307" s="25" t="s">
        <v>54</v>
      </c>
      <c r="P307" s="25" t="s">
        <v>281</v>
      </c>
      <c r="Q307" s="25" t="s">
        <v>56</v>
      </c>
      <c r="R307" s="25" t="s">
        <v>68</v>
      </c>
      <c r="S307" s="25" t="s">
        <v>58</v>
      </c>
      <c r="T307" s="25" t="s">
        <v>1479</v>
      </c>
      <c r="U307" s="25" t="s">
        <v>1480</v>
      </c>
    </row>
    <row r="308" spans="1:21" ht="44.25" customHeight="1">
      <c r="A308" s="25" t="s">
        <v>1488</v>
      </c>
      <c r="B308" s="25" t="s">
        <v>45</v>
      </c>
      <c r="C308" s="25" t="s">
        <v>46</v>
      </c>
      <c r="D308" s="25" t="s">
        <v>47</v>
      </c>
      <c r="E308" s="25" t="s">
        <v>1477</v>
      </c>
      <c r="F308" s="25" t="s">
        <v>1478</v>
      </c>
      <c r="G308" s="25" t="s">
        <v>104</v>
      </c>
      <c r="H308" s="25" t="s">
        <v>157</v>
      </c>
      <c r="I308" s="25" t="s">
        <v>158</v>
      </c>
      <c r="J308" s="25" t="s">
        <v>73</v>
      </c>
      <c r="K308" s="25" t="s">
        <v>2119</v>
      </c>
      <c r="L308" s="25" t="s">
        <v>53</v>
      </c>
      <c r="M308" s="25" t="s">
        <v>54</v>
      </c>
      <c r="N308" s="25" t="s">
        <v>54</v>
      </c>
      <c r="O308" s="25" t="s">
        <v>54</v>
      </c>
      <c r="P308" s="25" t="s">
        <v>108</v>
      </c>
      <c r="Q308" s="25" t="s">
        <v>108</v>
      </c>
      <c r="R308" s="25" t="s">
        <v>108</v>
      </c>
      <c r="S308" s="25" t="s">
        <v>108</v>
      </c>
      <c r="T308" s="25" t="s">
        <v>109</v>
      </c>
      <c r="U308" s="25" t="s">
        <v>1489</v>
      </c>
    </row>
    <row r="309" spans="1:21" ht="44.25" customHeight="1">
      <c r="A309" s="25" t="s">
        <v>1482</v>
      </c>
      <c r="B309" s="25" t="s">
        <v>45</v>
      </c>
      <c r="C309" s="25" t="s">
        <v>46</v>
      </c>
      <c r="D309" s="25" t="s">
        <v>47</v>
      </c>
      <c r="E309" s="25" t="s">
        <v>1477</v>
      </c>
      <c r="F309" s="25" t="s">
        <v>1478</v>
      </c>
      <c r="G309" s="25" t="s">
        <v>439</v>
      </c>
      <c r="H309" s="25" t="s">
        <v>1483</v>
      </c>
      <c r="I309" s="25" t="s">
        <v>1484</v>
      </c>
      <c r="J309" s="25" t="s">
        <v>440</v>
      </c>
      <c r="K309" s="25" t="s">
        <v>153</v>
      </c>
      <c r="L309" s="25" t="s">
        <v>53</v>
      </c>
      <c r="N309" s="25" t="s">
        <v>54</v>
      </c>
      <c r="O309" s="25" t="s">
        <v>54</v>
      </c>
      <c r="P309" s="25" t="s">
        <v>503</v>
      </c>
      <c r="Q309" s="25" t="s">
        <v>56</v>
      </c>
      <c r="R309" s="25" t="s">
        <v>450</v>
      </c>
      <c r="S309" s="25" t="s">
        <v>58</v>
      </c>
      <c r="T309" s="25" t="s">
        <v>1485</v>
      </c>
      <c r="U309" s="25" t="s">
        <v>1486</v>
      </c>
    </row>
    <row r="310" spans="1:21" ht="44.25" customHeight="1">
      <c r="A310" s="25" t="s">
        <v>1491</v>
      </c>
      <c r="B310" s="25" t="s">
        <v>45</v>
      </c>
      <c r="C310" s="25" t="s">
        <v>46</v>
      </c>
      <c r="D310" s="25" t="s">
        <v>47</v>
      </c>
      <c r="E310" s="25" t="s">
        <v>1477</v>
      </c>
      <c r="F310" s="25" t="s">
        <v>1478</v>
      </c>
      <c r="G310" s="25" t="s">
        <v>172</v>
      </c>
      <c r="H310" s="25" t="s">
        <v>91</v>
      </c>
      <c r="I310" s="25" t="s">
        <v>92</v>
      </c>
      <c r="J310" s="25" t="s">
        <v>73</v>
      </c>
      <c r="K310" s="25" t="s">
        <v>173</v>
      </c>
      <c r="L310" s="25" t="s">
        <v>53</v>
      </c>
      <c r="M310" s="25" t="s">
        <v>54</v>
      </c>
      <c r="N310" s="25" t="s">
        <v>54</v>
      </c>
      <c r="P310" s="25" t="s">
        <v>1492</v>
      </c>
      <c r="Q310" s="25" t="s">
        <v>76</v>
      </c>
      <c r="R310" s="25" t="s">
        <v>133</v>
      </c>
      <c r="S310" s="25" t="s">
        <v>58</v>
      </c>
      <c r="T310" s="25" t="s">
        <v>1493</v>
      </c>
      <c r="U310" s="25" t="s">
        <v>1494</v>
      </c>
    </row>
    <row r="311" spans="1:21" ht="44.25" customHeight="1">
      <c r="A311" s="25" t="s">
        <v>1495</v>
      </c>
      <c r="B311" s="25" t="s">
        <v>45</v>
      </c>
      <c r="C311" s="25" t="s">
        <v>46</v>
      </c>
      <c r="D311" s="25" t="s">
        <v>47</v>
      </c>
      <c r="E311" s="25" t="s">
        <v>1477</v>
      </c>
      <c r="F311" s="25" t="s">
        <v>1478</v>
      </c>
      <c r="G311" s="25" t="s">
        <v>172</v>
      </c>
      <c r="H311" s="25" t="s">
        <v>91</v>
      </c>
      <c r="I311" s="25" t="s">
        <v>92</v>
      </c>
      <c r="J311" s="25" t="s">
        <v>73</v>
      </c>
      <c r="K311" s="25" t="s">
        <v>173</v>
      </c>
      <c r="L311" s="25" t="s">
        <v>53</v>
      </c>
      <c r="M311" s="25" t="s">
        <v>54</v>
      </c>
      <c r="N311" s="25" t="s">
        <v>54</v>
      </c>
      <c r="P311" s="25" t="s">
        <v>503</v>
      </c>
      <c r="Q311" s="25" t="s">
        <v>174</v>
      </c>
      <c r="R311" s="25" t="s">
        <v>133</v>
      </c>
      <c r="S311" s="25" t="s">
        <v>58</v>
      </c>
      <c r="T311" s="25" t="s">
        <v>1496</v>
      </c>
      <c r="U311" s="25" t="s">
        <v>1497</v>
      </c>
    </row>
    <row r="312" spans="1:21" ht="44.25" customHeight="1">
      <c r="A312" s="25" t="s">
        <v>1509</v>
      </c>
      <c r="B312" s="25" t="s">
        <v>45</v>
      </c>
      <c r="C312" s="25" t="s">
        <v>46</v>
      </c>
      <c r="D312" s="25" t="s">
        <v>47</v>
      </c>
      <c r="E312" s="25" t="s">
        <v>1510</v>
      </c>
      <c r="F312" s="25" t="s">
        <v>1511</v>
      </c>
      <c r="G312" s="25" t="s">
        <v>72</v>
      </c>
      <c r="H312" s="25">
        <v>179</v>
      </c>
      <c r="I312" s="25">
        <v>585</v>
      </c>
      <c r="J312" s="25" t="s">
        <v>73</v>
      </c>
      <c r="K312" s="25" t="s">
        <v>74</v>
      </c>
      <c r="L312" s="25" t="s">
        <v>891</v>
      </c>
      <c r="O312" s="25" t="s">
        <v>54</v>
      </c>
      <c r="P312" s="25" t="s">
        <v>53</v>
      </c>
      <c r="Q312" s="25" t="s">
        <v>1512</v>
      </c>
      <c r="R312" s="25" t="s">
        <v>57</v>
      </c>
      <c r="S312" s="25" t="s">
        <v>58</v>
      </c>
      <c r="T312" s="25" t="s">
        <v>1513</v>
      </c>
      <c r="U312" s="25" t="s">
        <v>1514</v>
      </c>
    </row>
    <row r="313" spans="1:21" ht="44.25" customHeight="1">
      <c r="A313" s="25" t="s">
        <v>1561</v>
      </c>
      <c r="B313" s="25" t="s">
        <v>45</v>
      </c>
      <c r="C313" s="25" t="s">
        <v>46</v>
      </c>
      <c r="D313" s="25" t="s">
        <v>47</v>
      </c>
      <c r="E313" s="25" t="s">
        <v>1510</v>
      </c>
      <c r="F313" s="25" t="s">
        <v>1511</v>
      </c>
      <c r="G313" s="25" t="s">
        <v>136</v>
      </c>
      <c r="H313" s="25">
        <v>185</v>
      </c>
      <c r="I313" s="25">
        <v>588</v>
      </c>
      <c r="J313" s="25" t="s">
        <v>73</v>
      </c>
      <c r="K313" s="25" t="s">
        <v>137</v>
      </c>
      <c r="L313" s="25" t="s">
        <v>53</v>
      </c>
      <c r="M313" s="25" t="s">
        <v>54</v>
      </c>
      <c r="P313" s="25" t="s">
        <v>55</v>
      </c>
      <c r="Q313" s="25" t="s">
        <v>56</v>
      </c>
      <c r="R313" s="25" t="s">
        <v>140</v>
      </c>
      <c r="S313" s="25" t="s">
        <v>58</v>
      </c>
      <c r="T313" s="25" t="s">
        <v>1563</v>
      </c>
      <c r="U313" s="25" t="s">
        <v>1557</v>
      </c>
    </row>
    <row r="314" spans="1:21" ht="44.25" customHeight="1">
      <c r="A314" s="25" t="s">
        <v>1555</v>
      </c>
      <c r="B314" s="25" t="s">
        <v>45</v>
      </c>
      <c r="C314" s="25" t="s">
        <v>46</v>
      </c>
      <c r="D314" s="25" t="s">
        <v>47</v>
      </c>
      <c r="E314" s="25" t="s">
        <v>1510</v>
      </c>
      <c r="F314" s="25" t="s">
        <v>1511</v>
      </c>
      <c r="G314" s="25" t="s">
        <v>179</v>
      </c>
      <c r="H314" s="25">
        <v>185</v>
      </c>
      <c r="I314" s="25">
        <v>588</v>
      </c>
      <c r="J314" s="25" t="s">
        <v>73</v>
      </c>
      <c r="K314" s="25" t="s">
        <v>180</v>
      </c>
      <c r="L314" s="25" t="s">
        <v>53</v>
      </c>
      <c r="M314" s="25" t="s">
        <v>54</v>
      </c>
      <c r="P314" s="25" t="s">
        <v>55</v>
      </c>
      <c r="Q314" s="25" t="s">
        <v>56</v>
      </c>
      <c r="R314" s="25" t="s">
        <v>68</v>
      </c>
      <c r="S314" s="25" t="s">
        <v>69</v>
      </c>
      <c r="T314" s="25" t="s">
        <v>1556</v>
      </c>
      <c r="U314" s="25" t="s">
        <v>1557</v>
      </c>
    </row>
    <row r="315" spans="1:21" ht="44.25" customHeight="1">
      <c r="A315" s="25" t="s">
        <v>1564</v>
      </c>
      <c r="B315" s="25" t="s">
        <v>45</v>
      </c>
      <c r="C315" s="25" t="s">
        <v>46</v>
      </c>
      <c r="D315" s="25" t="s">
        <v>47</v>
      </c>
      <c r="E315" s="25" t="s">
        <v>1510</v>
      </c>
      <c r="F315" s="25" t="s">
        <v>1511</v>
      </c>
      <c r="G315" s="25" t="s">
        <v>136</v>
      </c>
      <c r="H315" s="25">
        <v>188</v>
      </c>
      <c r="I315" s="25">
        <v>589</v>
      </c>
      <c r="J315" s="25" t="s">
        <v>73</v>
      </c>
      <c r="K315" s="25" t="s">
        <v>137</v>
      </c>
      <c r="L315" s="25" t="s">
        <v>53</v>
      </c>
      <c r="N315" s="25" t="s">
        <v>54</v>
      </c>
      <c r="P315" s="25" t="s">
        <v>55</v>
      </c>
      <c r="Q315" s="25" t="s">
        <v>56</v>
      </c>
      <c r="R315" s="25" t="s">
        <v>140</v>
      </c>
      <c r="S315" s="25" t="s">
        <v>58</v>
      </c>
      <c r="T315" s="25" t="s">
        <v>1566</v>
      </c>
      <c r="U315" s="25" t="s">
        <v>1567</v>
      </c>
    </row>
    <row r="316" spans="1:21" ht="44.25" customHeight="1">
      <c r="A316" s="25" t="s">
        <v>1558</v>
      </c>
      <c r="B316" s="25" t="s">
        <v>45</v>
      </c>
      <c r="C316" s="25" t="s">
        <v>46</v>
      </c>
      <c r="D316" s="25" t="s">
        <v>47</v>
      </c>
      <c r="E316" s="25" t="s">
        <v>1510</v>
      </c>
      <c r="F316" s="25" t="s">
        <v>1511</v>
      </c>
      <c r="G316" s="25" t="s">
        <v>179</v>
      </c>
      <c r="H316" s="25">
        <v>188</v>
      </c>
      <c r="I316" s="25">
        <v>589</v>
      </c>
      <c r="J316" s="25" t="s">
        <v>73</v>
      </c>
      <c r="K316" s="25" t="s">
        <v>180</v>
      </c>
      <c r="L316" s="25" t="s">
        <v>53</v>
      </c>
      <c r="N316" s="25" t="s">
        <v>54</v>
      </c>
      <c r="P316" s="25" t="s">
        <v>55</v>
      </c>
      <c r="Q316" s="25" t="s">
        <v>56</v>
      </c>
      <c r="R316" s="25" t="s">
        <v>68</v>
      </c>
      <c r="S316" s="25" t="s">
        <v>69</v>
      </c>
      <c r="T316" s="25" t="s">
        <v>1559</v>
      </c>
      <c r="U316" s="25" t="s">
        <v>1560</v>
      </c>
    </row>
    <row r="317" spans="1:21" ht="44.25" customHeight="1">
      <c r="A317" s="25" t="s">
        <v>1568</v>
      </c>
      <c r="B317" s="25" t="s">
        <v>45</v>
      </c>
      <c r="C317" s="25" t="s">
        <v>46</v>
      </c>
      <c r="D317" s="25" t="s">
        <v>47</v>
      </c>
      <c r="E317" s="25" t="s">
        <v>1510</v>
      </c>
      <c r="F317" s="25" t="s">
        <v>1511</v>
      </c>
      <c r="G317" s="25" t="s">
        <v>136</v>
      </c>
      <c r="H317" s="25">
        <v>189</v>
      </c>
      <c r="I317" s="25">
        <v>590</v>
      </c>
      <c r="J317" s="25" t="s">
        <v>73</v>
      </c>
      <c r="K317" s="25" t="s">
        <v>137</v>
      </c>
      <c r="L317" s="25" t="s">
        <v>53</v>
      </c>
      <c r="O317" s="25" t="s">
        <v>54</v>
      </c>
      <c r="P317" s="25" t="s">
        <v>55</v>
      </c>
      <c r="Q317" s="25" t="s">
        <v>56</v>
      </c>
      <c r="R317" s="25" t="s">
        <v>140</v>
      </c>
      <c r="S317" s="25" t="s">
        <v>58</v>
      </c>
      <c r="T317" s="25" t="s">
        <v>1569</v>
      </c>
      <c r="U317" s="25" t="s">
        <v>1525</v>
      </c>
    </row>
    <row r="318" spans="1:21" ht="44.25" customHeight="1">
      <c r="A318" s="25" t="s">
        <v>1523</v>
      </c>
      <c r="B318" s="25" t="s">
        <v>45</v>
      </c>
      <c r="C318" s="25" t="s">
        <v>46</v>
      </c>
      <c r="D318" s="25" t="s">
        <v>47</v>
      </c>
      <c r="E318" s="25" t="s">
        <v>1510</v>
      </c>
      <c r="F318" s="25" t="s">
        <v>1511</v>
      </c>
      <c r="G318" s="25" t="s">
        <v>88</v>
      </c>
      <c r="H318" s="25">
        <v>189</v>
      </c>
      <c r="I318" s="25">
        <v>590</v>
      </c>
      <c r="J318" s="25" t="s">
        <v>73</v>
      </c>
      <c r="K318" s="25" t="s">
        <v>74</v>
      </c>
      <c r="L318" s="25" t="s">
        <v>891</v>
      </c>
      <c r="O318" s="25" t="s">
        <v>54</v>
      </c>
      <c r="P318" s="25" t="s">
        <v>53</v>
      </c>
      <c r="Q318" s="25" t="s">
        <v>1512</v>
      </c>
      <c r="R318" s="25" t="s">
        <v>57</v>
      </c>
      <c r="S318" s="25" t="s">
        <v>58</v>
      </c>
      <c r="T318" s="25" t="s">
        <v>1524</v>
      </c>
      <c r="U318" s="25" t="s">
        <v>1525</v>
      </c>
    </row>
    <row r="319" spans="1:21" ht="44.25" customHeight="1">
      <c r="A319" s="25" t="s">
        <v>1518</v>
      </c>
      <c r="B319" s="25" t="s">
        <v>45</v>
      </c>
      <c r="C319" s="25" t="s">
        <v>46</v>
      </c>
      <c r="D319" s="25" t="s">
        <v>47</v>
      </c>
      <c r="E319" s="25" t="s">
        <v>1510</v>
      </c>
      <c r="F319" s="25" t="s">
        <v>1511</v>
      </c>
      <c r="G319" s="25" t="s">
        <v>72</v>
      </c>
      <c r="H319" s="25" t="s">
        <v>84</v>
      </c>
      <c r="I319" s="25" t="s">
        <v>85</v>
      </c>
      <c r="J319" s="25" t="s">
        <v>73</v>
      </c>
      <c r="K319" s="25" t="s">
        <v>74</v>
      </c>
      <c r="L319" s="25" t="s">
        <v>891</v>
      </c>
      <c r="M319" s="25" t="s">
        <v>54</v>
      </c>
      <c r="N319" s="25" t="s">
        <v>54</v>
      </c>
      <c r="P319" s="25" t="s">
        <v>53</v>
      </c>
      <c r="Q319" s="25" t="s">
        <v>1247</v>
      </c>
      <c r="R319" s="25" t="s">
        <v>57</v>
      </c>
      <c r="S319" s="25" t="s">
        <v>58</v>
      </c>
      <c r="T319" s="25" t="s">
        <v>1519</v>
      </c>
      <c r="U319" s="25" t="s">
        <v>1520</v>
      </c>
    </row>
    <row r="320" spans="1:21" ht="44.25" customHeight="1">
      <c r="A320" s="25" t="s">
        <v>1534</v>
      </c>
      <c r="B320" s="25" t="s">
        <v>45</v>
      </c>
      <c r="C320" s="25" t="s">
        <v>46</v>
      </c>
      <c r="D320" s="25" t="s">
        <v>47</v>
      </c>
      <c r="E320" s="25" t="s">
        <v>1510</v>
      </c>
      <c r="F320" s="25" t="s">
        <v>1511</v>
      </c>
      <c r="G320" s="25" t="s">
        <v>104</v>
      </c>
      <c r="H320" s="25" t="s">
        <v>157</v>
      </c>
      <c r="I320" s="25" t="s">
        <v>158</v>
      </c>
      <c r="J320" s="25" t="s">
        <v>73</v>
      </c>
      <c r="K320" s="25" t="s">
        <v>2119</v>
      </c>
      <c r="L320" s="25" t="s">
        <v>53</v>
      </c>
      <c r="M320" s="25" t="s">
        <v>54</v>
      </c>
      <c r="N320" s="25" t="s">
        <v>54</v>
      </c>
      <c r="O320" s="25" t="s">
        <v>54</v>
      </c>
      <c r="P320" s="25" t="s">
        <v>108</v>
      </c>
      <c r="Q320" s="25" t="s">
        <v>108</v>
      </c>
      <c r="R320" s="25" t="s">
        <v>108</v>
      </c>
      <c r="S320" s="25" t="s">
        <v>108</v>
      </c>
      <c r="T320" s="25" t="s">
        <v>159</v>
      </c>
      <c r="U320" s="25" t="s">
        <v>1535</v>
      </c>
    </row>
    <row r="321" spans="1:21" ht="44.25" customHeight="1">
      <c r="A321" s="25" t="s">
        <v>1537</v>
      </c>
      <c r="B321" s="25" t="s">
        <v>45</v>
      </c>
      <c r="C321" s="25" t="s">
        <v>46</v>
      </c>
      <c r="D321" s="25" t="s">
        <v>47</v>
      </c>
      <c r="E321" s="25" t="s">
        <v>1510</v>
      </c>
      <c r="F321" s="25" t="s">
        <v>1511</v>
      </c>
      <c r="G321" s="25" t="s">
        <v>118</v>
      </c>
      <c r="H321" s="25" t="s">
        <v>157</v>
      </c>
      <c r="I321" s="25" t="s">
        <v>158</v>
      </c>
      <c r="J321" s="25" t="s">
        <v>73</v>
      </c>
      <c r="K321" s="25" t="s">
        <v>2118</v>
      </c>
      <c r="L321" s="25" t="s">
        <v>53</v>
      </c>
      <c r="M321" s="25" t="s">
        <v>54</v>
      </c>
      <c r="N321" s="25" t="s">
        <v>54</v>
      </c>
      <c r="O321" s="25" t="s">
        <v>54</v>
      </c>
      <c r="P321" s="25" t="s">
        <v>108</v>
      </c>
      <c r="Q321" s="25" t="s">
        <v>108</v>
      </c>
      <c r="R321" s="25" t="s">
        <v>108</v>
      </c>
      <c r="S321" s="25" t="s">
        <v>108</v>
      </c>
      <c r="T321" s="25" t="s">
        <v>212</v>
      </c>
      <c r="U321" s="25" t="s">
        <v>1535</v>
      </c>
    </row>
    <row r="322" spans="1:21" ht="44.25" customHeight="1">
      <c r="A322" s="25" t="s">
        <v>1538</v>
      </c>
      <c r="B322" s="25" t="s">
        <v>45</v>
      </c>
      <c r="C322" s="25" t="s">
        <v>46</v>
      </c>
      <c r="D322" s="25" t="s">
        <v>47</v>
      </c>
      <c r="E322" s="25" t="s">
        <v>1510</v>
      </c>
      <c r="F322" s="25" t="s">
        <v>1511</v>
      </c>
      <c r="G322" s="25" t="s">
        <v>127</v>
      </c>
      <c r="H322" s="25" t="s">
        <v>198</v>
      </c>
      <c r="I322" s="25" t="s">
        <v>199</v>
      </c>
      <c r="J322" s="25" t="s">
        <v>51</v>
      </c>
      <c r="K322" s="25" t="s">
        <v>130</v>
      </c>
      <c r="L322" s="25" t="s">
        <v>53</v>
      </c>
      <c r="M322" s="25" t="s">
        <v>54</v>
      </c>
      <c r="N322" s="25" t="s">
        <v>54</v>
      </c>
      <c r="P322" s="25" t="s">
        <v>1539</v>
      </c>
      <c r="Q322" s="25">
        <v>11</v>
      </c>
      <c r="R322" s="25" t="s">
        <v>333</v>
      </c>
      <c r="S322" s="25" t="s">
        <v>58</v>
      </c>
      <c r="T322" s="25" t="s">
        <v>1540</v>
      </c>
      <c r="U322" s="25" t="s">
        <v>1541</v>
      </c>
    </row>
    <row r="323" spans="1:21" ht="44.25" customHeight="1">
      <c r="A323" s="25" t="s">
        <v>1542</v>
      </c>
      <c r="B323" s="25" t="s">
        <v>45</v>
      </c>
      <c r="C323" s="25" t="s">
        <v>46</v>
      </c>
      <c r="D323" s="25" t="s">
        <v>47</v>
      </c>
      <c r="E323" s="25" t="s">
        <v>1510</v>
      </c>
      <c r="F323" s="25" t="s">
        <v>1511</v>
      </c>
      <c r="G323" s="25" t="s">
        <v>127</v>
      </c>
      <c r="H323" s="25" t="s">
        <v>1543</v>
      </c>
      <c r="I323" s="25" t="s">
        <v>1544</v>
      </c>
      <c r="J323" s="25" t="s">
        <v>51</v>
      </c>
      <c r="K323" s="25" t="s">
        <v>130</v>
      </c>
      <c r="L323" s="25" t="s">
        <v>53</v>
      </c>
      <c r="M323" s="25" t="s">
        <v>54</v>
      </c>
      <c r="O323" s="25" t="s">
        <v>54</v>
      </c>
      <c r="P323" s="25" t="s">
        <v>1539</v>
      </c>
      <c r="Q323" s="25">
        <v>12</v>
      </c>
      <c r="R323" s="25" t="s">
        <v>306</v>
      </c>
      <c r="S323" s="25" t="s">
        <v>58</v>
      </c>
      <c r="T323" s="25" t="s">
        <v>1545</v>
      </c>
      <c r="U323" s="25" t="s">
        <v>1546</v>
      </c>
    </row>
    <row r="324" spans="1:21" ht="44.25" customHeight="1">
      <c r="A324" s="25" t="s">
        <v>1547</v>
      </c>
      <c r="B324" s="25" t="s">
        <v>45</v>
      </c>
      <c r="C324" s="25" t="s">
        <v>46</v>
      </c>
      <c r="D324" s="25" t="s">
        <v>47</v>
      </c>
      <c r="E324" s="25" t="s">
        <v>1510</v>
      </c>
      <c r="F324" s="25" t="s">
        <v>1511</v>
      </c>
      <c r="G324" s="25" t="s">
        <v>127</v>
      </c>
      <c r="H324" s="25" t="s">
        <v>128</v>
      </c>
      <c r="I324" s="25" t="s">
        <v>129</v>
      </c>
      <c r="J324" s="25" t="s">
        <v>51</v>
      </c>
      <c r="K324" s="25" t="s">
        <v>130</v>
      </c>
      <c r="L324" s="25" t="s">
        <v>53</v>
      </c>
      <c r="N324" s="25" t="s">
        <v>54</v>
      </c>
      <c r="P324" s="25" t="s">
        <v>441</v>
      </c>
      <c r="Q324" s="25">
        <v>12</v>
      </c>
      <c r="R324" s="25" t="s">
        <v>333</v>
      </c>
      <c r="S324" s="25" t="s">
        <v>58</v>
      </c>
      <c r="T324" s="25" t="s">
        <v>1548</v>
      </c>
      <c r="U324" s="25" t="s">
        <v>1549</v>
      </c>
    </row>
    <row r="325" spans="1:21" ht="44.25" customHeight="1">
      <c r="A325" s="25" t="s">
        <v>1550</v>
      </c>
      <c r="B325" s="25" t="s">
        <v>45</v>
      </c>
      <c r="C325" s="25" t="s">
        <v>46</v>
      </c>
      <c r="D325" s="25" t="s">
        <v>47</v>
      </c>
      <c r="E325" s="25" t="s">
        <v>1510</v>
      </c>
      <c r="F325" s="25" t="s">
        <v>1511</v>
      </c>
      <c r="G325" s="25" t="s">
        <v>127</v>
      </c>
      <c r="H325" s="25" t="s">
        <v>380</v>
      </c>
      <c r="I325" s="25" t="s">
        <v>381</v>
      </c>
      <c r="J325" s="25" t="s">
        <v>51</v>
      </c>
      <c r="K325" s="25" t="s">
        <v>130</v>
      </c>
      <c r="L325" s="25" t="s">
        <v>53</v>
      </c>
      <c r="O325" s="25" t="s">
        <v>54</v>
      </c>
      <c r="P325" s="25" t="s">
        <v>1551</v>
      </c>
      <c r="Q325" s="25" t="s">
        <v>1552</v>
      </c>
      <c r="R325" s="25" t="s">
        <v>333</v>
      </c>
      <c r="S325" s="25" t="s">
        <v>58</v>
      </c>
      <c r="T325" s="25" t="s">
        <v>1553</v>
      </c>
      <c r="U325" s="25" t="s">
        <v>1554</v>
      </c>
    </row>
    <row r="326" spans="1:21" ht="44.25" customHeight="1">
      <c r="A326" s="25" t="s">
        <v>1528</v>
      </c>
      <c r="B326" s="25" t="s">
        <v>45</v>
      </c>
      <c r="C326" s="25" t="s">
        <v>46</v>
      </c>
      <c r="D326" s="25" t="s">
        <v>47</v>
      </c>
      <c r="E326" s="25" t="s">
        <v>1510</v>
      </c>
      <c r="F326" s="25" t="s">
        <v>1511</v>
      </c>
      <c r="G326" s="25" t="s">
        <v>88</v>
      </c>
      <c r="H326" s="25" t="s">
        <v>91</v>
      </c>
      <c r="I326" s="25" t="s">
        <v>92</v>
      </c>
      <c r="J326" s="25" t="s">
        <v>73</v>
      </c>
      <c r="K326" s="25" t="s">
        <v>74</v>
      </c>
      <c r="L326" s="25" t="s">
        <v>891</v>
      </c>
      <c r="M326" s="25" t="s">
        <v>54</v>
      </c>
      <c r="N326" s="25" t="s">
        <v>54</v>
      </c>
      <c r="P326" s="25" t="s">
        <v>53</v>
      </c>
      <c r="Q326" s="25" t="s">
        <v>1247</v>
      </c>
      <c r="R326" s="25" t="s">
        <v>57</v>
      </c>
      <c r="S326" s="25" t="s">
        <v>58</v>
      </c>
      <c r="T326" s="25" t="s">
        <v>1529</v>
      </c>
      <c r="U326" s="25" t="s">
        <v>1530</v>
      </c>
    </row>
    <row r="327" spans="1:21" ht="44.25" customHeight="1">
      <c r="A327" s="25" t="s">
        <v>1571</v>
      </c>
      <c r="B327" s="25" t="s">
        <v>45</v>
      </c>
      <c r="C327" s="25" t="s">
        <v>46</v>
      </c>
      <c r="D327" s="25" t="s">
        <v>47</v>
      </c>
      <c r="E327" s="25" t="s">
        <v>1572</v>
      </c>
      <c r="F327" s="25" t="s">
        <v>1573</v>
      </c>
      <c r="G327" s="25" t="s">
        <v>72</v>
      </c>
      <c r="H327" s="25">
        <v>179</v>
      </c>
      <c r="I327" s="25">
        <v>585</v>
      </c>
      <c r="J327" s="25" t="s">
        <v>73</v>
      </c>
      <c r="K327" s="25" t="s">
        <v>74</v>
      </c>
      <c r="L327" s="25" t="s">
        <v>891</v>
      </c>
      <c r="O327" s="25" t="s">
        <v>54</v>
      </c>
      <c r="P327" s="25" t="s">
        <v>53</v>
      </c>
      <c r="Q327" s="25" t="s">
        <v>1574</v>
      </c>
      <c r="R327" s="25" t="s">
        <v>140</v>
      </c>
      <c r="S327" s="25" t="s">
        <v>58</v>
      </c>
      <c r="T327" s="25" t="s">
        <v>1575</v>
      </c>
      <c r="U327" s="25" t="s">
        <v>1576</v>
      </c>
    </row>
    <row r="328" spans="1:21" ht="44.25" customHeight="1">
      <c r="A328" s="25" t="s">
        <v>1605</v>
      </c>
      <c r="B328" s="25" t="s">
        <v>45</v>
      </c>
      <c r="C328" s="25" t="s">
        <v>46</v>
      </c>
      <c r="D328" s="25" t="s">
        <v>47</v>
      </c>
      <c r="E328" s="25" t="s">
        <v>1572</v>
      </c>
      <c r="F328" s="25" t="s">
        <v>1573</v>
      </c>
      <c r="G328" s="25" t="s">
        <v>136</v>
      </c>
      <c r="H328" s="25">
        <v>185</v>
      </c>
      <c r="I328" s="25">
        <v>588</v>
      </c>
      <c r="J328" s="25" t="s">
        <v>73</v>
      </c>
      <c r="K328" s="25" t="s">
        <v>137</v>
      </c>
      <c r="L328" s="25" t="s">
        <v>53</v>
      </c>
      <c r="M328" s="25" t="s">
        <v>54</v>
      </c>
      <c r="P328" s="25" t="s">
        <v>55</v>
      </c>
      <c r="Q328" s="25" t="s">
        <v>56</v>
      </c>
      <c r="R328" s="25" t="s">
        <v>140</v>
      </c>
      <c r="S328" s="25" t="s">
        <v>58</v>
      </c>
      <c r="T328" s="25" t="s">
        <v>1607</v>
      </c>
      <c r="U328" s="25" t="s">
        <v>1608</v>
      </c>
    </row>
    <row r="329" spans="1:21" ht="44.25" customHeight="1">
      <c r="A329" s="25" t="s">
        <v>1598</v>
      </c>
      <c r="B329" s="25" t="s">
        <v>45</v>
      </c>
      <c r="C329" s="25" t="s">
        <v>46</v>
      </c>
      <c r="D329" s="25" t="s">
        <v>47</v>
      </c>
      <c r="E329" s="25" t="s">
        <v>1572</v>
      </c>
      <c r="F329" s="25" t="s">
        <v>1573</v>
      </c>
      <c r="G329" s="25" t="s">
        <v>179</v>
      </c>
      <c r="H329" s="25">
        <v>185</v>
      </c>
      <c r="I329" s="25">
        <v>588</v>
      </c>
      <c r="J329" s="25" t="s">
        <v>73</v>
      </c>
      <c r="K329" s="25" t="s">
        <v>180</v>
      </c>
      <c r="L329" s="25" t="s">
        <v>53</v>
      </c>
      <c r="M329" s="25" t="s">
        <v>54</v>
      </c>
      <c r="P329" s="25" t="s">
        <v>1599</v>
      </c>
      <c r="Q329" s="25" t="s">
        <v>56</v>
      </c>
      <c r="R329" s="25" t="s">
        <v>68</v>
      </c>
      <c r="S329" s="25" t="s">
        <v>58</v>
      </c>
      <c r="T329" s="25" t="s">
        <v>1600</v>
      </c>
      <c r="U329" s="25" t="s">
        <v>1601</v>
      </c>
    </row>
    <row r="330" spans="1:21" ht="44.25" customHeight="1">
      <c r="A330" s="25" t="s">
        <v>1610</v>
      </c>
      <c r="B330" s="25" t="s">
        <v>45</v>
      </c>
      <c r="C330" s="25" t="s">
        <v>46</v>
      </c>
      <c r="D330" s="25" t="s">
        <v>47</v>
      </c>
      <c r="E330" s="25" t="s">
        <v>1572</v>
      </c>
      <c r="F330" s="25" t="s">
        <v>1573</v>
      </c>
      <c r="G330" s="25" t="s">
        <v>136</v>
      </c>
      <c r="H330" s="25">
        <v>188</v>
      </c>
      <c r="I330" s="25">
        <v>589</v>
      </c>
      <c r="J330" s="25" t="s">
        <v>73</v>
      </c>
      <c r="K330" s="25" t="s">
        <v>137</v>
      </c>
      <c r="L330" s="25" t="s">
        <v>53</v>
      </c>
      <c r="N330" s="25" t="s">
        <v>54</v>
      </c>
      <c r="P330" s="25" t="s">
        <v>55</v>
      </c>
      <c r="Q330" s="25" t="s">
        <v>56</v>
      </c>
      <c r="R330" s="25" t="s">
        <v>140</v>
      </c>
      <c r="S330" s="25" t="s">
        <v>58</v>
      </c>
      <c r="T330" s="25" t="s">
        <v>1612</v>
      </c>
      <c r="U330" s="25" t="s">
        <v>1608</v>
      </c>
    </row>
    <row r="331" spans="1:21" ht="44.25" customHeight="1">
      <c r="A331" s="25" t="s">
        <v>1602</v>
      </c>
      <c r="B331" s="25" t="s">
        <v>45</v>
      </c>
      <c r="C331" s="25" t="s">
        <v>46</v>
      </c>
      <c r="D331" s="25" t="s">
        <v>47</v>
      </c>
      <c r="E331" s="25" t="s">
        <v>1572</v>
      </c>
      <c r="F331" s="25" t="s">
        <v>1573</v>
      </c>
      <c r="G331" s="25" t="s">
        <v>179</v>
      </c>
      <c r="H331" s="25">
        <v>188</v>
      </c>
      <c r="I331" s="25">
        <v>589</v>
      </c>
      <c r="J331" s="25" t="s">
        <v>73</v>
      </c>
      <c r="K331" s="25" t="s">
        <v>180</v>
      </c>
      <c r="L331" s="25" t="s">
        <v>53</v>
      </c>
      <c r="N331" s="25" t="s">
        <v>54</v>
      </c>
      <c r="P331" s="25" t="s">
        <v>1603</v>
      </c>
      <c r="Q331" s="25" t="s">
        <v>56</v>
      </c>
      <c r="R331" s="25" t="s">
        <v>68</v>
      </c>
      <c r="S331" s="25" t="s">
        <v>58</v>
      </c>
      <c r="T331" s="25" t="s">
        <v>1604</v>
      </c>
      <c r="U331" s="25" t="s">
        <v>1590</v>
      </c>
    </row>
    <row r="332" spans="1:21" ht="44.25" customHeight="1">
      <c r="A332" s="25" t="s">
        <v>1613</v>
      </c>
      <c r="B332" s="25" t="s">
        <v>45</v>
      </c>
      <c r="C332" s="25" t="s">
        <v>46</v>
      </c>
      <c r="D332" s="25" t="s">
        <v>47</v>
      </c>
      <c r="E332" s="25" t="s">
        <v>1572</v>
      </c>
      <c r="F332" s="25" t="s">
        <v>1573</v>
      </c>
      <c r="G332" s="25" t="s">
        <v>136</v>
      </c>
      <c r="H332" s="25">
        <v>189</v>
      </c>
      <c r="I332" s="25">
        <v>590</v>
      </c>
      <c r="J332" s="25" t="s">
        <v>73</v>
      </c>
      <c r="K332" s="25" t="s">
        <v>137</v>
      </c>
      <c r="L332" s="25" t="s">
        <v>53</v>
      </c>
      <c r="O332" s="25" t="s">
        <v>54</v>
      </c>
      <c r="P332" s="25" t="s">
        <v>55</v>
      </c>
      <c r="Q332" s="25" t="s">
        <v>56</v>
      </c>
      <c r="R332" s="25" t="s">
        <v>140</v>
      </c>
      <c r="S332" s="25" t="s">
        <v>58</v>
      </c>
      <c r="T332" s="25" t="s">
        <v>1615</v>
      </c>
      <c r="U332" s="25" t="s">
        <v>1608</v>
      </c>
    </row>
    <row r="333" spans="1:21" ht="44.25" customHeight="1">
      <c r="A333" s="25" t="s">
        <v>1592</v>
      </c>
      <c r="B333" s="25" t="s">
        <v>45</v>
      </c>
      <c r="C333" s="25" t="s">
        <v>46</v>
      </c>
      <c r="D333" s="25" t="s">
        <v>47</v>
      </c>
      <c r="E333" s="25" t="s">
        <v>1572</v>
      </c>
      <c r="F333" s="25" t="s">
        <v>1573</v>
      </c>
      <c r="G333" s="25" t="s">
        <v>118</v>
      </c>
      <c r="H333" s="25">
        <v>189</v>
      </c>
      <c r="I333" s="25">
        <v>590</v>
      </c>
      <c r="J333" s="25" t="s">
        <v>73</v>
      </c>
      <c r="K333" s="25" t="s">
        <v>2118</v>
      </c>
      <c r="L333" s="25" t="s">
        <v>53</v>
      </c>
      <c r="O333" s="25" t="s">
        <v>54</v>
      </c>
      <c r="P333" s="25" t="s">
        <v>108</v>
      </c>
      <c r="Q333" s="25" t="s">
        <v>108</v>
      </c>
      <c r="R333" s="25" t="s">
        <v>108</v>
      </c>
      <c r="S333" s="25" t="s">
        <v>108</v>
      </c>
      <c r="T333" s="25" t="s">
        <v>164</v>
      </c>
      <c r="U333" s="25" t="s">
        <v>1593</v>
      </c>
    </row>
    <row r="334" spans="1:21" ht="44.25" customHeight="1">
      <c r="A334" s="25" t="s">
        <v>1582</v>
      </c>
      <c r="B334" s="25" t="s">
        <v>45</v>
      </c>
      <c r="C334" s="25" t="s">
        <v>46</v>
      </c>
      <c r="D334" s="25" t="s">
        <v>47</v>
      </c>
      <c r="E334" s="25" t="s">
        <v>1572</v>
      </c>
      <c r="F334" s="25" t="s">
        <v>1573</v>
      </c>
      <c r="G334" s="25" t="s">
        <v>439</v>
      </c>
      <c r="H334" s="25" t="s">
        <v>96</v>
      </c>
      <c r="I334" s="25" t="s">
        <v>97</v>
      </c>
      <c r="J334" s="25" t="s">
        <v>440</v>
      </c>
      <c r="K334" s="25" t="s">
        <v>153</v>
      </c>
      <c r="L334" s="25" t="s">
        <v>53</v>
      </c>
      <c r="M334" s="25" t="s">
        <v>54</v>
      </c>
      <c r="N334" s="25" t="s">
        <v>54</v>
      </c>
      <c r="O334" s="25" t="s">
        <v>54</v>
      </c>
      <c r="P334" s="25" t="s">
        <v>1583</v>
      </c>
      <c r="Q334" s="25" t="s">
        <v>678</v>
      </c>
      <c r="R334" s="25" t="s">
        <v>376</v>
      </c>
      <c r="S334" s="25" t="s">
        <v>58</v>
      </c>
      <c r="T334" s="25" t="s">
        <v>1584</v>
      </c>
      <c r="U334" s="25" t="s">
        <v>1585</v>
      </c>
    </row>
    <row r="335" spans="1:21" ht="44.25" customHeight="1">
      <c r="A335" s="25" t="s">
        <v>1587</v>
      </c>
      <c r="B335" s="25" t="s">
        <v>45</v>
      </c>
      <c r="C335" s="25" t="s">
        <v>46</v>
      </c>
      <c r="D335" s="25" t="s">
        <v>47</v>
      </c>
      <c r="E335" s="25" t="s">
        <v>1572</v>
      </c>
      <c r="F335" s="25" t="s">
        <v>1573</v>
      </c>
      <c r="G335" s="25" t="s">
        <v>439</v>
      </c>
      <c r="H335" s="25" t="s">
        <v>96</v>
      </c>
      <c r="I335" s="25" t="s">
        <v>97</v>
      </c>
      <c r="J335" s="25" t="s">
        <v>440</v>
      </c>
      <c r="K335" s="25" t="s">
        <v>153</v>
      </c>
      <c r="L335" s="25" t="s">
        <v>53</v>
      </c>
      <c r="M335" s="25" t="s">
        <v>54</v>
      </c>
      <c r="N335" s="25" t="s">
        <v>54</v>
      </c>
      <c r="O335" s="25" t="s">
        <v>54</v>
      </c>
      <c r="P335" s="25" t="s">
        <v>139</v>
      </c>
      <c r="Q335" s="25" t="s">
        <v>56</v>
      </c>
      <c r="R335" s="25" t="s">
        <v>1375</v>
      </c>
      <c r="S335" s="25" t="s">
        <v>58</v>
      </c>
      <c r="T335" s="25" t="s">
        <v>1588</v>
      </c>
      <c r="U335" s="25" t="s">
        <v>1585</v>
      </c>
    </row>
    <row r="336" spans="1:21" ht="44.25" customHeight="1">
      <c r="A336" s="25" t="s">
        <v>1589</v>
      </c>
      <c r="B336" s="25" t="s">
        <v>45</v>
      </c>
      <c r="C336" s="25" t="s">
        <v>46</v>
      </c>
      <c r="D336" s="25" t="s">
        <v>47</v>
      </c>
      <c r="E336" s="25" t="s">
        <v>1572</v>
      </c>
      <c r="F336" s="25" t="s">
        <v>1573</v>
      </c>
      <c r="G336" s="25" t="s">
        <v>104</v>
      </c>
      <c r="H336" s="25" t="s">
        <v>157</v>
      </c>
      <c r="I336" s="25" t="s">
        <v>158</v>
      </c>
      <c r="J336" s="25" t="s">
        <v>73</v>
      </c>
      <c r="K336" s="25" t="s">
        <v>2119</v>
      </c>
      <c r="L336" s="25" t="s">
        <v>53</v>
      </c>
      <c r="M336" s="25" t="s">
        <v>54</v>
      </c>
      <c r="N336" s="25" t="s">
        <v>54</v>
      </c>
      <c r="O336" s="25" t="s">
        <v>54</v>
      </c>
      <c r="P336" s="25" t="s">
        <v>108</v>
      </c>
      <c r="Q336" s="25" t="s">
        <v>108</v>
      </c>
      <c r="R336" s="25" t="s">
        <v>108</v>
      </c>
      <c r="S336" s="25" t="s">
        <v>108</v>
      </c>
      <c r="T336" s="25" t="s">
        <v>109</v>
      </c>
      <c r="U336" s="25" t="s">
        <v>1590</v>
      </c>
    </row>
    <row r="337" spans="1:21" ht="44.25" customHeight="1">
      <c r="A337" s="25" t="s">
        <v>1578</v>
      </c>
      <c r="B337" s="25" t="s">
        <v>45</v>
      </c>
      <c r="C337" s="25" t="s">
        <v>46</v>
      </c>
      <c r="D337" s="25" t="s">
        <v>47</v>
      </c>
      <c r="E337" s="25" t="s">
        <v>1572</v>
      </c>
      <c r="F337" s="25" t="s">
        <v>1573</v>
      </c>
      <c r="G337" s="25" t="s">
        <v>95</v>
      </c>
      <c r="H337" s="25" t="s">
        <v>157</v>
      </c>
      <c r="I337" s="25" t="s">
        <v>158</v>
      </c>
      <c r="J337" s="25" t="s">
        <v>51</v>
      </c>
      <c r="K337" s="25" t="s">
        <v>98</v>
      </c>
      <c r="L337" s="25" t="s">
        <v>53</v>
      </c>
      <c r="M337" s="25" t="s">
        <v>54</v>
      </c>
      <c r="N337" s="25" t="s">
        <v>54</v>
      </c>
      <c r="O337" s="25" t="s">
        <v>54</v>
      </c>
      <c r="P337" s="25" t="s">
        <v>1364</v>
      </c>
      <c r="Q337" s="25" t="s">
        <v>56</v>
      </c>
      <c r="R337" s="25" t="s">
        <v>68</v>
      </c>
      <c r="S337" s="25" t="s">
        <v>58</v>
      </c>
      <c r="T337" s="25" t="s">
        <v>1579</v>
      </c>
      <c r="U337" s="25" t="s">
        <v>1580</v>
      </c>
    </row>
    <row r="338" spans="1:21" ht="44.25" customHeight="1">
      <c r="A338" s="25" t="s">
        <v>1594</v>
      </c>
      <c r="B338" s="25" t="s">
        <v>45</v>
      </c>
      <c r="C338" s="25" t="s">
        <v>46</v>
      </c>
      <c r="D338" s="25" t="s">
        <v>47</v>
      </c>
      <c r="E338" s="25" t="s">
        <v>1572</v>
      </c>
      <c r="F338" s="25" t="s">
        <v>1573</v>
      </c>
      <c r="G338" s="25" t="s">
        <v>127</v>
      </c>
      <c r="H338" s="25" t="s">
        <v>128</v>
      </c>
      <c r="I338" s="25" t="s">
        <v>129</v>
      </c>
      <c r="J338" s="25" t="s">
        <v>51</v>
      </c>
      <c r="K338" s="25" t="s">
        <v>130</v>
      </c>
      <c r="L338" s="25" t="s">
        <v>53</v>
      </c>
      <c r="N338" s="25" t="s">
        <v>54</v>
      </c>
      <c r="P338" s="25" t="s">
        <v>131</v>
      </c>
      <c r="Q338" s="25" t="s">
        <v>332</v>
      </c>
      <c r="R338" s="25" t="s">
        <v>133</v>
      </c>
      <c r="S338" s="25" t="s">
        <v>58</v>
      </c>
      <c r="T338" s="25" t="s">
        <v>1595</v>
      </c>
      <c r="U338" s="25" t="s">
        <v>1596</v>
      </c>
    </row>
    <row r="339" spans="1:21" ht="44.25" customHeight="1">
      <c r="A339" s="25" t="s">
        <v>1622</v>
      </c>
      <c r="B339" s="25" t="s">
        <v>45</v>
      </c>
      <c r="C339" s="25" t="s">
        <v>46</v>
      </c>
      <c r="D339" s="25" t="s">
        <v>47</v>
      </c>
      <c r="E339" s="25" t="s">
        <v>1618</v>
      </c>
      <c r="F339" s="25" t="s">
        <v>1619</v>
      </c>
      <c r="G339" s="25" t="s">
        <v>299</v>
      </c>
      <c r="H339" s="25">
        <v>175</v>
      </c>
      <c r="I339" s="25">
        <v>583</v>
      </c>
      <c r="J339" s="25" t="s">
        <v>152</v>
      </c>
      <c r="K339" s="25" t="s">
        <v>153</v>
      </c>
      <c r="L339" s="25" t="s">
        <v>53</v>
      </c>
      <c r="M339" s="25" t="s">
        <v>54</v>
      </c>
      <c r="P339" s="25" t="s">
        <v>1623</v>
      </c>
      <c r="Q339" s="25" t="s">
        <v>332</v>
      </c>
      <c r="R339" s="25" t="s">
        <v>333</v>
      </c>
      <c r="S339" s="25" t="s">
        <v>58</v>
      </c>
      <c r="T339" s="25" t="s">
        <v>1624</v>
      </c>
      <c r="U339" s="25" t="s">
        <v>1621</v>
      </c>
    </row>
    <row r="340" spans="1:21" ht="44.25" customHeight="1">
      <c r="A340" s="25" t="s">
        <v>1625</v>
      </c>
      <c r="B340" s="25" t="s">
        <v>45</v>
      </c>
      <c r="C340" s="25" t="s">
        <v>46</v>
      </c>
      <c r="D340" s="25" t="s">
        <v>47</v>
      </c>
      <c r="E340" s="25" t="s">
        <v>1618</v>
      </c>
      <c r="F340" s="25" t="s">
        <v>1619</v>
      </c>
      <c r="G340" s="25" t="s">
        <v>299</v>
      </c>
      <c r="H340" s="25">
        <v>178</v>
      </c>
      <c r="I340" s="25">
        <v>584</v>
      </c>
      <c r="J340" s="25" t="s">
        <v>152</v>
      </c>
      <c r="K340" s="25" t="s">
        <v>153</v>
      </c>
      <c r="L340" s="25" t="s">
        <v>53</v>
      </c>
      <c r="N340" s="25" t="s">
        <v>54</v>
      </c>
      <c r="P340" s="25" t="s">
        <v>1626</v>
      </c>
      <c r="Q340" s="25" t="s">
        <v>332</v>
      </c>
      <c r="R340" s="25" t="s">
        <v>333</v>
      </c>
      <c r="S340" s="25" t="s">
        <v>58</v>
      </c>
      <c r="T340" s="25" t="s">
        <v>1627</v>
      </c>
      <c r="U340" s="25" t="s">
        <v>1621</v>
      </c>
    </row>
    <row r="341" spans="1:21" ht="44.25" customHeight="1">
      <c r="A341" s="25" t="s">
        <v>1628</v>
      </c>
      <c r="B341" s="25" t="s">
        <v>45</v>
      </c>
      <c r="C341" s="25" t="s">
        <v>46</v>
      </c>
      <c r="D341" s="25" t="s">
        <v>47</v>
      </c>
      <c r="E341" s="25" t="s">
        <v>1618</v>
      </c>
      <c r="F341" s="25" t="s">
        <v>1619</v>
      </c>
      <c r="G341" s="25" t="s">
        <v>299</v>
      </c>
      <c r="H341" s="25">
        <v>179</v>
      </c>
      <c r="I341" s="25">
        <v>585</v>
      </c>
      <c r="J341" s="25" t="s">
        <v>152</v>
      </c>
      <c r="K341" s="25" t="s">
        <v>153</v>
      </c>
      <c r="L341" s="25" t="s">
        <v>53</v>
      </c>
      <c r="O341" s="25" t="s">
        <v>54</v>
      </c>
      <c r="P341" s="25" t="s">
        <v>1629</v>
      </c>
      <c r="Q341" s="25" t="s">
        <v>748</v>
      </c>
      <c r="R341" s="25" t="s">
        <v>333</v>
      </c>
      <c r="S341" s="25" t="s">
        <v>58</v>
      </c>
      <c r="T341" s="25" t="s">
        <v>1630</v>
      </c>
      <c r="U341" s="25" t="s">
        <v>1621</v>
      </c>
    </row>
    <row r="342" spans="1:21" ht="44.25" customHeight="1">
      <c r="A342" s="25" t="s">
        <v>1651</v>
      </c>
      <c r="B342" s="25" t="s">
        <v>45</v>
      </c>
      <c r="C342" s="25" t="s">
        <v>46</v>
      </c>
      <c r="D342" s="25" t="s">
        <v>47</v>
      </c>
      <c r="E342" s="25" t="s">
        <v>1618</v>
      </c>
      <c r="F342" s="25" t="s">
        <v>1619</v>
      </c>
      <c r="G342" s="25" t="s">
        <v>136</v>
      </c>
      <c r="H342" s="25">
        <v>185</v>
      </c>
      <c r="I342" s="25">
        <v>588</v>
      </c>
      <c r="J342" s="25" t="s">
        <v>73</v>
      </c>
      <c r="K342" s="25" t="s">
        <v>137</v>
      </c>
      <c r="L342" s="25" t="s">
        <v>53</v>
      </c>
      <c r="M342" s="25" t="s">
        <v>54</v>
      </c>
      <c r="P342" s="25" t="s">
        <v>55</v>
      </c>
      <c r="Q342" s="25" t="s">
        <v>56</v>
      </c>
      <c r="R342" s="25" t="s">
        <v>140</v>
      </c>
      <c r="S342" s="25" t="s">
        <v>58</v>
      </c>
      <c r="T342" s="25" t="s">
        <v>1653</v>
      </c>
      <c r="U342" s="25" t="s">
        <v>1621</v>
      </c>
    </row>
    <row r="343" spans="1:21" ht="44.25" customHeight="1">
      <c r="A343" s="25" t="s">
        <v>1641</v>
      </c>
      <c r="B343" s="25" t="s">
        <v>45</v>
      </c>
      <c r="C343" s="25" t="s">
        <v>46</v>
      </c>
      <c r="D343" s="25" t="s">
        <v>47</v>
      </c>
      <c r="E343" s="25" t="s">
        <v>1618</v>
      </c>
      <c r="F343" s="25" t="s">
        <v>1619</v>
      </c>
      <c r="G343" s="25" t="s">
        <v>179</v>
      </c>
      <c r="H343" s="25">
        <v>185</v>
      </c>
      <c r="I343" s="25">
        <v>588</v>
      </c>
      <c r="J343" s="25" t="s">
        <v>73</v>
      </c>
      <c r="K343" s="25" t="s">
        <v>180</v>
      </c>
      <c r="L343" s="25" t="s">
        <v>53</v>
      </c>
      <c r="M343" s="25" t="s">
        <v>54</v>
      </c>
      <c r="P343" s="25" t="s">
        <v>1642</v>
      </c>
      <c r="Q343" s="25" t="s">
        <v>56</v>
      </c>
      <c r="R343" s="25" t="s">
        <v>68</v>
      </c>
      <c r="S343" s="25" t="s">
        <v>58</v>
      </c>
      <c r="T343" s="25" t="s">
        <v>1643</v>
      </c>
      <c r="U343" s="25" t="s">
        <v>1621</v>
      </c>
    </row>
    <row r="344" spans="1:21" ht="44.25" customHeight="1">
      <c r="A344" s="25" t="s">
        <v>1654</v>
      </c>
      <c r="B344" s="25" t="s">
        <v>45</v>
      </c>
      <c r="C344" s="25" t="s">
        <v>46</v>
      </c>
      <c r="D344" s="25" t="s">
        <v>47</v>
      </c>
      <c r="E344" s="25" t="s">
        <v>1618</v>
      </c>
      <c r="F344" s="25" t="s">
        <v>1619</v>
      </c>
      <c r="G344" s="25" t="s">
        <v>136</v>
      </c>
      <c r="H344" s="25">
        <v>188</v>
      </c>
      <c r="I344" s="25">
        <v>589</v>
      </c>
      <c r="J344" s="25" t="s">
        <v>73</v>
      </c>
      <c r="K344" s="25" t="s">
        <v>137</v>
      </c>
      <c r="L344" s="25" t="s">
        <v>53</v>
      </c>
      <c r="N344" s="25" t="s">
        <v>54</v>
      </c>
      <c r="P344" s="25" t="s">
        <v>55</v>
      </c>
      <c r="Q344" s="25" t="s">
        <v>56</v>
      </c>
      <c r="R344" s="25" t="s">
        <v>140</v>
      </c>
      <c r="S344" s="25" t="s">
        <v>58</v>
      </c>
      <c r="T344" s="25" t="s">
        <v>1656</v>
      </c>
      <c r="U344" s="25" t="s">
        <v>1621</v>
      </c>
    </row>
    <row r="345" spans="1:21" ht="44.25" customHeight="1">
      <c r="A345" s="25" t="s">
        <v>1646</v>
      </c>
      <c r="B345" s="25" t="s">
        <v>45</v>
      </c>
      <c r="C345" s="25" t="s">
        <v>46</v>
      </c>
      <c r="D345" s="25" t="s">
        <v>47</v>
      </c>
      <c r="E345" s="25" t="s">
        <v>1618</v>
      </c>
      <c r="F345" s="25" t="s">
        <v>1619</v>
      </c>
      <c r="G345" s="25" t="s">
        <v>179</v>
      </c>
      <c r="H345" s="25">
        <v>188</v>
      </c>
      <c r="I345" s="25">
        <v>589</v>
      </c>
      <c r="J345" s="25" t="s">
        <v>73</v>
      </c>
      <c r="K345" s="25" t="s">
        <v>180</v>
      </c>
      <c r="L345" s="25" t="s">
        <v>53</v>
      </c>
      <c r="N345" s="25" t="s">
        <v>54</v>
      </c>
      <c r="P345" s="25" t="s">
        <v>1647</v>
      </c>
      <c r="Q345" s="25" t="s">
        <v>56</v>
      </c>
      <c r="R345" s="25" t="s">
        <v>68</v>
      </c>
      <c r="S345" s="25" t="s">
        <v>58</v>
      </c>
      <c r="T345" s="25" t="s">
        <v>1648</v>
      </c>
      <c r="U345" s="25" t="s">
        <v>1621</v>
      </c>
    </row>
    <row r="346" spans="1:21" ht="44.25" customHeight="1">
      <c r="A346" s="25" t="s">
        <v>1657</v>
      </c>
      <c r="B346" s="25" t="s">
        <v>45</v>
      </c>
      <c r="C346" s="25" t="s">
        <v>46</v>
      </c>
      <c r="D346" s="25" t="s">
        <v>47</v>
      </c>
      <c r="E346" s="25" t="s">
        <v>1618</v>
      </c>
      <c r="F346" s="25" t="s">
        <v>1619</v>
      </c>
      <c r="G346" s="25" t="s">
        <v>136</v>
      </c>
      <c r="H346" s="25">
        <v>189</v>
      </c>
      <c r="I346" s="25">
        <v>590</v>
      </c>
      <c r="J346" s="25" t="s">
        <v>73</v>
      </c>
      <c r="K346" s="25" t="s">
        <v>137</v>
      </c>
      <c r="L346" s="25" t="s">
        <v>53</v>
      </c>
      <c r="O346" s="25" t="s">
        <v>54</v>
      </c>
      <c r="P346" s="25" t="s">
        <v>55</v>
      </c>
      <c r="Q346" s="25" t="s">
        <v>56</v>
      </c>
      <c r="R346" s="25" t="s">
        <v>140</v>
      </c>
      <c r="S346" s="25" t="s">
        <v>58</v>
      </c>
      <c r="T346" s="25" t="s">
        <v>1659</v>
      </c>
      <c r="U346" s="25" t="s">
        <v>1621</v>
      </c>
    </row>
    <row r="347" spans="1:21" ht="44.25" customHeight="1">
      <c r="A347" s="25" t="s">
        <v>1636</v>
      </c>
      <c r="B347" s="25" t="s">
        <v>45</v>
      </c>
      <c r="C347" s="25" t="s">
        <v>46</v>
      </c>
      <c r="D347" s="25" t="s">
        <v>47</v>
      </c>
      <c r="E347" s="25" t="s">
        <v>1618</v>
      </c>
      <c r="F347" s="25" t="s">
        <v>1619</v>
      </c>
      <c r="G347" s="25" t="s">
        <v>104</v>
      </c>
      <c r="H347" s="25" t="s">
        <v>157</v>
      </c>
      <c r="I347" s="25" t="s">
        <v>158</v>
      </c>
      <c r="J347" s="25" t="s">
        <v>73</v>
      </c>
      <c r="K347" s="25" t="s">
        <v>2119</v>
      </c>
      <c r="L347" s="25" t="s">
        <v>53</v>
      </c>
      <c r="M347" s="25" t="s">
        <v>54</v>
      </c>
      <c r="N347" s="25" t="s">
        <v>54</v>
      </c>
      <c r="O347" s="25" t="s">
        <v>54</v>
      </c>
      <c r="P347" s="25" t="s">
        <v>108</v>
      </c>
      <c r="Q347" s="25" t="s">
        <v>108</v>
      </c>
      <c r="R347" s="25" t="s">
        <v>108</v>
      </c>
      <c r="S347" s="25" t="s">
        <v>108</v>
      </c>
      <c r="T347" s="25" t="s">
        <v>109</v>
      </c>
      <c r="U347" s="25" t="s">
        <v>1621</v>
      </c>
    </row>
    <row r="348" spans="1:21" ht="44.25" customHeight="1">
      <c r="A348" s="25" t="s">
        <v>1631</v>
      </c>
      <c r="B348" s="25" t="s">
        <v>45</v>
      </c>
      <c r="C348" s="25" t="s">
        <v>46</v>
      </c>
      <c r="D348" s="25" t="s">
        <v>47</v>
      </c>
      <c r="E348" s="25" t="s">
        <v>1618</v>
      </c>
      <c r="F348" s="25" t="s">
        <v>1619</v>
      </c>
      <c r="G348" s="25" t="s">
        <v>299</v>
      </c>
      <c r="H348" s="25" t="s">
        <v>157</v>
      </c>
      <c r="I348" s="25" t="s">
        <v>158</v>
      </c>
      <c r="J348" s="25" t="s">
        <v>152</v>
      </c>
      <c r="K348" s="25" t="s">
        <v>153</v>
      </c>
      <c r="L348" s="25" t="s">
        <v>53</v>
      </c>
      <c r="M348" s="25" t="s">
        <v>54</v>
      </c>
      <c r="N348" s="25" t="s">
        <v>54</v>
      </c>
      <c r="O348" s="25" t="s">
        <v>54</v>
      </c>
      <c r="P348" s="25" t="s">
        <v>1632</v>
      </c>
      <c r="Q348" s="25" t="s">
        <v>764</v>
      </c>
      <c r="R348" s="25" t="s">
        <v>333</v>
      </c>
      <c r="S348" s="25" t="s">
        <v>58</v>
      </c>
      <c r="T348" s="25" t="s">
        <v>1633</v>
      </c>
      <c r="U348" s="25" t="s">
        <v>1621</v>
      </c>
    </row>
    <row r="349" spans="1:21" ht="44.25" customHeight="1">
      <c r="A349" s="25" t="s">
        <v>1634</v>
      </c>
      <c r="B349" s="25" t="s">
        <v>45</v>
      </c>
      <c r="C349" s="25" t="s">
        <v>46</v>
      </c>
      <c r="D349" s="25" t="s">
        <v>47</v>
      </c>
      <c r="E349" s="25" t="s">
        <v>1618</v>
      </c>
      <c r="F349" s="25" t="s">
        <v>1619</v>
      </c>
      <c r="G349" s="25" t="s">
        <v>299</v>
      </c>
      <c r="H349" s="25" t="s">
        <v>157</v>
      </c>
      <c r="I349" s="25" t="s">
        <v>158</v>
      </c>
      <c r="J349" s="25" t="s">
        <v>152</v>
      </c>
      <c r="K349" s="25" t="s">
        <v>153</v>
      </c>
      <c r="L349" s="25" t="s">
        <v>53</v>
      </c>
      <c r="M349" s="25" t="s">
        <v>54</v>
      </c>
      <c r="N349" s="25" t="s">
        <v>54</v>
      </c>
      <c r="O349" s="25" t="s">
        <v>54</v>
      </c>
      <c r="P349" s="25" t="s">
        <v>310</v>
      </c>
      <c r="Q349" s="25" t="s">
        <v>56</v>
      </c>
      <c r="R349" s="25" t="s">
        <v>376</v>
      </c>
      <c r="S349" s="25" t="s">
        <v>58</v>
      </c>
      <c r="T349" s="25" t="s">
        <v>1635</v>
      </c>
      <c r="U349" s="25" t="s">
        <v>1621</v>
      </c>
    </row>
    <row r="350" spans="1:21" ht="44.25" customHeight="1">
      <c r="A350" s="25" t="s">
        <v>1617</v>
      </c>
      <c r="B350" s="25" t="s">
        <v>45</v>
      </c>
      <c r="C350" s="25" t="s">
        <v>46</v>
      </c>
      <c r="D350" s="25" t="s">
        <v>47</v>
      </c>
      <c r="E350" s="25" t="s">
        <v>1618</v>
      </c>
      <c r="F350" s="25" t="s">
        <v>1619</v>
      </c>
      <c r="G350" s="25" t="s">
        <v>95</v>
      </c>
      <c r="H350" s="25" t="s">
        <v>157</v>
      </c>
      <c r="I350" s="25" t="s">
        <v>158</v>
      </c>
      <c r="J350" s="25" t="s">
        <v>51</v>
      </c>
      <c r="K350" s="25" t="s">
        <v>98</v>
      </c>
      <c r="L350" s="25" t="s">
        <v>53</v>
      </c>
      <c r="M350" s="25" t="s">
        <v>54</v>
      </c>
      <c r="N350" s="25" t="s">
        <v>54</v>
      </c>
      <c r="O350" s="25" t="s">
        <v>54</v>
      </c>
      <c r="P350" s="25" t="s">
        <v>281</v>
      </c>
      <c r="Q350" s="25" t="s">
        <v>56</v>
      </c>
      <c r="R350" s="25" t="s">
        <v>68</v>
      </c>
      <c r="S350" s="25" t="s">
        <v>58</v>
      </c>
      <c r="T350" s="25" t="s">
        <v>1620</v>
      </c>
      <c r="U350" s="25" t="s">
        <v>1621</v>
      </c>
    </row>
    <row r="351" spans="1:21" ht="44.25" customHeight="1">
      <c r="A351" s="25" t="s">
        <v>1638</v>
      </c>
      <c r="B351" s="25" t="s">
        <v>45</v>
      </c>
      <c r="C351" s="25" t="s">
        <v>46</v>
      </c>
      <c r="D351" s="25" t="s">
        <v>47</v>
      </c>
      <c r="E351" s="25" t="s">
        <v>1618</v>
      </c>
      <c r="F351" s="25" t="s">
        <v>1619</v>
      </c>
      <c r="G351" s="25" t="s">
        <v>118</v>
      </c>
      <c r="H351" s="25" t="s">
        <v>1639</v>
      </c>
      <c r="I351" s="25" t="s">
        <v>1640</v>
      </c>
      <c r="J351" s="25" t="s">
        <v>73</v>
      </c>
      <c r="K351" s="25" t="s">
        <v>2118</v>
      </c>
      <c r="L351" s="25" t="s">
        <v>53</v>
      </c>
      <c r="M351" s="25" t="s">
        <v>54</v>
      </c>
      <c r="O351" s="25" t="s">
        <v>54</v>
      </c>
      <c r="P351" s="25" t="s">
        <v>108</v>
      </c>
      <c r="Q351" s="25" t="s">
        <v>108</v>
      </c>
      <c r="R351" s="25" t="s">
        <v>108</v>
      </c>
      <c r="S351" s="25" t="s">
        <v>108</v>
      </c>
      <c r="T351" s="25" t="s">
        <v>164</v>
      </c>
      <c r="U351" s="25" t="s">
        <v>1621</v>
      </c>
    </row>
    <row r="352" spans="1:21" ht="44.25" customHeight="1">
      <c r="A352" s="25" t="s">
        <v>1661</v>
      </c>
      <c r="B352" s="25" t="s">
        <v>45</v>
      </c>
      <c r="C352" s="25" t="s">
        <v>46</v>
      </c>
      <c r="D352" s="25" t="s">
        <v>47</v>
      </c>
      <c r="E352" s="25" t="s">
        <v>1662</v>
      </c>
      <c r="F352" s="25" t="s">
        <v>1663</v>
      </c>
      <c r="G352" s="25" t="s">
        <v>50</v>
      </c>
      <c r="H352" s="25" t="s">
        <v>157</v>
      </c>
      <c r="I352" s="25" t="s">
        <v>158</v>
      </c>
      <c r="J352" s="25" t="s">
        <v>51</v>
      </c>
      <c r="K352" s="25" t="s">
        <v>52</v>
      </c>
      <c r="L352" s="25" t="s">
        <v>53</v>
      </c>
      <c r="M352" s="25" t="s">
        <v>54</v>
      </c>
      <c r="N352" s="25" t="s">
        <v>54</v>
      </c>
      <c r="O352" s="25" t="s">
        <v>54</v>
      </c>
      <c r="P352" s="25" t="s">
        <v>55</v>
      </c>
      <c r="Q352" s="25" t="s">
        <v>56</v>
      </c>
      <c r="R352" s="25" t="s">
        <v>68</v>
      </c>
      <c r="S352" s="25" t="s">
        <v>69</v>
      </c>
      <c r="T352" s="25" t="s">
        <v>1664</v>
      </c>
      <c r="U352" s="25" t="s">
        <v>1665</v>
      </c>
    </row>
    <row r="353" spans="1:21" ht="44.25" customHeight="1">
      <c r="A353" s="25" t="s">
        <v>1679</v>
      </c>
      <c r="B353" s="25" t="s">
        <v>45</v>
      </c>
      <c r="C353" s="25" t="s">
        <v>46</v>
      </c>
      <c r="D353" s="25" t="s">
        <v>47</v>
      </c>
      <c r="E353" s="25" t="s">
        <v>1675</v>
      </c>
      <c r="F353" s="25" t="s">
        <v>1676</v>
      </c>
      <c r="G353" s="25" t="s">
        <v>179</v>
      </c>
      <c r="H353" s="25">
        <v>185</v>
      </c>
      <c r="I353" s="25">
        <v>588</v>
      </c>
      <c r="J353" s="25" t="s">
        <v>73</v>
      </c>
      <c r="K353" s="25" t="s">
        <v>180</v>
      </c>
      <c r="L353" s="25" t="s">
        <v>53</v>
      </c>
      <c r="M353" s="25" t="s">
        <v>54</v>
      </c>
      <c r="P353" s="25" t="s">
        <v>216</v>
      </c>
      <c r="Q353" s="25" t="s">
        <v>56</v>
      </c>
      <c r="R353" s="25" t="s">
        <v>68</v>
      </c>
      <c r="S353" s="25" t="s">
        <v>58</v>
      </c>
      <c r="T353" s="25" t="s">
        <v>1680</v>
      </c>
      <c r="U353" s="25" t="s">
        <v>1681</v>
      </c>
    </row>
    <row r="354" spans="1:21" ht="44.25" customHeight="1">
      <c r="A354" s="25" t="s">
        <v>1682</v>
      </c>
      <c r="B354" s="25" t="s">
        <v>45</v>
      </c>
      <c r="C354" s="25" t="s">
        <v>46</v>
      </c>
      <c r="D354" s="25" t="s">
        <v>47</v>
      </c>
      <c r="E354" s="25" t="s">
        <v>1675</v>
      </c>
      <c r="F354" s="25" t="s">
        <v>1676</v>
      </c>
      <c r="G354" s="25" t="s">
        <v>179</v>
      </c>
      <c r="H354" s="25">
        <v>188</v>
      </c>
      <c r="I354" s="25">
        <v>589</v>
      </c>
      <c r="J354" s="25" t="s">
        <v>73</v>
      </c>
      <c r="K354" s="25" t="s">
        <v>180</v>
      </c>
      <c r="L354" s="25" t="s">
        <v>53</v>
      </c>
      <c r="N354" s="25" t="s">
        <v>54</v>
      </c>
      <c r="P354" s="25" t="s">
        <v>216</v>
      </c>
      <c r="Q354" s="25" t="s">
        <v>56</v>
      </c>
      <c r="R354" s="25" t="s">
        <v>68</v>
      </c>
      <c r="S354" s="25" t="s">
        <v>58</v>
      </c>
      <c r="T354" s="25" t="s">
        <v>1683</v>
      </c>
      <c r="U354" s="25" t="s">
        <v>1684</v>
      </c>
    </row>
    <row r="355" spans="1:21" ht="44.25" customHeight="1">
      <c r="A355" s="25" t="s">
        <v>1674</v>
      </c>
      <c r="B355" s="25" t="s">
        <v>45</v>
      </c>
      <c r="C355" s="25" t="s">
        <v>46</v>
      </c>
      <c r="D355" s="25" t="s">
        <v>47</v>
      </c>
      <c r="E355" s="25" t="s">
        <v>1675</v>
      </c>
      <c r="F355" s="25" t="s">
        <v>1676</v>
      </c>
      <c r="G355" s="25" t="s">
        <v>118</v>
      </c>
      <c r="H355" s="25" t="s">
        <v>198</v>
      </c>
      <c r="I355" s="25" t="s">
        <v>199</v>
      </c>
      <c r="J355" s="25" t="s">
        <v>73</v>
      </c>
      <c r="K355" s="25" t="s">
        <v>2118</v>
      </c>
      <c r="L355" s="25" t="s">
        <v>53</v>
      </c>
      <c r="M355" s="25" t="s">
        <v>54</v>
      </c>
      <c r="N355" s="25" t="s">
        <v>54</v>
      </c>
      <c r="P355" s="25" t="s">
        <v>108</v>
      </c>
      <c r="Q355" s="25" t="s">
        <v>108</v>
      </c>
      <c r="R355" s="25" t="s">
        <v>108</v>
      </c>
      <c r="S355" s="25" t="s">
        <v>108</v>
      </c>
      <c r="T355" s="25" t="s">
        <v>212</v>
      </c>
      <c r="U355" s="25" t="s">
        <v>1677</v>
      </c>
    </row>
    <row r="356" spans="1:21" ht="44.25" customHeight="1">
      <c r="A356" s="25" t="s">
        <v>1731</v>
      </c>
      <c r="B356" s="25" t="s">
        <v>45</v>
      </c>
      <c r="C356" s="25" t="s">
        <v>46</v>
      </c>
      <c r="D356" s="25" t="s">
        <v>47</v>
      </c>
      <c r="E356" s="25" t="s">
        <v>1693</v>
      </c>
      <c r="F356" s="25" t="s">
        <v>1694</v>
      </c>
      <c r="G356" s="25" t="s">
        <v>136</v>
      </c>
      <c r="H356" s="25">
        <v>185</v>
      </c>
      <c r="I356" s="25">
        <v>588</v>
      </c>
      <c r="J356" s="25" t="s">
        <v>73</v>
      </c>
      <c r="K356" s="25" t="s">
        <v>137</v>
      </c>
      <c r="L356" s="25" t="s">
        <v>53</v>
      </c>
      <c r="M356" s="25" t="s">
        <v>54</v>
      </c>
      <c r="P356" s="25" t="s">
        <v>55</v>
      </c>
      <c r="Q356" s="25" t="s">
        <v>56</v>
      </c>
      <c r="R356" s="25" t="s">
        <v>140</v>
      </c>
      <c r="S356" s="25" t="s">
        <v>58</v>
      </c>
      <c r="T356" s="25" t="s">
        <v>1733</v>
      </c>
      <c r="U356" s="25" t="s">
        <v>1734</v>
      </c>
    </row>
    <row r="357" spans="1:21" ht="44.25" customHeight="1">
      <c r="A357" s="25" t="s">
        <v>1720</v>
      </c>
      <c r="B357" s="25" t="s">
        <v>45</v>
      </c>
      <c r="C357" s="25" t="s">
        <v>46</v>
      </c>
      <c r="D357" s="25" t="s">
        <v>47</v>
      </c>
      <c r="E357" s="25" t="s">
        <v>1693</v>
      </c>
      <c r="F357" s="25" t="s">
        <v>1694</v>
      </c>
      <c r="G357" s="25" t="s">
        <v>179</v>
      </c>
      <c r="H357" s="25">
        <v>185</v>
      </c>
      <c r="I357" s="25">
        <v>588</v>
      </c>
      <c r="J357" s="25" t="s">
        <v>73</v>
      </c>
      <c r="K357" s="25" t="s">
        <v>180</v>
      </c>
      <c r="L357" s="25" t="s">
        <v>53</v>
      </c>
      <c r="M357" s="25" t="s">
        <v>54</v>
      </c>
      <c r="P357" s="25" t="s">
        <v>1721</v>
      </c>
      <c r="Q357" s="25" t="s">
        <v>56</v>
      </c>
      <c r="R357" s="25" t="s">
        <v>68</v>
      </c>
      <c r="S357" s="25" t="s">
        <v>58</v>
      </c>
      <c r="T357" s="25" t="s">
        <v>1722</v>
      </c>
      <c r="U357" s="25" t="s">
        <v>1723</v>
      </c>
    </row>
    <row r="358" spans="1:21" ht="44.25" customHeight="1">
      <c r="A358" s="25" t="s">
        <v>1735</v>
      </c>
      <c r="B358" s="25" t="s">
        <v>45</v>
      </c>
      <c r="C358" s="25" t="s">
        <v>46</v>
      </c>
      <c r="D358" s="25" t="s">
        <v>47</v>
      </c>
      <c r="E358" s="25" t="s">
        <v>1693</v>
      </c>
      <c r="F358" s="25" t="s">
        <v>1694</v>
      </c>
      <c r="G358" s="25" t="s">
        <v>136</v>
      </c>
      <c r="H358" s="25">
        <v>188</v>
      </c>
      <c r="I358" s="25">
        <v>589</v>
      </c>
      <c r="J358" s="25" t="s">
        <v>73</v>
      </c>
      <c r="K358" s="25" t="s">
        <v>137</v>
      </c>
      <c r="L358" s="25" t="s">
        <v>53</v>
      </c>
      <c r="N358" s="25" t="s">
        <v>54</v>
      </c>
      <c r="P358" s="25" t="s">
        <v>55</v>
      </c>
      <c r="Q358" s="25" t="s">
        <v>56</v>
      </c>
      <c r="R358" s="25" t="s">
        <v>140</v>
      </c>
      <c r="S358" s="25" t="s">
        <v>58</v>
      </c>
      <c r="T358" s="25" t="s">
        <v>1737</v>
      </c>
      <c r="U358" s="25" t="s">
        <v>1734</v>
      </c>
    </row>
    <row r="359" spans="1:21" ht="44.25" customHeight="1">
      <c r="A359" s="25" t="s">
        <v>1726</v>
      </c>
      <c r="B359" s="25" t="s">
        <v>45</v>
      </c>
      <c r="C359" s="25" t="s">
        <v>46</v>
      </c>
      <c r="D359" s="25" t="s">
        <v>47</v>
      </c>
      <c r="E359" s="25" t="s">
        <v>1693</v>
      </c>
      <c r="F359" s="25" t="s">
        <v>1694</v>
      </c>
      <c r="G359" s="25" t="s">
        <v>179</v>
      </c>
      <c r="H359" s="25">
        <v>188</v>
      </c>
      <c r="I359" s="25">
        <v>589</v>
      </c>
      <c r="J359" s="25" t="s">
        <v>73</v>
      </c>
      <c r="K359" s="25" t="s">
        <v>180</v>
      </c>
      <c r="L359" s="25" t="s">
        <v>53</v>
      </c>
      <c r="N359" s="25" t="s">
        <v>54</v>
      </c>
      <c r="P359" s="25" t="s">
        <v>1727</v>
      </c>
      <c r="Q359" s="25" t="s">
        <v>56</v>
      </c>
      <c r="R359" s="25" t="s">
        <v>68</v>
      </c>
      <c r="S359" s="25" t="s">
        <v>58</v>
      </c>
      <c r="T359" s="25" t="s">
        <v>1728</v>
      </c>
      <c r="U359" s="25" t="s">
        <v>1723</v>
      </c>
    </row>
    <row r="360" spans="1:21" ht="44.25" customHeight="1">
      <c r="A360" s="25" t="s">
        <v>1705</v>
      </c>
      <c r="B360" s="25" t="s">
        <v>45</v>
      </c>
      <c r="C360" s="25" t="s">
        <v>46</v>
      </c>
      <c r="D360" s="25" t="s">
        <v>47</v>
      </c>
      <c r="E360" s="25" t="s">
        <v>1693</v>
      </c>
      <c r="F360" s="25" t="s">
        <v>1694</v>
      </c>
      <c r="G360" s="25" t="s">
        <v>439</v>
      </c>
      <c r="H360" s="25" t="s">
        <v>84</v>
      </c>
      <c r="I360" s="25" t="s">
        <v>85</v>
      </c>
      <c r="J360" s="25" t="s">
        <v>440</v>
      </c>
      <c r="K360" s="25" t="s">
        <v>153</v>
      </c>
      <c r="L360" s="25" t="s">
        <v>53</v>
      </c>
      <c r="M360" s="25" t="s">
        <v>54</v>
      </c>
      <c r="N360" s="25" t="s">
        <v>54</v>
      </c>
      <c r="P360" s="25" t="s">
        <v>742</v>
      </c>
      <c r="Q360" s="25" t="s">
        <v>375</v>
      </c>
      <c r="R360" s="25" t="s">
        <v>376</v>
      </c>
      <c r="S360" s="25" t="s">
        <v>58</v>
      </c>
      <c r="T360" s="25" t="s">
        <v>1706</v>
      </c>
      <c r="U360" s="25" t="s">
        <v>1707</v>
      </c>
    </row>
    <row r="361" spans="1:21" ht="44.25" customHeight="1">
      <c r="A361" s="25" t="s">
        <v>1711</v>
      </c>
      <c r="B361" s="25" t="s">
        <v>45</v>
      </c>
      <c r="C361" s="25" t="s">
        <v>46</v>
      </c>
      <c r="D361" s="25" t="s">
        <v>47</v>
      </c>
      <c r="E361" s="25" t="s">
        <v>1693</v>
      </c>
      <c r="F361" s="25" t="s">
        <v>1694</v>
      </c>
      <c r="G361" s="25" t="s">
        <v>104</v>
      </c>
      <c r="H361" s="25" t="s">
        <v>198</v>
      </c>
      <c r="I361" s="25" t="s">
        <v>199</v>
      </c>
      <c r="J361" s="25" t="s">
        <v>73</v>
      </c>
      <c r="K361" s="25" t="s">
        <v>2119</v>
      </c>
      <c r="L361" s="25" t="s">
        <v>53</v>
      </c>
      <c r="M361" s="25" t="s">
        <v>54</v>
      </c>
      <c r="N361" s="25" t="s">
        <v>54</v>
      </c>
      <c r="P361" s="25" t="s">
        <v>108</v>
      </c>
      <c r="Q361" s="25" t="s">
        <v>108</v>
      </c>
      <c r="R361" s="25" t="s">
        <v>108</v>
      </c>
      <c r="S361" s="25" t="s">
        <v>108</v>
      </c>
      <c r="T361" s="25" t="s">
        <v>109</v>
      </c>
      <c r="U361" s="25" t="s">
        <v>1712</v>
      </c>
    </row>
    <row r="362" spans="1:21" ht="44.25" customHeight="1">
      <c r="A362" s="25" t="s">
        <v>1714</v>
      </c>
      <c r="B362" s="25" t="s">
        <v>45</v>
      </c>
      <c r="C362" s="25" t="s">
        <v>46</v>
      </c>
      <c r="D362" s="25" t="s">
        <v>47</v>
      </c>
      <c r="E362" s="25" t="s">
        <v>1693</v>
      </c>
      <c r="F362" s="25" t="s">
        <v>1694</v>
      </c>
      <c r="G362" s="25" t="s">
        <v>118</v>
      </c>
      <c r="H362" s="25" t="s">
        <v>198</v>
      </c>
      <c r="I362" s="25" t="s">
        <v>199</v>
      </c>
      <c r="J362" s="25" t="s">
        <v>73</v>
      </c>
      <c r="K362" s="25" t="s">
        <v>2118</v>
      </c>
      <c r="L362" s="25" t="s">
        <v>53</v>
      </c>
      <c r="M362" s="25" t="s">
        <v>54</v>
      </c>
      <c r="N362" s="25" t="s">
        <v>54</v>
      </c>
      <c r="P362" s="25" t="s">
        <v>108</v>
      </c>
      <c r="Q362" s="25" t="s">
        <v>108</v>
      </c>
      <c r="R362" s="25" t="s">
        <v>108</v>
      </c>
      <c r="S362" s="25" t="s">
        <v>108</v>
      </c>
      <c r="T362" s="25" t="s">
        <v>212</v>
      </c>
      <c r="U362" s="25" t="s">
        <v>1712</v>
      </c>
    </row>
    <row r="363" spans="1:21" ht="44.25" customHeight="1">
      <c r="A363" s="25" t="s">
        <v>1698</v>
      </c>
      <c r="B363" s="25" t="s">
        <v>45</v>
      </c>
      <c r="C363" s="25" t="s">
        <v>46</v>
      </c>
      <c r="D363" s="25" t="s">
        <v>47</v>
      </c>
      <c r="E363" s="25" t="s">
        <v>1693</v>
      </c>
      <c r="F363" s="25" t="s">
        <v>1694</v>
      </c>
      <c r="G363" s="25" t="s">
        <v>95</v>
      </c>
      <c r="H363" s="25" t="s">
        <v>198</v>
      </c>
      <c r="I363" s="25" t="s">
        <v>199</v>
      </c>
      <c r="J363" s="25" t="s">
        <v>51</v>
      </c>
      <c r="K363" s="25" t="s">
        <v>98</v>
      </c>
      <c r="L363" s="25" t="s">
        <v>53</v>
      </c>
      <c r="M363" s="25" t="s">
        <v>54</v>
      </c>
      <c r="N363" s="25" t="s">
        <v>54</v>
      </c>
      <c r="P363" s="25" t="s">
        <v>1699</v>
      </c>
      <c r="Q363" s="25" t="s">
        <v>56</v>
      </c>
      <c r="R363" s="25" t="s">
        <v>68</v>
      </c>
      <c r="S363" s="25" t="s">
        <v>58</v>
      </c>
      <c r="T363" s="25" t="s">
        <v>1700</v>
      </c>
      <c r="U363" s="25" t="s">
        <v>1701</v>
      </c>
    </row>
    <row r="364" spans="1:21" ht="44.25" customHeight="1">
      <c r="A364" s="25" t="s">
        <v>1715</v>
      </c>
      <c r="B364" s="25" t="s">
        <v>45</v>
      </c>
      <c r="C364" s="25" t="s">
        <v>46</v>
      </c>
      <c r="D364" s="25" t="s">
        <v>47</v>
      </c>
      <c r="E364" s="25" t="s">
        <v>1693</v>
      </c>
      <c r="F364" s="25" t="s">
        <v>1694</v>
      </c>
      <c r="G364" s="25" t="s">
        <v>127</v>
      </c>
      <c r="H364" s="25" t="s">
        <v>128</v>
      </c>
      <c r="I364" s="25" t="s">
        <v>129</v>
      </c>
      <c r="J364" s="25" t="s">
        <v>51</v>
      </c>
      <c r="K364" s="25" t="s">
        <v>130</v>
      </c>
      <c r="L364" s="25" t="s">
        <v>53</v>
      </c>
      <c r="N364" s="25" t="s">
        <v>54</v>
      </c>
      <c r="P364" s="25" t="s">
        <v>131</v>
      </c>
      <c r="Q364" s="25" t="s">
        <v>1282</v>
      </c>
      <c r="R364" s="25" t="s">
        <v>133</v>
      </c>
      <c r="S364" s="25" t="s">
        <v>58</v>
      </c>
      <c r="T364" s="25" t="s">
        <v>1716</v>
      </c>
      <c r="U364" s="25" t="s">
        <v>1717</v>
      </c>
    </row>
    <row r="365" spans="1:21" ht="44.25" customHeight="1">
      <c r="A365" s="25" t="s">
        <v>1692</v>
      </c>
      <c r="B365" s="25" t="s">
        <v>45</v>
      </c>
      <c r="C365" s="25" t="s">
        <v>46</v>
      </c>
      <c r="D365" s="25" t="s">
        <v>47</v>
      </c>
      <c r="E365" s="25" t="s">
        <v>1693</v>
      </c>
      <c r="F365" s="25" t="s">
        <v>1694</v>
      </c>
      <c r="G365" s="25" t="s">
        <v>50</v>
      </c>
      <c r="H365" s="25" t="s">
        <v>380</v>
      </c>
      <c r="I365" s="25" t="s">
        <v>381</v>
      </c>
      <c r="J365" s="25" t="s">
        <v>73</v>
      </c>
      <c r="K365" s="25" t="s">
        <v>52</v>
      </c>
      <c r="L365" s="25" t="s">
        <v>53</v>
      </c>
      <c r="O365" s="25" t="s">
        <v>54</v>
      </c>
      <c r="P365" s="25" t="s">
        <v>55</v>
      </c>
      <c r="Q365" s="25" t="s">
        <v>56</v>
      </c>
      <c r="R365" s="25" t="s">
        <v>68</v>
      </c>
      <c r="S365" s="25" t="s">
        <v>69</v>
      </c>
      <c r="T365" s="25" t="s">
        <v>536</v>
      </c>
      <c r="U365" s="25" t="s">
        <v>1695</v>
      </c>
    </row>
    <row r="366" spans="1:21" ht="44.25" customHeight="1">
      <c r="A366" s="25" t="s">
        <v>1749</v>
      </c>
      <c r="B366" s="25" t="s">
        <v>45</v>
      </c>
      <c r="C366" s="25" t="s">
        <v>46</v>
      </c>
      <c r="D366" s="25" t="s">
        <v>47</v>
      </c>
      <c r="E366" s="25" t="s">
        <v>1739</v>
      </c>
      <c r="F366" s="25" t="s">
        <v>1740</v>
      </c>
      <c r="G366" s="25" t="s">
        <v>118</v>
      </c>
      <c r="H366" s="25">
        <v>179</v>
      </c>
      <c r="I366" s="25">
        <v>585</v>
      </c>
      <c r="J366" s="25" t="s">
        <v>73</v>
      </c>
      <c r="K366" s="25" t="s">
        <v>2118</v>
      </c>
      <c r="L366" s="25" t="s">
        <v>53</v>
      </c>
      <c r="O366" s="25" t="s">
        <v>54</v>
      </c>
      <c r="P366" s="25" t="s">
        <v>108</v>
      </c>
      <c r="Q366" s="25" t="s">
        <v>108</v>
      </c>
      <c r="R366" s="25" t="s">
        <v>108</v>
      </c>
      <c r="S366" s="25" t="s">
        <v>108</v>
      </c>
      <c r="T366" s="25" t="s">
        <v>122</v>
      </c>
      <c r="U366" s="25" t="s">
        <v>1747</v>
      </c>
    </row>
    <row r="367" spans="1:21" ht="44.25" customHeight="1">
      <c r="A367" s="25" t="s">
        <v>1738</v>
      </c>
      <c r="B367" s="25" t="s">
        <v>45</v>
      </c>
      <c r="C367" s="25" t="s">
        <v>46</v>
      </c>
      <c r="D367" s="25" t="s">
        <v>47</v>
      </c>
      <c r="E367" s="25" t="s">
        <v>1739</v>
      </c>
      <c r="F367" s="25" t="s">
        <v>1740</v>
      </c>
      <c r="G367" s="25" t="s">
        <v>72</v>
      </c>
      <c r="H367" s="25">
        <v>179</v>
      </c>
      <c r="I367" s="25">
        <v>585</v>
      </c>
      <c r="J367" s="25" t="s">
        <v>73</v>
      </c>
      <c r="K367" s="25" t="s">
        <v>74</v>
      </c>
      <c r="L367" s="25" t="s">
        <v>891</v>
      </c>
      <c r="O367" s="25" t="s">
        <v>54</v>
      </c>
      <c r="P367" s="25" t="s">
        <v>53</v>
      </c>
      <c r="Q367" s="25" t="s">
        <v>1741</v>
      </c>
      <c r="R367" s="25" t="s">
        <v>57</v>
      </c>
      <c r="S367" s="25" t="s">
        <v>58</v>
      </c>
      <c r="T367" s="25" t="s">
        <v>1742</v>
      </c>
      <c r="U367" s="25" t="s">
        <v>1743</v>
      </c>
    </row>
    <row r="368" spans="1:21" ht="44.25" customHeight="1">
      <c r="A368" s="25" t="s">
        <v>1750</v>
      </c>
      <c r="B368" s="25" t="s">
        <v>45</v>
      </c>
      <c r="C368" s="25" t="s">
        <v>46</v>
      </c>
      <c r="D368" s="25" t="s">
        <v>47</v>
      </c>
      <c r="E368" s="25" t="s">
        <v>1739</v>
      </c>
      <c r="F368" s="25" t="s">
        <v>1740</v>
      </c>
      <c r="G368" s="25" t="s">
        <v>286</v>
      </c>
      <c r="H368" s="25">
        <v>179</v>
      </c>
      <c r="I368" s="25">
        <v>585</v>
      </c>
      <c r="J368" s="25" t="s">
        <v>73</v>
      </c>
      <c r="K368" s="25" t="s">
        <v>287</v>
      </c>
      <c r="L368" s="25" t="s">
        <v>53</v>
      </c>
      <c r="O368" s="25" t="s">
        <v>54</v>
      </c>
      <c r="P368" s="25" t="s">
        <v>139</v>
      </c>
      <c r="Q368" s="25" t="s">
        <v>375</v>
      </c>
      <c r="R368" s="25" t="s">
        <v>376</v>
      </c>
      <c r="S368" s="25" t="s">
        <v>58</v>
      </c>
      <c r="T368" s="25" t="s">
        <v>1751</v>
      </c>
      <c r="U368" s="25" t="s">
        <v>1752</v>
      </c>
    </row>
    <row r="369" spans="1:21" ht="44.25" customHeight="1">
      <c r="A369" s="25" t="s">
        <v>1760</v>
      </c>
      <c r="B369" s="25" t="s">
        <v>45</v>
      </c>
      <c r="C369" s="25" t="s">
        <v>46</v>
      </c>
      <c r="D369" s="25" t="s">
        <v>47</v>
      </c>
      <c r="E369" s="25" t="s">
        <v>1739</v>
      </c>
      <c r="F369" s="25" t="s">
        <v>1740</v>
      </c>
      <c r="G369" s="25" t="s">
        <v>518</v>
      </c>
      <c r="H369" s="25">
        <v>185</v>
      </c>
      <c r="I369" s="25">
        <v>588</v>
      </c>
      <c r="J369" s="25" t="s">
        <v>73</v>
      </c>
      <c r="K369" s="25" t="s">
        <v>519</v>
      </c>
      <c r="L369" s="25" t="s">
        <v>53</v>
      </c>
      <c r="M369" s="25" t="s">
        <v>54</v>
      </c>
      <c r="P369" s="25" t="s">
        <v>274</v>
      </c>
      <c r="Q369" s="25" t="s">
        <v>56</v>
      </c>
      <c r="R369" s="25" t="s">
        <v>68</v>
      </c>
      <c r="S369" s="25" t="s">
        <v>58</v>
      </c>
      <c r="T369" s="25" t="s">
        <v>521</v>
      </c>
      <c r="U369" s="25" t="s">
        <v>1761</v>
      </c>
    </row>
    <row r="370" spans="1:21" ht="44.25" customHeight="1">
      <c r="A370" s="25" t="s">
        <v>1762</v>
      </c>
      <c r="B370" s="25" t="s">
        <v>45</v>
      </c>
      <c r="C370" s="25" t="s">
        <v>46</v>
      </c>
      <c r="D370" s="25" t="s">
        <v>47</v>
      </c>
      <c r="E370" s="25" t="s">
        <v>1739</v>
      </c>
      <c r="F370" s="25" t="s">
        <v>1740</v>
      </c>
      <c r="G370" s="25" t="s">
        <v>518</v>
      </c>
      <c r="H370" s="25">
        <v>188</v>
      </c>
      <c r="I370" s="25">
        <v>589</v>
      </c>
      <c r="J370" s="25" t="s">
        <v>73</v>
      </c>
      <c r="K370" s="25" t="s">
        <v>519</v>
      </c>
      <c r="L370" s="25" t="s">
        <v>53</v>
      </c>
      <c r="N370" s="25" t="s">
        <v>54</v>
      </c>
      <c r="P370" s="25" t="s">
        <v>274</v>
      </c>
      <c r="Q370" s="25" t="s">
        <v>56</v>
      </c>
      <c r="R370" s="25" t="s">
        <v>68</v>
      </c>
      <c r="S370" s="25" t="s">
        <v>58</v>
      </c>
      <c r="T370" s="25" t="s">
        <v>1764</v>
      </c>
      <c r="U370" s="25" t="s">
        <v>1761</v>
      </c>
    </row>
    <row r="371" spans="1:21" ht="44.25" customHeight="1">
      <c r="A371" s="25" t="s">
        <v>1744</v>
      </c>
      <c r="B371" s="25" t="s">
        <v>45</v>
      </c>
      <c r="C371" s="25" t="s">
        <v>46</v>
      </c>
      <c r="D371" s="25" t="s">
        <v>47</v>
      </c>
      <c r="E371" s="25" t="s">
        <v>1739</v>
      </c>
      <c r="F371" s="25" t="s">
        <v>1740</v>
      </c>
      <c r="G371" s="25" t="s">
        <v>88</v>
      </c>
      <c r="H371" s="25">
        <v>189</v>
      </c>
      <c r="I371" s="25">
        <v>590</v>
      </c>
      <c r="J371" s="25" t="s">
        <v>73</v>
      </c>
      <c r="K371" s="25" t="s">
        <v>74</v>
      </c>
      <c r="L371" s="25" t="s">
        <v>891</v>
      </c>
      <c r="O371" s="25" t="s">
        <v>54</v>
      </c>
      <c r="P371" s="25" t="s">
        <v>53</v>
      </c>
      <c r="Q371" s="25" t="s">
        <v>1741</v>
      </c>
      <c r="R371" s="25" t="s">
        <v>57</v>
      </c>
      <c r="S371" s="25" t="s">
        <v>58</v>
      </c>
      <c r="T371" s="25" t="s">
        <v>1745</v>
      </c>
      <c r="U371" s="25" t="s">
        <v>1743</v>
      </c>
    </row>
    <row r="372" spans="1:21" ht="44.25" customHeight="1">
      <c r="A372" s="25" t="s">
        <v>1746</v>
      </c>
      <c r="B372" s="25" t="s">
        <v>45</v>
      </c>
      <c r="C372" s="25" t="s">
        <v>46</v>
      </c>
      <c r="D372" s="25" t="s">
        <v>47</v>
      </c>
      <c r="E372" s="25" t="s">
        <v>1739</v>
      </c>
      <c r="F372" s="25" t="s">
        <v>1740</v>
      </c>
      <c r="G372" s="25" t="s">
        <v>104</v>
      </c>
      <c r="H372" s="25" t="s">
        <v>157</v>
      </c>
      <c r="I372" s="25" t="s">
        <v>158</v>
      </c>
      <c r="J372" s="25" t="s">
        <v>73</v>
      </c>
      <c r="K372" s="25" t="s">
        <v>2119</v>
      </c>
      <c r="L372" s="25" t="s">
        <v>53</v>
      </c>
      <c r="M372" s="25" t="s">
        <v>54</v>
      </c>
      <c r="N372" s="25" t="s">
        <v>54</v>
      </c>
      <c r="O372" s="25" t="s">
        <v>54</v>
      </c>
      <c r="P372" s="25" t="s">
        <v>108</v>
      </c>
      <c r="Q372" s="25" t="s">
        <v>108</v>
      </c>
      <c r="R372" s="25" t="s">
        <v>108</v>
      </c>
      <c r="S372" s="25" t="s">
        <v>108</v>
      </c>
      <c r="T372" s="25" t="s">
        <v>159</v>
      </c>
      <c r="U372" s="25" t="s">
        <v>1747</v>
      </c>
    </row>
    <row r="373" spans="1:21" ht="44.25" customHeight="1">
      <c r="A373" s="25" t="s">
        <v>1756</v>
      </c>
      <c r="B373" s="25" t="s">
        <v>45</v>
      </c>
      <c r="C373" s="25" t="s">
        <v>46</v>
      </c>
      <c r="D373" s="25" t="s">
        <v>47</v>
      </c>
      <c r="E373" s="25" t="s">
        <v>1739</v>
      </c>
      <c r="F373" s="25" t="s">
        <v>1740</v>
      </c>
      <c r="G373" s="25" t="s">
        <v>172</v>
      </c>
      <c r="H373" s="25" t="s">
        <v>91</v>
      </c>
      <c r="I373" s="25" t="s">
        <v>92</v>
      </c>
      <c r="J373" s="25" t="s">
        <v>73</v>
      </c>
      <c r="K373" s="25" t="s">
        <v>173</v>
      </c>
      <c r="L373" s="25" t="s">
        <v>53</v>
      </c>
      <c r="M373" s="25" t="s">
        <v>54</v>
      </c>
      <c r="N373" s="25" t="s">
        <v>54</v>
      </c>
      <c r="P373" s="25" t="s">
        <v>1757</v>
      </c>
      <c r="Q373" s="25" t="s">
        <v>76</v>
      </c>
      <c r="R373" s="25" t="s">
        <v>133</v>
      </c>
      <c r="S373" s="25" t="s">
        <v>58</v>
      </c>
      <c r="T373" s="25" t="s">
        <v>1758</v>
      </c>
      <c r="U373" s="25" t="s">
        <v>1759</v>
      </c>
    </row>
    <row r="374" spans="1:21" ht="44.25" customHeight="1">
      <c r="A374" s="25" t="s">
        <v>1770</v>
      </c>
      <c r="B374" s="25" t="s">
        <v>45</v>
      </c>
      <c r="C374" s="25" t="s">
        <v>46</v>
      </c>
      <c r="D374" s="25" t="s">
        <v>47</v>
      </c>
      <c r="E374" s="25" t="s">
        <v>1766</v>
      </c>
      <c r="F374" s="25" t="s">
        <v>1767</v>
      </c>
      <c r="G374" s="25" t="s">
        <v>118</v>
      </c>
      <c r="H374" s="25">
        <v>179</v>
      </c>
      <c r="I374" s="25">
        <v>585</v>
      </c>
      <c r="J374" s="25" t="s">
        <v>73</v>
      </c>
      <c r="K374" s="25" t="s">
        <v>2118</v>
      </c>
      <c r="L374" s="25" t="s">
        <v>53</v>
      </c>
      <c r="O374" s="25" t="s">
        <v>54</v>
      </c>
      <c r="P374" s="25" t="s">
        <v>108</v>
      </c>
      <c r="Q374" s="25" t="s">
        <v>108</v>
      </c>
      <c r="R374" s="25" t="s">
        <v>108</v>
      </c>
      <c r="S374" s="25" t="s">
        <v>108</v>
      </c>
      <c r="T374" s="25" t="s">
        <v>122</v>
      </c>
      <c r="U374" s="25" t="s">
        <v>1768</v>
      </c>
    </row>
    <row r="375" spans="1:21" ht="44.25" customHeight="1">
      <c r="A375" s="25" t="s">
        <v>1781</v>
      </c>
      <c r="B375" s="25" t="s">
        <v>45</v>
      </c>
      <c r="C375" s="25" t="s">
        <v>46</v>
      </c>
      <c r="D375" s="25" t="s">
        <v>47</v>
      </c>
      <c r="E375" s="25" t="s">
        <v>1766</v>
      </c>
      <c r="F375" s="25" t="s">
        <v>1767</v>
      </c>
      <c r="G375" s="25" t="s">
        <v>136</v>
      </c>
      <c r="H375" s="25">
        <v>185</v>
      </c>
      <c r="I375" s="25">
        <v>588</v>
      </c>
      <c r="J375" s="25" t="s">
        <v>73</v>
      </c>
      <c r="K375" s="25" t="s">
        <v>137</v>
      </c>
      <c r="L375" s="25" t="s">
        <v>53</v>
      </c>
      <c r="M375" s="25" t="s">
        <v>54</v>
      </c>
      <c r="P375" s="25" t="s">
        <v>55</v>
      </c>
      <c r="Q375" s="25" t="s">
        <v>56</v>
      </c>
      <c r="R375" s="25" t="s">
        <v>140</v>
      </c>
      <c r="S375" s="25" t="s">
        <v>58</v>
      </c>
      <c r="T375" s="25" t="s">
        <v>1782</v>
      </c>
      <c r="U375" s="25" t="s">
        <v>1783</v>
      </c>
    </row>
    <row r="376" spans="1:21" ht="44.25" customHeight="1">
      <c r="A376" s="25" t="s">
        <v>1774</v>
      </c>
      <c r="B376" s="25" t="s">
        <v>45</v>
      </c>
      <c r="C376" s="25" t="s">
        <v>46</v>
      </c>
      <c r="D376" s="25" t="s">
        <v>47</v>
      </c>
      <c r="E376" s="25" t="s">
        <v>1766</v>
      </c>
      <c r="F376" s="25" t="s">
        <v>1767</v>
      </c>
      <c r="G376" s="25" t="s">
        <v>518</v>
      </c>
      <c r="H376" s="25">
        <v>185</v>
      </c>
      <c r="I376" s="25">
        <v>588</v>
      </c>
      <c r="J376" s="25" t="s">
        <v>73</v>
      </c>
      <c r="K376" s="25" t="s">
        <v>519</v>
      </c>
      <c r="L376" s="25" t="s">
        <v>53</v>
      </c>
      <c r="M376" s="25" t="s">
        <v>54</v>
      </c>
      <c r="P376" s="25" t="s">
        <v>1775</v>
      </c>
      <c r="Q376" s="25" t="s">
        <v>56</v>
      </c>
      <c r="R376" s="25" t="s">
        <v>68</v>
      </c>
      <c r="S376" s="25" t="s">
        <v>58</v>
      </c>
      <c r="T376" s="25" t="s">
        <v>1777</v>
      </c>
      <c r="U376" s="25" t="s">
        <v>1768</v>
      </c>
    </row>
    <row r="377" spans="1:21" ht="44.25" customHeight="1">
      <c r="A377" s="25" t="s">
        <v>1785</v>
      </c>
      <c r="B377" s="25" t="s">
        <v>45</v>
      </c>
      <c r="C377" s="25" t="s">
        <v>46</v>
      </c>
      <c r="D377" s="25" t="s">
        <v>47</v>
      </c>
      <c r="E377" s="25" t="s">
        <v>1766</v>
      </c>
      <c r="F377" s="25" t="s">
        <v>1767</v>
      </c>
      <c r="G377" s="25" t="s">
        <v>136</v>
      </c>
      <c r="H377" s="25">
        <v>188</v>
      </c>
      <c r="I377" s="25">
        <v>589</v>
      </c>
      <c r="J377" s="25" t="s">
        <v>73</v>
      </c>
      <c r="K377" s="25" t="s">
        <v>137</v>
      </c>
      <c r="L377" s="25" t="s">
        <v>53</v>
      </c>
      <c r="N377" s="25" t="s">
        <v>54</v>
      </c>
      <c r="P377" s="25" t="s">
        <v>55</v>
      </c>
      <c r="Q377" s="25" t="s">
        <v>56</v>
      </c>
      <c r="R377" s="25" t="s">
        <v>140</v>
      </c>
      <c r="S377" s="25" t="s">
        <v>58</v>
      </c>
      <c r="T377" s="25" t="s">
        <v>1787</v>
      </c>
      <c r="U377" s="25" t="s">
        <v>1783</v>
      </c>
    </row>
    <row r="378" spans="1:21" ht="44.25" customHeight="1">
      <c r="A378" s="25" t="s">
        <v>1778</v>
      </c>
      <c r="B378" s="25" t="s">
        <v>45</v>
      </c>
      <c r="C378" s="25" t="s">
        <v>46</v>
      </c>
      <c r="D378" s="25" t="s">
        <v>47</v>
      </c>
      <c r="E378" s="25" t="s">
        <v>1766</v>
      </c>
      <c r="F378" s="25" t="s">
        <v>1767</v>
      </c>
      <c r="G378" s="25" t="s">
        <v>518</v>
      </c>
      <c r="H378" s="25">
        <v>188</v>
      </c>
      <c r="I378" s="25">
        <v>589</v>
      </c>
      <c r="J378" s="25" t="s">
        <v>73</v>
      </c>
      <c r="K378" s="25" t="s">
        <v>519</v>
      </c>
      <c r="L378" s="25" t="s">
        <v>53</v>
      </c>
      <c r="N378" s="25" t="s">
        <v>54</v>
      </c>
      <c r="P378" s="25" t="s">
        <v>572</v>
      </c>
      <c r="Q378" s="25" t="s">
        <v>56</v>
      </c>
      <c r="R378" s="25" t="s">
        <v>68</v>
      </c>
      <c r="S378" s="25" t="s">
        <v>58</v>
      </c>
      <c r="T378" s="25" t="s">
        <v>1780</v>
      </c>
      <c r="U378" s="25" t="s">
        <v>1768</v>
      </c>
    </row>
    <row r="379" spans="1:21" ht="44.25" customHeight="1">
      <c r="A379" s="25" t="s">
        <v>1788</v>
      </c>
      <c r="B379" s="25" t="s">
        <v>45</v>
      </c>
      <c r="C379" s="25" t="s">
        <v>46</v>
      </c>
      <c r="D379" s="25" t="s">
        <v>47</v>
      </c>
      <c r="E379" s="25" t="s">
        <v>1766</v>
      </c>
      <c r="F379" s="25" t="s">
        <v>1767</v>
      </c>
      <c r="G379" s="25" t="s">
        <v>136</v>
      </c>
      <c r="H379" s="25">
        <v>189</v>
      </c>
      <c r="I379" s="25">
        <v>590</v>
      </c>
      <c r="J379" s="25" t="s">
        <v>73</v>
      </c>
      <c r="K379" s="25" t="s">
        <v>137</v>
      </c>
      <c r="L379" s="25" t="s">
        <v>53</v>
      </c>
      <c r="O379" s="25" t="s">
        <v>54</v>
      </c>
      <c r="P379" s="25" t="s">
        <v>55</v>
      </c>
      <c r="Q379" s="25" t="s">
        <v>56</v>
      </c>
      <c r="R379" s="25" t="s">
        <v>140</v>
      </c>
      <c r="S379" s="25" t="s">
        <v>58</v>
      </c>
      <c r="T379" s="25" t="s">
        <v>1790</v>
      </c>
      <c r="U379" s="25" t="s">
        <v>1783</v>
      </c>
    </row>
    <row r="380" spans="1:21" ht="44.25" customHeight="1">
      <c r="A380" s="25" t="s">
        <v>1765</v>
      </c>
      <c r="B380" s="25" t="s">
        <v>45</v>
      </c>
      <c r="C380" s="25" t="s">
        <v>46</v>
      </c>
      <c r="D380" s="25" t="s">
        <v>47</v>
      </c>
      <c r="E380" s="25" t="s">
        <v>1766</v>
      </c>
      <c r="F380" s="25" t="s">
        <v>1767</v>
      </c>
      <c r="G380" s="25" t="s">
        <v>104</v>
      </c>
      <c r="H380" s="25" t="s">
        <v>157</v>
      </c>
      <c r="I380" s="25" t="s">
        <v>158</v>
      </c>
      <c r="J380" s="25" t="s">
        <v>73</v>
      </c>
      <c r="K380" s="25" t="s">
        <v>2119</v>
      </c>
      <c r="L380" s="25" t="s">
        <v>53</v>
      </c>
      <c r="M380" s="25" t="s">
        <v>54</v>
      </c>
      <c r="N380" s="25" t="s">
        <v>54</v>
      </c>
      <c r="O380" s="25" t="s">
        <v>54</v>
      </c>
      <c r="P380" s="25" t="s">
        <v>108</v>
      </c>
      <c r="Q380" s="25" t="s">
        <v>108</v>
      </c>
      <c r="R380" s="25" t="s">
        <v>108</v>
      </c>
      <c r="S380" s="25" t="s">
        <v>108</v>
      </c>
      <c r="T380" s="25" t="s">
        <v>109</v>
      </c>
      <c r="U380" s="25" t="s">
        <v>1768</v>
      </c>
    </row>
    <row r="381" spans="1:21" ht="44.25" customHeight="1">
      <c r="A381" s="25" t="s">
        <v>1771</v>
      </c>
      <c r="B381" s="25" t="s">
        <v>45</v>
      </c>
      <c r="C381" s="25" t="s">
        <v>46</v>
      </c>
      <c r="D381" s="25" t="s">
        <v>47</v>
      </c>
      <c r="E381" s="25" t="s">
        <v>1766</v>
      </c>
      <c r="F381" s="25" t="s">
        <v>1767</v>
      </c>
      <c r="G381" s="25" t="s">
        <v>127</v>
      </c>
      <c r="H381" s="25" t="s">
        <v>128</v>
      </c>
      <c r="I381" s="25" t="s">
        <v>129</v>
      </c>
      <c r="J381" s="25" t="s">
        <v>51</v>
      </c>
      <c r="K381" s="25" t="s">
        <v>130</v>
      </c>
      <c r="L381" s="25" t="s">
        <v>53</v>
      </c>
      <c r="N381" s="25" t="s">
        <v>54</v>
      </c>
      <c r="P381" s="25" t="s">
        <v>131</v>
      </c>
      <c r="Q381" s="25" t="s">
        <v>133</v>
      </c>
      <c r="R381" s="25" t="s">
        <v>133</v>
      </c>
      <c r="S381" s="25" t="s">
        <v>58</v>
      </c>
      <c r="T381" s="25" t="s">
        <v>1772</v>
      </c>
      <c r="U381" s="25" t="s">
        <v>1773</v>
      </c>
    </row>
    <row r="382" spans="1:21" ht="44.25" customHeight="1">
      <c r="A382" s="25" t="s">
        <v>1814</v>
      </c>
      <c r="B382" s="25" t="s">
        <v>45</v>
      </c>
      <c r="C382" s="25" t="s">
        <v>46</v>
      </c>
      <c r="D382" s="25" t="s">
        <v>47</v>
      </c>
      <c r="E382" s="25" t="s">
        <v>1793</v>
      </c>
      <c r="F382" s="25" t="s">
        <v>1794</v>
      </c>
      <c r="G382" s="25" t="s">
        <v>136</v>
      </c>
      <c r="H382" s="25">
        <v>185</v>
      </c>
      <c r="I382" s="25">
        <v>588</v>
      </c>
      <c r="J382" s="25" t="s">
        <v>73</v>
      </c>
      <c r="K382" s="25" t="s">
        <v>137</v>
      </c>
      <c r="L382" s="25" t="s">
        <v>53</v>
      </c>
      <c r="M382" s="25" t="s">
        <v>54</v>
      </c>
      <c r="P382" s="25" t="s">
        <v>55</v>
      </c>
      <c r="Q382" s="25" t="s">
        <v>56</v>
      </c>
      <c r="R382" s="25" t="s">
        <v>140</v>
      </c>
      <c r="S382" s="25" t="s">
        <v>58</v>
      </c>
      <c r="T382" s="25" t="s">
        <v>1815</v>
      </c>
      <c r="U382" s="25" t="s">
        <v>1816</v>
      </c>
    </row>
    <row r="383" spans="1:21" ht="44.25" customHeight="1">
      <c r="A383" s="25" t="s">
        <v>1807</v>
      </c>
      <c r="B383" s="25" t="s">
        <v>45</v>
      </c>
      <c r="C383" s="25" t="s">
        <v>46</v>
      </c>
      <c r="D383" s="25" t="s">
        <v>47</v>
      </c>
      <c r="E383" s="25" t="s">
        <v>1793</v>
      </c>
      <c r="F383" s="25" t="s">
        <v>1794</v>
      </c>
      <c r="G383" s="25" t="s">
        <v>179</v>
      </c>
      <c r="H383" s="25">
        <v>185</v>
      </c>
      <c r="I383" s="25">
        <v>588</v>
      </c>
      <c r="J383" s="25" t="s">
        <v>73</v>
      </c>
      <c r="K383" s="25" t="s">
        <v>180</v>
      </c>
      <c r="L383" s="25" t="s">
        <v>53</v>
      </c>
      <c r="M383" s="25" t="s">
        <v>54</v>
      </c>
      <c r="P383" s="25" t="s">
        <v>1808</v>
      </c>
      <c r="Q383" s="25" t="s">
        <v>56</v>
      </c>
      <c r="R383" s="25" t="s">
        <v>68</v>
      </c>
      <c r="S383" s="25" t="s">
        <v>58</v>
      </c>
      <c r="T383" s="25" t="s">
        <v>1809</v>
      </c>
      <c r="U383" s="25" t="s">
        <v>1810</v>
      </c>
    </row>
    <row r="384" spans="1:21" ht="44.25" customHeight="1">
      <c r="A384" s="25" t="s">
        <v>1818</v>
      </c>
      <c r="B384" s="25" t="s">
        <v>45</v>
      </c>
      <c r="C384" s="25" t="s">
        <v>46</v>
      </c>
      <c r="D384" s="25" t="s">
        <v>47</v>
      </c>
      <c r="E384" s="25" t="s">
        <v>1793</v>
      </c>
      <c r="F384" s="25" t="s">
        <v>1794</v>
      </c>
      <c r="G384" s="25" t="s">
        <v>136</v>
      </c>
      <c r="H384" s="25">
        <v>188</v>
      </c>
      <c r="I384" s="25">
        <v>589</v>
      </c>
      <c r="J384" s="25" t="s">
        <v>73</v>
      </c>
      <c r="K384" s="25" t="s">
        <v>137</v>
      </c>
      <c r="L384" s="25" t="s">
        <v>53</v>
      </c>
      <c r="N384" s="25" t="s">
        <v>54</v>
      </c>
      <c r="P384" s="25" t="s">
        <v>55</v>
      </c>
      <c r="Q384" s="25" t="s">
        <v>56</v>
      </c>
      <c r="R384" s="25" t="s">
        <v>140</v>
      </c>
      <c r="S384" s="25" t="s">
        <v>58</v>
      </c>
      <c r="T384" s="25" t="s">
        <v>1820</v>
      </c>
      <c r="U384" s="25" t="s">
        <v>1816</v>
      </c>
    </row>
    <row r="385" spans="1:21" ht="44.25" customHeight="1">
      <c r="A385" s="25" t="s">
        <v>1811</v>
      </c>
      <c r="B385" s="25" t="s">
        <v>45</v>
      </c>
      <c r="C385" s="25" t="s">
        <v>46</v>
      </c>
      <c r="D385" s="25" t="s">
        <v>47</v>
      </c>
      <c r="E385" s="25" t="s">
        <v>1793</v>
      </c>
      <c r="F385" s="25" t="s">
        <v>1794</v>
      </c>
      <c r="G385" s="25" t="s">
        <v>179</v>
      </c>
      <c r="H385" s="25">
        <v>188</v>
      </c>
      <c r="I385" s="25">
        <v>589</v>
      </c>
      <c r="J385" s="25" t="s">
        <v>73</v>
      </c>
      <c r="K385" s="25" t="s">
        <v>180</v>
      </c>
      <c r="L385" s="25" t="s">
        <v>53</v>
      </c>
      <c r="N385" s="25" t="s">
        <v>54</v>
      </c>
      <c r="P385" s="25" t="s">
        <v>1808</v>
      </c>
      <c r="Q385" s="25" t="s">
        <v>56</v>
      </c>
      <c r="R385" s="25" t="s">
        <v>68</v>
      </c>
      <c r="S385" s="25" t="s">
        <v>58</v>
      </c>
      <c r="T385" s="25" t="s">
        <v>1812</v>
      </c>
      <c r="U385" s="25" t="s">
        <v>1813</v>
      </c>
    </row>
    <row r="386" spans="1:21" ht="44.25" customHeight="1">
      <c r="A386" s="25" t="s">
        <v>1821</v>
      </c>
      <c r="B386" s="25" t="s">
        <v>45</v>
      </c>
      <c r="C386" s="25" t="s">
        <v>46</v>
      </c>
      <c r="D386" s="25" t="s">
        <v>47</v>
      </c>
      <c r="E386" s="25" t="s">
        <v>1793</v>
      </c>
      <c r="F386" s="25" t="s">
        <v>1794</v>
      </c>
      <c r="G386" s="25" t="s">
        <v>136</v>
      </c>
      <c r="H386" s="25">
        <v>189</v>
      </c>
      <c r="I386" s="25">
        <v>590</v>
      </c>
      <c r="J386" s="25" t="s">
        <v>73</v>
      </c>
      <c r="K386" s="25" t="s">
        <v>137</v>
      </c>
      <c r="L386" s="25" t="s">
        <v>53</v>
      </c>
      <c r="O386" s="25" t="s">
        <v>54</v>
      </c>
      <c r="P386" s="25" t="s">
        <v>55</v>
      </c>
      <c r="Q386" s="25" t="s">
        <v>56</v>
      </c>
      <c r="R386" s="25" t="s">
        <v>140</v>
      </c>
      <c r="S386" s="25" t="s">
        <v>58</v>
      </c>
      <c r="T386" s="25" t="s">
        <v>1823</v>
      </c>
      <c r="U386" s="25" t="s">
        <v>1816</v>
      </c>
    </row>
    <row r="387" spans="1:21" ht="44.25" customHeight="1">
      <c r="A387" s="25" t="s">
        <v>1797</v>
      </c>
      <c r="B387" s="25" t="s">
        <v>45</v>
      </c>
      <c r="C387" s="25" t="s">
        <v>46</v>
      </c>
      <c r="D387" s="25" t="s">
        <v>47</v>
      </c>
      <c r="E387" s="25" t="s">
        <v>1793</v>
      </c>
      <c r="F387" s="25" t="s">
        <v>1794</v>
      </c>
      <c r="G387" s="25" t="s">
        <v>104</v>
      </c>
      <c r="H387" s="25" t="s">
        <v>157</v>
      </c>
      <c r="I387" s="25" t="s">
        <v>158</v>
      </c>
      <c r="J387" s="25" t="s">
        <v>73</v>
      </c>
      <c r="K387" s="25" t="s">
        <v>2119</v>
      </c>
      <c r="L387" s="25" t="s">
        <v>53</v>
      </c>
      <c r="M387" s="25" t="s">
        <v>54</v>
      </c>
      <c r="N387" s="25" t="s">
        <v>54</v>
      </c>
      <c r="O387" s="25" t="s">
        <v>54</v>
      </c>
      <c r="P387" s="25" t="s">
        <v>108</v>
      </c>
      <c r="Q387" s="25" t="s">
        <v>108</v>
      </c>
      <c r="R387" s="25" t="s">
        <v>108</v>
      </c>
      <c r="S387" s="25" t="s">
        <v>108</v>
      </c>
      <c r="T387" s="25" t="s">
        <v>159</v>
      </c>
      <c r="U387" s="25" t="s">
        <v>1798</v>
      </c>
    </row>
    <row r="388" spans="1:21" ht="44.25" customHeight="1">
      <c r="A388" s="25" t="s">
        <v>1792</v>
      </c>
      <c r="B388" s="25" t="s">
        <v>45</v>
      </c>
      <c r="C388" s="25" t="s">
        <v>46</v>
      </c>
      <c r="D388" s="25" t="s">
        <v>47</v>
      </c>
      <c r="E388" s="25" t="s">
        <v>1793</v>
      </c>
      <c r="F388" s="25" t="s">
        <v>1794</v>
      </c>
      <c r="G388" s="25" t="s">
        <v>95</v>
      </c>
      <c r="H388" s="25" t="s">
        <v>198</v>
      </c>
      <c r="I388" s="25" t="s">
        <v>199</v>
      </c>
      <c r="J388" s="25" t="s">
        <v>73</v>
      </c>
      <c r="K388" s="25" t="s">
        <v>98</v>
      </c>
      <c r="L388" s="25" t="s">
        <v>53</v>
      </c>
      <c r="M388" s="25" t="s">
        <v>54</v>
      </c>
      <c r="N388" s="25" t="s">
        <v>54</v>
      </c>
      <c r="P388" s="25" t="s">
        <v>55</v>
      </c>
      <c r="Q388" s="25" t="s">
        <v>1247</v>
      </c>
      <c r="R388" s="25" t="s">
        <v>140</v>
      </c>
      <c r="S388" s="25" t="s">
        <v>58</v>
      </c>
      <c r="T388" s="25" t="s">
        <v>1795</v>
      </c>
      <c r="U388" s="25" t="s">
        <v>1796</v>
      </c>
    </row>
    <row r="389" spans="1:21" ht="44.25" customHeight="1">
      <c r="A389" s="25" t="s">
        <v>1800</v>
      </c>
      <c r="B389" s="25" t="s">
        <v>45</v>
      </c>
      <c r="C389" s="25" t="s">
        <v>46</v>
      </c>
      <c r="D389" s="25" t="s">
        <v>47</v>
      </c>
      <c r="E389" s="25" t="s">
        <v>1793</v>
      </c>
      <c r="F389" s="25" t="s">
        <v>1794</v>
      </c>
      <c r="G389" s="25" t="s">
        <v>118</v>
      </c>
      <c r="H389" s="25" t="s">
        <v>987</v>
      </c>
      <c r="I389" s="25" t="s">
        <v>988</v>
      </c>
      <c r="J389" s="25" t="s">
        <v>73</v>
      </c>
      <c r="K389" s="25" t="s">
        <v>2118</v>
      </c>
      <c r="L389" s="25" t="s">
        <v>53</v>
      </c>
      <c r="M389" s="25" t="s">
        <v>54</v>
      </c>
      <c r="N389" s="25" t="s">
        <v>54</v>
      </c>
      <c r="O389" s="25" t="s">
        <v>54</v>
      </c>
      <c r="P389" s="25" t="s">
        <v>108</v>
      </c>
      <c r="Q389" s="25" t="s">
        <v>108</v>
      </c>
      <c r="R389" s="25" t="s">
        <v>108</v>
      </c>
      <c r="S389" s="25" t="s">
        <v>108</v>
      </c>
      <c r="T389" s="25" t="s">
        <v>212</v>
      </c>
      <c r="U389" s="25" t="s">
        <v>1801</v>
      </c>
    </row>
    <row r="390" spans="1:21" ht="44.25" customHeight="1">
      <c r="A390" s="25" t="s">
        <v>1803</v>
      </c>
      <c r="B390" s="25" t="s">
        <v>45</v>
      </c>
      <c r="C390" s="25" t="s">
        <v>46</v>
      </c>
      <c r="D390" s="25" t="s">
        <v>47</v>
      </c>
      <c r="E390" s="25" t="s">
        <v>1793</v>
      </c>
      <c r="F390" s="25" t="s">
        <v>1794</v>
      </c>
      <c r="G390" s="25" t="s">
        <v>172</v>
      </c>
      <c r="H390" s="25" t="s">
        <v>91</v>
      </c>
      <c r="I390" s="25" t="s">
        <v>92</v>
      </c>
      <c r="J390" s="25" t="s">
        <v>73</v>
      </c>
      <c r="K390" s="25" t="s">
        <v>173</v>
      </c>
      <c r="L390" s="25" t="s">
        <v>53</v>
      </c>
      <c r="M390" s="25" t="s">
        <v>54</v>
      </c>
      <c r="N390" s="25" t="s">
        <v>54</v>
      </c>
      <c r="P390" s="25" t="s">
        <v>1804</v>
      </c>
      <c r="Q390" s="25" t="s">
        <v>76</v>
      </c>
      <c r="R390" s="25" t="s">
        <v>133</v>
      </c>
      <c r="S390" s="25" t="s">
        <v>58</v>
      </c>
      <c r="T390" s="25" t="s">
        <v>1805</v>
      </c>
      <c r="U390" s="25" t="s">
        <v>1806</v>
      </c>
    </row>
    <row r="391" spans="1:21" ht="44.25" customHeight="1">
      <c r="A391" s="25" t="s">
        <v>1825</v>
      </c>
      <c r="B391" s="25" t="s">
        <v>45</v>
      </c>
      <c r="C391" s="25" t="s">
        <v>46</v>
      </c>
      <c r="D391" s="25" t="s">
        <v>47</v>
      </c>
      <c r="E391" s="25" t="s">
        <v>1826</v>
      </c>
      <c r="F391" s="25" t="s">
        <v>1827</v>
      </c>
      <c r="G391" s="25" t="s">
        <v>72</v>
      </c>
      <c r="H391" s="25">
        <v>179</v>
      </c>
      <c r="I391" s="25">
        <v>585</v>
      </c>
      <c r="J391" s="25" t="s">
        <v>73</v>
      </c>
      <c r="K391" s="25" t="s">
        <v>74</v>
      </c>
      <c r="L391" s="25" t="s">
        <v>891</v>
      </c>
      <c r="O391" s="25" t="s">
        <v>54</v>
      </c>
      <c r="P391" s="25" t="s">
        <v>53</v>
      </c>
      <c r="Q391" s="25" t="s">
        <v>1828</v>
      </c>
      <c r="R391" s="25" t="s">
        <v>57</v>
      </c>
      <c r="S391" s="25" t="s">
        <v>58</v>
      </c>
      <c r="T391" s="25" t="s">
        <v>1829</v>
      </c>
      <c r="U391" s="25" t="s">
        <v>1830</v>
      </c>
    </row>
    <row r="392" spans="1:21" ht="44.25" customHeight="1">
      <c r="A392" s="25" t="s">
        <v>1854</v>
      </c>
      <c r="B392" s="25" t="s">
        <v>45</v>
      </c>
      <c r="C392" s="25" t="s">
        <v>46</v>
      </c>
      <c r="D392" s="25" t="s">
        <v>47</v>
      </c>
      <c r="E392" s="25" t="s">
        <v>1826</v>
      </c>
      <c r="F392" s="25" t="s">
        <v>1827</v>
      </c>
      <c r="G392" s="25" t="s">
        <v>136</v>
      </c>
      <c r="H392" s="25">
        <v>185</v>
      </c>
      <c r="I392" s="25">
        <v>588</v>
      </c>
      <c r="J392" s="25" t="s">
        <v>73</v>
      </c>
      <c r="K392" s="25" t="s">
        <v>137</v>
      </c>
      <c r="L392" s="25" t="s">
        <v>53</v>
      </c>
      <c r="M392" s="25" t="s">
        <v>54</v>
      </c>
      <c r="P392" s="25" t="s">
        <v>55</v>
      </c>
      <c r="Q392" s="25" t="s">
        <v>56</v>
      </c>
      <c r="R392" s="25" t="s">
        <v>140</v>
      </c>
      <c r="S392" s="25" t="s">
        <v>58</v>
      </c>
      <c r="T392" s="25" t="s">
        <v>1856</v>
      </c>
      <c r="U392" s="25" t="s">
        <v>1857</v>
      </c>
    </row>
    <row r="393" spans="1:21" ht="44.25" customHeight="1">
      <c r="A393" s="25" t="s">
        <v>1858</v>
      </c>
      <c r="B393" s="25" t="s">
        <v>45</v>
      </c>
      <c r="C393" s="25" t="s">
        <v>46</v>
      </c>
      <c r="D393" s="25" t="s">
        <v>47</v>
      </c>
      <c r="E393" s="25" t="s">
        <v>1826</v>
      </c>
      <c r="F393" s="25" t="s">
        <v>1827</v>
      </c>
      <c r="G393" s="25" t="s">
        <v>136</v>
      </c>
      <c r="H393" s="25">
        <v>188</v>
      </c>
      <c r="I393" s="25">
        <v>589</v>
      </c>
      <c r="J393" s="25" t="s">
        <v>73</v>
      </c>
      <c r="K393" s="25" t="s">
        <v>137</v>
      </c>
      <c r="L393" s="25" t="s">
        <v>53</v>
      </c>
      <c r="N393" s="25" t="s">
        <v>54</v>
      </c>
      <c r="P393" s="25" t="s">
        <v>55</v>
      </c>
      <c r="Q393" s="25" t="s">
        <v>56</v>
      </c>
      <c r="R393" s="25" t="s">
        <v>140</v>
      </c>
      <c r="S393" s="25" t="s">
        <v>58</v>
      </c>
      <c r="T393" s="25" t="s">
        <v>1860</v>
      </c>
      <c r="U393" s="25" t="s">
        <v>1861</v>
      </c>
    </row>
    <row r="394" spans="1:21" ht="44.25" customHeight="1">
      <c r="A394" s="25" t="s">
        <v>1862</v>
      </c>
      <c r="B394" s="25" t="s">
        <v>45</v>
      </c>
      <c r="C394" s="25" t="s">
        <v>46</v>
      </c>
      <c r="D394" s="25" t="s">
        <v>47</v>
      </c>
      <c r="E394" s="25" t="s">
        <v>1826</v>
      </c>
      <c r="F394" s="25" t="s">
        <v>1827</v>
      </c>
      <c r="G394" s="25" t="s">
        <v>136</v>
      </c>
      <c r="H394" s="25">
        <v>189</v>
      </c>
      <c r="I394" s="25">
        <v>590</v>
      </c>
      <c r="J394" s="25" t="s">
        <v>73</v>
      </c>
      <c r="K394" s="25" t="s">
        <v>137</v>
      </c>
      <c r="L394" s="25" t="s">
        <v>53</v>
      </c>
      <c r="O394" s="25" t="s">
        <v>54</v>
      </c>
      <c r="P394" s="25" t="s">
        <v>55</v>
      </c>
      <c r="Q394" s="25" t="s">
        <v>56</v>
      </c>
      <c r="R394" s="25" t="s">
        <v>140</v>
      </c>
      <c r="S394" s="25" t="s">
        <v>58</v>
      </c>
      <c r="T394" s="25" t="s">
        <v>1864</v>
      </c>
      <c r="U394" s="25" t="s">
        <v>1865</v>
      </c>
    </row>
    <row r="395" spans="1:21" ht="44.25" customHeight="1">
      <c r="A395" s="25" t="s">
        <v>1836</v>
      </c>
      <c r="B395" s="25" t="s">
        <v>45</v>
      </c>
      <c r="C395" s="25" t="s">
        <v>46</v>
      </c>
      <c r="D395" s="25" t="s">
        <v>47</v>
      </c>
      <c r="E395" s="25" t="s">
        <v>1826</v>
      </c>
      <c r="F395" s="25" t="s">
        <v>1827</v>
      </c>
      <c r="G395" s="25" t="s">
        <v>88</v>
      </c>
      <c r="H395" s="25">
        <v>189</v>
      </c>
      <c r="I395" s="25">
        <v>590</v>
      </c>
      <c r="J395" s="25" t="s">
        <v>73</v>
      </c>
      <c r="K395" s="25" t="s">
        <v>74</v>
      </c>
      <c r="L395" s="25" t="s">
        <v>891</v>
      </c>
      <c r="O395" s="25" t="s">
        <v>54</v>
      </c>
      <c r="P395" s="25" t="s">
        <v>53</v>
      </c>
      <c r="Q395" s="25" t="s">
        <v>1828</v>
      </c>
      <c r="R395" s="25" t="s">
        <v>57</v>
      </c>
      <c r="S395" s="25" t="s">
        <v>58</v>
      </c>
      <c r="T395" s="25" t="s">
        <v>1837</v>
      </c>
      <c r="U395" s="25" t="s">
        <v>1838</v>
      </c>
    </row>
    <row r="396" spans="1:21" ht="44.25" customHeight="1">
      <c r="A396" s="25" t="s">
        <v>1839</v>
      </c>
      <c r="B396" s="25" t="s">
        <v>45</v>
      </c>
      <c r="C396" s="25" t="s">
        <v>46</v>
      </c>
      <c r="D396" s="25" t="s">
        <v>47</v>
      </c>
      <c r="E396" s="25" t="s">
        <v>1826</v>
      </c>
      <c r="F396" s="25" t="s">
        <v>1827</v>
      </c>
      <c r="G396" s="25" t="s">
        <v>95</v>
      </c>
      <c r="H396" s="25" t="s">
        <v>84</v>
      </c>
      <c r="I396" s="25" t="s">
        <v>85</v>
      </c>
      <c r="J396" s="25" t="s">
        <v>73</v>
      </c>
      <c r="K396" s="25" t="s">
        <v>98</v>
      </c>
      <c r="L396" s="25" t="s">
        <v>53</v>
      </c>
      <c r="M396" s="25" t="s">
        <v>54</v>
      </c>
      <c r="N396" s="25" t="s">
        <v>54</v>
      </c>
      <c r="P396" s="25" t="s">
        <v>55</v>
      </c>
      <c r="Q396" s="25" t="s">
        <v>541</v>
      </c>
      <c r="R396" s="25" t="s">
        <v>140</v>
      </c>
      <c r="S396" s="25" t="s">
        <v>58</v>
      </c>
      <c r="T396" s="25" t="s">
        <v>1840</v>
      </c>
      <c r="U396" s="25" t="s">
        <v>1841</v>
      </c>
    </row>
    <row r="397" spans="1:21" ht="44.25" customHeight="1">
      <c r="A397" s="25" t="s">
        <v>1845</v>
      </c>
      <c r="B397" s="25" t="s">
        <v>45</v>
      </c>
      <c r="C397" s="25" t="s">
        <v>46</v>
      </c>
      <c r="D397" s="25" t="s">
        <v>47</v>
      </c>
      <c r="E397" s="25" t="s">
        <v>1826</v>
      </c>
      <c r="F397" s="25" t="s">
        <v>1827</v>
      </c>
      <c r="G397" s="25" t="s">
        <v>118</v>
      </c>
      <c r="H397" s="25" t="s">
        <v>96</v>
      </c>
      <c r="I397" s="25" t="s">
        <v>97</v>
      </c>
      <c r="J397" s="25" t="s">
        <v>73</v>
      </c>
      <c r="K397" s="25" t="s">
        <v>2118</v>
      </c>
      <c r="L397" s="25" t="s">
        <v>53</v>
      </c>
      <c r="M397" s="25" t="s">
        <v>54</v>
      </c>
      <c r="N397" s="25" t="s">
        <v>54</v>
      </c>
      <c r="O397" s="25" t="s">
        <v>54</v>
      </c>
      <c r="P397" s="25" t="s">
        <v>108</v>
      </c>
      <c r="Q397" s="25" t="s">
        <v>108</v>
      </c>
      <c r="R397" s="25" t="s">
        <v>108</v>
      </c>
      <c r="S397" s="25" t="s">
        <v>108</v>
      </c>
      <c r="T397" s="25" t="s">
        <v>122</v>
      </c>
      <c r="U397" s="25" t="s">
        <v>1846</v>
      </c>
    </row>
    <row r="398" spans="1:21" ht="44.25" customHeight="1">
      <c r="A398" s="25" t="s">
        <v>1842</v>
      </c>
      <c r="B398" s="25" t="s">
        <v>45</v>
      </c>
      <c r="C398" s="25" t="s">
        <v>46</v>
      </c>
      <c r="D398" s="25" t="s">
        <v>47</v>
      </c>
      <c r="E398" s="25" t="s">
        <v>1826</v>
      </c>
      <c r="F398" s="25" t="s">
        <v>1827</v>
      </c>
      <c r="G398" s="25" t="s">
        <v>104</v>
      </c>
      <c r="H398" s="25" t="s">
        <v>157</v>
      </c>
      <c r="I398" s="25" t="s">
        <v>158</v>
      </c>
      <c r="J398" s="25" t="s">
        <v>73</v>
      </c>
      <c r="K398" s="25" t="s">
        <v>2119</v>
      </c>
      <c r="L398" s="25" t="s">
        <v>53</v>
      </c>
      <c r="M398" s="25" t="s">
        <v>54</v>
      </c>
      <c r="N398" s="25" t="s">
        <v>54</v>
      </c>
      <c r="O398" s="25" t="s">
        <v>54</v>
      </c>
      <c r="P398" s="25" t="s">
        <v>108</v>
      </c>
      <c r="Q398" s="25" t="s">
        <v>108</v>
      </c>
      <c r="R398" s="25" t="s">
        <v>108</v>
      </c>
      <c r="S398" s="25" t="s">
        <v>108</v>
      </c>
      <c r="T398" s="25" t="s">
        <v>109</v>
      </c>
      <c r="U398" s="25" t="s">
        <v>1843</v>
      </c>
    </row>
    <row r="399" spans="1:21" ht="44.25" customHeight="1">
      <c r="A399" s="25" t="s">
        <v>1848</v>
      </c>
      <c r="B399" s="25" t="s">
        <v>45</v>
      </c>
      <c r="C399" s="25" t="s">
        <v>46</v>
      </c>
      <c r="D399" s="25" t="s">
        <v>47</v>
      </c>
      <c r="E399" s="25" t="s">
        <v>1826</v>
      </c>
      <c r="F399" s="25" t="s">
        <v>1827</v>
      </c>
      <c r="G399" s="25" t="s">
        <v>172</v>
      </c>
      <c r="H399" s="25" t="s">
        <v>91</v>
      </c>
      <c r="I399" s="25" t="s">
        <v>92</v>
      </c>
      <c r="J399" s="25" t="s">
        <v>73</v>
      </c>
      <c r="K399" s="25" t="s">
        <v>173</v>
      </c>
      <c r="L399" s="25" t="s">
        <v>53</v>
      </c>
      <c r="M399" s="25" t="s">
        <v>54</v>
      </c>
      <c r="N399" s="25" t="s">
        <v>54</v>
      </c>
      <c r="P399" s="25" t="s">
        <v>139</v>
      </c>
      <c r="Q399" s="25" t="s">
        <v>174</v>
      </c>
      <c r="R399" s="25" t="s">
        <v>133</v>
      </c>
      <c r="S399" s="25" t="s">
        <v>58</v>
      </c>
      <c r="T399" s="25" t="s">
        <v>1849</v>
      </c>
      <c r="U399" s="25" t="s">
        <v>1850</v>
      </c>
    </row>
    <row r="400" spans="1:21" ht="44.25" customHeight="1">
      <c r="A400" s="25" t="s">
        <v>1851</v>
      </c>
      <c r="B400" s="25" t="s">
        <v>45</v>
      </c>
      <c r="C400" s="25" t="s">
        <v>46</v>
      </c>
      <c r="D400" s="25" t="s">
        <v>47</v>
      </c>
      <c r="E400" s="25" t="s">
        <v>1826</v>
      </c>
      <c r="F400" s="25" t="s">
        <v>1827</v>
      </c>
      <c r="G400" s="25" t="s">
        <v>172</v>
      </c>
      <c r="H400" s="25" t="s">
        <v>91</v>
      </c>
      <c r="I400" s="25" t="s">
        <v>92</v>
      </c>
      <c r="J400" s="25" t="s">
        <v>73</v>
      </c>
      <c r="K400" s="25" t="s">
        <v>173</v>
      </c>
      <c r="L400" s="25" t="s">
        <v>53</v>
      </c>
      <c r="M400" s="25" t="s">
        <v>54</v>
      </c>
      <c r="N400" s="25" t="s">
        <v>54</v>
      </c>
      <c r="P400" s="25" t="s">
        <v>55</v>
      </c>
      <c r="Q400" s="25" t="s">
        <v>76</v>
      </c>
      <c r="R400" s="25" t="s">
        <v>133</v>
      </c>
      <c r="S400" s="25" t="s">
        <v>58</v>
      </c>
      <c r="T400" s="25" t="s">
        <v>1852</v>
      </c>
      <c r="U400" s="25" t="s">
        <v>1853</v>
      </c>
    </row>
    <row r="401" spans="1:21" ht="44.25" customHeight="1">
      <c r="A401" s="25" t="s">
        <v>1871</v>
      </c>
      <c r="B401" s="25" t="s">
        <v>45</v>
      </c>
      <c r="C401" s="25" t="s">
        <v>46</v>
      </c>
      <c r="D401" s="25" t="s">
        <v>47</v>
      </c>
      <c r="E401" s="25" t="s">
        <v>1872</v>
      </c>
      <c r="F401" s="25" t="s">
        <v>1873</v>
      </c>
      <c r="G401" s="25" t="s">
        <v>72</v>
      </c>
      <c r="H401" s="25">
        <v>179</v>
      </c>
      <c r="I401" s="25">
        <v>585</v>
      </c>
      <c r="J401" s="25" t="s">
        <v>73</v>
      </c>
      <c r="K401" s="25" t="s">
        <v>74</v>
      </c>
      <c r="L401" s="25" t="s">
        <v>269</v>
      </c>
      <c r="O401" s="25" t="s">
        <v>54</v>
      </c>
      <c r="P401" s="25" t="s">
        <v>53</v>
      </c>
      <c r="Q401" s="25" t="s">
        <v>493</v>
      </c>
      <c r="R401" s="25" t="s">
        <v>57</v>
      </c>
      <c r="S401" s="25" t="s">
        <v>58</v>
      </c>
      <c r="T401" s="25" t="s">
        <v>1874</v>
      </c>
      <c r="U401" s="25" t="s">
        <v>1875</v>
      </c>
    </row>
    <row r="402" spans="1:21" ht="44.25" customHeight="1">
      <c r="A402" s="25" t="s">
        <v>1908</v>
      </c>
      <c r="B402" s="25" t="s">
        <v>45</v>
      </c>
      <c r="C402" s="25" t="s">
        <v>46</v>
      </c>
      <c r="D402" s="25" t="s">
        <v>47</v>
      </c>
      <c r="E402" s="25" t="s">
        <v>1872</v>
      </c>
      <c r="F402" s="25" t="s">
        <v>1873</v>
      </c>
      <c r="G402" s="25" t="s">
        <v>179</v>
      </c>
      <c r="H402" s="25">
        <v>185</v>
      </c>
      <c r="I402" s="25">
        <v>588</v>
      </c>
      <c r="J402" s="25" t="s">
        <v>73</v>
      </c>
      <c r="K402" s="25" t="s">
        <v>180</v>
      </c>
      <c r="L402" s="25" t="s">
        <v>53</v>
      </c>
      <c r="M402" s="25" t="s">
        <v>54</v>
      </c>
      <c r="P402" s="25" t="s">
        <v>1909</v>
      </c>
      <c r="Q402" s="25" t="s">
        <v>56</v>
      </c>
      <c r="R402" s="25" t="s">
        <v>68</v>
      </c>
      <c r="S402" s="25" t="s">
        <v>58</v>
      </c>
      <c r="T402" s="25" t="s">
        <v>1910</v>
      </c>
      <c r="U402" s="25" t="s">
        <v>1911</v>
      </c>
    </row>
    <row r="403" spans="1:21" ht="44.25" customHeight="1">
      <c r="A403" s="25" t="s">
        <v>1915</v>
      </c>
      <c r="B403" s="25" t="s">
        <v>45</v>
      </c>
      <c r="C403" s="25" t="s">
        <v>46</v>
      </c>
      <c r="D403" s="25" t="s">
        <v>47</v>
      </c>
      <c r="E403" s="25" t="s">
        <v>1872</v>
      </c>
      <c r="F403" s="25" t="s">
        <v>1873</v>
      </c>
      <c r="G403" s="25" t="s">
        <v>179</v>
      </c>
      <c r="H403" s="25">
        <v>188</v>
      </c>
      <c r="I403" s="25">
        <v>589</v>
      </c>
      <c r="J403" s="25" t="s">
        <v>73</v>
      </c>
      <c r="K403" s="25" t="s">
        <v>180</v>
      </c>
      <c r="L403" s="25" t="s">
        <v>53</v>
      </c>
      <c r="N403" s="25" t="s">
        <v>54</v>
      </c>
      <c r="P403" s="25" t="s">
        <v>1916</v>
      </c>
      <c r="Q403" s="25" t="s">
        <v>56</v>
      </c>
      <c r="R403" s="25" t="s">
        <v>68</v>
      </c>
      <c r="S403" s="25" t="s">
        <v>58</v>
      </c>
      <c r="T403" s="25" t="s">
        <v>1917</v>
      </c>
      <c r="U403" s="25" t="s">
        <v>1911</v>
      </c>
    </row>
    <row r="404" spans="1:21" ht="44.25" customHeight="1">
      <c r="A404" s="25" t="s">
        <v>1890</v>
      </c>
      <c r="B404" s="25" t="s">
        <v>45</v>
      </c>
      <c r="C404" s="25" t="s">
        <v>46</v>
      </c>
      <c r="D404" s="25" t="s">
        <v>47</v>
      </c>
      <c r="E404" s="25" t="s">
        <v>1872</v>
      </c>
      <c r="F404" s="25" t="s">
        <v>1873</v>
      </c>
      <c r="G404" s="25" t="s">
        <v>88</v>
      </c>
      <c r="H404" s="25">
        <v>189</v>
      </c>
      <c r="I404" s="25">
        <v>590</v>
      </c>
      <c r="J404" s="25" t="s">
        <v>73</v>
      </c>
      <c r="K404" s="25" t="s">
        <v>74</v>
      </c>
      <c r="L404" s="25" t="s">
        <v>269</v>
      </c>
      <c r="O404" s="25" t="s">
        <v>54</v>
      </c>
      <c r="P404" s="25" t="s">
        <v>53</v>
      </c>
      <c r="Q404" s="25" t="s">
        <v>1891</v>
      </c>
      <c r="R404" s="25" t="s">
        <v>57</v>
      </c>
      <c r="S404" s="25" t="s">
        <v>58</v>
      </c>
      <c r="T404" s="25" t="s">
        <v>1892</v>
      </c>
      <c r="U404" s="25" t="s">
        <v>1875</v>
      </c>
    </row>
    <row r="405" spans="1:21" ht="44.25" customHeight="1">
      <c r="A405" s="25" t="s">
        <v>1879</v>
      </c>
      <c r="B405" s="25" t="s">
        <v>45</v>
      </c>
      <c r="C405" s="25" t="s">
        <v>46</v>
      </c>
      <c r="D405" s="25" t="s">
        <v>47</v>
      </c>
      <c r="E405" s="25" t="s">
        <v>1872</v>
      </c>
      <c r="F405" s="25" t="s">
        <v>1873</v>
      </c>
      <c r="G405" s="25" t="s">
        <v>72</v>
      </c>
      <c r="H405" s="25" t="s">
        <v>84</v>
      </c>
      <c r="I405" s="25" t="s">
        <v>85</v>
      </c>
      <c r="J405" s="25" t="s">
        <v>73</v>
      </c>
      <c r="K405" s="25" t="s">
        <v>74</v>
      </c>
      <c r="L405" s="25" t="s">
        <v>269</v>
      </c>
      <c r="M405" s="25" t="s">
        <v>54</v>
      </c>
      <c r="N405" s="25" t="s">
        <v>54</v>
      </c>
      <c r="P405" s="25" t="s">
        <v>53</v>
      </c>
      <c r="Q405" s="25" t="s">
        <v>1880</v>
      </c>
      <c r="R405" s="25" t="s">
        <v>57</v>
      </c>
      <c r="S405" s="25" t="s">
        <v>58</v>
      </c>
      <c r="T405" s="25" t="s">
        <v>1881</v>
      </c>
      <c r="U405" s="25" t="s">
        <v>1882</v>
      </c>
    </row>
    <row r="406" spans="1:21" ht="44.25" customHeight="1">
      <c r="A406" s="25" t="s">
        <v>1899</v>
      </c>
      <c r="B406" s="25" t="s">
        <v>45</v>
      </c>
      <c r="C406" s="25" t="s">
        <v>46</v>
      </c>
      <c r="D406" s="25" t="s">
        <v>47</v>
      </c>
      <c r="E406" s="25" t="s">
        <v>1872</v>
      </c>
      <c r="F406" s="25" t="s">
        <v>1873</v>
      </c>
      <c r="G406" s="25" t="s">
        <v>104</v>
      </c>
      <c r="H406" s="25" t="s">
        <v>157</v>
      </c>
      <c r="I406" s="25" t="s">
        <v>158</v>
      </c>
      <c r="J406" s="25" t="s">
        <v>73</v>
      </c>
      <c r="K406" s="25" t="s">
        <v>2119</v>
      </c>
      <c r="L406" s="25" t="s">
        <v>53</v>
      </c>
      <c r="M406" s="25" t="s">
        <v>54</v>
      </c>
      <c r="N406" s="25" t="s">
        <v>54</v>
      </c>
      <c r="O406" s="25" t="s">
        <v>54</v>
      </c>
      <c r="P406" s="25" t="s">
        <v>108</v>
      </c>
      <c r="Q406" s="25" t="s">
        <v>108</v>
      </c>
      <c r="R406" s="25" t="s">
        <v>108</v>
      </c>
      <c r="S406" s="25" t="s">
        <v>108</v>
      </c>
      <c r="T406" s="25" t="s">
        <v>109</v>
      </c>
      <c r="U406" s="25" t="s">
        <v>1900</v>
      </c>
    </row>
    <row r="407" spans="1:21" ht="44.25" customHeight="1">
      <c r="A407" s="25" t="s">
        <v>1895</v>
      </c>
      <c r="B407" s="25" t="s">
        <v>45</v>
      </c>
      <c r="C407" s="25" t="s">
        <v>46</v>
      </c>
      <c r="D407" s="25" t="s">
        <v>47</v>
      </c>
      <c r="E407" s="25" t="s">
        <v>1872</v>
      </c>
      <c r="F407" s="25" t="s">
        <v>1873</v>
      </c>
      <c r="G407" s="25" t="s">
        <v>95</v>
      </c>
      <c r="H407" s="25" t="s">
        <v>157</v>
      </c>
      <c r="I407" s="25" t="s">
        <v>158</v>
      </c>
      <c r="J407" s="25" t="s">
        <v>51</v>
      </c>
      <c r="K407" s="25" t="s">
        <v>98</v>
      </c>
      <c r="L407" s="25" t="s">
        <v>53</v>
      </c>
      <c r="M407" s="25" t="s">
        <v>54</v>
      </c>
      <c r="N407" s="25" t="s">
        <v>54</v>
      </c>
      <c r="O407" s="25" t="s">
        <v>54</v>
      </c>
      <c r="P407" s="25" t="s">
        <v>1896</v>
      </c>
      <c r="Q407" s="25" t="s">
        <v>56</v>
      </c>
      <c r="R407" s="25" t="s">
        <v>68</v>
      </c>
      <c r="S407" s="25" t="s">
        <v>58</v>
      </c>
      <c r="T407" s="25" t="s">
        <v>1897</v>
      </c>
      <c r="U407" s="25" t="s">
        <v>1882</v>
      </c>
    </row>
    <row r="408" spans="1:21" ht="44.25" customHeight="1">
      <c r="A408" s="25" t="s">
        <v>1885</v>
      </c>
      <c r="B408" s="25" t="s">
        <v>45</v>
      </c>
      <c r="C408" s="25" t="s">
        <v>46</v>
      </c>
      <c r="D408" s="25" t="s">
        <v>47</v>
      </c>
      <c r="E408" s="25" t="s">
        <v>1872</v>
      </c>
      <c r="F408" s="25" t="s">
        <v>1873</v>
      </c>
      <c r="G408" s="25" t="s">
        <v>88</v>
      </c>
      <c r="H408" s="25" t="s">
        <v>91</v>
      </c>
      <c r="I408" s="25" t="s">
        <v>92</v>
      </c>
      <c r="J408" s="25" t="s">
        <v>73</v>
      </c>
      <c r="K408" s="25" t="s">
        <v>74</v>
      </c>
      <c r="L408" s="25" t="s">
        <v>269</v>
      </c>
      <c r="M408" s="25" t="s">
        <v>54</v>
      </c>
      <c r="N408" s="25" t="s">
        <v>54</v>
      </c>
      <c r="P408" s="25" t="s">
        <v>53</v>
      </c>
      <c r="Q408" s="25">
        <v>9</v>
      </c>
      <c r="R408" s="25" t="s">
        <v>57</v>
      </c>
      <c r="S408" s="25" t="s">
        <v>58</v>
      </c>
      <c r="T408" s="25" t="s">
        <v>1887</v>
      </c>
      <c r="U408" s="25" t="s">
        <v>1882</v>
      </c>
    </row>
    <row r="409" spans="1:21" ht="44.25" customHeight="1">
      <c r="A409" s="25" t="s">
        <v>1903</v>
      </c>
      <c r="B409" s="25" t="s">
        <v>45</v>
      </c>
      <c r="C409" s="25" t="s">
        <v>46</v>
      </c>
      <c r="D409" s="25" t="s">
        <v>47</v>
      </c>
      <c r="E409" s="25" t="s">
        <v>1872</v>
      </c>
      <c r="F409" s="25" t="s">
        <v>1873</v>
      </c>
      <c r="G409" s="25" t="s">
        <v>172</v>
      </c>
      <c r="H409" s="25" t="s">
        <v>91</v>
      </c>
      <c r="I409" s="25" t="s">
        <v>92</v>
      </c>
      <c r="J409" s="25" t="s">
        <v>73</v>
      </c>
      <c r="K409" s="25" t="s">
        <v>173</v>
      </c>
      <c r="L409" s="25" t="s">
        <v>53</v>
      </c>
      <c r="M409" s="25" t="s">
        <v>54</v>
      </c>
      <c r="N409" s="25" t="s">
        <v>54</v>
      </c>
      <c r="P409" s="25" t="s">
        <v>1904</v>
      </c>
      <c r="Q409" s="25" t="s">
        <v>76</v>
      </c>
      <c r="R409" s="25" t="s">
        <v>133</v>
      </c>
      <c r="S409" s="25" t="s">
        <v>58</v>
      </c>
      <c r="T409" s="25" t="s">
        <v>1905</v>
      </c>
      <c r="U409" s="25" t="s">
        <v>1906</v>
      </c>
    </row>
    <row r="410" spans="1:21" ht="44.25" customHeight="1">
      <c r="A410" s="25" t="s">
        <v>1924</v>
      </c>
      <c r="B410" s="25" t="s">
        <v>45</v>
      </c>
      <c r="C410" s="25" t="s">
        <v>46</v>
      </c>
      <c r="D410" s="25" t="s">
        <v>47</v>
      </c>
      <c r="E410" s="25" t="s">
        <v>1925</v>
      </c>
      <c r="F410" s="25" t="s">
        <v>1926</v>
      </c>
      <c r="G410" s="25" t="s">
        <v>72</v>
      </c>
      <c r="H410" s="25">
        <v>178</v>
      </c>
      <c r="I410" s="25">
        <v>584</v>
      </c>
      <c r="J410" s="25" t="s">
        <v>73</v>
      </c>
      <c r="K410" s="25" t="s">
        <v>74</v>
      </c>
      <c r="L410" s="25" t="s">
        <v>75</v>
      </c>
      <c r="N410" s="25" t="s">
        <v>54</v>
      </c>
      <c r="P410" s="25" t="s">
        <v>53</v>
      </c>
      <c r="Q410" s="25" t="s">
        <v>733</v>
      </c>
      <c r="R410" s="25" t="s">
        <v>140</v>
      </c>
      <c r="S410" s="25" t="s">
        <v>58</v>
      </c>
      <c r="T410" s="25" t="s">
        <v>1927</v>
      </c>
      <c r="U410" s="25" t="s">
        <v>1928</v>
      </c>
    </row>
    <row r="411" spans="1:21" ht="44.25" customHeight="1">
      <c r="A411" s="25" t="s">
        <v>1944</v>
      </c>
      <c r="B411" s="25" t="s">
        <v>45</v>
      </c>
      <c r="C411" s="25" t="s">
        <v>46</v>
      </c>
      <c r="D411" s="25" t="s">
        <v>47</v>
      </c>
      <c r="E411" s="25" t="s">
        <v>1925</v>
      </c>
      <c r="F411" s="25" t="s">
        <v>1926</v>
      </c>
      <c r="G411" s="25" t="s">
        <v>136</v>
      </c>
      <c r="H411" s="25">
        <v>188</v>
      </c>
      <c r="I411" s="25">
        <v>589</v>
      </c>
      <c r="J411" s="25" t="s">
        <v>73</v>
      </c>
      <c r="K411" s="25" t="s">
        <v>137</v>
      </c>
      <c r="L411" s="25" t="s">
        <v>53</v>
      </c>
      <c r="N411" s="25" t="s">
        <v>54</v>
      </c>
      <c r="P411" s="25" t="s">
        <v>55</v>
      </c>
      <c r="Q411" s="25" t="s">
        <v>56</v>
      </c>
      <c r="R411" s="25" t="s">
        <v>140</v>
      </c>
      <c r="S411" s="25" t="s">
        <v>58</v>
      </c>
      <c r="T411" s="25" t="s">
        <v>1946</v>
      </c>
      <c r="U411" s="25" t="s">
        <v>1947</v>
      </c>
    </row>
    <row r="412" spans="1:21" ht="44.25" customHeight="1">
      <c r="A412" s="25" t="s">
        <v>1942</v>
      </c>
      <c r="B412" s="25" t="s">
        <v>45</v>
      </c>
      <c r="C412" s="25" t="s">
        <v>46</v>
      </c>
      <c r="D412" s="25" t="s">
        <v>47</v>
      </c>
      <c r="E412" s="25" t="s">
        <v>1925</v>
      </c>
      <c r="F412" s="25" t="s">
        <v>1926</v>
      </c>
      <c r="G412" s="25" t="s">
        <v>179</v>
      </c>
      <c r="H412" s="25">
        <v>188</v>
      </c>
      <c r="I412" s="25">
        <v>589</v>
      </c>
      <c r="J412" s="25" t="s">
        <v>73</v>
      </c>
      <c r="K412" s="25" t="s">
        <v>180</v>
      </c>
      <c r="L412" s="25" t="s">
        <v>53</v>
      </c>
      <c r="N412" s="25" t="s">
        <v>54</v>
      </c>
      <c r="P412" s="25" t="s">
        <v>131</v>
      </c>
      <c r="Q412" s="25" t="s">
        <v>56</v>
      </c>
      <c r="R412" s="25" t="s">
        <v>68</v>
      </c>
      <c r="S412" s="25" t="s">
        <v>58</v>
      </c>
      <c r="T412" s="25" t="s">
        <v>1943</v>
      </c>
      <c r="U412" s="25" t="s">
        <v>1930</v>
      </c>
    </row>
    <row r="413" spans="1:21" ht="44.25" customHeight="1">
      <c r="A413" s="25" t="s">
        <v>1929</v>
      </c>
      <c r="B413" s="25" t="s">
        <v>45</v>
      </c>
      <c r="C413" s="25" t="s">
        <v>46</v>
      </c>
      <c r="D413" s="25" t="s">
        <v>47</v>
      </c>
      <c r="E413" s="25" t="s">
        <v>1925</v>
      </c>
      <c r="F413" s="25" t="s">
        <v>1926</v>
      </c>
      <c r="G413" s="25" t="s">
        <v>104</v>
      </c>
      <c r="H413" s="25" t="s">
        <v>157</v>
      </c>
      <c r="I413" s="25" t="s">
        <v>158</v>
      </c>
      <c r="J413" s="25" t="s">
        <v>73</v>
      </c>
      <c r="K413" s="25" t="s">
        <v>2119</v>
      </c>
      <c r="L413" s="25" t="s">
        <v>53</v>
      </c>
      <c r="M413" s="25" t="s">
        <v>54</v>
      </c>
      <c r="N413" s="25" t="s">
        <v>54</v>
      </c>
      <c r="O413" s="25" t="s">
        <v>54</v>
      </c>
      <c r="P413" s="25" t="s">
        <v>108</v>
      </c>
      <c r="Q413" s="25" t="s">
        <v>108</v>
      </c>
      <c r="R413" s="25" t="s">
        <v>108</v>
      </c>
      <c r="S413" s="25" t="s">
        <v>108</v>
      </c>
      <c r="T413" s="25" t="s">
        <v>109</v>
      </c>
      <c r="U413" s="25" t="s">
        <v>1930</v>
      </c>
    </row>
    <row r="414" spans="1:21" ht="44.25" customHeight="1">
      <c r="A414" s="25" t="s">
        <v>1931</v>
      </c>
      <c r="B414" s="25" t="s">
        <v>45</v>
      </c>
      <c r="C414" s="25" t="s">
        <v>46</v>
      </c>
      <c r="D414" s="25" t="s">
        <v>47</v>
      </c>
      <c r="E414" s="25" t="s">
        <v>1925</v>
      </c>
      <c r="F414" s="25" t="s">
        <v>1926</v>
      </c>
      <c r="G414" s="25" t="s">
        <v>118</v>
      </c>
      <c r="H414" s="25" t="s">
        <v>128</v>
      </c>
      <c r="I414" s="25" t="s">
        <v>129</v>
      </c>
      <c r="J414" s="25" t="s">
        <v>73</v>
      </c>
      <c r="K414" s="25" t="s">
        <v>2118</v>
      </c>
      <c r="L414" s="25" t="s">
        <v>53</v>
      </c>
      <c r="N414" s="25" t="s">
        <v>54</v>
      </c>
      <c r="P414" s="25" t="s">
        <v>108</v>
      </c>
      <c r="Q414" s="25" t="s">
        <v>108</v>
      </c>
      <c r="R414" s="25" t="s">
        <v>108</v>
      </c>
      <c r="S414" s="25" t="s">
        <v>108</v>
      </c>
      <c r="T414" s="25" t="s">
        <v>212</v>
      </c>
      <c r="U414" s="25" t="s">
        <v>1930</v>
      </c>
    </row>
    <row r="415" spans="1:21" ht="44.25" customHeight="1">
      <c r="A415" s="25" t="s">
        <v>1934</v>
      </c>
      <c r="B415" s="25" t="s">
        <v>45</v>
      </c>
      <c r="C415" s="25" t="s">
        <v>46</v>
      </c>
      <c r="D415" s="25" t="s">
        <v>47</v>
      </c>
      <c r="E415" s="25" t="s">
        <v>1925</v>
      </c>
      <c r="F415" s="25" t="s">
        <v>1926</v>
      </c>
      <c r="G415" s="25" t="s">
        <v>172</v>
      </c>
      <c r="H415" s="25" t="s">
        <v>91</v>
      </c>
      <c r="I415" s="25" t="s">
        <v>92</v>
      </c>
      <c r="J415" s="25" t="s">
        <v>73</v>
      </c>
      <c r="K415" s="25" t="s">
        <v>173</v>
      </c>
      <c r="L415" s="25" t="s">
        <v>53</v>
      </c>
      <c r="M415" s="25" t="s">
        <v>54</v>
      </c>
      <c r="N415" s="25" t="s">
        <v>54</v>
      </c>
      <c r="P415" s="25" t="s">
        <v>131</v>
      </c>
      <c r="Q415" s="25" t="s">
        <v>174</v>
      </c>
      <c r="R415" s="25" t="s">
        <v>133</v>
      </c>
      <c r="S415" s="25" t="s">
        <v>58</v>
      </c>
      <c r="T415" s="25" t="s">
        <v>1935</v>
      </c>
      <c r="U415" s="25" t="s">
        <v>1936</v>
      </c>
    </row>
    <row r="416" spans="1:21" ht="44.25" customHeight="1">
      <c r="A416" s="25" t="s">
        <v>1937</v>
      </c>
      <c r="B416" s="25" t="s">
        <v>45</v>
      </c>
      <c r="C416" s="25" t="s">
        <v>46</v>
      </c>
      <c r="D416" s="25" t="s">
        <v>47</v>
      </c>
      <c r="E416" s="25" t="s">
        <v>1925</v>
      </c>
      <c r="F416" s="25" t="s">
        <v>1926</v>
      </c>
      <c r="G416" s="25" t="s">
        <v>172</v>
      </c>
      <c r="H416" s="25" t="s">
        <v>91</v>
      </c>
      <c r="I416" s="25" t="s">
        <v>92</v>
      </c>
      <c r="J416" s="25" t="s">
        <v>73</v>
      </c>
      <c r="K416" s="25" t="s">
        <v>173</v>
      </c>
      <c r="L416" s="25" t="s">
        <v>53</v>
      </c>
      <c r="M416" s="25" t="s">
        <v>54</v>
      </c>
      <c r="N416" s="25" t="s">
        <v>54</v>
      </c>
      <c r="P416" s="25" t="s">
        <v>55</v>
      </c>
      <c r="Q416" s="25" t="s">
        <v>76</v>
      </c>
      <c r="R416" s="25" t="s">
        <v>133</v>
      </c>
      <c r="S416" s="25" t="s">
        <v>58</v>
      </c>
      <c r="T416" s="25" t="s">
        <v>1938</v>
      </c>
      <c r="U416" s="25" t="s">
        <v>1939</v>
      </c>
    </row>
    <row r="417" spans="1:21" ht="44.25" customHeight="1">
      <c r="A417" s="25" t="s">
        <v>1867</v>
      </c>
      <c r="B417" s="25" t="s">
        <v>45</v>
      </c>
      <c r="C417" s="25" t="s">
        <v>46</v>
      </c>
      <c r="D417" s="25" t="s">
        <v>47</v>
      </c>
      <c r="E417" s="25" t="s">
        <v>1868</v>
      </c>
      <c r="F417" s="25" t="s">
        <v>1869</v>
      </c>
      <c r="G417" s="25" t="s">
        <v>50</v>
      </c>
      <c r="H417" s="25" t="s">
        <v>157</v>
      </c>
      <c r="I417" s="25" t="s">
        <v>158</v>
      </c>
      <c r="J417" s="25" t="s">
        <v>51</v>
      </c>
      <c r="K417" s="25" t="s">
        <v>52</v>
      </c>
      <c r="L417" s="25" t="s">
        <v>53</v>
      </c>
      <c r="M417" s="25" t="s">
        <v>54</v>
      </c>
      <c r="N417" s="25" t="s">
        <v>54</v>
      </c>
      <c r="O417" s="25" t="s">
        <v>54</v>
      </c>
      <c r="P417" s="25" t="s">
        <v>55</v>
      </c>
      <c r="Q417" s="25" t="s">
        <v>56</v>
      </c>
      <c r="R417" s="25" t="s">
        <v>68</v>
      </c>
      <c r="S417" s="25" t="s">
        <v>69</v>
      </c>
      <c r="T417" s="25" t="s">
        <v>265</v>
      </c>
      <c r="U417" s="25" t="s">
        <v>1870</v>
      </c>
    </row>
    <row r="418" spans="1:21" ht="44.25" customHeight="1">
      <c r="A418" s="25" t="s">
        <v>1919</v>
      </c>
      <c r="B418" s="25" t="s">
        <v>45</v>
      </c>
      <c r="C418" s="25" t="s">
        <v>46</v>
      </c>
      <c r="D418" s="25" t="s">
        <v>47</v>
      </c>
      <c r="E418" s="25" t="s">
        <v>1920</v>
      </c>
      <c r="F418" s="25" t="s">
        <v>1921</v>
      </c>
      <c r="G418" s="25" t="s">
        <v>50</v>
      </c>
      <c r="H418" s="25" t="s">
        <v>157</v>
      </c>
      <c r="I418" s="25" t="s">
        <v>158</v>
      </c>
      <c r="J418" s="25" t="s">
        <v>51</v>
      </c>
      <c r="K418" s="25" t="s">
        <v>52</v>
      </c>
      <c r="L418" s="25" t="s">
        <v>53</v>
      </c>
      <c r="M418" s="25" t="s">
        <v>54</v>
      </c>
      <c r="N418" s="25" t="s">
        <v>54</v>
      </c>
      <c r="O418" s="25" t="s">
        <v>54</v>
      </c>
      <c r="P418" s="25" t="s">
        <v>55</v>
      </c>
      <c r="Q418" s="25" t="s">
        <v>56</v>
      </c>
      <c r="R418" s="25" t="s">
        <v>68</v>
      </c>
      <c r="S418" s="25" t="s">
        <v>69</v>
      </c>
      <c r="T418" s="25" t="s">
        <v>1922</v>
      </c>
      <c r="U418" s="25" t="s">
        <v>1923</v>
      </c>
    </row>
    <row r="419" spans="1:21" ht="44.25" customHeight="1">
      <c r="A419" s="25" t="s">
        <v>1958</v>
      </c>
      <c r="B419" s="25" t="s">
        <v>45</v>
      </c>
      <c r="C419" s="25" t="s">
        <v>46</v>
      </c>
      <c r="D419" s="25" t="s">
        <v>47</v>
      </c>
      <c r="E419" s="25" t="s">
        <v>1949</v>
      </c>
      <c r="F419" s="25" t="s">
        <v>1950</v>
      </c>
      <c r="G419" s="25" t="s">
        <v>95</v>
      </c>
      <c r="H419" s="25">
        <v>175</v>
      </c>
      <c r="I419" s="25">
        <v>583</v>
      </c>
      <c r="J419" s="25" t="s">
        <v>152</v>
      </c>
      <c r="K419" s="25" t="s">
        <v>98</v>
      </c>
      <c r="L419" s="25" t="s">
        <v>53</v>
      </c>
      <c r="M419" s="25" t="s">
        <v>54</v>
      </c>
      <c r="P419" s="25" t="s">
        <v>281</v>
      </c>
      <c r="Q419" s="25" t="s">
        <v>56</v>
      </c>
      <c r="R419" s="25" t="s">
        <v>68</v>
      </c>
      <c r="S419" s="25" t="s">
        <v>58</v>
      </c>
      <c r="T419" s="25" t="s">
        <v>1959</v>
      </c>
      <c r="U419" s="25" t="s">
        <v>1955</v>
      </c>
    </row>
    <row r="420" spans="1:21" ht="44.25" customHeight="1">
      <c r="A420" s="25" t="s">
        <v>1948</v>
      </c>
      <c r="B420" s="25" t="s">
        <v>45</v>
      </c>
      <c r="C420" s="25" t="s">
        <v>46</v>
      </c>
      <c r="D420" s="25" t="s">
        <v>47</v>
      </c>
      <c r="E420" s="25" t="s">
        <v>1949</v>
      </c>
      <c r="F420" s="25" t="s">
        <v>1950</v>
      </c>
      <c r="G420" s="25" t="s">
        <v>72</v>
      </c>
      <c r="H420" s="25">
        <v>178</v>
      </c>
      <c r="I420" s="25">
        <v>584</v>
      </c>
      <c r="J420" s="25" t="s">
        <v>73</v>
      </c>
      <c r="K420" s="25" t="s">
        <v>74</v>
      </c>
      <c r="L420" s="25" t="s">
        <v>482</v>
      </c>
      <c r="N420" s="25" t="s">
        <v>54</v>
      </c>
      <c r="P420" s="25" t="s">
        <v>53</v>
      </c>
      <c r="Q420" s="25" t="s">
        <v>1428</v>
      </c>
      <c r="R420" s="25" t="s">
        <v>140</v>
      </c>
      <c r="S420" s="25" t="s">
        <v>58</v>
      </c>
      <c r="T420" s="25" t="s">
        <v>1951</v>
      </c>
      <c r="U420" s="25" t="s">
        <v>1952</v>
      </c>
    </row>
    <row r="421" spans="1:21" ht="44.25" customHeight="1">
      <c r="A421" s="25" t="s">
        <v>1953</v>
      </c>
      <c r="B421" s="25" t="s">
        <v>45</v>
      </c>
      <c r="C421" s="25" t="s">
        <v>46</v>
      </c>
      <c r="D421" s="25" t="s">
        <v>47</v>
      </c>
      <c r="E421" s="25" t="s">
        <v>1949</v>
      </c>
      <c r="F421" s="25" t="s">
        <v>1950</v>
      </c>
      <c r="G421" s="25" t="s">
        <v>72</v>
      </c>
      <c r="H421" s="25">
        <v>179</v>
      </c>
      <c r="I421" s="25">
        <v>585</v>
      </c>
      <c r="J421" s="25" t="s">
        <v>73</v>
      </c>
      <c r="K421" s="25" t="s">
        <v>74</v>
      </c>
      <c r="L421" s="25" t="s">
        <v>891</v>
      </c>
      <c r="O421" s="25" t="s">
        <v>54</v>
      </c>
      <c r="P421" s="25" t="s">
        <v>53</v>
      </c>
      <c r="Q421" s="25">
        <v>10</v>
      </c>
      <c r="R421" s="25" t="s">
        <v>478</v>
      </c>
      <c r="S421" s="25" t="s">
        <v>58</v>
      </c>
      <c r="T421" s="25" t="s">
        <v>1954</v>
      </c>
      <c r="U421" s="25" t="s">
        <v>1955</v>
      </c>
    </row>
    <row r="422" spans="1:21" ht="44.25" customHeight="1">
      <c r="A422" s="25" t="s">
        <v>1965</v>
      </c>
      <c r="B422" s="25" t="s">
        <v>45</v>
      </c>
      <c r="C422" s="25" t="s">
        <v>46</v>
      </c>
      <c r="D422" s="25" t="s">
        <v>47</v>
      </c>
      <c r="E422" s="25" t="s">
        <v>1949</v>
      </c>
      <c r="F422" s="25" t="s">
        <v>1950</v>
      </c>
      <c r="G422" s="25" t="s">
        <v>179</v>
      </c>
      <c r="H422" s="25">
        <v>185</v>
      </c>
      <c r="I422" s="25">
        <v>588</v>
      </c>
      <c r="J422" s="25" t="s">
        <v>73</v>
      </c>
      <c r="K422" s="25" t="s">
        <v>180</v>
      </c>
      <c r="L422" s="25" t="s">
        <v>53</v>
      </c>
      <c r="M422" s="25" t="s">
        <v>54</v>
      </c>
      <c r="P422" s="25" t="s">
        <v>1966</v>
      </c>
      <c r="Q422" s="25" t="s">
        <v>56</v>
      </c>
      <c r="R422" s="25" t="s">
        <v>68</v>
      </c>
      <c r="S422" s="25" t="s">
        <v>58</v>
      </c>
      <c r="T422" s="25" t="s">
        <v>1967</v>
      </c>
      <c r="U422" s="25" t="s">
        <v>1968</v>
      </c>
    </row>
    <row r="423" spans="1:21" ht="44.25" customHeight="1">
      <c r="A423" s="25" t="s">
        <v>1971</v>
      </c>
      <c r="B423" s="25" t="s">
        <v>45</v>
      </c>
      <c r="C423" s="25" t="s">
        <v>46</v>
      </c>
      <c r="D423" s="25" t="s">
        <v>47</v>
      </c>
      <c r="E423" s="25" t="s">
        <v>1949</v>
      </c>
      <c r="F423" s="25" t="s">
        <v>1950</v>
      </c>
      <c r="G423" s="25" t="s">
        <v>179</v>
      </c>
      <c r="H423" s="25">
        <v>188</v>
      </c>
      <c r="I423" s="25">
        <v>589</v>
      </c>
      <c r="J423" s="25" t="s">
        <v>73</v>
      </c>
      <c r="K423" s="25" t="s">
        <v>180</v>
      </c>
      <c r="L423" s="25" t="s">
        <v>53</v>
      </c>
      <c r="N423" s="25" t="s">
        <v>54</v>
      </c>
      <c r="P423" s="25" t="s">
        <v>1972</v>
      </c>
      <c r="Q423" s="25" t="s">
        <v>56</v>
      </c>
      <c r="R423" s="25" t="s">
        <v>68</v>
      </c>
      <c r="S423" s="25" t="s">
        <v>58</v>
      </c>
      <c r="T423" s="25" t="s">
        <v>1973</v>
      </c>
      <c r="U423" s="25" t="s">
        <v>1968</v>
      </c>
    </row>
    <row r="424" spans="1:21" ht="44.25" customHeight="1">
      <c r="A424" s="25" t="s">
        <v>1956</v>
      </c>
      <c r="B424" s="25" t="s">
        <v>45</v>
      </c>
      <c r="C424" s="25" t="s">
        <v>46</v>
      </c>
      <c r="D424" s="25" t="s">
        <v>47</v>
      </c>
      <c r="E424" s="25" t="s">
        <v>1949</v>
      </c>
      <c r="F424" s="25" t="s">
        <v>1950</v>
      </c>
      <c r="G424" s="25" t="s">
        <v>88</v>
      </c>
      <c r="H424" s="25">
        <v>188</v>
      </c>
      <c r="I424" s="25">
        <v>589</v>
      </c>
      <c r="J424" s="25" t="s">
        <v>73</v>
      </c>
      <c r="K424" s="25" t="s">
        <v>74</v>
      </c>
      <c r="L424" s="25" t="s">
        <v>482</v>
      </c>
      <c r="N424" s="25" t="s">
        <v>54</v>
      </c>
      <c r="P424" s="25" t="s">
        <v>53</v>
      </c>
      <c r="Q424" s="25" t="s">
        <v>1428</v>
      </c>
      <c r="R424" s="25" t="s">
        <v>140</v>
      </c>
      <c r="S424" s="25" t="s">
        <v>58</v>
      </c>
      <c r="T424" s="25" t="s">
        <v>1957</v>
      </c>
      <c r="U424" s="25" t="s">
        <v>1952</v>
      </c>
    </row>
    <row r="425" spans="1:21" ht="44.25" customHeight="1">
      <c r="A425" s="25" t="s">
        <v>1960</v>
      </c>
      <c r="B425" s="25" t="s">
        <v>45</v>
      </c>
      <c r="C425" s="25" t="s">
        <v>46</v>
      </c>
      <c r="D425" s="25" t="s">
        <v>47</v>
      </c>
      <c r="E425" s="25" t="s">
        <v>1949</v>
      </c>
      <c r="F425" s="25" t="s">
        <v>1950</v>
      </c>
      <c r="G425" s="25" t="s">
        <v>104</v>
      </c>
      <c r="H425" s="25" t="s">
        <v>157</v>
      </c>
      <c r="I425" s="25" t="s">
        <v>158</v>
      </c>
      <c r="J425" s="25" t="s">
        <v>73</v>
      </c>
      <c r="K425" s="25" t="s">
        <v>2119</v>
      </c>
      <c r="L425" s="25" t="s">
        <v>53</v>
      </c>
      <c r="M425" s="25" t="s">
        <v>54</v>
      </c>
      <c r="N425" s="25" t="s">
        <v>54</v>
      </c>
      <c r="O425" s="25" t="s">
        <v>54</v>
      </c>
      <c r="P425" s="25" t="s">
        <v>108</v>
      </c>
      <c r="Q425" s="25" t="s">
        <v>108</v>
      </c>
      <c r="R425" s="25" t="s">
        <v>108</v>
      </c>
      <c r="S425" s="25" t="s">
        <v>108</v>
      </c>
      <c r="T425" s="25" t="s">
        <v>159</v>
      </c>
      <c r="U425" s="25" t="s">
        <v>1961</v>
      </c>
    </row>
    <row r="426" spans="1:21" ht="44.25" customHeight="1">
      <c r="A426" s="25" t="s">
        <v>1962</v>
      </c>
      <c r="B426" s="25" t="s">
        <v>45</v>
      </c>
      <c r="C426" s="25" t="s">
        <v>46</v>
      </c>
      <c r="D426" s="25" t="s">
        <v>47</v>
      </c>
      <c r="E426" s="25" t="s">
        <v>1949</v>
      </c>
      <c r="F426" s="25" t="s">
        <v>1950</v>
      </c>
      <c r="G426" s="25" t="s">
        <v>118</v>
      </c>
      <c r="H426" s="25" t="s">
        <v>1963</v>
      </c>
      <c r="I426" s="25" t="s">
        <v>1964</v>
      </c>
      <c r="J426" s="25" t="s">
        <v>73</v>
      </c>
      <c r="K426" s="25" t="s">
        <v>2118</v>
      </c>
      <c r="L426" s="25" t="s">
        <v>53</v>
      </c>
      <c r="M426" s="25" t="s">
        <v>54</v>
      </c>
      <c r="N426" s="25" t="s">
        <v>54</v>
      </c>
      <c r="O426" s="25" t="s">
        <v>54</v>
      </c>
      <c r="P426" s="25" t="s">
        <v>108</v>
      </c>
      <c r="Q426" s="25" t="s">
        <v>108</v>
      </c>
      <c r="R426" s="25" t="s">
        <v>108</v>
      </c>
      <c r="S426" s="25" t="s">
        <v>108</v>
      </c>
      <c r="T426" s="25" t="s">
        <v>212</v>
      </c>
      <c r="U426" s="25" t="s">
        <v>1961</v>
      </c>
    </row>
    <row r="427" spans="1:21" ht="44.25" customHeight="1">
      <c r="A427" s="25" t="s">
        <v>2039</v>
      </c>
      <c r="B427" s="25" t="s">
        <v>45</v>
      </c>
      <c r="C427" s="25" t="s">
        <v>46</v>
      </c>
      <c r="D427" s="25" t="s">
        <v>47</v>
      </c>
      <c r="E427" s="25" t="s">
        <v>2030</v>
      </c>
      <c r="F427" s="25" t="s">
        <v>2031</v>
      </c>
      <c r="G427" s="25" t="s">
        <v>179</v>
      </c>
      <c r="H427" s="25">
        <v>185</v>
      </c>
      <c r="I427" s="25">
        <v>588</v>
      </c>
      <c r="J427" s="25" t="s">
        <v>73</v>
      </c>
      <c r="K427" s="25" t="s">
        <v>180</v>
      </c>
      <c r="L427" s="25" t="s">
        <v>53</v>
      </c>
      <c r="M427" s="25" t="s">
        <v>54</v>
      </c>
      <c r="P427" s="25" t="s">
        <v>315</v>
      </c>
      <c r="Q427" s="25" t="s">
        <v>56</v>
      </c>
      <c r="R427" s="25" t="s">
        <v>68</v>
      </c>
      <c r="S427" s="25" t="s">
        <v>58</v>
      </c>
      <c r="T427" s="25" t="s">
        <v>2040</v>
      </c>
      <c r="U427" s="25" t="s">
        <v>2041</v>
      </c>
    </row>
    <row r="428" spans="1:21" ht="44.25" customHeight="1">
      <c r="A428" s="25" t="s">
        <v>2044</v>
      </c>
      <c r="B428" s="25" t="s">
        <v>45</v>
      </c>
      <c r="C428" s="25" t="s">
        <v>46</v>
      </c>
      <c r="D428" s="25" t="s">
        <v>47</v>
      </c>
      <c r="E428" s="25" t="s">
        <v>2030</v>
      </c>
      <c r="F428" s="25" t="s">
        <v>2031</v>
      </c>
      <c r="G428" s="25" t="s">
        <v>179</v>
      </c>
      <c r="H428" s="25">
        <v>188</v>
      </c>
      <c r="I428" s="25">
        <v>589</v>
      </c>
      <c r="J428" s="25" t="s">
        <v>73</v>
      </c>
      <c r="K428" s="25" t="s">
        <v>180</v>
      </c>
      <c r="L428" s="25" t="s">
        <v>53</v>
      </c>
      <c r="N428" s="25" t="s">
        <v>54</v>
      </c>
      <c r="P428" s="25" t="s">
        <v>315</v>
      </c>
      <c r="Q428" s="25" t="s">
        <v>56</v>
      </c>
      <c r="R428" s="25" t="s">
        <v>68</v>
      </c>
      <c r="S428" s="25" t="s">
        <v>58</v>
      </c>
      <c r="T428" s="25" t="s">
        <v>1105</v>
      </c>
      <c r="U428" s="25" t="s">
        <v>2041</v>
      </c>
    </row>
    <row r="429" spans="1:21" ht="44.25" customHeight="1">
      <c r="A429" s="25" t="s">
        <v>2034</v>
      </c>
      <c r="B429" s="25" t="s">
        <v>45</v>
      </c>
      <c r="C429" s="25" t="s">
        <v>46</v>
      </c>
      <c r="D429" s="25" t="s">
        <v>47</v>
      </c>
      <c r="E429" s="25" t="s">
        <v>2030</v>
      </c>
      <c r="F429" s="25" t="s">
        <v>2031</v>
      </c>
      <c r="G429" s="25" t="s">
        <v>118</v>
      </c>
      <c r="H429" s="25">
        <v>189</v>
      </c>
      <c r="I429" s="25">
        <v>590</v>
      </c>
      <c r="J429" s="25" t="s">
        <v>73</v>
      </c>
      <c r="K429" s="25" t="s">
        <v>2118</v>
      </c>
      <c r="L429" s="25" t="s">
        <v>53</v>
      </c>
      <c r="O429" s="25" t="s">
        <v>54</v>
      </c>
      <c r="P429" s="25" t="s">
        <v>108</v>
      </c>
      <c r="Q429" s="25" t="s">
        <v>108</v>
      </c>
      <c r="R429" s="25" t="s">
        <v>108</v>
      </c>
      <c r="S429" s="25" t="s">
        <v>108</v>
      </c>
      <c r="T429" s="25" t="s">
        <v>2126</v>
      </c>
      <c r="U429" s="25" t="s">
        <v>2035</v>
      </c>
    </row>
    <row r="430" spans="1:21" ht="44.25" customHeight="1">
      <c r="A430" s="25" t="s">
        <v>2029</v>
      </c>
      <c r="B430" s="25" t="s">
        <v>45</v>
      </c>
      <c r="C430" s="25" t="s">
        <v>46</v>
      </c>
      <c r="D430" s="25" t="s">
        <v>47</v>
      </c>
      <c r="E430" s="25" t="s">
        <v>2030</v>
      </c>
      <c r="F430" s="25" t="s">
        <v>2031</v>
      </c>
      <c r="G430" s="25" t="s">
        <v>104</v>
      </c>
      <c r="H430" s="25" t="s">
        <v>157</v>
      </c>
      <c r="I430" s="25" t="s">
        <v>158</v>
      </c>
      <c r="J430" s="25" t="s">
        <v>73</v>
      </c>
      <c r="K430" s="25" t="s">
        <v>2119</v>
      </c>
      <c r="L430" s="25" t="s">
        <v>53</v>
      </c>
      <c r="M430" s="25" t="s">
        <v>54</v>
      </c>
      <c r="N430" s="25" t="s">
        <v>54</v>
      </c>
      <c r="O430" s="25" t="s">
        <v>54</v>
      </c>
      <c r="P430" s="25" t="s">
        <v>108</v>
      </c>
      <c r="Q430" s="25" t="s">
        <v>108</v>
      </c>
      <c r="R430" s="25" t="s">
        <v>108</v>
      </c>
      <c r="S430" s="25" t="s">
        <v>108</v>
      </c>
      <c r="T430" s="25" t="s">
        <v>2127</v>
      </c>
      <c r="U430" s="25" t="s">
        <v>2032</v>
      </c>
    </row>
    <row r="431" spans="1:21" ht="44.25" customHeight="1">
      <c r="A431" s="25" t="s">
        <v>2029</v>
      </c>
      <c r="B431" s="25" t="s">
        <v>45</v>
      </c>
      <c r="C431" s="25" t="s">
        <v>46</v>
      </c>
      <c r="D431" s="25" t="s">
        <v>47</v>
      </c>
      <c r="E431" s="25" t="s">
        <v>2030</v>
      </c>
      <c r="F431" s="25" t="s">
        <v>2031</v>
      </c>
      <c r="G431" s="25" t="s">
        <v>104</v>
      </c>
      <c r="H431" s="25" t="s">
        <v>157</v>
      </c>
      <c r="I431" s="25" t="s">
        <v>158</v>
      </c>
      <c r="J431" s="25" t="s">
        <v>73</v>
      </c>
      <c r="K431" s="25" t="s">
        <v>2119</v>
      </c>
      <c r="L431" s="25" t="s">
        <v>53</v>
      </c>
      <c r="M431" s="25" t="s">
        <v>54</v>
      </c>
      <c r="N431" s="25" t="s">
        <v>54</v>
      </c>
      <c r="O431" s="25" t="s">
        <v>54</v>
      </c>
      <c r="P431" s="25" t="s">
        <v>108</v>
      </c>
      <c r="Q431" s="25" t="s">
        <v>108</v>
      </c>
      <c r="R431" s="25" t="s">
        <v>108</v>
      </c>
      <c r="S431" s="25" t="s">
        <v>108</v>
      </c>
      <c r="T431" s="25" t="s">
        <v>2128</v>
      </c>
      <c r="U431" s="25" t="s">
        <v>2129</v>
      </c>
    </row>
    <row r="432" spans="1:21" ht="44.25" customHeight="1">
      <c r="A432" s="25" t="s">
        <v>2029</v>
      </c>
      <c r="B432" s="25" t="s">
        <v>45</v>
      </c>
      <c r="C432" s="25" t="s">
        <v>46</v>
      </c>
      <c r="D432" s="25" t="s">
        <v>47</v>
      </c>
      <c r="E432" s="25" t="s">
        <v>2030</v>
      </c>
      <c r="F432" s="25" t="s">
        <v>2031</v>
      </c>
      <c r="G432" s="25" t="s">
        <v>104</v>
      </c>
      <c r="H432" s="25" t="s">
        <v>157</v>
      </c>
      <c r="I432" s="25" t="s">
        <v>158</v>
      </c>
      <c r="J432" s="25" t="s">
        <v>73</v>
      </c>
      <c r="K432" s="25" t="s">
        <v>2119</v>
      </c>
      <c r="L432" s="25" t="s">
        <v>53</v>
      </c>
      <c r="M432" s="25" t="s">
        <v>54</v>
      </c>
      <c r="N432" s="25" t="s">
        <v>54</v>
      </c>
      <c r="O432" s="25" t="s">
        <v>54</v>
      </c>
      <c r="P432" s="25" t="s">
        <v>108</v>
      </c>
      <c r="Q432" s="25" t="s">
        <v>108</v>
      </c>
      <c r="R432" s="25" t="s">
        <v>108</v>
      </c>
      <c r="S432" s="25" t="s">
        <v>108</v>
      </c>
      <c r="T432" s="25" t="s">
        <v>2130</v>
      </c>
      <c r="U432" s="25" t="s">
        <v>2131</v>
      </c>
    </row>
    <row r="433" spans="1:21" ht="44.25" customHeight="1">
      <c r="A433" s="25" t="s">
        <v>2036</v>
      </c>
      <c r="B433" s="25" t="s">
        <v>45</v>
      </c>
      <c r="C433" s="25" t="s">
        <v>46</v>
      </c>
      <c r="D433" s="25" t="s">
        <v>47</v>
      </c>
      <c r="E433" s="25" t="s">
        <v>2030</v>
      </c>
      <c r="F433" s="25" t="s">
        <v>2031</v>
      </c>
      <c r="G433" s="25" t="s">
        <v>127</v>
      </c>
      <c r="H433" s="25" t="s">
        <v>380</v>
      </c>
      <c r="I433" s="25" t="s">
        <v>381</v>
      </c>
      <c r="J433" s="25" t="s">
        <v>382</v>
      </c>
      <c r="K433" s="25" t="s">
        <v>130</v>
      </c>
      <c r="L433" s="25" t="s">
        <v>53</v>
      </c>
      <c r="O433" s="25" t="s">
        <v>54</v>
      </c>
      <c r="P433" s="25" t="s">
        <v>341</v>
      </c>
      <c r="Q433" s="25">
        <v>11</v>
      </c>
      <c r="R433" s="25" t="s">
        <v>306</v>
      </c>
      <c r="S433" s="25" t="s">
        <v>58</v>
      </c>
      <c r="T433" s="25" t="s">
        <v>2037</v>
      </c>
      <c r="U433" s="25" t="s">
        <v>2038</v>
      </c>
    </row>
    <row r="434" spans="1:21" ht="44.25" customHeight="1">
      <c r="A434" s="25" t="s">
        <v>1979</v>
      </c>
      <c r="B434" s="25" t="s">
        <v>45</v>
      </c>
      <c r="C434" s="25" t="s">
        <v>46</v>
      </c>
      <c r="D434" s="25" t="s">
        <v>47</v>
      </c>
      <c r="E434" s="25" t="s">
        <v>1975</v>
      </c>
      <c r="F434" s="25" t="s">
        <v>1976</v>
      </c>
      <c r="G434" s="25" t="s">
        <v>72</v>
      </c>
      <c r="H434" s="25">
        <v>175</v>
      </c>
      <c r="I434" s="25">
        <v>583</v>
      </c>
      <c r="J434" s="25" t="s">
        <v>73</v>
      </c>
      <c r="K434" s="25" t="s">
        <v>74</v>
      </c>
      <c r="L434" s="25" t="s">
        <v>269</v>
      </c>
      <c r="M434" s="25" t="s">
        <v>54</v>
      </c>
      <c r="P434" s="25" t="s">
        <v>53</v>
      </c>
      <c r="Q434" s="25">
        <v>11</v>
      </c>
      <c r="R434" s="25" t="s">
        <v>140</v>
      </c>
      <c r="S434" s="25" t="s">
        <v>58</v>
      </c>
      <c r="T434" s="25" t="s">
        <v>1980</v>
      </c>
      <c r="U434" s="25" t="s">
        <v>1978</v>
      </c>
    </row>
    <row r="435" spans="1:21" ht="44.25" customHeight="1">
      <c r="A435" s="25" t="s">
        <v>1981</v>
      </c>
      <c r="B435" s="25" t="s">
        <v>45</v>
      </c>
      <c r="C435" s="25" t="s">
        <v>46</v>
      </c>
      <c r="D435" s="25" t="s">
        <v>47</v>
      </c>
      <c r="E435" s="25" t="s">
        <v>1975</v>
      </c>
      <c r="F435" s="25" t="s">
        <v>1976</v>
      </c>
      <c r="G435" s="25" t="s">
        <v>72</v>
      </c>
      <c r="H435" s="25">
        <v>179</v>
      </c>
      <c r="I435" s="25">
        <v>585</v>
      </c>
      <c r="J435" s="25" t="s">
        <v>73</v>
      </c>
      <c r="K435" s="25" t="s">
        <v>74</v>
      </c>
      <c r="L435" s="25" t="s">
        <v>891</v>
      </c>
      <c r="O435" s="25" t="s">
        <v>54</v>
      </c>
      <c r="P435" s="25" t="s">
        <v>53</v>
      </c>
      <c r="Q435" s="25" t="s">
        <v>1982</v>
      </c>
      <c r="R435" s="25" t="s">
        <v>1983</v>
      </c>
      <c r="S435" s="25" t="s">
        <v>58</v>
      </c>
      <c r="T435" s="25" t="s">
        <v>1984</v>
      </c>
      <c r="U435" s="25" t="s">
        <v>1985</v>
      </c>
    </row>
    <row r="436" spans="1:21" ht="44.25" customHeight="1">
      <c r="A436" s="25" t="s">
        <v>1986</v>
      </c>
      <c r="B436" s="25" t="s">
        <v>45</v>
      </c>
      <c r="C436" s="25" t="s">
        <v>46</v>
      </c>
      <c r="D436" s="25" t="s">
        <v>47</v>
      </c>
      <c r="E436" s="25" t="s">
        <v>1975</v>
      </c>
      <c r="F436" s="25" t="s">
        <v>1976</v>
      </c>
      <c r="G436" s="25" t="s">
        <v>72</v>
      </c>
      <c r="H436" s="25">
        <v>179</v>
      </c>
      <c r="I436" s="25">
        <v>585</v>
      </c>
      <c r="J436" s="25" t="s">
        <v>73</v>
      </c>
      <c r="K436" s="25" t="s">
        <v>74</v>
      </c>
      <c r="L436" s="25" t="s">
        <v>269</v>
      </c>
      <c r="O436" s="25" t="s">
        <v>54</v>
      </c>
      <c r="P436" s="25" t="s">
        <v>53</v>
      </c>
      <c r="Q436" s="25">
        <v>5</v>
      </c>
      <c r="R436" s="25" t="s">
        <v>140</v>
      </c>
      <c r="S436" s="25" t="s">
        <v>58</v>
      </c>
      <c r="T436" s="25" t="s">
        <v>1987</v>
      </c>
      <c r="U436" s="25" t="s">
        <v>1985</v>
      </c>
    </row>
    <row r="437" spans="1:21" ht="44.25" customHeight="1">
      <c r="A437" s="25" t="s">
        <v>2019</v>
      </c>
      <c r="B437" s="25" t="s">
        <v>45</v>
      </c>
      <c r="C437" s="25" t="s">
        <v>46</v>
      </c>
      <c r="D437" s="25" t="s">
        <v>47</v>
      </c>
      <c r="E437" s="25" t="s">
        <v>1975</v>
      </c>
      <c r="F437" s="25" t="s">
        <v>1976</v>
      </c>
      <c r="G437" s="25" t="s">
        <v>136</v>
      </c>
      <c r="H437" s="25">
        <v>185</v>
      </c>
      <c r="I437" s="25">
        <v>588</v>
      </c>
      <c r="J437" s="25" t="s">
        <v>73</v>
      </c>
      <c r="K437" s="25" t="s">
        <v>137</v>
      </c>
      <c r="L437" s="25" t="s">
        <v>53</v>
      </c>
      <c r="M437" s="25" t="s">
        <v>54</v>
      </c>
      <c r="P437" s="25" t="s">
        <v>55</v>
      </c>
      <c r="Q437" s="25" t="s">
        <v>56</v>
      </c>
      <c r="R437" s="25" t="s">
        <v>140</v>
      </c>
      <c r="S437" s="25" t="s">
        <v>58</v>
      </c>
      <c r="T437" s="25" t="s">
        <v>2020</v>
      </c>
      <c r="U437" s="25" t="s">
        <v>2021</v>
      </c>
    </row>
    <row r="438" spans="1:21" ht="44.25" customHeight="1">
      <c r="A438" s="25" t="s">
        <v>2013</v>
      </c>
      <c r="B438" s="25" t="s">
        <v>45</v>
      </c>
      <c r="C438" s="25" t="s">
        <v>46</v>
      </c>
      <c r="D438" s="25" t="s">
        <v>47</v>
      </c>
      <c r="E438" s="25" t="s">
        <v>1975</v>
      </c>
      <c r="F438" s="25" t="s">
        <v>1976</v>
      </c>
      <c r="G438" s="25" t="s">
        <v>518</v>
      </c>
      <c r="H438" s="25">
        <v>185</v>
      </c>
      <c r="I438" s="25">
        <v>588</v>
      </c>
      <c r="J438" s="25" t="s">
        <v>73</v>
      </c>
      <c r="K438" s="25" t="s">
        <v>519</v>
      </c>
      <c r="L438" s="25" t="s">
        <v>53</v>
      </c>
      <c r="M438" s="25" t="s">
        <v>54</v>
      </c>
      <c r="P438" s="25" t="s">
        <v>503</v>
      </c>
      <c r="Q438" s="25" t="s">
        <v>56</v>
      </c>
      <c r="R438" s="25" t="s">
        <v>68</v>
      </c>
      <c r="S438" s="25" t="s">
        <v>58</v>
      </c>
      <c r="T438" s="25" t="s">
        <v>2015</v>
      </c>
      <c r="U438" s="25" t="s">
        <v>1978</v>
      </c>
    </row>
    <row r="439" spans="1:21" ht="44.25" customHeight="1">
      <c r="A439" s="25" t="s">
        <v>2007</v>
      </c>
      <c r="B439" s="25" t="s">
        <v>45</v>
      </c>
      <c r="C439" s="25" t="s">
        <v>46</v>
      </c>
      <c r="D439" s="25" t="s">
        <v>47</v>
      </c>
      <c r="E439" s="25" t="s">
        <v>1975</v>
      </c>
      <c r="F439" s="25" t="s">
        <v>1976</v>
      </c>
      <c r="G439" s="25" t="s">
        <v>179</v>
      </c>
      <c r="H439" s="25">
        <v>185</v>
      </c>
      <c r="I439" s="25">
        <v>588</v>
      </c>
      <c r="J439" s="25" t="s">
        <v>73</v>
      </c>
      <c r="K439" s="25" t="s">
        <v>180</v>
      </c>
      <c r="L439" s="25" t="s">
        <v>53</v>
      </c>
      <c r="M439" s="25" t="s">
        <v>54</v>
      </c>
      <c r="P439" s="25" t="s">
        <v>281</v>
      </c>
      <c r="Q439" s="25" t="s">
        <v>56</v>
      </c>
      <c r="R439" s="25" t="s">
        <v>68</v>
      </c>
      <c r="S439" s="25" t="s">
        <v>58</v>
      </c>
      <c r="T439" s="25" t="s">
        <v>2008</v>
      </c>
      <c r="U439" s="25" t="s">
        <v>1978</v>
      </c>
    </row>
    <row r="440" spans="1:21" ht="44.25" customHeight="1">
      <c r="A440" s="25" t="s">
        <v>1974</v>
      </c>
      <c r="B440" s="25" t="s">
        <v>45</v>
      </c>
      <c r="C440" s="25" t="s">
        <v>46</v>
      </c>
      <c r="D440" s="25" t="s">
        <v>47</v>
      </c>
      <c r="E440" s="25" t="s">
        <v>1975</v>
      </c>
      <c r="F440" s="25" t="s">
        <v>1976</v>
      </c>
      <c r="G440" s="25" t="s">
        <v>50</v>
      </c>
      <c r="H440" s="25">
        <v>185</v>
      </c>
      <c r="I440" s="25">
        <v>588</v>
      </c>
      <c r="J440" s="25" t="s">
        <v>786</v>
      </c>
      <c r="K440" s="25" t="s">
        <v>52</v>
      </c>
      <c r="L440" s="25" t="s">
        <v>53</v>
      </c>
      <c r="M440" s="25" t="s">
        <v>54</v>
      </c>
      <c r="P440" s="25" t="s">
        <v>55</v>
      </c>
      <c r="Q440" s="25" t="s">
        <v>56</v>
      </c>
      <c r="R440" s="25" t="s">
        <v>68</v>
      </c>
      <c r="S440" s="25" t="s">
        <v>69</v>
      </c>
      <c r="T440" s="25" t="s">
        <v>1977</v>
      </c>
      <c r="U440" s="25" t="s">
        <v>1978</v>
      </c>
    </row>
    <row r="441" spans="1:21" ht="44.25" customHeight="1">
      <c r="A441" s="25" t="s">
        <v>2022</v>
      </c>
      <c r="B441" s="25" t="s">
        <v>45</v>
      </c>
      <c r="C441" s="25" t="s">
        <v>46</v>
      </c>
      <c r="D441" s="25" t="s">
        <v>47</v>
      </c>
      <c r="E441" s="25" t="s">
        <v>1975</v>
      </c>
      <c r="F441" s="25" t="s">
        <v>1976</v>
      </c>
      <c r="G441" s="25" t="s">
        <v>136</v>
      </c>
      <c r="H441" s="25">
        <v>188</v>
      </c>
      <c r="I441" s="25">
        <v>589</v>
      </c>
      <c r="J441" s="25" t="s">
        <v>73</v>
      </c>
      <c r="K441" s="25" t="s">
        <v>137</v>
      </c>
      <c r="L441" s="25" t="s">
        <v>53</v>
      </c>
      <c r="N441" s="25" t="s">
        <v>54</v>
      </c>
      <c r="P441" s="25" t="s">
        <v>55</v>
      </c>
      <c r="Q441" s="25" t="s">
        <v>56</v>
      </c>
      <c r="R441" s="25" t="s">
        <v>140</v>
      </c>
      <c r="S441" s="25" t="s">
        <v>58</v>
      </c>
      <c r="T441" s="25" t="s">
        <v>2024</v>
      </c>
      <c r="U441" s="25" t="s">
        <v>2021</v>
      </c>
    </row>
    <row r="442" spans="1:21" ht="44.25" customHeight="1">
      <c r="A442" s="25" t="s">
        <v>2017</v>
      </c>
      <c r="B442" s="25" t="s">
        <v>45</v>
      </c>
      <c r="C442" s="25" t="s">
        <v>46</v>
      </c>
      <c r="D442" s="25" t="s">
        <v>47</v>
      </c>
      <c r="E442" s="25" t="s">
        <v>1975</v>
      </c>
      <c r="F442" s="25" t="s">
        <v>1976</v>
      </c>
      <c r="G442" s="25" t="s">
        <v>518</v>
      </c>
      <c r="H442" s="25">
        <v>188</v>
      </c>
      <c r="I442" s="25">
        <v>589</v>
      </c>
      <c r="J442" s="25" t="s">
        <v>73</v>
      </c>
      <c r="K442" s="25" t="s">
        <v>519</v>
      </c>
      <c r="L442" s="25" t="s">
        <v>53</v>
      </c>
      <c r="N442" s="25" t="s">
        <v>54</v>
      </c>
      <c r="P442" s="25" t="s">
        <v>503</v>
      </c>
      <c r="Q442" s="25" t="s">
        <v>56</v>
      </c>
      <c r="R442" s="25" t="s">
        <v>68</v>
      </c>
      <c r="S442" s="25" t="s">
        <v>58</v>
      </c>
      <c r="T442" s="25" t="s">
        <v>1780</v>
      </c>
      <c r="U442" s="25" t="s">
        <v>1978</v>
      </c>
    </row>
    <row r="443" spans="1:21" ht="44.25" customHeight="1">
      <c r="A443" s="25" t="s">
        <v>2010</v>
      </c>
      <c r="B443" s="25" t="s">
        <v>45</v>
      </c>
      <c r="C443" s="25" t="s">
        <v>46</v>
      </c>
      <c r="D443" s="25" t="s">
        <v>47</v>
      </c>
      <c r="E443" s="25" t="s">
        <v>1975</v>
      </c>
      <c r="F443" s="25" t="s">
        <v>1976</v>
      </c>
      <c r="G443" s="25" t="s">
        <v>179</v>
      </c>
      <c r="H443" s="25">
        <v>188</v>
      </c>
      <c r="I443" s="25">
        <v>589</v>
      </c>
      <c r="J443" s="25" t="s">
        <v>73</v>
      </c>
      <c r="K443" s="25" t="s">
        <v>180</v>
      </c>
      <c r="L443" s="25" t="s">
        <v>53</v>
      </c>
      <c r="N443" s="25" t="s">
        <v>54</v>
      </c>
      <c r="P443" s="25" t="s">
        <v>281</v>
      </c>
      <c r="Q443" s="25" t="s">
        <v>56</v>
      </c>
      <c r="R443" s="25" t="s">
        <v>68</v>
      </c>
      <c r="S443" s="25" t="s">
        <v>58</v>
      </c>
      <c r="T443" s="25" t="s">
        <v>2011</v>
      </c>
      <c r="U443" s="25" t="s">
        <v>1978</v>
      </c>
    </row>
    <row r="444" spans="1:21" ht="44.25" customHeight="1">
      <c r="A444" s="25" t="s">
        <v>2025</v>
      </c>
      <c r="B444" s="25" t="s">
        <v>45</v>
      </c>
      <c r="C444" s="25" t="s">
        <v>46</v>
      </c>
      <c r="D444" s="25" t="s">
        <v>47</v>
      </c>
      <c r="E444" s="25" t="s">
        <v>1975</v>
      </c>
      <c r="F444" s="25" t="s">
        <v>1976</v>
      </c>
      <c r="G444" s="25" t="s">
        <v>136</v>
      </c>
      <c r="H444" s="25">
        <v>189</v>
      </c>
      <c r="I444" s="25">
        <v>590</v>
      </c>
      <c r="J444" s="25" t="s">
        <v>73</v>
      </c>
      <c r="K444" s="25" t="s">
        <v>137</v>
      </c>
      <c r="L444" s="25" t="s">
        <v>53</v>
      </c>
      <c r="O444" s="25" t="s">
        <v>54</v>
      </c>
      <c r="P444" s="25" t="s">
        <v>55</v>
      </c>
      <c r="Q444" s="25" t="s">
        <v>56</v>
      </c>
      <c r="R444" s="25" t="s">
        <v>140</v>
      </c>
      <c r="S444" s="25" t="s">
        <v>58</v>
      </c>
      <c r="T444" s="25" t="s">
        <v>2027</v>
      </c>
      <c r="U444" s="25" t="s">
        <v>2021</v>
      </c>
    </row>
    <row r="445" spans="1:21" ht="44.25" customHeight="1">
      <c r="A445" s="25" t="s">
        <v>1988</v>
      </c>
      <c r="B445" s="25" t="s">
        <v>45</v>
      </c>
      <c r="C445" s="25" t="s">
        <v>46</v>
      </c>
      <c r="D445" s="25" t="s">
        <v>47</v>
      </c>
      <c r="E445" s="25" t="s">
        <v>1975</v>
      </c>
      <c r="F445" s="25" t="s">
        <v>1976</v>
      </c>
      <c r="G445" s="25" t="s">
        <v>88</v>
      </c>
      <c r="H445" s="25">
        <v>189</v>
      </c>
      <c r="I445" s="25">
        <v>590</v>
      </c>
      <c r="J445" s="25" t="s">
        <v>73</v>
      </c>
      <c r="K445" s="25" t="s">
        <v>74</v>
      </c>
      <c r="L445" s="25" t="s">
        <v>891</v>
      </c>
      <c r="O445" s="25" t="s">
        <v>54</v>
      </c>
      <c r="P445" s="25" t="s">
        <v>53</v>
      </c>
      <c r="Q445" s="25" t="s">
        <v>1982</v>
      </c>
      <c r="R445" s="25" t="s">
        <v>57</v>
      </c>
      <c r="S445" s="25" t="s">
        <v>58</v>
      </c>
      <c r="T445" s="25" t="s">
        <v>1989</v>
      </c>
      <c r="U445" s="25" t="s">
        <v>1985</v>
      </c>
    </row>
    <row r="446" spans="1:21" ht="44.25" customHeight="1">
      <c r="A446" s="25" t="s">
        <v>1994</v>
      </c>
      <c r="B446" s="25" t="s">
        <v>45</v>
      </c>
      <c r="C446" s="25" t="s">
        <v>46</v>
      </c>
      <c r="D446" s="25" t="s">
        <v>47</v>
      </c>
      <c r="E446" s="25" t="s">
        <v>1975</v>
      </c>
      <c r="F446" s="25" t="s">
        <v>1976</v>
      </c>
      <c r="G446" s="25" t="s">
        <v>104</v>
      </c>
      <c r="H446" s="25" t="s">
        <v>157</v>
      </c>
      <c r="I446" s="25" t="s">
        <v>158</v>
      </c>
      <c r="J446" s="25" t="s">
        <v>73</v>
      </c>
      <c r="K446" s="25" t="s">
        <v>2119</v>
      </c>
      <c r="L446" s="25" t="s">
        <v>53</v>
      </c>
      <c r="M446" s="25" t="s">
        <v>54</v>
      </c>
      <c r="N446" s="25" t="s">
        <v>54</v>
      </c>
      <c r="O446" s="25" t="s">
        <v>54</v>
      </c>
      <c r="P446" s="25" t="s">
        <v>108</v>
      </c>
      <c r="Q446" s="25" t="s">
        <v>108</v>
      </c>
      <c r="R446" s="25" t="s">
        <v>108</v>
      </c>
      <c r="S446" s="25" t="s">
        <v>108</v>
      </c>
      <c r="T446" s="25" t="s">
        <v>109</v>
      </c>
      <c r="U446" s="25" t="s">
        <v>1978</v>
      </c>
    </row>
    <row r="447" spans="1:21" ht="44.25" customHeight="1">
      <c r="A447" s="25" t="s">
        <v>1996</v>
      </c>
      <c r="B447" s="25" t="s">
        <v>45</v>
      </c>
      <c r="C447" s="25" t="s">
        <v>46</v>
      </c>
      <c r="D447" s="25" t="s">
        <v>47</v>
      </c>
      <c r="E447" s="25" t="s">
        <v>1975</v>
      </c>
      <c r="F447" s="25" t="s">
        <v>1976</v>
      </c>
      <c r="G447" s="25" t="s">
        <v>127</v>
      </c>
      <c r="H447" s="25" t="s">
        <v>380</v>
      </c>
      <c r="I447" s="25" t="s">
        <v>381</v>
      </c>
      <c r="J447" s="25" t="s">
        <v>73</v>
      </c>
      <c r="K447" s="25" t="s">
        <v>130</v>
      </c>
      <c r="L447" s="25" t="s">
        <v>53</v>
      </c>
      <c r="O447" s="25" t="s">
        <v>54</v>
      </c>
      <c r="P447" s="25" t="s">
        <v>1997</v>
      </c>
      <c r="Q447" s="25" t="s">
        <v>781</v>
      </c>
      <c r="R447" s="25" t="s">
        <v>1375</v>
      </c>
      <c r="S447" s="25" t="s">
        <v>58</v>
      </c>
      <c r="T447" s="25" t="s">
        <v>1998</v>
      </c>
      <c r="U447" s="25" t="s">
        <v>1978</v>
      </c>
    </row>
    <row r="448" spans="1:21" ht="44.25" customHeight="1">
      <c r="A448" s="25" t="s">
        <v>1999</v>
      </c>
      <c r="B448" s="25" t="s">
        <v>45</v>
      </c>
      <c r="C448" s="25" t="s">
        <v>46</v>
      </c>
      <c r="D448" s="25" t="s">
        <v>47</v>
      </c>
      <c r="E448" s="25" t="s">
        <v>1975</v>
      </c>
      <c r="F448" s="25" t="s">
        <v>1976</v>
      </c>
      <c r="G448" s="25" t="s">
        <v>127</v>
      </c>
      <c r="H448" s="25" t="s">
        <v>380</v>
      </c>
      <c r="I448" s="25" t="s">
        <v>381</v>
      </c>
      <c r="J448" s="25" t="s">
        <v>73</v>
      </c>
      <c r="K448" s="25" t="s">
        <v>130</v>
      </c>
      <c r="L448" s="25" t="s">
        <v>53</v>
      </c>
      <c r="O448" s="25" t="s">
        <v>54</v>
      </c>
      <c r="P448" s="25" t="s">
        <v>2000</v>
      </c>
      <c r="Q448" s="25" t="s">
        <v>2001</v>
      </c>
      <c r="R448" s="25" t="s">
        <v>2002</v>
      </c>
      <c r="S448" s="25" t="s">
        <v>58</v>
      </c>
      <c r="T448" s="25" t="s">
        <v>2003</v>
      </c>
      <c r="U448" s="25" t="s">
        <v>1978</v>
      </c>
    </row>
    <row r="449" spans="1:21" ht="44.25" customHeight="1">
      <c r="A449" s="25" t="s">
        <v>2004</v>
      </c>
      <c r="B449" s="25" t="s">
        <v>45</v>
      </c>
      <c r="C449" s="25" t="s">
        <v>46</v>
      </c>
      <c r="D449" s="25" t="s">
        <v>47</v>
      </c>
      <c r="E449" s="25" t="s">
        <v>1975</v>
      </c>
      <c r="F449" s="25" t="s">
        <v>1976</v>
      </c>
      <c r="G449" s="25" t="s">
        <v>127</v>
      </c>
      <c r="H449" s="25" t="s">
        <v>380</v>
      </c>
      <c r="I449" s="25" t="s">
        <v>381</v>
      </c>
      <c r="J449" s="25" t="s">
        <v>73</v>
      </c>
      <c r="K449" s="25" t="s">
        <v>130</v>
      </c>
      <c r="L449" s="25" t="s">
        <v>53</v>
      </c>
      <c r="O449" s="25" t="s">
        <v>54</v>
      </c>
      <c r="P449" s="25" t="s">
        <v>2005</v>
      </c>
      <c r="Q449" s="25" t="s">
        <v>133</v>
      </c>
      <c r="R449" s="25" t="s">
        <v>2002</v>
      </c>
      <c r="S449" s="25" t="s">
        <v>58</v>
      </c>
      <c r="T449" s="25" t="s">
        <v>2006</v>
      </c>
      <c r="U449" s="25" t="s">
        <v>1978</v>
      </c>
    </row>
    <row r="450" spans="1:21" ht="44.25" customHeight="1">
      <c r="A450" s="25" t="s">
        <v>2053</v>
      </c>
      <c r="B450" s="25" t="s">
        <v>45</v>
      </c>
      <c r="C450" s="25" t="s">
        <v>46</v>
      </c>
      <c r="D450" s="25" t="s">
        <v>47</v>
      </c>
      <c r="E450" s="25" t="s">
        <v>2054</v>
      </c>
      <c r="F450" s="25" t="s">
        <v>2055</v>
      </c>
      <c r="G450" s="25" t="s">
        <v>72</v>
      </c>
      <c r="H450" s="25">
        <v>179</v>
      </c>
      <c r="I450" s="25">
        <v>585</v>
      </c>
      <c r="J450" s="25" t="s">
        <v>73</v>
      </c>
      <c r="K450" s="25" t="s">
        <v>74</v>
      </c>
      <c r="L450" s="25" t="s">
        <v>482</v>
      </c>
      <c r="O450" s="25" t="s">
        <v>54</v>
      </c>
      <c r="P450" s="25" t="s">
        <v>53</v>
      </c>
      <c r="Q450" s="25" t="s">
        <v>1428</v>
      </c>
      <c r="R450" s="25" t="s">
        <v>57</v>
      </c>
      <c r="S450" s="25" t="s">
        <v>58</v>
      </c>
      <c r="T450" s="25" t="s">
        <v>2011</v>
      </c>
      <c r="U450" s="25" t="s">
        <v>2056</v>
      </c>
    </row>
    <row r="451" spans="1:21" ht="44.25" customHeight="1">
      <c r="A451" s="25" t="s">
        <v>2075</v>
      </c>
      <c r="B451" s="25" t="s">
        <v>45</v>
      </c>
      <c r="C451" s="25" t="s">
        <v>46</v>
      </c>
      <c r="D451" s="25" t="s">
        <v>47</v>
      </c>
      <c r="E451" s="25" t="s">
        <v>2054</v>
      </c>
      <c r="F451" s="25" t="s">
        <v>2055</v>
      </c>
      <c r="G451" s="25" t="s">
        <v>286</v>
      </c>
      <c r="H451" s="25">
        <v>179</v>
      </c>
      <c r="I451" s="25">
        <v>585</v>
      </c>
      <c r="J451" s="25" t="s">
        <v>73</v>
      </c>
      <c r="K451" s="25" t="s">
        <v>287</v>
      </c>
      <c r="L451" s="25" t="s">
        <v>53</v>
      </c>
      <c r="O451" s="25" t="s">
        <v>54</v>
      </c>
      <c r="P451" s="25" t="s">
        <v>139</v>
      </c>
      <c r="Q451" s="25" t="s">
        <v>375</v>
      </c>
      <c r="R451" s="25" t="s">
        <v>376</v>
      </c>
      <c r="S451" s="25" t="s">
        <v>58</v>
      </c>
      <c r="T451" s="25" t="s">
        <v>2076</v>
      </c>
      <c r="U451" s="25" t="s">
        <v>2069</v>
      </c>
    </row>
    <row r="452" spans="1:21" ht="44.25" customHeight="1">
      <c r="A452" s="25" t="s">
        <v>2077</v>
      </c>
      <c r="B452" s="25" t="s">
        <v>45</v>
      </c>
      <c r="C452" s="25" t="s">
        <v>46</v>
      </c>
      <c r="D452" s="25" t="s">
        <v>47</v>
      </c>
      <c r="E452" s="25" t="s">
        <v>2054</v>
      </c>
      <c r="F452" s="25" t="s">
        <v>2055</v>
      </c>
      <c r="G452" s="25" t="s">
        <v>518</v>
      </c>
      <c r="H452" s="25">
        <v>185</v>
      </c>
      <c r="I452" s="25">
        <v>588</v>
      </c>
      <c r="J452" s="25" t="s">
        <v>73</v>
      </c>
      <c r="K452" s="25" t="s">
        <v>519</v>
      </c>
      <c r="L452" s="25" t="s">
        <v>53</v>
      </c>
      <c r="M452" s="25" t="s">
        <v>54</v>
      </c>
      <c r="P452" s="25" t="s">
        <v>2078</v>
      </c>
      <c r="Q452" s="25" t="s">
        <v>56</v>
      </c>
      <c r="R452" s="25" t="s">
        <v>68</v>
      </c>
      <c r="S452" s="25" t="s">
        <v>58</v>
      </c>
      <c r="T452" s="25" t="s">
        <v>2015</v>
      </c>
      <c r="U452" s="25" t="s">
        <v>2080</v>
      </c>
    </row>
    <row r="453" spans="1:21" ht="44.25" customHeight="1">
      <c r="A453" s="25" t="s">
        <v>2081</v>
      </c>
      <c r="B453" s="25" t="s">
        <v>45</v>
      </c>
      <c r="C453" s="25" t="s">
        <v>46</v>
      </c>
      <c r="D453" s="25" t="s">
        <v>47</v>
      </c>
      <c r="E453" s="25" t="s">
        <v>2054</v>
      </c>
      <c r="F453" s="25" t="s">
        <v>2055</v>
      </c>
      <c r="G453" s="25" t="s">
        <v>518</v>
      </c>
      <c r="H453" s="25">
        <v>188</v>
      </c>
      <c r="I453" s="25">
        <v>589</v>
      </c>
      <c r="J453" s="25" t="s">
        <v>73</v>
      </c>
      <c r="K453" s="25" t="s">
        <v>519</v>
      </c>
      <c r="L453" s="25" t="s">
        <v>53</v>
      </c>
      <c r="N453" s="25" t="s">
        <v>54</v>
      </c>
      <c r="P453" s="25" t="s">
        <v>572</v>
      </c>
      <c r="Q453" s="25" t="s">
        <v>56</v>
      </c>
      <c r="R453" s="25" t="s">
        <v>68</v>
      </c>
      <c r="S453" s="25" t="s">
        <v>58</v>
      </c>
      <c r="T453" s="25" t="s">
        <v>1780</v>
      </c>
      <c r="U453" s="25" t="s">
        <v>2080</v>
      </c>
    </row>
    <row r="454" spans="1:21" ht="44.25" customHeight="1">
      <c r="A454" s="25" t="s">
        <v>2059</v>
      </c>
      <c r="B454" s="25" t="s">
        <v>45</v>
      </c>
      <c r="C454" s="25" t="s">
        <v>46</v>
      </c>
      <c r="D454" s="25" t="s">
        <v>47</v>
      </c>
      <c r="E454" s="25" t="s">
        <v>2054</v>
      </c>
      <c r="F454" s="25" t="s">
        <v>2055</v>
      </c>
      <c r="G454" s="25" t="s">
        <v>88</v>
      </c>
      <c r="H454" s="25">
        <v>189</v>
      </c>
      <c r="I454" s="25">
        <v>590</v>
      </c>
      <c r="J454" s="25" t="s">
        <v>73</v>
      </c>
      <c r="K454" s="25" t="s">
        <v>74</v>
      </c>
      <c r="L454" s="25" t="s">
        <v>482</v>
      </c>
      <c r="O454" s="25" t="s">
        <v>54</v>
      </c>
      <c r="P454" s="25" t="s">
        <v>53</v>
      </c>
      <c r="Q454" s="25" t="s">
        <v>1428</v>
      </c>
      <c r="R454" s="25" t="s">
        <v>57</v>
      </c>
      <c r="S454" s="25" t="s">
        <v>58</v>
      </c>
      <c r="T454" s="25" t="s">
        <v>2060</v>
      </c>
      <c r="U454" s="25" t="s">
        <v>2056</v>
      </c>
    </row>
    <row r="455" spans="1:21" ht="44.25" customHeight="1">
      <c r="A455" s="25" t="s">
        <v>2057</v>
      </c>
      <c r="B455" s="25" t="s">
        <v>45</v>
      </c>
      <c r="C455" s="25" t="s">
        <v>46</v>
      </c>
      <c r="D455" s="25" t="s">
        <v>47</v>
      </c>
      <c r="E455" s="25" t="s">
        <v>2054</v>
      </c>
      <c r="F455" s="25" t="s">
        <v>2055</v>
      </c>
      <c r="G455" s="25" t="s">
        <v>72</v>
      </c>
      <c r="H455" s="25" t="s">
        <v>84</v>
      </c>
      <c r="I455" s="25" t="s">
        <v>85</v>
      </c>
      <c r="J455" s="25" t="s">
        <v>73</v>
      </c>
      <c r="K455" s="25" t="s">
        <v>74</v>
      </c>
      <c r="L455" s="25" t="s">
        <v>482</v>
      </c>
      <c r="M455" s="25" t="s">
        <v>54</v>
      </c>
      <c r="N455" s="25" t="s">
        <v>54</v>
      </c>
      <c r="P455" s="25" t="s">
        <v>53</v>
      </c>
      <c r="Q455" s="25" t="s">
        <v>1428</v>
      </c>
      <c r="R455" s="25" t="s">
        <v>57</v>
      </c>
      <c r="S455" s="25" t="s">
        <v>58</v>
      </c>
      <c r="T455" s="25" t="s">
        <v>2058</v>
      </c>
      <c r="U455" s="25" t="s">
        <v>2056</v>
      </c>
    </row>
    <row r="456" spans="1:21" ht="44.25" customHeight="1">
      <c r="A456" s="25" t="s">
        <v>2068</v>
      </c>
      <c r="B456" s="25" t="s">
        <v>45</v>
      </c>
      <c r="C456" s="25" t="s">
        <v>46</v>
      </c>
      <c r="D456" s="25" t="s">
        <v>47</v>
      </c>
      <c r="E456" s="25" t="s">
        <v>2054</v>
      </c>
      <c r="F456" s="25" t="s">
        <v>2055</v>
      </c>
      <c r="G456" s="25" t="s">
        <v>104</v>
      </c>
      <c r="H456" s="25" t="s">
        <v>157</v>
      </c>
      <c r="I456" s="25" t="s">
        <v>158</v>
      </c>
      <c r="J456" s="25" t="s">
        <v>73</v>
      </c>
      <c r="K456" s="25" t="s">
        <v>2119</v>
      </c>
      <c r="L456" s="25" t="s">
        <v>53</v>
      </c>
      <c r="M456" s="25" t="s">
        <v>54</v>
      </c>
      <c r="N456" s="25" t="s">
        <v>54</v>
      </c>
      <c r="O456" s="25" t="s">
        <v>54</v>
      </c>
      <c r="P456" s="25" t="s">
        <v>108</v>
      </c>
      <c r="Q456" s="25" t="s">
        <v>108</v>
      </c>
      <c r="R456" s="25" t="s">
        <v>108</v>
      </c>
      <c r="S456" s="25" t="s">
        <v>108</v>
      </c>
      <c r="T456" s="25" t="s">
        <v>159</v>
      </c>
      <c r="U456" s="25" t="s">
        <v>2069</v>
      </c>
    </row>
    <row r="457" spans="1:21" ht="44.25" customHeight="1">
      <c r="A457" s="25" t="s">
        <v>2063</v>
      </c>
      <c r="B457" s="25" t="s">
        <v>45</v>
      </c>
      <c r="C457" s="25" t="s">
        <v>46</v>
      </c>
      <c r="D457" s="25" t="s">
        <v>47</v>
      </c>
      <c r="E457" s="25" t="s">
        <v>2054</v>
      </c>
      <c r="F457" s="25" t="s">
        <v>2055</v>
      </c>
      <c r="G457" s="25" t="s">
        <v>95</v>
      </c>
      <c r="H457" s="25" t="s">
        <v>157</v>
      </c>
      <c r="I457" s="25" t="s">
        <v>158</v>
      </c>
      <c r="J457" s="25" t="s">
        <v>51</v>
      </c>
      <c r="K457" s="25" t="s">
        <v>98</v>
      </c>
      <c r="L457" s="25" t="s">
        <v>53</v>
      </c>
      <c r="M457" s="25" t="s">
        <v>54</v>
      </c>
      <c r="N457" s="25" t="s">
        <v>54</v>
      </c>
      <c r="O457" s="25" t="s">
        <v>54</v>
      </c>
      <c r="P457" s="25" t="s">
        <v>55</v>
      </c>
      <c r="Q457" s="25">
        <v>11</v>
      </c>
      <c r="R457" s="25" t="s">
        <v>68</v>
      </c>
      <c r="S457" s="25" t="s">
        <v>58</v>
      </c>
      <c r="T457" s="25" t="s">
        <v>2064</v>
      </c>
      <c r="U457" s="25" t="s">
        <v>2056</v>
      </c>
    </row>
    <row r="458" spans="1:21" ht="44.25" customHeight="1">
      <c r="A458" s="25" t="s">
        <v>2065</v>
      </c>
      <c r="B458" s="25" t="s">
        <v>45</v>
      </c>
      <c r="C458" s="25" t="s">
        <v>46</v>
      </c>
      <c r="D458" s="25" t="s">
        <v>47</v>
      </c>
      <c r="E458" s="25" t="s">
        <v>2054</v>
      </c>
      <c r="F458" s="25" t="s">
        <v>2055</v>
      </c>
      <c r="G458" s="25" t="s">
        <v>95</v>
      </c>
      <c r="H458" s="25" t="s">
        <v>157</v>
      </c>
      <c r="I458" s="25" t="s">
        <v>158</v>
      </c>
      <c r="J458" s="25" t="s">
        <v>51</v>
      </c>
      <c r="K458" s="25" t="s">
        <v>98</v>
      </c>
      <c r="L458" s="25" t="s">
        <v>53</v>
      </c>
      <c r="M458" s="25" t="s">
        <v>54</v>
      </c>
      <c r="N458" s="25" t="s">
        <v>54</v>
      </c>
      <c r="O458" s="25" t="s">
        <v>54</v>
      </c>
      <c r="P458" s="25" t="s">
        <v>274</v>
      </c>
      <c r="Q458" s="25" t="s">
        <v>56</v>
      </c>
      <c r="R458" s="25" t="s">
        <v>68</v>
      </c>
      <c r="S458" s="25" t="s">
        <v>58</v>
      </c>
      <c r="T458" s="25" t="s">
        <v>2066</v>
      </c>
      <c r="U458" s="25" t="s">
        <v>2067</v>
      </c>
    </row>
    <row r="459" spans="1:21" ht="44.25" customHeight="1">
      <c r="A459" s="25" t="s">
        <v>2072</v>
      </c>
      <c r="B459" s="25" t="s">
        <v>45</v>
      </c>
      <c r="C459" s="25" t="s">
        <v>46</v>
      </c>
      <c r="D459" s="25" t="s">
        <v>47</v>
      </c>
      <c r="E459" s="25" t="s">
        <v>2054</v>
      </c>
      <c r="F459" s="25" t="s">
        <v>2055</v>
      </c>
      <c r="G459" s="25" t="s">
        <v>118</v>
      </c>
      <c r="H459" s="25" t="s">
        <v>2073</v>
      </c>
      <c r="I459" s="25" t="s">
        <v>2074</v>
      </c>
      <c r="J459" s="25" t="s">
        <v>73</v>
      </c>
      <c r="K459" s="25" t="s">
        <v>2118</v>
      </c>
      <c r="L459" s="25" t="s">
        <v>53</v>
      </c>
      <c r="N459" s="25" t="s">
        <v>54</v>
      </c>
      <c r="O459" s="25" t="s">
        <v>54</v>
      </c>
      <c r="P459" s="25" t="s">
        <v>108</v>
      </c>
      <c r="Q459" s="25" t="s">
        <v>108</v>
      </c>
      <c r="R459" s="25" t="s">
        <v>108</v>
      </c>
      <c r="S459" s="25" t="s">
        <v>108</v>
      </c>
      <c r="T459" s="25" t="s">
        <v>212</v>
      </c>
      <c r="U459" s="25" t="s">
        <v>2069</v>
      </c>
    </row>
    <row r="460" spans="1:21" ht="44.25" customHeight="1">
      <c r="A460" s="25" t="s">
        <v>2061</v>
      </c>
      <c r="B460" s="25" t="s">
        <v>45</v>
      </c>
      <c r="C460" s="25" t="s">
        <v>46</v>
      </c>
      <c r="D460" s="25" t="s">
        <v>47</v>
      </c>
      <c r="E460" s="25" t="s">
        <v>2054</v>
      </c>
      <c r="F460" s="25" t="s">
        <v>2055</v>
      </c>
      <c r="G460" s="25" t="s">
        <v>88</v>
      </c>
      <c r="H460" s="25" t="s">
        <v>91</v>
      </c>
      <c r="I460" s="25" t="s">
        <v>92</v>
      </c>
      <c r="J460" s="25" t="s">
        <v>73</v>
      </c>
      <c r="K460" s="25" t="s">
        <v>74</v>
      </c>
      <c r="L460" s="25" t="s">
        <v>482</v>
      </c>
      <c r="M460" s="25" t="s">
        <v>54</v>
      </c>
      <c r="N460" s="25" t="s">
        <v>54</v>
      </c>
      <c r="P460" s="25" t="s">
        <v>53</v>
      </c>
      <c r="Q460" s="25" t="s">
        <v>1428</v>
      </c>
      <c r="R460" s="25" t="s">
        <v>57</v>
      </c>
      <c r="S460" s="25" t="s">
        <v>58</v>
      </c>
      <c r="T460" s="25" t="s">
        <v>2062</v>
      </c>
      <c r="U460" s="25" t="s">
        <v>2056</v>
      </c>
    </row>
  </sheetData>
  <autoFilter ref="A1:U460" xr:uid="{00000000-0009-0000-0000-000004000000}"/>
  <pageMargins left="0.7" right="0.7" top="0.75" bottom="0.75" header="0.3" footer="0.3"/>
  <pageSetup orientation="portrait" horizontalDpi="240" verticalDpi="24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J66"/>
  <sheetViews>
    <sheetView workbookViewId="0"/>
  </sheetViews>
  <sheetFormatPr defaultRowHeight="15"/>
  <cols>
    <col min="1" max="1" width="34.42578125" bestFit="1" customWidth="1"/>
    <col min="2" max="2" width="16.5703125" bestFit="1" customWidth="1"/>
    <col min="3" max="3" width="16" bestFit="1" customWidth="1"/>
    <col min="4" max="4" width="19.5703125" bestFit="1" customWidth="1"/>
    <col min="5" max="5" width="16.5703125" bestFit="1" customWidth="1"/>
    <col min="6" max="6" width="14.140625" bestFit="1" customWidth="1"/>
    <col min="7" max="7" width="16.5703125" bestFit="1" customWidth="1"/>
    <col min="8" max="8" width="10" bestFit="1" customWidth="1"/>
    <col min="9" max="9" width="9.140625" bestFit="1" customWidth="1"/>
    <col min="10" max="10" width="12.140625" bestFit="1" customWidth="1"/>
    <col min="11" max="15" width="255.7109375" bestFit="1" customWidth="1"/>
    <col min="16" max="16" width="5.140625" bestFit="1" customWidth="1"/>
    <col min="17" max="18" width="255.7109375" bestFit="1" customWidth="1"/>
    <col min="19" max="19" width="5.140625" bestFit="1" customWidth="1"/>
    <col min="20" max="27" width="255.7109375" bestFit="1" customWidth="1"/>
    <col min="28" max="28" width="5.140625" bestFit="1" customWidth="1"/>
    <col min="29" max="67" width="255.7109375" bestFit="1" customWidth="1"/>
    <col min="68" max="68" width="209.28515625" bestFit="1" customWidth="1"/>
    <col min="69" max="69" width="5.140625" bestFit="1" customWidth="1"/>
    <col min="70" max="70" width="212.5703125" bestFit="1" customWidth="1"/>
    <col min="71" max="71" width="215" bestFit="1" customWidth="1"/>
    <col min="72" max="72" width="218.140625" bestFit="1" customWidth="1"/>
    <col min="73" max="73" width="209.28515625" bestFit="1" customWidth="1"/>
    <col min="74" max="74" width="5.140625" bestFit="1" customWidth="1"/>
    <col min="75" max="75" width="212.5703125" bestFit="1" customWidth="1"/>
    <col min="76" max="76" width="215" bestFit="1" customWidth="1"/>
    <col min="77" max="77" width="5.140625" bestFit="1" customWidth="1"/>
    <col min="78" max="78" width="218.140625" bestFit="1" customWidth="1"/>
    <col min="79" max="79" width="249" bestFit="1" customWidth="1"/>
    <col min="80" max="80" width="5.140625" bestFit="1" customWidth="1"/>
    <col min="81" max="81" width="252.140625" bestFit="1" customWidth="1"/>
    <col min="82" max="82" width="255.7109375" bestFit="1" customWidth="1"/>
    <col min="83" max="83" width="5.140625" bestFit="1" customWidth="1"/>
    <col min="84" max="85" width="255.7109375" bestFit="1" customWidth="1"/>
    <col min="86" max="86" width="5.140625" bestFit="1" customWidth="1"/>
    <col min="87" max="87" width="255.7109375" bestFit="1" customWidth="1"/>
    <col min="88" max="88" width="239.7109375" bestFit="1" customWidth="1"/>
    <col min="89" max="89" width="5.140625" bestFit="1" customWidth="1"/>
    <col min="90" max="90" width="242.85546875" bestFit="1" customWidth="1"/>
    <col min="91" max="91" width="255.7109375" bestFit="1" customWidth="1"/>
    <col min="92" max="92" width="5.140625" bestFit="1" customWidth="1"/>
    <col min="93" max="93" width="255.7109375" bestFit="1" customWidth="1"/>
    <col min="94" max="94" width="239.28515625" bestFit="1" customWidth="1"/>
    <col min="95" max="95" width="5.140625" bestFit="1" customWidth="1"/>
    <col min="96" max="96" width="242.42578125" bestFit="1" customWidth="1"/>
    <col min="97" max="103" width="255.7109375" bestFit="1" customWidth="1"/>
    <col min="104" max="104" width="5.140625" bestFit="1" customWidth="1"/>
    <col min="105" max="105" width="255.7109375" bestFit="1" customWidth="1"/>
    <col min="106" max="106" width="219.7109375" bestFit="1" customWidth="1"/>
    <col min="107" max="107" width="222.85546875" bestFit="1" customWidth="1"/>
    <col min="108" max="233" width="255.7109375" bestFit="1" customWidth="1"/>
    <col min="234" max="234" width="173.42578125" bestFit="1" customWidth="1"/>
    <col min="235" max="235" width="176.5703125" bestFit="1" customWidth="1"/>
    <col min="236" max="309" width="255.7109375" bestFit="1" customWidth="1"/>
    <col min="310" max="310" width="182.28515625" bestFit="1" customWidth="1"/>
    <col min="311" max="311" width="185.42578125" bestFit="1" customWidth="1"/>
    <col min="312" max="312" width="185.85546875" bestFit="1" customWidth="1"/>
    <col min="313" max="313" width="189" bestFit="1" customWidth="1"/>
    <col min="314" max="315" width="255.7109375" bestFit="1" customWidth="1"/>
    <col min="316" max="316" width="246.7109375" bestFit="1" customWidth="1"/>
    <col min="317" max="317" width="250" bestFit="1" customWidth="1"/>
    <col min="318" max="318" width="224.85546875" bestFit="1" customWidth="1"/>
    <col min="319" max="319" width="228" bestFit="1" customWidth="1"/>
    <col min="320" max="320" width="203.7109375" bestFit="1" customWidth="1"/>
    <col min="321" max="321" width="206.85546875" bestFit="1" customWidth="1"/>
    <col min="322" max="323" width="255.7109375" bestFit="1" customWidth="1"/>
    <col min="324" max="324" width="227.28515625" bestFit="1" customWidth="1"/>
    <col min="325" max="325" width="230.42578125" bestFit="1" customWidth="1"/>
    <col min="326" max="326" width="217" bestFit="1" customWidth="1"/>
    <col min="327" max="327" width="220.28515625" bestFit="1" customWidth="1"/>
    <col min="328" max="328" width="204.28515625" bestFit="1" customWidth="1"/>
    <col min="329" max="329" width="207.42578125" bestFit="1" customWidth="1"/>
    <col min="330" max="330" width="218.85546875" bestFit="1" customWidth="1"/>
    <col min="331" max="331" width="222" bestFit="1" customWidth="1"/>
    <col min="332" max="332" width="252.5703125" bestFit="1" customWidth="1"/>
    <col min="333" max="335" width="255.7109375" bestFit="1" customWidth="1"/>
    <col min="336" max="336" width="204.28515625" bestFit="1" customWidth="1"/>
    <col min="337" max="337" width="207.42578125" bestFit="1" customWidth="1"/>
    <col min="338" max="338" width="208" bestFit="1" customWidth="1"/>
    <col min="339" max="339" width="211.140625" bestFit="1" customWidth="1"/>
    <col min="340" max="340" width="252.140625" bestFit="1" customWidth="1"/>
    <col min="341" max="341" width="255.28515625" bestFit="1" customWidth="1"/>
    <col min="342" max="342" width="246.28515625" bestFit="1" customWidth="1"/>
    <col min="343" max="343" width="249.5703125" bestFit="1" customWidth="1"/>
    <col min="344" max="345" width="255.7109375" bestFit="1" customWidth="1"/>
    <col min="346" max="346" width="229" bestFit="1" customWidth="1"/>
    <col min="347" max="347" width="232.140625" bestFit="1" customWidth="1"/>
    <col min="348" max="348" width="208.5703125" bestFit="1" customWidth="1"/>
    <col min="349" max="349" width="211.7109375" bestFit="1" customWidth="1"/>
    <col min="350" max="350" width="224.5703125" bestFit="1" customWidth="1"/>
    <col min="351" max="351" width="227.7109375" bestFit="1" customWidth="1"/>
    <col min="352" max="352" width="227" bestFit="1" customWidth="1"/>
    <col min="353" max="353" width="230.140625" bestFit="1" customWidth="1"/>
    <col min="354" max="355" width="255.7109375" bestFit="1" customWidth="1"/>
    <col min="356" max="356" width="226" bestFit="1" customWidth="1"/>
    <col min="357" max="357" width="229.28515625" bestFit="1" customWidth="1"/>
    <col min="358" max="358" width="247.7109375" bestFit="1" customWidth="1"/>
    <col min="359" max="359" width="250.85546875" bestFit="1" customWidth="1"/>
    <col min="360" max="360" width="239.85546875" bestFit="1" customWidth="1"/>
    <col min="361" max="361" width="243" bestFit="1" customWidth="1"/>
    <col min="362" max="362" width="218.7109375" bestFit="1" customWidth="1"/>
    <col min="363" max="363" width="221.85546875" bestFit="1" customWidth="1"/>
    <col min="364" max="364" width="220.7109375" bestFit="1" customWidth="1"/>
    <col min="365" max="365" width="223.85546875" bestFit="1" customWidth="1"/>
    <col min="366" max="367" width="255.7109375" bestFit="1" customWidth="1"/>
    <col min="368" max="368" width="233.85546875" bestFit="1" customWidth="1"/>
    <col min="369" max="369" width="237.140625" bestFit="1" customWidth="1"/>
    <col min="370" max="370" width="221" bestFit="1" customWidth="1"/>
    <col min="371" max="371" width="224.140625" bestFit="1" customWidth="1"/>
    <col min="372" max="372" width="206.28515625" bestFit="1" customWidth="1"/>
    <col min="373" max="373" width="209.42578125" bestFit="1" customWidth="1"/>
    <col min="374" max="374" width="235.42578125" bestFit="1" customWidth="1"/>
    <col min="375" max="375" width="238.5703125" bestFit="1" customWidth="1"/>
    <col min="376" max="376" width="219" bestFit="1" customWidth="1"/>
    <col min="377" max="377" width="222.140625" bestFit="1" customWidth="1"/>
    <col min="378" max="378" width="207.42578125" bestFit="1" customWidth="1"/>
    <col min="379" max="379" width="210.5703125" bestFit="1" customWidth="1"/>
    <col min="380" max="380" width="235.140625" bestFit="1" customWidth="1"/>
    <col min="381" max="381" width="238.28515625" bestFit="1" customWidth="1"/>
    <col min="382" max="382" width="233.28515625" bestFit="1" customWidth="1"/>
    <col min="383" max="383" width="236.42578125" bestFit="1" customWidth="1"/>
    <col min="384" max="384" width="232.140625" bestFit="1" customWidth="1"/>
    <col min="385" max="385" width="235.28515625" bestFit="1" customWidth="1"/>
    <col min="386" max="389" width="255.7109375" bestFit="1" customWidth="1"/>
    <col min="390" max="390" width="239.140625" bestFit="1" customWidth="1"/>
    <col min="391" max="391" width="242.28515625" bestFit="1" customWidth="1"/>
    <col min="392" max="392" width="230.85546875" bestFit="1" customWidth="1"/>
    <col min="393" max="393" width="234" bestFit="1" customWidth="1"/>
    <col min="394" max="394" width="243.140625" bestFit="1" customWidth="1"/>
    <col min="395" max="395" width="246.28515625" bestFit="1" customWidth="1"/>
    <col min="396" max="396" width="195.85546875" bestFit="1" customWidth="1"/>
    <col min="397" max="397" width="199" bestFit="1" customWidth="1"/>
    <col min="398" max="398" width="199.7109375" bestFit="1" customWidth="1"/>
    <col min="399" max="399" width="202.85546875" bestFit="1" customWidth="1"/>
    <col min="400" max="400" width="190.28515625" bestFit="1" customWidth="1"/>
    <col min="401" max="401" width="193.42578125" bestFit="1" customWidth="1"/>
    <col min="402" max="402" width="183.140625" bestFit="1" customWidth="1"/>
    <col min="403" max="403" width="186.28515625" bestFit="1" customWidth="1"/>
    <col min="404" max="404" width="238" bestFit="1" customWidth="1"/>
    <col min="405" max="405" width="241.28515625" bestFit="1" customWidth="1"/>
    <col min="406" max="406" width="238" bestFit="1" customWidth="1"/>
    <col min="407" max="407" width="241.28515625" bestFit="1" customWidth="1"/>
    <col min="408" max="411" width="255.7109375" bestFit="1" customWidth="1"/>
    <col min="412" max="412" width="224" bestFit="1" customWidth="1"/>
    <col min="413" max="413" width="227.140625" bestFit="1" customWidth="1"/>
    <col min="414" max="414" width="236.140625" bestFit="1" customWidth="1"/>
    <col min="415" max="415" width="239.28515625" bestFit="1" customWidth="1"/>
    <col min="416" max="416" width="153.5703125" bestFit="1" customWidth="1"/>
    <col min="417" max="417" width="156.7109375" bestFit="1" customWidth="1"/>
    <col min="418" max="418" width="161" bestFit="1" customWidth="1"/>
    <col min="419" max="419" width="164.140625" bestFit="1" customWidth="1"/>
    <col min="420" max="421" width="255.7109375" bestFit="1" customWidth="1"/>
    <col min="422" max="422" width="177.28515625" bestFit="1" customWidth="1"/>
    <col min="423" max="423" width="180.42578125" bestFit="1" customWidth="1"/>
    <col min="424" max="424" width="146" bestFit="1" customWidth="1"/>
    <col min="425" max="425" width="149.140625" bestFit="1" customWidth="1"/>
    <col min="426" max="426" width="173.140625" bestFit="1" customWidth="1"/>
    <col min="427" max="427" width="176.28515625" bestFit="1" customWidth="1"/>
    <col min="428" max="429" width="255.7109375" bestFit="1" customWidth="1"/>
    <col min="430" max="430" width="228.28515625" bestFit="1" customWidth="1"/>
    <col min="431" max="431" width="231.42578125" bestFit="1" customWidth="1"/>
    <col min="432" max="432" width="208.140625" bestFit="1" customWidth="1"/>
    <col min="433" max="433" width="211.28515625" bestFit="1" customWidth="1"/>
    <col min="434" max="434" width="220.85546875" bestFit="1" customWidth="1"/>
    <col min="435" max="435" width="224" bestFit="1" customWidth="1"/>
    <col min="436" max="436" width="142.42578125" bestFit="1" customWidth="1"/>
    <col min="437" max="437" width="145.7109375" bestFit="1" customWidth="1"/>
    <col min="438" max="438" width="247.42578125" bestFit="1" customWidth="1"/>
    <col min="439" max="439" width="250.5703125" bestFit="1" customWidth="1"/>
    <col min="440" max="440" width="247.85546875" bestFit="1" customWidth="1"/>
    <col min="441" max="441" width="251" bestFit="1" customWidth="1"/>
    <col min="442" max="442" width="186.5703125" bestFit="1" customWidth="1"/>
    <col min="443" max="443" width="189.7109375" bestFit="1" customWidth="1"/>
    <col min="444" max="445" width="255.7109375" bestFit="1" customWidth="1"/>
    <col min="446" max="446" width="148.7109375" bestFit="1" customWidth="1"/>
    <col min="447" max="447" width="151.85546875" bestFit="1" customWidth="1"/>
    <col min="448" max="448" width="180.42578125" bestFit="1" customWidth="1"/>
    <col min="449" max="449" width="183.7109375" bestFit="1" customWidth="1"/>
    <col min="450" max="450" width="142" bestFit="1" customWidth="1"/>
    <col min="451" max="451" width="145.140625" bestFit="1" customWidth="1"/>
    <col min="452" max="452" width="215.42578125" bestFit="1" customWidth="1"/>
    <col min="453" max="453" width="218.5703125" bestFit="1" customWidth="1"/>
    <col min="454" max="455" width="255.7109375" bestFit="1" customWidth="1"/>
    <col min="456" max="456" width="137" bestFit="1" customWidth="1"/>
    <col min="457" max="457" width="140.140625" bestFit="1" customWidth="1"/>
    <col min="458" max="458" width="202.5703125" bestFit="1" customWidth="1"/>
    <col min="459" max="459" width="205.7109375" bestFit="1" customWidth="1"/>
    <col min="460" max="460" width="131.28515625" bestFit="1" customWidth="1"/>
    <col min="461" max="461" width="134.42578125" bestFit="1" customWidth="1"/>
    <col min="462" max="462" width="113.85546875" bestFit="1" customWidth="1"/>
    <col min="463" max="463" width="117.140625" bestFit="1" customWidth="1"/>
    <col min="464" max="464" width="127.28515625" bestFit="1" customWidth="1"/>
    <col min="465" max="465" width="130.42578125" bestFit="1" customWidth="1"/>
    <col min="466" max="467" width="255.7109375" bestFit="1" customWidth="1"/>
    <col min="468" max="468" width="218.5703125" bestFit="1" customWidth="1"/>
    <col min="469" max="469" width="221.7109375" bestFit="1" customWidth="1"/>
    <col min="470" max="471" width="255.7109375" bestFit="1" customWidth="1"/>
    <col min="472" max="472" width="246.140625" bestFit="1" customWidth="1"/>
    <col min="473" max="473" width="249.42578125" bestFit="1" customWidth="1"/>
    <col min="474" max="479" width="255.7109375" bestFit="1" customWidth="1"/>
    <col min="480" max="480" width="246.5703125" bestFit="1" customWidth="1"/>
    <col min="481" max="481" width="249.85546875" bestFit="1" customWidth="1"/>
    <col min="482" max="575" width="255.7109375" bestFit="1" customWidth="1"/>
    <col min="577" max="577" width="5.140625" bestFit="1" customWidth="1"/>
    <col min="578" max="578" width="7.28515625" bestFit="1" customWidth="1"/>
    <col min="579" max="579" width="12.140625" bestFit="1" customWidth="1"/>
  </cols>
  <sheetData>
    <row r="3" spans="1:10">
      <c r="A3" s="29" t="s">
        <v>2132</v>
      </c>
      <c r="B3" s="29" t="s">
        <v>2095</v>
      </c>
    </row>
    <row r="4" spans="1:10">
      <c r="B4" s="28" t="s">
        <v>101</v>
      </c>
      <c r="C4" s="28"/>
      <c r="D4" t="s">
        <v>2133</v>
      </c>
      <c r="E4" s="28" t="s">
        <v>62</v>
      </c>
      <c r="F4" t="s">
        <v>2134</v>
      </c>
      <c r="G4" s="28" t="s">
        <v>78</v>
      </c>
      <c r="H4" t="s">
        <v>2135</v>
      </c>
      <c r="I4" t="s">
        <v>2099</v>
      </c>
      <c r="J4" t="s">
        <v>2136</v>
      </c>
    </row>
    <row r="5" spans="1:10">
      <c r="A5" s="29" t="s">
        <v>2096</v>
      </c>
      <c r="B5" t="s">
        <v>61</v>
      </c>
      <c r="C5" t="s">
        <v>185</v>
      </c>
      <c r="E5" t="s">
        <v>61</v>
      </c>
      <c r="G5" t="s">
        <v>61</v>
      </c>
      <c r="I5" t="s">
        <v>2099</v>
      </c>
    </row>
    <row r="6" spans="1:10">
      <c r="A6" s="30" t="s">
        <v>48</v>
      </c>
      <c r="B6" s="31">
        <v>3</v>
      </c>
      <c r="C6" s="31"/>
      <c r="D6" s="31">
        <v>3</v>
      </c>
      <c r="E6" s="31">
        <v>2</v>
      </c>
      <c r="F6" s="31">
        <v>2</v>
      </c>
      <c r="G6" s="31">
        <v>10</v>
      </c>
      <c r="H6" s="31">
        <v>10</v>
      </c>
      <c r="I6" s="31"/>
      <c r="J6" s="31"/>
    </row>
    <row r="7" spans="1:10">
      <c r="A7" s="30" t="s">
        <v>149</v>
      </c>
      <c r="B7" s="31">
        <v>3</v>
      </c>
      <c r="C7" s="31">
        <v>1</v>
      </c>
      <c r="D7" s="31">
        <v>4</v>
      </c>
      <c r="E7" s="31">
        <v>4</v>
      </c>
      <c r="F7" s="31">
        <v>4</v>
      </c>
      <c r="G7" s="31">
        <v>1</v>
      </c>
      <c r="H7" s="31">
        <v>1</v>
      </c>
      <c r="I7" s="31"/>
      <c r="J7" s="31"/>
    </row>
    <row r="8" spans="1:10">
      <c r="A8" s="30" t="s">
        <v>196</v>
      </c>
      <c r="B8" s="31">
        <v>6</v>
      </c>
      <c r="C8" s="31"/>
      <c r="D8" s="31">
        <v>6</v>
      </c>
      <c r="E8" s="31"/>
      <c r="F8" s="31"/>
      <c r="G8" s="31">
        <v>1</v>
      </c>
      <c r="H8" s="31">
        <v>1</v>
      </c>
      <c r="I8" s="31"/>
      <c r="J8" s="31"/>
    </row>
    <row r="9" spans="1:10">
      <c r="A9" s="30" t="s">
        <v>230</v>
      </c>
      <c r="B9" s="31"/>
      <c r="C9" s="31">
        <v>2</v>
      </c>
      <c r="D9" s="31">
        <v>2</v>
      </c>
      <c r="E9" s="31">
        <v>3</v>
      </c>
      <c r="F9" s="31">
        <v>3</v>
      </c>
      <c r="G9" s="31"/>
      <c r="H9" s="31"/>
      <c r="I9" s="31"/>
      <c r="J9" s="31"/>
    </row>
    <row r="10" spans="1:10">
      <c r="A10" s="30" t="s">
        <v>247</v>
      </c>
      <c r="B10" s="31"/>
      <c r="C10" s="31">
        <v>4</v>
      </c>
      <c r="D10" s="31">
        <v>4</v>
      </c>
      <c r="E10" s="31"/>
      <c r="F10" s="31"/>
      <c r="G10" s="31"/>
      <c r="H10" s="31"/>
      <c r="I10" s="31"/>
      <c r="J10" s="31"/>
    </row>
    <row r="11" spans="1:10">
      <c r="A11" s="30" t="s">
        <v>263</v>
      </c>
      <c r="B11" s="31"/>
      <c r="C11" s="31"/>
      <c r="D11" s="31"/>
      <c r="E11" s="31">
        <v>1</v>
      </c>
      <c r="F11" s="31">
        <v>1</v>
      </c>
      <c r="G11" s="31">
        <v>10</v>
      </c>
      <c r="H11" s="31">
        <v>10</v>
      </c>
      <c r="I11" s="31"/>
      <c r="J11" s="31"/>
    </row>
    <row r="12" spans="1:10">
      <c r="A12" s="30" t="s">
        <v>292</v>
      </c>
      <c r="B12" s="31">
        <v>22</v>
      </c>
      <c r="C12" s="31"/>
      <c r="D12" s="31">
        <v>22</v>
      </c>
      <c r="E12" s="31">
        <v>2</v>
      </c>
      <c r="F12" s="31">
        <v>2</v>
      </c>
      <c r="G12" s="31">
        <v>4</v>
      </c>
      <c r="H12" s="31">
        <v>4</v>
      </c>
      <c r="I12" s="31"/>
      <c r="J12" s="31"/>
    </row>
    <row r="13" spans="1:10">
      <c r="A13" s="30" t="s">
        <v>408</v>
      </c>
      <c r="B13" s="31">
        <v>3</v>
      </c>
      <c r="C13" s="31">
        <v>2</v>
      </c>
      <c r="D13" s="31">
        <v>5</v>
      </c>
      <c r="E13" s="31">
        <v>1</v>
      </c>
      <c r="F13" s="31">
        <v>1</v>
      </c>
      <c r="G13" s="31"/>
      <c r="H13" s="31"/>
      <c r="I13" s="31"/>
      <c r="J13" s="31"/>
    </row>
    <row r="14" spans="1:10">
      <c r="A14" s="30" t="s">
        <v>432</v>
      </c>
      <c r="B14" s="31"/>
      <c r="C14" s="31">
        <v>9</v>
      </c>
      <c r="D14" s="31">
        <v>9</v>
      </c>
      <c r="E14" s="31"/>
      <c r="F14" s="31"/>
      <c r="G14" s="31"/>
      <c r="H14" s="31"/>
      <c r="I14" s="31"/>
      <c r="J14" s="31"/>
    </row>
    <row r="15" spans="1:10">
      <c r="A15" s="30" t="s">
        <v>475</v>
      </c>
      <c r="B15" s="31">
        <v>7</v>
      </c>
      <c r="C15" s="31"/>
      <c r="D15" s="31">
        <v>7</v>
      </c>
      <c r="E15" s="31">
        <v>6</v>
      </c>
      <c r="F15" s="31">
        <v>6</v>
      </c>
      <c r="G15" s="31">
        <v>5</v>
      </c>
      <c r="H15" s="31">
        <v>5</v>
      </c>
      <c r="I15" s="31"/>
      <c r="J15" s="31"/>
    </row>
    <row r="16" spans="1:10">
      <c r="A16" s="30" t="s">
        <v>534</v>
      </c>
      <c r="B16" s="31">
        <v>7</v>
      </c>
      <c r="C16" s="31">
        <v>1</v>
      </c>
      <c r="D16" s="31">
        <v>8</v>
      </c>
      <c r="E16" s="31">
        <v>3</v>
      </c>
      <c r="F16" s="31">
        <v>3</v>
      </c>
      <c r="G16" s="31">
        <v>2</v>
      </c>
      <c r="H16" s="31">
        <v>2</v>
      </c>
      <c r="I16" s="31"/>
      <c r="J16" s="31"/>
    </row>
    <row r="17" spans="1:10">
      <c r="A17" s="30" t="s">
        <v>583</v>
      </c>
      <c r="B17" s="31"/>
      <c r="C17" s="31">
        <v>3</v>
      </c>
      <c r="D17" s="31">
        <v>3</v>
      </c>
      <c r="E17" s="31">
        <v>3</v>
      </c>
      <c r="F17" s="31">
        <v>3</v>
      </c>
      <c r="G17" s="31"/>
      <c r="H17" s="31"/>
      <c r="I17" s="31"/>
      <c r="J17" s="31"/>
    </row>
    <row r="18" spans="1:10">
      <c r="A18" s="30" t="s">
        <v>606</v>
      </c>
      <c r="B18" s="31"/>
      <c r="C18" s="31">
        <v>4</v>
      </c>
      <c r="D18" s="31">
        <v>4</v>
      </c>
      <c r="E18" s="31">
        <v>3</v>
      </c>
      <c r="F18" s="31">
        <v>3</v>
      </c>
      <c r="G18" s="31"/>
      <c r="H18" s="31"/>
      <c r="I18" s="31"/>
      <c r="J18" s="31"/>
    </row>
    <row r="19" spans="1:10">
      <c r="A19" s="30" t="s">
        <v>630</v>
      </c>
      <c r="B19" s="31">
        <v>5</v>
      </c>
      <c r="C19" s="31"/>
      <c r="D19" s="31">
        <v>5</v>
      </c>
      <c r="E19" s="31"/>
      <c r="F19" s="31"/>
      <c r="G19" s="31">
        <v>3</v>
      </c>
      <c r="H19" s="31">
        <v>3</v>
      </c>
      <c r="I19" s="31"/>
      <c r="J19" s="31"/>
    </row>
    <row r="20" spans="1:10">
      <c r="A20" s="30" t="s">
        <v>653</v>
      </c>
      <c r="B20" s="31"/>
      <c r="C20" s="31">
        <v>2</v>
      </c>
      <c r="D20" s="31">
        <v>2</v>
      </c>
      <c r="E20" s="31">
        <v>1</v>
      </c>
      <c r="F20" s="31">
        <v>1</v>
      </c>
      <c r="G20" s="31"/>
      <c r="H20" s="31"/>
      <c r="I20" s="31"/>
      <c r="J20" s="31"/>
    </row>
    <row r="21" spans="1:10">
      <c r="A21" s="30" t="s">
        <v>661</v>
      </c>
      <c r="B21" s="31">
        <v>5</v>
      </c>
      <c r="C21" s="31">
        <v>1</v>
      </c>
      <c r="D21" s="31">
        <v>6</v>
      </c>
      <c r="E21" s="31">
        <v>4</v>
      </c>
      <c r="F21" s="31">
        <v>4</v>
      </c>
      <c r="G21" s="31">
        <v>1</v>
      </c>
      <c r="H21" s="31">
        <v>1</v>
      </c>
      <c r="I21" s="31"/>
      <c r="J21" s="31"/>
    </row>
    <row r="22" spans="1:10">
      <c r="A22" s="30" t="s">
        <v>705</v>
      </c>
      <c r="B22" s="31"/>
      <c r="C22" s="31">
        <v>6</v>
      </c>
      <c r="D22" s="31">
        <v>6</v>
      </c>
      <c r="E22" s="31"/>
      <c r="F22" s="31"/>
      <c r="G22" s="31"/>
      <c r="H22" s="31"/>
      <c r="I22" s="31"/>
      <c r="J22" s="31"/>
    </row>
    <row r="23" spans="1:10">
      <c r="A23" s="30" t="s">
        <v>725</v>
      </c>
      <c r="B23" s="31">
        <v>13</v>
      </c>
      <c r="C23" s="31"/>
      <c r="D23" s="31">
        <v>13</v>
      </c>
      <c r="E23" s="31">
        <v>4</v>
      </c>
      <c r="F23" s="31">
        <v>4</v>
      </c>
      <c r="G23" s="31">
        <v>7</v>
      </c>
      <c r="H23" s="31">
        <v>7</v>
      </c>
      <c r="I23" s="31"/>
      <c r="J23" s="31"/>
    </row>
    <row r="24" spans="1:10">
      <c r="A24" s="30" t="s">
        <v>814</v>
      </c>
      <c r="B24" s="31"/>
      <c r="C24" s="31">
        <v>5</v>
      </c>
      <c r="D24" s="31">
        <v>5</v>
      </c>
      <c r="E24" s="31"/>
      <c r="F24" s="31"/>
      <c r="G24" s="31"/>
      <c r="H24" s="31"/>
      <c r="I24" s="31"/>
      <c r="J24" s="31"/>
    </row>
    <row r="25" spans="1:10">
      <c r="A25" s="30" t="s">
        <v>828</v>
      </c>
      <c r="B25" s="31"/>
      <c r="C25" s="31"/>
      <c r="D25" s="31"/>
      <c r="E25" s="31">
        <v>2</v>
      </c>
      <c r="F25" s="31">
        <v>2</v>
      </c>
      <c r="G25" s="31"/>
      <c r="H25" s="31"/>
      <c r="I25" s="31"/>
      <c r="J25" s="31"/>
    </row>
    <row r="26" spans="1:10">
      <c r="A26" s="30" t="s">
        <v>835</v>
      </c>
      <c r="B26" s="31">
        <v>4</v>
      </c>
      <c r="C26" s="31"/>
      <c r="D26" s="31">
        <v>4</v>
      </c>
      <c r="E26" s="31">
        <v>1</v>
      </c>
      <c r="F26" s="31">
        <v>1</v>
      </c>
      <c r="G26" s="31">
        <v>2</v>
      </c>
      <c r="H26" s="31">
        <v>2</v>
      </c>
      <c r="I26" s="31"/>
      <c r="J26" s="31"/>
    </row>
    <row r="27" spans="1:10">
      <c r="A27" s="30" t="s">
        <v>862</v>
      </c>
      <c r="B27" s="31"/>
      <c r="C27" s="31">
        <v>6</v>
      </c>
      <c r="D27" s="31">
        <v>6</v>
      </c>
      <c r="E27" s="31">
        <v>2</v>
      </c>
      <c r="F27" s="31">
        <v>2</v>
      </c>
      <c r="G27" s="31"/>
      <c r="H27" s="31"/>
      <c r="I27" s="31"/>
      <c r="J27" s="31"/>
    </row>
    <row r="28" spans="1:10">
      <c r="A28" s="30" t="s">
        <v>889</v>
      </c>
      <c r="B28" s="31">
        <v>11</v>
      </c>
      <c r="C28" s="31"/>
      <c r="D28" s="31">
        <v>11</v>
      </c>
      <c r="E28" s="31">
        <v>5</v>
      </c>
      <c r="F28" s="31">
        <v>5</v>
      </c>
      <c r="G28" s="31">
        <v>4</v>
      </c>
      <c r="H28" s="31">
        <v>4</v>
      </c>
      <c r="I28" s="31"/>
      <c r="J28" s="31"/>
    </row>
    <row r="29" spans="1:10">
      <c r="A29" s="30" t="s">
        <v>964</v>
      </c>
      <c r="B29" s="31"/>
      <c r="C29" s="31">
        <v>2</v>
      </c>
      <c r="D29" s="31">
        <v>2</v>
      </c>
      <c r="E29" s="31">
        <v>4</v>
      </c>
      <c r="F29" s="31">
        <v>4</v>
      </c>
      <c r="G29" s="31"/>
      <c r="H29" s="31"/>
      <c r="I29" s="31"/>
      <c r="J29" s="31"/>
    </row>
    <row r="30" spans="1:10">
      <c r="A30" s="30" t="s">
        <v>982</v>
      </c>
      <c r="B30" s="31"/>
      <c r="C30" s="31"/>
      <c r="D30" s="31"/>
      <c r="E30" s="31">
        <v>1</v>
      </c>
      <c r="F30" s="31">
        <v>1</v>
      </c>
      <c r="G30" s="31">
        <v>6</v>
      </c>
      <c r="H30" s="31">
        <v>6</v>
      </c>
      <c r="I30" s="31"/>
      <c r="J30" s="31"/>
    </row>
    <row r="31" spans="1:10">
      <c r="A31" s="30" t="s">
        <v>1000</v>
      </c>
      <c r="B31" s="31"/>
      <c r="C31" s="31">
        <v>10</v>
      </c>
      <c r="D31" s="31">
        <v>10</v>
      </c>
      <c r="E31" s="31"/>
      <c r="F31" s="31"/>
      <c r="G31" s="31"/>
      <c r="H31" s="31"/>
      <c r="I31" s="31"/>
      <c r="J31" s="31"/>
    </row>
    <row r="32" spans="1:10">
      <c r="A32" s="30" t="s">
        <v>1031</v>
      </c>
      <c r="B32" s="31"/>
      <c r="C32" s="31">
        <v>8</v>
      </c>
      <c r="D32" s="31">
        <v>8</v>
      </c>
      <c r="E32" s="31">
        <v>2</v>
      </c>
      <c r="F32" s="31">
        <v>2</v>
      </c>
      <c r="G32" s="31">
        <v>1</v>
      </c>
      <c r="H32" s="31">
        <v>1</v>
      </c>
      <c r="I32" s="31"/>
      <c r="J32" s="31"/>
    </row>
    <row r="33" spans="1:10">
      <c r="A33" s="30" t="s">
        <v>1064</v>
      </c>
      <c r="B33" s="31">
        <v>8</v>
      </c>
      <c r="C33" s="31"/>
      <c r="D33" s="31">
        <v>8</v>
      </c>
      <c r="E33" s="31">
        <v>5</v>
      </c>
      <c r="F33" s="31">
        <v>5</v>
      </c>
      <c r="G33" s="31">
        <v>6</v>
      </c>
      <c r="H33" s="31">
        <v>6</v>
      </c>
      <c r="I33" s="31"/>
      <c r="J33" s="31"/>
    </row>
    <row r="34" spans="1:10">
      <c r="A34" s="30" t="s">
        <v>1119</v>
      </c>
      <c r="B34" s="31">
        <v>3</v>
      </c>
      <c r="C34" s="31">
        <v>6</v>
      </c>
      <c r="D34" s="31">
        <v>9</v>
      </c>
      <c r="E34" s="31">
        <v>4</v>
      </c>
      <c r="F34" s="31">
        <v>4</v>
      </c>
      <c r="G34" s="31"/>
      <c r="H34" s="31"/>
      <c r="I34" s="31"/>
      <c r="J34" s="31"/>
    </row>
    <row r="35" spans="1:10">
      <c r="A35" s="30" t="s">
        <v>1161</v>
      </c>
      <c r="B35" s="31">
        <v>7</v>
      </c>
      <c r="C35" s="31"/>
      <c r="D35" s="31">
        <v>7</v>
      </c>
      <c r="E35" s="31">
        <v>1</v>
      </c>
      <c r="F35" s="31">
        <v>1</v>
      </c>
      <c r="G35" s="31">
        <v>4</v>
      </c>
      <c r="H35" s="31">
        <v>4</v>
      </c>
      <c r="I35" s="31"/>
      <c r="J35" s="31"/>
    </row>
    <row r="36" spans="1:10">
      <c r="A36" s="30" t="s">
        <v>1203</v>
      </c>
      <c r="B36" s="31"/>
      <c r="C36" s="31">
        <v>3</v>
      </c>
      <c r="D36" s="31">
        <v>3</v>
      </c>
      <c r="E36" s="31">
        <v>2</v>
      </c>
      <c r="F36" s="31">
        <v>2</v>
      </c>
      <c r="G36" s="31"/>
      <c r="H36" s="31"/>
      <c r="I36" s="31"/>
      <c r="J36" s="31"/>
    </row>
    <row r="37" spans="1:10">
      <c r="A37" s="30" t="s">
        <v>1221</v>
      </c>
      <c r="B37" s="31">
        <v>6</v>
      </c>
      <c r="C37" s="31"/>
      <c r="D37" s="31">
        <v>6</v>
      </c>
      <c r="E37" s="31">
        <v>1</v>
      </c>
      <c r="F37" s="31">
        <v>1</v>
      </c>
      <c r="G37" s="31">
        <v>1</v>
      </c>
      <c r="H37" s="31">
        <v>1</v>
      </c>
      <c r="I37" s="31">
        <v>1</v>
      </c>
      <c r="J37" s="31">
        <v>1</v>
      </c>
    </row>
    <row r="38" spans="1:10">
      <c r="A38" s="30" t="s">
        <v>1240</v>
      </c>
      <c r="B38" s="31">
        <v>3</v>
      </c>
      <c r="C38" s="31"/>
      <c r="D38" s="31">
        <v>3</v>
      </c>
      <c r="E38" s="31">
        <v>3</v>
      </c>
      <c r="F38" s="31">
        <v>3</v>
      </c>
      <c r="G38" s="31">
        <v>5</v>
      </c>
      <c r="H38" s="31">
        <v>5</v>
      </c>
      <c r="I38" s="31"/>
      <c r="J38" s="31"/>
    </row>
    <row r="39" spans="1:10">
      <c r="A39" s="30" t="s">
        <v>1259</v>
      </c>
      <c r="B39" s="31">
        <v>5</v>
      </c>
      <c r="C39" s="31"/>
      <c r="D39" s="31">
        <v>5</v>
      </c>
      <c r="E39" s="31">
        <v>2</v>
      </c>
      <c r="F39" s="31">
        <v>2</v>
      </c>
      <c r="G39" s="31">
        <v>7</v>
      </c>
      <c r="H39" s="31">
        <v>7</v>
      </c>
      <c r="I39" s="31"/>
      <c r="J39" s="31"/>
    </row>
    <row r="40" spans="1:10">
      <c r="A40" s="30" t="s">
        <v>1302</v>
      </c>
      <c r="B40" s="31">
        <v>7</v>
      </c>
      <c r="C40" s="31">
        <v>2</v>
      </c>
      <c r="D40" s="31">
        <v>9</v>
      </c>
      <c r="E40" s="31">
        <v>1</v>
      </c>
      <c r="F40" s="31">
        <v>1</v>
      </c>
      <c r="G40" s="31">
        <v>1</v>
      </c>
      <c r="H40" s="31">
        <v>1</v>
      </c>
      <c r="I40" s="31"/>
      <c r="J40" s="31"/>
    </row>
    <row r="41" spans="1:10">
      <c r="A41" s="30" t="s">
        <v>1344</v>
      </c>
      <c r="B41" s="31"/>
      <c r="C41" s="31"/>
      <c r="D41" s="31"/>
      <c r="E41" s="31">
        <v>1</v>
      </c>
      <c r="F41" s="31">
        <v>1</v>
      </c>
      <c r="G41" s="31">
        <v>8</v>
      </c>
      <c r="H41" s="31">
        <v>8</v>
      </c>
      <c r="I41" s="31"/>
      <c r="J41" s="31"/>
    </row>
    <row r="42" spans="1:10">
      <c r="A42" s="30" t="s">
        <v>1362</v>
      </c>
      <c r="B42" s="31">
        <v>10</v>
      </c>
      <c r="C42" s="31"/>
      <c r="D42" s="31">
        <v>10</v>
      </c>
      <c r="E42" s="31">
        <v>1</v>
      </c>
      <c r="F42" s="31">
        <v>1</v>
      </c>
      <c r="G42" s="31">
        <v>6</v>
      </c>
      <c r="H42" s="31">
        <v>6</v>
      </c>
      <c r="I42" s="31"/>
      <c r="J42" s="31"/>
    </row>
    <row r="43" spans="1:10">
      <c r="A43" s="30" t="s">
        <v>1426</v>
      </c>
      <c r="B43" s="31"/>
      <c r="C43" s="31">
        <v>5</v>
      </c>
      <c r="D43" s="31">
        <v>5</v>
      </c>
      <c r="E43" s="31">
        <v>1</v>
      </c>
      <c r="F43" s="31">
        <v>1</v>
      </c>
      <c r="G43" s="31">
        <v>1</v>
      </c>
      <c r="H43" s="31">
        <v>1</v>
      </c>
      <c r="I43" s="31"/>
      <c r="J43" s="31"/>
    </row>
    <row r="44" spans="1:10">
      <c r="A44" s="30" t="s">
        <v>1451</v>
      </c>
      <c r="B44" s="31"/>
      <c r="C44" s="31">
        <v>2</v>
      </c>
      <c r="D44" s="31">
        <v>2</v>
      </c>
      <c r="E44" s="31">
        <v>2</v>
      </c>
      <c r="F44" s="31">
        <v>2</v>
      </c>
      <c r="G44" s="31"/>
      <c r="H44" s="31"/>
      <c r="I44" s="31"/>
      <c r="J44" s="31"/>
    </row>
    <row r="45" spans="1:10">
      <c r="A45" s="30" t="s">
        <v>1463</v>
      </c>
      <c r="B45" s="31"/>
      <c r="C45" s="31">
        <v>2</v>
      </c>
      <c r="D45" s="31">
        <v>2</v>
      </c>
      <c r="E45" s="31">
        <v>2</v>
      </c>
      <c r="F45" s="31">
        <v>2</v>
      </c>
      <c r="G45" s="31"/>
      <c r="H45" s="31"/>
      <c r="I45" s="31"/>
      <c r="J45" s="31"/>
    </row>
    <row r="46" spans="1:10">
      <c r="A46" s="30" t="s">
        <v>1477</v>
      </c>
      <c r="B46" s="31"/>
      <c r="C46" s="31">
        <v>6</v>
      </c>
      <c r="D46" s="31">
        <v>6</v>
      </c>
      <c r="E46" s="31">
        <v>2</v>
      </c>
      <c r="F46" s="31">
        <v>2</v>
      </c>
      <c r="G46" s="31"/>
      <c r="H46" s="31"/>
      <c r="I46" s="31"/>
      <c r="J46" s="31"/>
    </row>
    <row r="47" spans="1:10">
      <c r="A47" s="30" t="s">
        <v>1510</v>
      </c>
      <c r="B47" s="31">
        <v>6</v>
      </c>
      <c r="C47" s="31"/>
      <c r="D47" s="31">
        <v>6</v>
      </c>
      <c r="E47" s="31">
        <v>9</v>
      </c>
      <c r="F47" s="31">
        <v>9</v>
      </c>
      <c r="G47" s="31">
        <v>7</v>
      </c>
      <c r="H47" s="31">
        <v>7</v>
      </c>
      <c r="I47" s="31"/>
      <c r="J47" s="31"/>
    </row>
    <row r="48" spans="1:10">
      <c r="A48" s="30" t="s">
        <v>1572</v>
      </c>
      <c r="B48" s="31"/>
      <c r="C48" s="31">
        <v>10</v>
      </c>
      <c r="D48" s="31">
        <v>10</v>
      </c>
      <c r="E48" s="31">
        <v>2</v>
      </c>
      <c r="F48" s="31">
        <v>2</v>
      </c>
      <c r="G48" s="31"/>
      <c r="H48" s="31"/>
      <c r="I48" s="31"/>
      <c r="J48" s="31"/>
    </row>
    <row r="49" spans="1:10">
      <c r="A49" s="30" t="s">
        <v>1618</v>
      </c>
      <c r="B49" s="31">
        <v>8</v>
      </c>
      <c r="C49" s="31"/>
      <c r="D49" s="31">
        <v>8</v>
      </c>
      <c r="E49" s="31">
        <v>5</v>
      </c>
      <c r="F49" s="31">
        <v>5</v>
      </c>
      <c r="G49" s="31">
        <v>1</v>
      </c>
      <c r="H49" s="31">
        <v>1</v>
      </c>
      <c r="I49" s="31"/>
      <c r="J49" s="31"/>
    </row>
    <row r="50" spans="1:10">
      <c r="A50" s="30" t="s">
        <v>1662</v>
      </c>
      <c r="B50" s="31"/>
      <c r="C50" s="31"/>
      <c r="D50" s="31"/>
      <c r="E50" s="31">
        <v>1</v>
      </c>
      <c r="F50" s="31">
        <v>1</v>
      </c>
      <c r="G50" s="31">
        <v>7</v>
      </c>
      <c r="H50" s="31">
        <v>7</v>
      </c>
      <c r="I50" s="31"/>
      <c r="J50" s="31"/>
    </row>
    <row r="51" spans="1:10">
      <c r="A51" s="30" t="s">
        <v>1675</v>
      </c>
      <c r="B51" s="31"/>
      <c r="C51" s="31">
        <v>1</v>
      </c>
      <c r="D51" s="31">
        <v>1</v>
      </c>
      <c r="E51" s="31">
        <v>2</v>
      </c>
      <c r="F51" s="31">
        <v>2</v>
      </c>
      <c r="G51" s="31"/>
      <c r="H51" s="31"/>
      <c r="I51" s="31"/>
      <c r="J51" s="31"/>
    </row>
    <row r="52" spans="1:10">
      <c r="A52" s="30" t="s">
        <v>1686</v>
      </c>
      <c r="B52" s="31"/>
      <c r="C52" s="31">
        <v>1</v>
      </c>
      <c r="D52" s="31">
        <v>1</v>
      </c>
      <c r="E52" s="31">
        <v>2</v>
      </c>
      <c r="F52" s="31">
        <v>2</v>
      </c>
      <c r="G52" s="31"/>
      <c r="H52" s="31"/>
      <c r="I52" s="31"/>
      <c r="J52" s="31"/>
    </row>
    <row r="53" spans="1:10">
      <c r="A53" s="30" t="s">
        <v>1693</v>
      </c>
      <c r="B53" s="31">
        <v>9</v>
      </c>
      <c r="C53" s="31">
        <v>1</v>
      </c>
      <c r="D53" s="31">
        <v>10</v>
      </c>
      <c r="E53" s="31"/>
      <c r="F53" s="31"/>
      <c r="G53" s="31">
        <v>5</v>
      </c>
      <c r="H53" s="31">
        <v>5</v>
      </c>
      <c r="I53" s="31"/>
      <c r="J53" s="31"/>
    </row>
    <row r="54" spans="1:10">
      <c r="A54" s="30" t="s">
        <v>1739</v>
      </c>
      <c r="B54" s="31">
        <v>3</v>
      </c>
      <c r="C54" s="31"/>
      <c r="D54" s="31">
        <v>3</v>
      </c>
      <c r="E54" s="31">
        <v>5</v>
      </c>
      <c r="F54" s="31">
        <v>5</v>
      </c>
      <c r="G54" s="31">
        <v>1</v>
      </c>
      <c r="H54" s="31">
        <v>1</v>
      </c>
      <c r="I54" s="31"/>
      <c r="J54" s="31"/>
    </row>
    <row r="55" spans="1:10">
      <c r="A55" s="30" t="s">
        <v>1766</v>
      </c>
      <c r="B55" s="31"/>
      <c r="C55" s="31">
        <v>6</v>
      </c>
      <c r="D55" s="31">
        <v>6</v>
      </c>
      <c r="E55" s="31">
        <v>2</v>
      </c>
      <c r="F55" s="31">
        <v>2</v>
      </c>
      <c r="G55" s="31"/>
      <c r="H55" s="31"/>
      <c r="I55" s="31"/>
      <c r="J55" s="31"/>
    </row>
    <row r="56" spans="1:10">
      <c r="A56" s="30" t="s">
        <v>1793</v>
      </c>
      <c r="B56" s="31"/>
      <c r="C56" s="31">
        <v>6</v>
      </c>
      <c r="D56" s="31">
        <v>6</v>
      </c>
      <c r="E56" s="31">
        <v>3</v>
      </c>
      <c r="F56" s="31">
        <v>3</v>
      </c>
      <c r="G56" s="31"/>
      <c r="H56" s="31"/>
      <c r="I56" s="31"/>
      <c r="J56" s="31"/>
    </row>
    <row r="57" spans="1:10">
      <c r="A57" s="30" t="s">
        <v>1826</v>
      </c>
      <c r="B57" s="31">
        <v>3</v>
      </c>
      <c r="C57" s="31">
        <v>3</v>
      </c>
      <c r="D57" s="31">
        <v>6</v>
      </c>
      <c r="E57" s="31">
        <v>4</v>
      </c>
      <c r="F57" s="31">
        <v>4</v>
      </c>
      <c r="G57" s="31">
        <v>2</v>
      </c>
      <c r="H57" s="31">
        <v>2</v>
      </c>
      <c r="I57" s="31"/>
      <c r="J57" s="31"/>
    </row>
    <row r="58" spans="1:10">
      <c r="A58" s="30" t="s">
        <v>1868</v>
      </c>
      <c r="B58" s="31"/>
      <c r="C58" s="31">
        <v>1</v>
      </c>
      <c r="D58" s="31">
        <v>1</v>
      </c>
      <c r="E58" s="31"/>
      <c r="F58" s="31"/>
      <c r="G58" s="31"/>
      <c r="H58" s="31"/>
      <c r="I58" s="31"/>
      <c r="J58" s="31"/>
    </row>
    <row r="59" spans="1:10">
      <c r="A59" s="30" t="s">
        <v>1872</v>
      </c>
      <c r="B59" s="31">
        <v>5</v>
      </c>
      <c r="C59" s="31"/>
      <c r="D59" s="31">
        <v>5</v>
      </c>
      <c r="E59" s="31">
        <v>4</v>
      </c>
      <c r="F59" s="31">
        <v>4</v>
      </c>
      <c r="G59" s="31">
        <v>9</v>
      </c>
      <c r="H59" s="31">
        <v>9</v>
      </c>
      <c r="I59" s="31"/>
      <c r="J59" s="31"/>
    </row>
    <row r="60" spans="1:10">
      <c r="A60" s="30" t="s">
        <v>1920</v>
      </c>
      <c r="B60" s="31"/>
      <c r="C60" s="31">
        <v>1</v>
      </c>
      <c r="D60" s="31">
        <v>1</v>
      </c>
      <c r="E60" s="31"/>
      <c r="F60" s="31"/>
      <c r="G60" s="31"/>
      <c r="H60" s="31"/>
      <c r="I60" s="31"/>
      <c r="J60" s="31"/>
    </row>
    <row r="61" spans="1:10">
      <c r="A61" s="30" t="s">
        <v>1925</v>
      </c>
      <c r="B61" s="31">
        <v>3</v>
      </c>
      <c r="C61" s="31"/>
      <c r="D61" s="31">
        <v>3</v>
      </c>
      <c r="E61" s="31">
        <v>4</v>
      </c>
      <c r="F61" s="31">
        <v>4</v>
      </c>
      <c r="G61" s="31">
        <v>1</v>
      </c>
      <c r="H61" s="31">
        <v>1</v>
      </c>
      <c r="I61" s="31"/>
      <c r="J61" s="31"/>
    </row>
    <row r="62" spans="1:10">
      <c r="A62" s="30" t="s">
        <v>1949</v>
      </c>
      <c r="B62" s="31">
        <v>3</v>
      </c>
      <c r="C62" s="31"/>
      <c r="D62" s="31">
        <v>3</v>
      </c>
      <c r="E62" s="31">
        <v>5</v>
      </c>
      <c r="F62" s="31">
        <v>5</v>
      </c>
      <c r="G62" s="31">
        <v>2</v>
      </c>
      <c r="H62" s="31">
        <v>2</v>
      </c>
      <c r="I62" s="31"/>
      <c r="J62" s="31"/>
    </row>
    <row r="63" spans="1:10">
      <c r="A63" s="30" t="s">
        <v>1975</v>
      </c>
      <c r="B63" s="31">
        <v>10</v>
      </c>
      <c r="C63" s="31"/>
      <c r="D63" s="31">
        <v>10</v>
      </c>
      <c r="E63" s="31">
        <v>6</v>
      </c>
      <c r="F63" s="31">
        <v>6</v>
      </c>
      <c r="G63" s="31">
        <v>5</v>
      </c>
      <c r="H63" s="31">
        <v>5</v>
      </c>
      <c r="I63" s="31"/>
      <c r="J63" s="31"/>
    </row>
    <row r="64" spans="1:10">
      <c r="A64" s="30" t="s">
        <v>2030</v>
      </c>
      <c r="B64" s="31">
        <v>4</v>
      </c>
      <c r="C64" s="31"/>
      <c r="D64" s="31">
        <v>4</v>
      </c>
      <c r="E64" s="31">
        <v>1</v>
      </c>
      <c r="F64" s="31">
        <v>1</v>
      </c>
      <c r="G64" s="31">
        <v>3</v>
      </c>
      <c r="H64" s="31">
        <v>3</v>
      </c>
      <c r="I64" s="31"/>
      <c r="J64" s="31"/>
    </row>
    <row r="65" spans="1:10">
      <c r="A65" s="30" t="s">
        <v>2054</v>
      </c>
      <c r="B65" s="31">
        <v>4</v>
      </c>
      <c r="C65" s="31"/>
      <c r="D65" s="31">
        <v>4</v>
      </c>
      <c r="E65" s="31">
        <v>7</v>
      </c>
      <c r="F65" s="31">
        <v>7</v>
      </c>
      <c r="G65" s="31">
        <v>5</v>
      </c>
      <c r="H65" s="31">
        <v>5</v>
      </c>
      <c r="I65" s="31"/>
      <c r="J65" s="31"/>
    </row>
    <row r="66" spans="1:10">
      <c r="A66" s="30" t="s">
        <v>2092</v>
      </c>
      <c r="B66" s="31">
        <v>196</v>
      </c>
      <c r="C66" s="31">
        <v>122</v>
      </c>
      <c r="D66" s="31">
        <v>318</v>
      </c>
      <c r="E66" s="31">
        <v>144</v>
      </c>
      <c r="F66" s="31">
        <v>144</v>
      </c>
      <c r="G66" s="31">
        <v>144</v>
      </c>
      <c r="H66" s="31">
        <v>144</v>
      </c>
      <c r="I66" s="31">
        <v>1</v>
      </c>
      <c r="J66" s="31">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BP571"/>
  <sheetViews>
    <sheetView zoomScale="60" zoomScaleNormal="60" workbookViewId="0">
      <pane xSplit="12" ySplit="2" topLeftCell="AY564" activePane="bottomRight" state="frozen"/>
      <selection activeCell="D1" sqref="D1"/>
      <selection pane="topRight" activeCell="D1" sqref="D1"/>
      <selection pane="bottomLeft" activeCell="D1" sqref="D1"/>
      <selection pane="bottomRight" activeCell="D1" sqref="D1"/>
    </sheetView>
  </sheetViews>
  <sheetFormatPr defaultColWidth="8.85546875" defaultRowHeight="15"/>
  <cols>
    <col min="1" max="1" width="14.5703125" style="47" customWidth="1"/>
    <col min="2" max="2" width="11.85546875" style="47" customWidth="1"/>
    <col min="3" max="4" width="8.85546875" style="47" customWidth="1"/>
    <col min="5" max="5" width="12.7109375" style="47" customWidth="1"/>
    <col min="6" max="6" width="7" style="47" customWidth="1"/>
    <col min="7" max="7" width="12.7109375" style="47" customWidth="1"/>
    <col min="8" max="8" width="7.42578125" style="47" customWidth="1"/>
    <col min="9" max="10" width="8.85546875" style="47" customWidth="1"/>
    <col min="11" max="11" width="13.28515625" style="47" customWidth="1"/>
    <col min="12" max="12" width="14.28515625" style="47" customWidth="1"/>
    <col min="13" max="14" width="3.140625" style="47" customWidth="1"/>
    <col min="15" max="15" width="2.7109375" style="47" customWidth="1"/>
    <col min="16" max="16" width="10.85546875" style="47" customWidth="1"/>
    <col min="17" max="17" width="7" style="47" customWidth="1"/>
    <col min="18" max="18" width="13.5703125" style="47" customWidth="1"/>
    <col min="19" max="19" width="12.140625" style="47" customWidth="1"/>
    <col min="20" max="20" width="61.5703125" style="47" customWidth="1"/>
    <col min="21" max="21" width="73.7109375" style="47" customWidth="1"/>
    <col min="22" max="22" width="11.85546875" style="47" customWidth="1"/>
    <col min="23" max="23" width="14.140625" style="47" customWidth="1"/>
    <col min="24" max="24" width="64.5703125" style="47" customWidth="1"/>
    <col min="25" max="25" width="49" style="47" customWidth="1"/>
    <col min="26" max="26" width="26.42578125" style="47" customWidth="1"/>
    <col min="27" max="28" width="19.28515625" style="47" customWidth="1"/>
    <col min="29" max="29" width="3" style="47" customWidth="1"/>
    <col min="30" max="30" width="2.7109375" style="47" customWidth="1"/>
    <col min="31" max="31" width="2.5703125" style="47" customWidth="1"/>
    <col min="32" max="32" width="10.85546875" style="47" customWidth="1"/>
    <col min="33" max="33" width="7" style="47" customWidth="1"/>
    <col min="34" max="34" width="13.5703125" style="47" customWidth="1"/>
    <col min="35" max="35" width="12.140625" style="47" customWidth="1"/>
    <col min="36" max="36" width="15.28515625" style="47" customWidth="1"/>
    <col min="37" max="38" width="12.140625" style="47" customWidth="1"/>
    <col min="39" max="39" width="64.5703125" style="9" customWidth="1"/>
    <col min="40" max="41" width="64.5703125" style="9" hidden="1" customWidth="1"/>
    <col min="42" max="42" width="26.42578125" style="47" hidden="1" customWidth="1"/>
    <col min="43" max="44" width="19.28515625" style="47" hidden="1" customWidth="1"/>
    <col min="45" max="45" width="8.7109375" style="47" hidden="1" customWidth="1"/>
    <col min="46" max="46" width="11.7109375" style="47" hidden="1" customWidth="1"/>
    <col min="47" max="47" width="11" style="47" hidden="1" customWidth="1"/>
    <col min="48" max="48" width="11.5703125" style="47" hidden="1" customWidth="1"/>
    <col min="49" max="49" width="11.140625" style="47" hidden="1" customWidth="1"/>
    <col min="50" max="50" width="8.85546875" style="47"/>
    <col min="51" max="52" width="50.7109375" style="47" customWidth="1"/>
    <col min="53" max="59" width="20.7109375" style="47" customWidth="1"/>
    <col min="60" max="61" width="60.7109375" style="47" customWidth="1"/>
    <col min="62" max="68" width="20.7109375" style="47" customWidth="1"/>
    <col min="69" max="16384" width="8.85546875" style="47"/>
  </cols>
  <sheetData>
    <row r="1" spans="1:68" s="46" customFormat="1" ht="15.6" customHeight="1">
      <c r="A1" s="15" t="s">
        <v>0</v>
      </c>
      <c r="B1" s="15"/>
      <c r="C1" s="15"/>
      <c r="D1" s="15"/>
      <c r="E1" s="15"/>
      <c r="F1" s="15"/>
      <c r="G1" s="15"/>
      <c r="H1" s="15"/>
      <c r="I1" s="15"/>
      <c r="J1" s="15"/>
      <c r="K1" s="15"/>
      <c r="L1" s="15"/>
      <c r="M1" s="68" t="s">
        <v>2106</v>
      </c>
      <c r="N1" s="68"/>
      <c r="O1" s="68"/>
      <c r="P1" s="68"/>
      <c r="Q1" s="68"/>
      <c r="R1" s="68"/>
      <c r="S1" s="68"/>
      <c r="T1" s="68"/>
      <c r="U1" s="68"/>
      <c r="V1" s="68"/>
      <c r="W1" s="68"/>
      <c r="X1" s="76" t="s">
        <v>2107</v>
      </c>
      <c r="Y1" s="76"/>
      <c r="Z1" s="68"/>
      <c r="AA1" s="68"/>
      <c r="AB1" s="68"/>
      <c r="AC1" s="75" t="s">
        <v>2108</v>
      </c>
      <c r="AD1" s="75"/>
      <c r="AE1" s="75"/>
      <c r="AF1" s="75"/>
      <c r="AG1" s="75"/>
      <c r="AH1" s="75"/>
      <c r="AI1" s="75"/>
      <c r="AJ1" s="75"/>
      <c r="AK1" s="75"/>
      <c r="AL1" s="75"/>
      <c r="AM1" s="75"/>
      <c r="AN1" s="75"/>
      <c r="AO1" s="75"/>
      <c r="AP1" s="75"/>
      <c r="AQ1" s="75"/>
      <c r="AR1" s="75"/>
      <c r="AS1" s="75"/>
      <c r="AT1" s="75"/>
      <c r="AU1" s="75"/>
      <c r="AV1" s="75"/>
      <c r="AW1" s="75"/>
      <c r="AY1" s="46" t="s">
        <v>2137</v>
      </c>
    </row>
    <row r="2" spans="1:68" s="1" customFormat="1" ht="78.75">
      <c r="A2" s="12" t="s">
        <v>2</v>
      </c>
      <c r="B2" s="12" t="s">
        <v>3</v>
      </c>
      <c r="C2" s="12" t="s">
        <v>4</v>
      </c>
      <c r="D2" s="12" t="s">
        <v>5</v>
      </c>
      <c r="E2" s="2" t="s">
        <v>6</v>
      </c>
      <c r="F2" s="2" t="s">
        <v>7</v>
      </c>
      <c r="G2" s="2" t="s">
        <v>8</v>
      </c>
      <c r="H2" s="3" t="s">
        <v>9</v>
      </c>
      <c r="I2" s="2" t="s">
        <v>10</v>
      </c>
      <c r="J2" s="2" t="s">
        <v>11</v>
      </c>
      <c r="K2" s="2" t="s">
        <v>12</v>
      </c>
      <c r="L2" s="2" t="s">
        <v>13</v>
      </c>
      <c r="M2" s="4" t="s">
        <v>14</v>
      </c>
      <c r="N2" s="4" t="s">
        <v>15</v>
      </c>
      <c r="O2" s="4" t="s">
        <v>16</v>
      </c>
      <c r="P2" s="4" t="s">
        <v>17</v>
      </c>
      <c r="Q2" s="4" t="s">
        <v>18</v>
      </c>
      <c r="R2" s="4" t="s">
        <v>19</v>
      </c>
      <c r="S2" s="4" t="s">
        <v>20</v>
      </c>
      <c r="T2" s="4" t="s">
        <v>2138</v>
      </c>
      <c r="U2" s="4" t="s">
        <v>22</v>
      </c>
      <c r="V2" s="4" t="s">
        <v>6</v>
      </c>
      <c r="W2" s="4" t="s">
        <v>12</v>
      </c>
      <c r="X2" s="4" t="s">
        <v>23</v>
      </c>
      <c r="Y2" s="4" t="s">
        <v>24</v>
      </c>
      <c r="Z2" s="4" t="s">
        <v>25</v>
      </c>
      <c r="AA2" s="4" t="s">
        <v>26</v>
      </c>
      <c r="AB2" s="4" t="s">
        <v>27</v>
      </c>
      <c r="AC2" s="5" t="s">
        <v>14</v>
      </c>
      <c r="AD2" s="5" t="s">
        <v>15</v>
      </c>
      <c r="AE2" s="5" t="s">
        <v>16</v>
      </c>
      <c r="AF2" s="5" t="s">
        <v>17</v>
      </c>
      <c r="AG2" s="5" t="s">
        <v>18</v>
      </c>
      <c r="AH2" s="5" t="s">
        <v>19</v>
      </c>
      <c r="AI2" s="5" t="s">
        <v>20</v>
      </c>
      <c r="AJ2" s="5" t="s">
        <v>28</v>
      </c>
      <c r="AK2" s="5" t="s">
        <v>29</v>
      </c>
      <c r="AL2" s="5" t="s">
        <v>30</v>
      </c>
      <c r="AM2" s="5" t="s">
        <v>31</v>
      </c>
      <c r="AN2" s="19" t="s">
        <v>2139</v>
      </c>
      <c r="AO2" s="5" t="s">
        <v>32</v>
      </c>
      <c r="AP2" s="5" t="s">
        <v>33</v>
      </c>
      <c r="AQ2" s="5" t="s">
        <v>34</v>
      </c>
      <c r="AR2" s="5" t="s">
        <v>35</v>
      </c>
      <c r="AS2" s="10" t="s">
        <v>2140</v>
      </c>
      <c r="AT2" s="10" t="s">
        <v>2141</v>
      </c>
      <c r="AU2" s="10" t="s">
        <v>2142</v>
      </c>
      <c r="AV2" s="10" t="s">
        <v>2143</v>
      </c>
      <c r="AW2" s="10" t="s">
        <v>2144</v>
      </c>
      <c r="AY2" s="48" t="s">
        <v>2100</v>
      </c>
      <c r="AZ2" s="48" t="s">
        <v>2101</v>
      </c>
      <c r="BA2" s="48" t="s">
        <v>36</v>
      </c>
      <c r="BB2" s="48" t="s">
        <v>2109</v>
      </c>
      <c r="BC2" s="48" t="s">
        <v>2102</v>
      </c>
      <c r="BD2" s="48" t="s">
        <v>2103</v>
      </c>
      <c r="BE2" s="48" t="s">
        <v>37</v>
      </c>
      <c r="BF2" s="48" t="s">
        <v>2104</v>
      </c>
      <c r="BG2" s="48" t="s">
        <v>38</v>
      </c>
      <c r="BH2" s="48" t="s">
        <v>39</v>
      </c>
      <c r="BI2" s="48" t="s">
        <v>40</v>
      </c>
      <c r="BJ2" s="52" t="s">
        <v>41</v>
      </c>
      <c r="BK2" s="52" t="s">
        <v>2110</v>
      </c>
      <c r="BL2" s="52" t="s">
        <v>2111</v>
      </c>
      <c r="BM2" s="52" t="s">
        <v>2112</v>
      </c>
      <c r="BN2" s="52" t="s">
        <v>2113</v>
      </c>
      <c r="BO2" s="53" t="s">
        <v>42</v>
      </c>
      <c r="BP2" s="53" t="s">
        <v>43</v>
      </c>
    </row>
    <row r="3" spans="1:68" s="9" customFormat="1" ht="78.75" hidden="1">
      <c r="A3" s="13" t="s">
        <v>44</v>
      </c>
      <c r="B3" s="14" t="s">
        <v>45</v>
      </c>
      <c r="C3" s="14" t="s">
        <v>46</v>
      </c>
      <c r="D3" s="14" t="s">
        <v>47</v>
      </c>
      <c r="E3" s="14" t="s">
        <v>48</v>
      </c>
      <c r="F3" s="14" t="s">
        <v>49</v>
      </c>
      <c r="G3" s="13" t="s">
        <v>50</v>
      </c>
      <c r="H3" s="16">
        <v>189</v>
      </c>
      <c r="I3" s="14">
        <v>590</v>
      </c>
      <c r="J3" s="14" t="s">
        <v>51</v>
      </c>
      <c r="K3" s="14" t="s">
        <v>52</v>
      </c>
      <c r="L3" s="14" t="s">
        <v>53</v>
      </c>
      <c r="M3" s="14"/>
      <c r="N3" s="14"/>
      <c r="O3" s="14" t="s">
        <v>54</v>
      </c>
      <c r="P3" s="14" t="s">
        <v>55</v>
      </c>
      <c r="Q3" s="14" t="s">
        <v>56</v>
      </c>
      <c r="R3" s="14" t="s">
        <v>57</v>
      </c>
      <c r="S3" s="14" t="s">
        <v>58</v>
      </c>
      <c r="T3" s="50"/>
      <c r="U3" s="50"/>
      <c r="V3" s="11"/>
      <c r="W3" s="11"/>
      <c r="X3" s="50" t="s">
        <v>59</v>
      </c>
      <c r="Y3" s="26" t="s">
        <v>60</v>
      </c>
      <c r="Z3" s="50"/>
      <c r="AA3" s="50"/>
      <c r="AB3" s="50"/>
      <c r="AC3" s="23"/>
      <c r="AD3" s="23"/>
      <c r="AE3" s="23"/>
      <c r="AF3" s="23"/>
      <c r="AG3" s="23"/>
      <c r="AH3" s="23"/>
      <c r="AI3" s="23"/>
      <c r="AJ3" s="23" t="s">
        <v>61</v>
      </c>
      <c r="AK3" s="23" t="s">
        <v>62</v>
      </c>
      <c r="AL3" s="50" t="s">
        <v>53</v>
      </c>
      <c r="AM3" s="50"/>
      <c r="AN3" s="50" t="s">
        <v>2145</v>
      </c>
      <c r="AO3" s="50"/>
      <c r="AP3" s="50"/>
      <c r="AQ3" s="50"/>
      <c r="AR3" s="50"/>
      <c r="AS3" s="50"/>
      <c r="AT3" s="50"/>
      <c r="AU3" s="50"/>
      <c r="AV3" s="50"/>
      <c r="AW3" s="50"/>
      <c r="AY3" s="50">
        <f>AM3</f>
        <v>0</v>
      </c>
      <c r="AZ3" s="50" t="str">
        <f>Y3</f>
        <v>Submitted after the due date</v>
      </c>
      <c r="BA3" s="50"/>
      <c r="BB3" s="50" t="s">
        <v>63</v>
      </c>
      <c r="BC3" s="50" t="s">
        <v>58</v>
      </c>
      <c r="BD3" s="50" t="s">
        <v>62</v>
      </c>
      <c r="BE3" s="50"/>
      <c r="BF3" s="50"/>
      <c r="BG3" s="50"/>
      <c r="BH3" s="50"/>
      <c r="BI3" s="50"/>
      <c r="BJ3" s="50"/>
      <c r="BK3" s="50"/>
      <c r="BL3" s="50"/>
      <c r="BM3" s="50"/>
      <c r="BN3" s="50"/>
      <c r="BO3" s="50"/>
      <c r="BP3" s="50"/>
    </row>
    <row r="4" spans="1:68" s="9" customFormat="1" ht="47.25" hidden="1">
      <c r="A4" s="13" t="s">
        <v>65</v>
      </c>
      <c r="B4" s="14" t="s">
        <v>45</v>
      </c>
      <c r="C4" s="14" t="s">
        <v>46</v>
      </c>
      <c r="D4" s="14" t="s">
        <v>47</v>
      </c>
      <c r="E4" s="14" t="s">
        <v>48</v>
      </c>
      <c r="F4" s="14" t="s">
        <v>49</v>
      </c>
      <c r="G4" s="13" t="s">
        <v>50</v>
      </c>
      <c r="H4" s="16" t="s">
        <v>66</v>
      </c>
      <c r="I4" s="14" t="s">
        <v>67</v>
      </c>
      <c r="J4" s="14" t="s">
        <v>51</v>
      </c>
      <c r="K4" s="14" t="s">
        <v>52</v>
      </c>
      <c r="L4" s="14" t="s">
        <v>53</v>
      </c>
      <c r="M4" s="14" t="s">
        <v>54</v>
      </c>
      <c r="N4" s="14" t="s">
        <v>54</v>
      </c>
      <c r="O4" s="14" t="s">
        <v>54</v>
      </c>
      <c r="P4" s="14" t="s">
        <v>55</v>
      </c>
      <c r="Q4" s="14" t="s">
        <v>56</v>
      </c>
      <c r="R4" s="14" t="s">
        <v>68</v>
      </c>
      <c r="S4" s="14" t="s">
        <v>69</v>
      </c>
      <c r="T4" s="50"/>
      <c r="U4" s="50"/>
      <c r="V4" s="11"/>
      <c r="W4" s="11"/>
      <c r="X4" s="50" t="s">
        <v>70</v>
      </c>
      <c r="Y4" s="26" t="s">
        <v>60</v>
      </c>
      <c r="Z4" s="50"/>
      <c r="AA4" s="50"/>
      <c r="AB4" s="50"/>
      <c r="AC4" s="23"/>
      <c r="AD4" s="23"/>
      <c r="AE4" s="23"/>
      <c r="AF4" s="23"/>
      <c r="AG4" s="23"/>
      <c r="AH4" s="23"/>
      <c r="AI4" s="23"/>
      <c r="AJ4" s="23" t="s">
        <v>61</v>
      </c>
      <c r="AK4" s="23" t="s">
        <v>62</v>
      </c>
      <c r="AL4" s="50"/>
      <c r="AM4" s="50"/>
      <c r="AN4" s="50" t="s">
        <v>2145</v>
      </c>
      <c r="AO4" s="50"/>
      <c r="AP4" s="50"/>
      <c r="AQ4" s="50"/>
      <c r="AR4" s="50"/>
      <c r="AS4" s="50"/>
      <c r="AT4" s="50"/>
      <c r="AU4" s="50"/>
      <c r="AV4" s="50"/>
      <c r="AW4" s="50"/>
      <c r="AY4" s="50">
        <f t="shared" ref="AY4:AY67" si="0">AM4</f>
        <v>0</v>
      </c>
      <c r="AZ4" s="50" t="str">
        <f t="shared" ref="AZ4:AZ67" si="1">Y4</f>
        <v>Submitted after the due date</v>
      </c>
      <c r="BA4" s="50"/>
      <c r="BB4" s="50" t="s">
        <v>63</v>
      </c>
      <c r="BC4" s="50" t="s">
        <v>58</v>
      </c>
      <c r="BD4" s="50" t="s">
        <v>62</v>
      </c>
      <c r="BE4" s="50"/>
      <c r="BF4" s="50"/>
      <c r="BG4" s="50"/>
      <c r="BH4" s="50"/>
      <c r="BI4" s="50"/>
      <c r="BJ4" s="50"/>
      <c r="BK4" s="50"/>
      <c r="BL4" s="50"/>
      <c r="BM4" s="50"/>
      <c r="BN4" s="50"/>
      <c r="BO4" s="50"/>
      <c r="BP4" s="50"/>
    </row>
    <row r="5" spans="1:68" s="9" customFormat="1" ht="51" customHeight="1">
      <c r="A5" s="13" t="s">
        <v>71</v>
      </c>
      <c r="B5" s="14" t="s">
        <v>45</v>
      </c>
      <c r="C5" s="14" t="s">
        <v>46</v>
      </c>
      <c r="D5" s="14" t="s">
        <v>47</v>
      </c>
      <c r="E5" s="14" t="s">
        <v>48</v>
      </c>
      <c r="F5" s="14" t="s">
        <v>49</v>
      </c>
      <c r="G5" s="14" t="s">
        <v>72</v>
      </c>
      <c r="H5" s="14">
        <v>179</v>
      </c>
      <c r="I5" s="14">
        <v>585</v>
      </c>
      <c r="J5" s="14" t="s">
        <v>73</v>
      </c>
      <c r="K5" s="14" t="s">
        <v>74</v>
      </c>
      <c r="L5" s="14" t="s">
        <v>75</v>
      </c>
      <c r="M5" s="14"/>
      <c r="N5" s="14"/>
      <c r="O5" s="14"/>
      <c r="P5" s="14"/>
      <c r="Q5" s="14"/>
      <c r="R5" s="14"/>
      <c r="S5" s="14"/>
      <c r="T5" s="49"/>
      <c r="U5" s="49"/>
      <c r="V5" s="49"/>
      <c r="W5" s="49"/>
      <c r="X5" s="49"/>
      <c r="Y5" s="26" t="s">
        <v>64</v>
      </c>
      <c r="Z5" s="49"/>
      <c r="AA5" s="49"/>
      <c r="AB5" s="49"/>
      <c r="AC5" s="14"/>
      <c r="AD5" s="14"/>
      <c r="AE5" s="14" t="s">
        <v>54</v>
      </c>
      <c r="AF5" s="14" t="s">
        <v>53</v>
      </c>
      <c r="AG5" s="14" t="s">
        <v>76</v>
      </c>
      <c r="AH5" s="14" t="s">
        <v>77</v>
      </c>
      <c r="AI5" s="14"/>
      <c r="AJ5" s="14" t="s">
        <v>61</v>
      </c>
      <c r="AK5" s="14" t="s">
        <v>78</v>
      </c>
      <c r="AL5" s="49"/>
      <c r="AM5" s="50" t="s">
        <v>79</v>
      </c>
      <c r="AN5" s="50"/>
      <c r="AO5" s="50"/>
      <c r="AP5" s="49"/>
      <c r="AQ5" s="49"/>
      <c r="AR5" s="49"/>
      <c r="AS5" s="49"/>
      <c r="AT5" s="49"/>
      <c r="AU5" s="49"/>
      <c r="AV5" s="49"/>
      <c r="AW5" s="49"/>
      <c r="AY5" s="50" t="str">
        <f t="shared" si="0"/>
        <v>Missing Data (FS 179): Achievement data were not reported for REGASSWACC [PERF LEVEL 1, 4] for GRADE HS. Zeroes were reported for this combination.</v>
      </c>
      <c r="AZ5" s="50" t="str">
        <f t="shared" si="1"/>
        <v/>
      </c>
      <c r="BA5" s="50"/>
      <c r="BB5" s="50" t="s">
        <v>80</v>
      </c>
      <c r="BC5" s="50" t="s">
        <v>58</v>
      </c>
      <c r="BD5" s="50" t="s">
        <v>2146</v>
      </c>
      <c r="BE5" s="50" t="s">
        <v>82</v>
      </c>
      <c r="BF5" s="50" t="s">
        <v>82</v>
      </c>
      <c r="BG5" s="50"/>
      <c r="BH5" s="50" t="str">
        <f>IF(BG5="Yes",CONCATENATE(AM5,"
ED Note: State indicated that data were correct as reported."), AM5)</f>
        <v>Missing Data (FS 179): Achievement data were not reported for REGASSWACC [PERF LEVEL 1, 4] for GRADE HS. Zeroes were reported for this combination.</v>
      </c>
      <c r="BI5" s="50"/>
      <c r="BJ5" s="50"/>
      <c r="BK5" s="50"/>
      <c r="BL5" s="50"/>
      <c r="BM5" s="50"/>
      <c r="BN5" s="50"/>
      <c r="BO5" s="50"/>
      <c r="BP5" s="50"/>
    </row>
    <row r="6" spans="1:68" s="9" customFormat="1" ht="47.25">
      <c r="A6" s="13" t="s">
        <v>83</v>
      </c>
      <c r="B6" s="14" t="s">
        <v>45</v>
      </c>
      <c r="C6" s="14" t="s">
        <v>46</v>
      </c>
      <c r="D6" s="14" t="s">
        <v>47</v>
      </c>
      <c r="E6" s="14" t="s">
        <v>48</v>
      </c>
      <c r="F6" s="14" t="s">
        <v>49</v>
      </c>
      <c r="G6" s="14" t="s">
        <v>72</v>
      </c>
      <c r="H6" s="14" t="s">
        <v>84</v>
      </c>
      <c r="I6" s="14" t="s">
        <v>85</v>
      </c>
      <c r="J6" s="14" t="s">
        <v>73</v>
      </c>
      <c r="K6" s="14" t="s">
        <v>74</v>
      </c>
      <c r="L6" s="14" t="s">
        <v>75</v>
      </c>
      <c r="M6" s="14"/>
      <c r="N6" s="14"/>
      <c r="O6" s="14"/>
      <c r="P6" s="14"/>
      <c r="Q6" s="14"/>
      <c r="R6" s="14"/>
      <c r="S6" s="14"/>
      <c r="T6" s="49"/>
      <c r="U6" s="49"/>
      <c r="V6" s="49"/>
      <c r="W6" s="49"/>
      <c r="X6" s="49"/>
      <c r="Y6" s="26" t="s">
        <v>64</v>
      </c>
      <c r="Z6" s="49"/>
      <c r="AA6" s="49"/>
      <c r="AB6" s="49"/>
      <c r="AC6" s="14" t="s">
        <v>54</v>
      </c>
      <c r="AD6" s="14" t="s">
        <v>54</v>
      </c>
      <c r="AE6" s="14"/>
      <c r="AF6" s="14" t="s">
        <v>53</v>
      </c>
      <c r="AG6" s="14" t="s">
        <v>76</v>
      </c>
      <c r="AH6" s="14" t="s">
        <v>77</v>
      </c>
      <c r="AI6" s="14"/>
      <c r="AJ6" s="14" t="s">
        <v>61</v>
      </c>
      <c r="AK6" s="14" t="s">
        <v>78</v>
      </c>
      <c r="AL6" s="49"/>
      <c r="AM6" s="50" t="s">
        <v>86</v>
      </c>
      <c r="AN6" s="50"/>
      <c r="AO6" s="50"/>
      <c r="AP6" s="49"/>
      <c r="AQ6" s="49"/>
      <c r="AR6" s="49"/>
      <c r="AS6" s="49"/>
      <c r="AT6" s="49"/>
      <c r="AU6" s="49"/>
      <c r="AV6" s="49"/>
      <c r="AW6" s="49"/>
      <c r="AY6" s="50" t="str">
        <f t="shared" si="0"/>
        <v>Missing Data (FS 175/178): Achievement data were not reported for REGASSWACC [PERF LEVEL 1, 4] for GRADE HS. Zeroes were reported for this combination.</v>
      </c>
      <c r="AZ6" s="50" t="str">
        <f t="shared" si="1"/>
        <v/>
      </c>
      <c r="BA6" s="50"/>
      <c r="BB6" s="50" t="s">
        <v>80</v>
      </c>
      <c r="BC6" s="50" t="s">
        <v>58</v>
      </c>
      <c r="BD6" s="50" t="s">
        <v>2146</v>
      </c>
      <c r="BE6" s="50" t="s">
        <v>82</v>
      </c>
      <c r="BF6" s="50" t="s">
        <v>82</v>
      </c>
      <c r="BG6" s="50"/>
      <c r="BH6" s="50" t="str">
        <f t="shared" ref="BH6:BH16" si="2">IF(BG6="Yes",CONCATENATE(AM6,"
ED Note: State indicated that data were correct as reported."), AM6)</f>
        <v>Missing Data (FS 175/178): Achievement data were not reported for REGASSWACC [PERF LEVEL 1, 4] for GRADE HS. Zeroes were reported for this combination.</v>
      </c>
      <c r="BI6" s="50"/>
      <c r="BJ6" s="50"/>
      <c r="BK6" s="50"/>
      <c r="BL6" s="50"/>
      <c r="BM6" s="50"/>
      <c r="BN6" s="50"/>
      <c r="BO6" s="50"/>
      <c r="BP6" s="50"/>
    </row>
    <row r="7" spans="1:68" s="9" customFormat="1" ht="47.25">
      <c r="A7" s="13" t="s">
        <v>87</v>
      </c>
      <c r="B7" s="14" t="s">
        <v>45</v>
      </c>
      <c r="C7" s="14" t="s">
        <v>46</v>
      </c>
      <c r="D7" s="14" t="s">
        <v>47</v>
      </c>
      <c r="E7" s="14" t="s">
        <v>48</v>
      </c>
      <c r="F7" s="14" t="s">
        <v>49</v>
      </c>
      <c r="G7" s="13" t="s">
        <v>88</v>
      </c>
      <c r="H7" s="14">
        <v>189</v>
      </c>
      <c r="I7" s="14">
        <v>590</v>
      </c>
      <c r="J7" s="14" t="s">
        <v>73</v>
      </c>
      <c r="K7" s="14" t="s">
        <v>74</v>
      </c>
      <c r="L7" s="14" t="s">
        <v>75</v>
      </c>
      <c r="M7" s="14"/>
      <c r="N7" s="14"/>
      <c r="O7" s="14"/>
      <c r="P7" s="14"/>
      <c r="Q7" s="14"/>
      <c r="R7" s="14"/>
      <c r="S7" s="14"/>
      <c r="T7" s="49"/>
      <c r="U7" s="49"/>
      <c r="V7" s="49"/>
      <c r="W7" s="49"/>
      <c r="X7" s="49"/>
      <c r="Y7" s="26" t="s">
        <v>64</v>
      </c>
      <c r="Z7" s="49"/>
      <c r="AA7" s="49"/>
      <c r="AB7" s="49"/>
      <c r="AC7" s="14"/>
      <c r="AD7" s="14"/>
      <c r="AE7" s="14" t="s">
        <v>54</v>
      </c>
      <c r="AF7" s="14" t="s">
        <v>53</v>
      </c>
      <c r="AG7" s="14" t="s">
        <v>76</v>
      </c>
      <c r="AH7" s="14" t="s">
        <v>77</v>
      </c>
      <c r="AI7" s="14"/>
      <c r="AJ7" s="14" t="s">
        <v>61</v>
      </c>
      <c r="AK7" s="14" t="s">
        <v>78</v>
      </c>
      <c r="AL7" s="49"/>
      <c r="AM7" s="50" t="s">
        <v>89</v>
      </c>
      <c r="AN7" s="50"/>
      <c r="AO7" s="50"/>
      <c r="AP7" s="49"/>
      <c r="AQ7" s="49"/>
      <c r="AR7" s="49"/>
      <c r="AS7" s="49"/>
      <c r="AT7" s="49"/>
      <c r="AU7" s="49"/>
      <c r="AV7" s="49"/>
      <c r="AW7" s="49"/>
      <c r="AY7" s="50" t="str">
        <f t="shared" si="0"/>
        <v>Missing Data (FS 189): Participation data were not reported for REGPARTWACC for GRADE HS. Zeroes were reported for this combination.</v>
      </c>
      <c r="AZ7" s="50" t="str">
        <f t="shared" si="1"/>
        <v/>
      </c>
      <c r="BA7" s="50"/>
      <c r="BB7" s="50" t="s">
        <v>80</v>
      </c>
      <c r="BC7" s="50" t="s">
        <v>58</v>
      </c>
      <c r="BD7" s="50" t="s">
        <v>2146</v>
      </c>
      <c r="BE7" s="50" t="s">
        <v>82</v>
      </c>
      <c r="BF7" s="50" t="s">
        <v>82</v>
      </c>
      <c r="BG7" s="50"/>
      <c r="BH7" s="50" t="str">
        <f t="shared" si="2"/>
        <v>Missing Data (FS 189): Participation data were not reported for REGPARTWACC for GRADE HS. Zeroes were reported for this combination.</v>
      </c>
      <c r="BI7" s="50"/>
      <c r="BJ7" s="50"/>
      <c r="BK7" s="50"/>
      <c r="BL7" s="50"/>
      <c r="BM7" s="50"/>
      <c r="BN7" s="50"/>
      <c r="BO7" s="50"/>
      <c r="BP7" s="50"/>
    </row>
    <row r="8" spans="1:68" s="9" customFormat="1" ht="47.25">
      <c r="A8" s="13" t="s">
        <v>90</v>
      </c>
      <c r="B8" s="14" t="s">
        <v>45</v>
      </c>
      <c r="C8" s="14" t="s">
        <v>46</v>
      </c>
      <c r="D8" s="14" t="s">
        <v>47</v>
      </c>
      <c r="E8" s="14" t="s">
        <v>48</v>
      </c>
      <c r="F8" s="14" t="s">
        <v>49</v>
      </c>
      <c r="G8" s="13" t="s">
        <v>88</v>
      </c>
      <c r="H8" s="14" t="s">
        <v>91</v>
      </c>
      <c r="I8" s="14" t="s">
        <v>92</v>
      </c>
      <c r="J8" s="14" t="s">
        <v>73</v>
      </c>
      <c r="K8" s="14" t="s">
        <v>74</v>
      </c>
      <c r="L8" s="14" t="s">
        <v>75</v>
      </c>
      <c r="M8" s="14"/>
      <c r="N8" s="14"/>
      <c r="O8" s="14"/>
      <c r="P8" s="14"/>
      <c r="Q8" s="14"/>
      <c r="R8" s="14"/>
      <c r="S8" s="14"/>
      <c r="T8" s="49"/>
      <c r="U8" s="49"/>
      <c r="V8" s="49"/>
      <c r="W8" s="49"/>
      <c r="X8" s="49"/>
      <c r="Y8" s="26" t="s">
        <v>64</v>
      </c>
      <c r="Z8" s="49"/>
      <c r="AA8" s="49"/>
      <c r="AB8" s="49"/>
      <c r="AC8" s="14" t="s">
        <v>54</v>
      </c>
      <c r="AD8" s="14" t="s">
        <v>54</v>
      </c>
      <c r="AE8" s="14"/>
      <c r="AF8" s="14" t="s">
        <v>53</v>
      </c>
      <c r="AG8" s="14" t="s">
        <v>76</v>
      </c>
      <c r="AH8" s="14" t="s">
        <v>77</v>
      </c>
      <c r="AI8" s="14"/>
      <c r="AJ8" s="14" t="s">
        <v>61</v>
      </c>
      <c r="AK8" s="14" t="s">
        <v>78</v>
      </c>
      <c r="AL8" s="49"/>
      <c r="AM8" s="50" t="s">
        <v>93</v>
      </c>
      <c r="AN8" s="50"/>
      <c r="AO8" s="50"/>
      <c r="AP8" s="49"/>
      <c r="AQ8" s="49"/>
      <c r="AR8" s="49"/>
      <c r="AS8" s="49"/>
      <c r="AT8" s="49"/>
      <c r="AU8" s="49"/>
      <c r="AV8" s="49"/>
      <c r="AW8" s="49"/>
      <c r="AY8" s="50" t="str">
        <f t="shared" si="0"/>
        <v>Missing Data (FS 185/188): Participation data were not reported for REGPARTWACC for GRADE HS. Zeroes were reported for this combination.</v>
      </c>
      <c r="AZ8" s="50" t="str">
        <f t="shared" si="1"/>
        <v/>
      </c>
      <c r="BA8" s="50"/>
      <c r="BB8" s="50" t="s">
        <v>80</v>
      </c>
      <c r="BC8" s="50" t="s">
        <v>58</v>
      </c>
      <c r="BD8" s="50" t="s">
        <v>2146</v>
      </c>
      <c r="BE8" s="50" t="s">
        <v>82</v>
      </c>
      <c r="BF8" s="50" t="s">
        <v>82</v>
      </c>
      <c r="BG8" s="50"/>
      <c r="BH8" s="50" t="str">
        <f t="shared" si="2"/>
        <v>Missing Data (FS 185/188): Participation data were not reported for REGPARTWACC for GRADE HS. Zeroes were reported for this combination.</v>
      </c>
      <c r="BI8" s="50"/>
      <c r="BJ8" s="50"/>
      <c r="BK8" s="50"/>
      <c r="BL8" s="50"/>
      <c r="BM8" s="50"/>
      <c r="BN8" s="50"/>
      <c r="BO8" s="50"/>
      <c r="BP8" s="50"/>
    </row>
    <row r="9" spans="1:68" s="9" customFormat="1" ht="165">
      <c r="A9" s="13" t="s">
        <v>94</v>
      </c>
      <c r="B9" s="14" t="s">
        <v>45</v>
      </c>
      <c r="C9" s="14" t="s">
        <v>46</v>
      </c>
      <c r="D9" s="14" t="s">
        <v>47</v>
      </c>
      <c r="E9" s="14" t="s">
        <v>48</v>
      </c>
      <c r="F9" s="14" t="s">
        <v>49</v>
      </c>
      <c r="G9" s="13" t="s">
        <v>95</v>
      </c>
      <c r="H9" s="16" t="s">
        <v>96</v>
      </c>
      <c r="I9" s="14" t="s">
        <v>97</v>
      </c>
      <c r="J9" s="14" t="s">
        <v>73</v>
      </c>
      <c r="K9" s="14" t="s">
        <v>98</v>
      </c>
      <c r="L9" s="14" t="s">
        <v>53</v>
      </c>
      <c r="M9" s="14" t="s">
        <v>54</v>
      </c>
      <c r="N9" s="14" t="s">
        <v>54</v>
      </c>
      <c r="O9" s="14" t="s">
        <v>54</v>
      </c>
      <c r="P9" s="14" t="s">
        <v>55</v>
      </c>
      <c r="Q9" s="14" t="s">
        <v>76</v>
      </c>
      <c r="R9" s="14" t="s">
        <v>77</v>
      </c>
      <c r="S9" s="14" t="s">
        <v>58</v>
      </c>
      <c r="T9" s="50"/>
      <c r="U9" s="50"/>
      <c r="V9" s="11"/>
      <c r="W9" s="11"/>
      <c r="X9" s="50" t="s">
        <v>99</v>
      </c>
      <c r="Y9" s="26" t="s">
        <v>100</v>
      </c>
      <c r="Z9" s="50"/>
      <c r="AA9" s="50"/>
      <c r="AB9" s="50"/>
      <c r="AC9" s="23" t="s">
        <v>54</v>
      </c>
      <c r="AD9" s="23" t="s">
        <v>54</v>
      </c>
      <c r="AE9" s="23" t="s">
        <v>54</v>
      </c>
      <c r="AF9" s="14" t="s">
        <v>55</v>
      </c>
      <c r="AG9" s="14" t="s">
        <v>76</v>
      </c>
      <c r="AH9" s="14" t="s">
        <v>77</v>
      </c>
      <c r="AI9" s="23"/>
      <c r="AJ9" s="14" t="s">
        <v>61</v>
      </c>
      <c r="AK9" s="23" t="s">
        <v>101</v>
      </c>
      <c r="AL9" s="50"/>
      <c r="AM9" s="50" t="s">
        <v>99</v>
      </c>
      <c r="AN9" s="50"/>
      <c r="AO9" s="50"/>
      <c r="AP9" s="50"/>
      <c r="AQ9" s="50"/>
      <c r="AR9" s="50"/>
      <c r="AS9" s="50"/>
      <c r="AT9" s="50"/>
      <c r="AU9" s="50"/>
      <c r="AV9" s="50"/>
      <c r="AW9" s="50"/>
      <c r="AY9" s="50" t="str">
        <f t="shared" si="0"/>
        <v>Missing Data (175/178/179): Achievement data for students in all subgroups for a(n) REGASSWACC Assessment Type was not reported in GRADE HS at the SEA, LEA, and School levels. Please submit data.</v>
      </c>
      <c r="AZ9" s="50" t="str">
        <f t="shared" si="1"/>
        <v xml:space="preserve">The decision was made to administer Scantron for two years until Alabama could build new assessments for Grades 3-8.  We are unable to capture students who were administered an accommodation on the state assessment.
The decision was also made to use ACT as the high school accountability assessment.  At the time of 2018 administration, there was no way to capture if students were administered an accommodation.  This has been remedied for 2019.            </v>
      </c>
      <c r="BA9" s="50"/>
      <c r="BB9" s="50" t="s">
        <v>80</v>
      </c>
      <c r="BC9" s="50"/>
      <c r="BD9" s="50"/>
      <c r="BE9" s="50"/>
      <c r="BF9" s="50"/>
      <c r="BG9" s="50" t="s">
        <v>58</v>
      </c>
      <c r="BH9" s="50" t="str">
        <f t="shared" si="2"/>
        <v>Missing Data (175/178/179): Achievement data for students in all subgroups for a(n) REGASSWACC Assessment Type was not reported in GRADE HS at the SEA, LEA, and School levels. Please submit data.</v>
      </c>
      <c r="BI9" s="32" t="s">
        <v>2105</v>
      </c>
      <c r="BJ9" s="50"/>
      <c r="BK9" s="50"/>
      <c r="BL9" s="50"/>
      <c r="BM9" s="50"/>
      <c r="BN9" s="50"/>
      <c r="BO9" s="50"/>
      <c r="BP9" s="50"/>
    </row>
    <row r="10" spans="1:68" s="9" customFormat="1" ht="90">
      <c r="A10" s="13" t="s">
        <v>103</v>
      </c>
      <c r="B10" s="14" t="s">
        <v>45</v>
      </c>
      <c r="C10" s="14" t="s">
        <v>46</v>
      </c>
      <c r="D10" s="14" t="s">
        <v>47</v>
      </c>
      <c r="E10" s="14" t="s">
        <v>48</v>
      </c>
      <c r="F10" s="14" t="s">
        <v>49</v>
      </c>
      <c r="G10" s="13" t="s">
        <v>104</v>
      </c>
      <c r="H10" s="14" t="s">
        <v>105</v>
      </c>
      <c r="I10" s="14" t="s">
        <v>106</v>
      </c>
      <c r="J10" s="14" t="s">
        <v>73</v>
      </c>
      <c r="K10" s="14" t="s">
        <v>107</v>
      </c>
      <c r="L10" s="14" t="s">
        <v>53</v>
      </c>
      <c r="M10" s="14" t="s">
        <v>54</v>
      </c>
      <c r="N10" s="14" t="s">
        <v>54</v>
      </c>
      <c r="O10" s="14" t="s">
        <v>54</v>
      </c>
      <c r="P10" s="14" t="s">
        <v>108</v>
      </c>
      <c r="Q10" s="14" t="s">
        <v>108</v>
      </c>
      <c r="R10" s="14" t="s">
        <v>108</v>
      </c>
      <c r="S10" s="14" t="s">
        <v>108</v>
      </c>
      <c r="T10" s="50"/>
      <c r="U10" s="50"/>
      <c r="V10" s="11"/>
      <c r="W10" s="11"/>
      <c r="X10" s="50" t="s">
        <v>109</v>
      </c>
      <c r="Y10" s="26" t="s">
        <v>110</v>
      </c>
      <c r="Z10" s="50"/>
      <c r="AA10" s="50"/>
      <c r="AB10" s="50"/>
      <c r="AC10" s="23" t="s">
        <v>54</v>
      </c>
      <c r="AD10" s="23" t="s">
        <v>54</v>
      </c>
      <c r="AE10" s="23" t="s">
        <v>54</v>
      </c>
      <c r="AF10" s="14" t="s">
        <v>108</v>
      </c>
      <c r="AG10" s="14" t="s">
        <v>108</v>
      </c>
      <c r="AH10" s="14" t="s">
        <v>108</v>
      </c>
      <c r="AI10" s="14" t="s">
        <v>108</v>
      </c>
      <c r="AJ10" s="23" t="s">
        <v>61</v>
      </c>
      <c r="AK10" s="23" t="s">
        <v>101</v>
      </c>
      <c r="AL10" s="50"/>
      <c r="AM10" s="50" t="s">
        <v>111</v>
      </c>
      <c r="AN10" s="50" t="s">
        <v>54</v>
      </c>
      <c r="AO10" s="50"/>
      <c r="AP10" s="50"/>
      <c r="AQ10" s="50"/>
      <c r="AR10" s="50"/>
      <c r="AS10" s="50"/>
      <c r="AT10" s="50"/>
      <c r="AU10" s="50"/>
      <c r="AV10" s="50"/>
      <c r="AW10" s="50"/>
      <c r="AY10" s="50" t="str">
        <f t="shared" si="0"/>
        <v>A year to year change of more than 200 (count difference) and 10% was identified for at least one subgroup, assessment type, or grade. Please review the CDQR Year to Year tab. Please resubmit SY 2017-18 data or submit a data note to explain why these data are accurate.</v>
      </c>
      <c r="AZ10" s="50" t="str">
        <f t="shared" si="1"/>
        <v xml:space="preserve">ECODIS rules changed: CEP students included all kids whereas now, based on identified criteria.
All students: again there was no way to capture with accommodations.
LEP:  increase due to </v>
      </c>
      <c r="BA10" s="50"/>
      <c r="BB10" s="50" t="s">
        <v>80</v>
      </c>
      <c r="BC10" s="50"/>
      <c r="BD10" s="50"/>
      <c r="BE10" s="50" t="s">
        <v>112</v>
      </c>
      <c r="BF10" s="50"/>
      <c r="BG10" s="50" t="s">
        <v>58</v>
      </c>
      <c r="BH10" s="50" t="str">
        <f t="shared" si="2"/>
        <v>A year to year change of more than 200 (count difference) and 10% was identified for at least one subgroup, assessment type, or grade. Please review the CDQR Year to Year tab. Please resubmit SY 2017-18 data or submit a data note to explain why these data are accurate.</v>
      </c>
      <c r="BI10" s="50" t="s">
        <v>2147</v>
      </c>
      <c r="BJ10" s="50"/>
      <c r="BK10" s="50"/>
      <c r="BL10" s="50"/>
      <c r="BM10" s="50"/>
      <c r="BN10" s="50"/>
      <c r="BO10" s="50"/>
      <c r="BP10" s="50"/>
    </row>
    <row r="11" spans="1:68" s="9" customFormat="1" ht="90">
      <c r="A11" s="13" t="s">
        <v>115</v>
      </c>
      <c r="B11" s="14" t="s">
        <v>45</v>
      </c>
      <c r="C11" s="14" t="s">
        <v>46</v>
      </c>
      <c r="D11" s="14" t="s">
        <v>47</v>
      </c>
      <c r="E11" s="14" t="s">
        <v>48</v>
      </c>
      <c r="F11" s="14" t="s">
        <v>49</v>
      </c>
      <c r="G11" s="13" t="s">
        <v>104</v>
      </c>
      <c r="H11" s="14" t="s">
        <v>91</v>
      </c>
      <c r="I11" s="14" t="s">
        <v>92</v>
      </c>
      <c r="J11" s="14" t="s">
        <v>73</v>
      </c>
      <c r="K11" s="14" t="s">
        <v>107</v>
      </c>
      <c r="L11" s="14" t="s">
        <v>53</v>
      </c>
      <c r="M11" s="14"/>
      <c r="N11" s="14"/>
      <c r="O11" s="14"/>
      <c r="P11" s="14"/>
      <c r="Q11" s="14"/>
      <c r="R11" s="14"/>
      <c r="S11" s="14"/>
      <c r="T11" s="50"/>
      <c r="U11" s="50"/>
      <c r="V11" s="11"/>
      <c r="W11" s="11"/>
      <c r="X11" s="50"/>
      <c r="Y11" s="26" t="s">
        <v>64</v>
      </c>
      <c r="Z11" s="50"/>
      <c r="AA11" s="50"/>
      <c r="AB11" s="50"/>
      <c r="AC11" s="23" t="s">
        <v>54</v>
      </c>
      <c r="AD11" s="23" t="s">
        <v>54</v>
      </c>
      <c r="AE11" s="23"/>
      <c r="AF11" s="14" t="s">
        <v>108</v>
      </c>
      <c r="AG11" s="14" t="s">
        <v>108</v>
      </c>
      <c r="AH11" s="14" t="s">
        <v>108</v>
      </c>
      <c r="AI11" s="14" t="s">
        <v>108</v>
      </c>
      <c r="AJ11" s="23" t="s">
        <v>61</v>
      </c>
      <c r="AK11" s="23" t="s">
        <v>78</v>
      </c>
      <c r="AL11" s="50"/>
      <c r="AM11" s="50" t="s">
        <v>116</v>
      </c>
      <c r="AN11" s="50" t="s">
        <v>54</v>
      </c>
      <c r="AO11" s="50"/>
      <c r="AP11" s="50"/>
      <c r="AQ11" s="50"/>
      <c r="AR11" s="50"/>
      <c r="AS11" s="50"/>
      <c r="AT11" s="50"/>
      <c r="AU11" s="50"/>
      <c r="AV11" s="50"/>
      <c r="AW11" s="50"/>
      <c r="AY11" s="50" t="str">
        <f t="shared" si="0"/>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Z11" s="50" t="str">
        <f t="shared" si="1"/>
        <v/>
      </c>
      <c r="BA11" s="50"/>
      <c r="BB11" s="50" t="s">
        <v>80</v>
      </c>
      <c r="BC11" s="50"/>
      <c r="BD11" s="50"/>
      <c r="BE11" s="50" t="s">
        <v>82</v>
      </c>
      <c r="BF11" s="50" t="s">
        <v>82</v>
      </c>
      <c r="BG11" s="50"/>
      <c r="BH11" s="50" t="str">
        <f t="shared" si="2"/>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BI11" s="50"/>
      <c r="BJ11" s="50"/>
      <c r="BK11" s="50"/>
      <c r="BL11" s="50"/>
      <c r="BM11" s="50"/>
      <c r="BN11" s="50"/>
      <c r="BO11" s="50"/>
      <c r="BP11" s="50"/>
    </row>
    <row r="12" spans="1:68" s="9" customFormat="1" ht="90">
      <c r="A12" s="13" t="s">
        <v>117</v>
      </c>
      <c r="B12" s="14" t="s">
        <v>45</v>
      </c>
      <c r="C12" s="14" t="s">
        <v>46</v>
      </c>
      <c r="D12" s="14" t="s">
        <v>47</v>
      </c>
      <c r="E12" s="14" t="s">
        <v>48</v>
      </c>
      <c r="F12" s="14" t="s">
        <v>49</v>
      </c>
      <c r="G12" s="13" t="s">
        <v>118</v>
      </c>
      <c r="H12" s="14" t="s">
        <v>119</v>
      </c>
      <c r="I12" s="14" t="s">
        <v>120</v>
      </c>
      <c r="J12" s="14" t="s">
        <v>73</v>
      </c>
      <c r="K12" s="14" t="s">
        <v>121</v>
      </c>
      <c r="L12" s="14" t="s">
        <v>53</v>
      </c>
      <c r="M12" s="14" t="s">
        <v>54</v>
      </c>
      <c r="N12" s="14"/>
      <c r="O12" s="14" t="s">
        <v>54</v>
      </c>
      <c r="P12" s="14" t="s">
        <v>108</v>
      </c>
      <c r="Q12" s="14" t="s">
        <v>108</v>
      </c>
      <c r="R12" s="14" t="s">
        <v>108</v>
      </c>
      <c r="S12" s="14" t="s">
        <v>108</v>
      </c>
      <c r="T12" s="50"/>
      <c r="U12" s="50"/>
      <c r="V12" s="11"/>
      <c r="W12" s="11"/>
      <c r="X12" s="50" t="s">
        <v>122</v>
      </c>
      <c r="Y12" s="32" t="s">
        <v>123</v>
      </c>
      <c r="Z12" s="50"/>
      <c r="AA12" s="50"/>
      <c r="AB12" s="50"/>
      <c r="AC12" s="23" t="s">
        <v>54</v>
      </c>
      <c r="AD12" s="23"/>
      <c r="AE12" s="23" t="s">
        <v>54</v>
      </c>
      <c r="AF12" s="14" t="s">
        <v>108</v>
      </c>
      <c r="AG12" s="14" t="s">
        <v>108</v>
      </c>
      <c r="AH12" s="14" t="s">
        <v>108</v>
      </c>
      <c r="AI12" s="14" t="s">
        <v>108</v>
      </c>
      <c r="AJ12" s="23" t="s">
        <v>61</v>
      </c>
      <c r="AK12" s="23" t="s">
        <v>101</v>
      </c>
      <c r="AL12" s="50"/>
      <c r="AM12" s="50" t="s">
        <v>124</v>
      </c>
      <c r="AN12" s="50" t="s">
        <v>54</v>
      </c>
      <c r="AO12" s="50"/>
      <c r="AP12" s="50"/>
      <c r="AQ12" s="50"/>
      <c r="AR12" s="50"/>
      <c r="AS12" s="50"/>
      <c r="AT12" s="50"/>
      <c r="AU12" s="50"/>
      <c r="AV12" s="50"/>
      <c r="AW12" s="50"/>
      <c r="AY12" s="50" t="str">
        <f t="shared" si="0"/>
        <v>A year to year proficiency rate change of more than 15% was identified for at least one subgroup, assessment type, or grade. Please review the CDQR Year to Year tab. Please resubmit SY 2017-18 data or submit a data note to explain why these data are accurate.</v>
      </c>
      <c r="AZ12" s="50" t="str">
        <f t="shared" si="1"/>
        <v>Coding issue within the student management system has been corrected and this would account for the increase.</v>
      </c>
      <c r="BA12" s="50"/>
      <c r="BB12" s="50" t="s">
        <v>80</v>
      </c>
      <c r="BC12" s="50"/>
      <c r="BD12" s="50"/>
      <c r="BE12" s="50" t="s">
        <v>58</v>
      </c>
      <c r="BF12" s="50" t="s">
        <v>125</v>
      </c>
      <c r="BG12" s="50" t="s">
        <v>58</v>
      </c>
      <c r="BH12" s="50" t="str">
        <f t="shared" si="2"/>
        <v>A year to year proficiency rate change of more than 15% was identified for at least one subgroup, assessment type, or grade. Please review the CDQR Year to Year tab. Please resubmit SY 2017-18 data or submit a data note to explain why these data are accurate.</v>
      </c>
      <c r="BI12" s="51"/>
      <c r="BJ12" s="50"/>
      <c r="BK12" s="50"/>
      <c r="BL12" s="50"/>
      <c r="BM12" s="50"/>
      <c r="BN12" s="50"/>
      <c r="BO12" s="50"/>
      <c r="BP12" s="50"/>
    </row>
    <row r="13" spans="1:68" s="9" customFormat="1" ht="210">
      <c r="A13" s="13" t="s">
        <v>126</v>
      </c>
      <c r="B13" s="14" t="s">
        <v>45</v>
      </c>
      <c r="C13" s="14" t="s">
        <v>46</v>
      </c>
      <c r="D13" s="14" t="s">
        <v>47</v>
      </c>
      <c r="E13" s="14" t="s">
        <v>48</v>
      </c>
      <c r="F13" s="14" t="s">
        <v>49</v>
      </c>
      <c r="G13" s="13" t="s">
        <v>127</v>
      </c>
      <c r="H13" s="14" t="s">
        <v>128</v>
      </c>
      <c r="I13" s="14" t="s">
        <v>129</v>
      </c>
      <c r="J13" s="14" t="s">
        <v>51</v>
      </c>
      <c r="K13" s="14" t="s">
        <v>130</v>
      </c>
      <c r="L13" s="14" t="s">
        <v>53</v>
      </c>
      <c r="M13" s="14"/>
      <c r="N13" s="14"/>
      <c r="O13" s="14"/>
      <c r="P13" s="14"/>
      <c r="Q13" s="14"/>
      <c r="R13" s="14"/>
      <c r="S13" s="14"/>
      <c r="T13" s="49"/>
      <c r="U13" s="49"/>
      <c r="V13" s="49"/>
      <c r="W13" s="49"/>
      <c r="X13" s="49"/>
      <c r="Y13" s="26" t="s">
        <v>64</v>
      </c>
      <c r="Z13" s="49"/>
      <c r="AA13" s="49"/>
      <c r="AB13" s="49"/>
      <c r="AC13" s="14"/>
      <c r="AD13" s="14" t="s">
        <v>54</v>
      </c>
      <c r="AE13" s="14"/>
      <c r="AF13" s="14" t="s">
        <v>131</v>
      </c>
      <c r="AG13" s="14" t="s">
        <v>132</v>
      </c>
      <c r="AH13" s="14" t="s">
        <v>133</v>
      </c>
      <c r="AI13" s="14"/>
      <c r="AJ13" s="14" t="s">
        <v>61</v>
      </c>
      <c r="AK13" s="14" t="s">
        <v>78</v>
      </c>
      <c r="AL13" s="49"/>
      <c r="AM13" s="50" t="s">
        <v>134</v>
      </c>
      <c r="AN13" s="50"/>
      <c r="AO13" s="50"/>
      <c r="AP13" s="49"/>
      <c r="AQ13" s="49"/>
      <c r="AR13" s="49"/>
      <c r="AS13" s="49"/>
      <c r="AT13" s="49"/>
      <c r="AU13" s="49"/>
      <c r="AV13" s="49"/>
      <c r="AW13" s="49"/>
      <c r="AY13" s="50" t="str">
        <f t="shared" si="0"/>
        <v>Across file comparison: The SEA number of students in the LEP subgroup who took an assessment and received a valid score for GRADES 6, 7, 8 and ALL assessment type does not equal the number of students who participated in the assessment. 
SEA discrepancies by grade:
Grade 6: 66 students (-5.71%)
Grade 7: 72 students (-6.64%)
Grade 8: 64 students (-6.07%)
Similar discrepancies exist at the LEA and School levels. Please revise data and resubmit or explain in a data note why these data are accurate.</v>
      </c>
      <c r="AZ13" s="50" t="str">
        <f t="shared" si="1"/>
        <v/>
      </c>
      <c r="BA13" s="50"/>
      <c r="BB13" s="50" t="s">
        <v>80</v>
      </c>
      <c r="BC13" s="50"/>
      <c r="BD13" s="50"/>
      <c r="BE13" s="50" t="s">
        <v>82</v>
      </c>
      <c r="BF13" s="50" t="s">
        <v>82</v>
      </c>
      <c r="BG13" s="50"/>
      <c r="BH13" s="50" t="str">
        <f t="shared" si="2"/>
        <v>Across file comparison: The SEA number of students in the LEP subgroup who took an assessment and received a valid score for GRADES 6, 7, 8 and ALL assessment type does not equal the number of students who participated in the assessment. 
SEA discrepancies by grade:
Grade 6: 66 students (-5.71%)
Grade 7: 72 students (-6.64%)
Grade 8: 64 students (-6.07%)
Similar discrepancies exist at the LEA and School levels. Please revise data and resubmit or explain in a data note why these data are accurate.</v>
      </c>
      <c r="BI13" s="50"/>
      <c r="BJ13" s="50"/>
      <c r="BK13" s="50"/>
      <c r="BL13" s="50"/>
      <c r="BM13" s="50"/>
      <c r="BN13" s="50"/>
      <c r="BO13" s="50"/>
      <c r="BP13" s="50"/>
    </row>
    <row r="14" spans="1:68" s="9" customFormat="1" ht="180">
      <c r="A14" s="13" t="s">
        <v>135</v>
      </c>
      <c r="B14" s="14" t="s">
        <v>45</v>
      </c>
      <c r="C14" s="14" t="s">
        <v>46</v>
      </c>
      <c r="D14" s="14" t="s">
        <v>47</v>
      </c>
      <c r="E14" s="14" t="s">
        <v>48</v>
      </c>
      <c r="F14" s="14" t="s">
        <v>49</v>
      </c>
      <c r="G14" s="17" t="s">
        <v>136</v>
      </c>
      <c r="H14" s="14">
        <v>185</v>
      </c>
      <c r="I14" s="14">
        <v>588</v>
      </c>
      <c r="J14" s="14" t="s">
        <v>73</v>
      </c>
      <c r="K14" s="14" t="s">
        <v>137</v>
      </c>
      <c r="L14" s="14" t="s">
        <v>53</v>
      </c>
      <c r="M14" s="14"/>
      <c r="N14" s="14"/>
      <c r="O14" s="14"/>
      <c r="P14" s="14"/>
      <c r="Q14" s="14"/>
      <c r="R14" s="14"/>
      <c r="S14" s="14"/>
      <c r="T14" s="49"/>
      <c r="U14" s="49"/>
      <c r="V14" s="20"/>
      <c r="W14" s="20"/>
      <c r="X14" s="20"/>
      <c r="Y14" s="26" t="s">
        <v>64</v>
      </c>
      <c r="Z14" s="49"/>
      <c r="AA14" s="49"/>
      <c r="AB14" s="49"/>
      <c r="AC14" s="14" t="s">
        <v>54</v>
      </c>
      <c r="AD14" s="14"/>
      <c r="AE14" s="14"/>
      <c r="AF14" s="14" t="s">
        <v>139</v>
      </c>
      <c r="AG14" s="14" t="s">
        <v>133</v>
      </c>
      <c r="AH14" s="14" t="s">
        <v>140</v>
      </c>
      <c r="AI14" s="14" t="s">
        <v>141</v>
      </c>
      <c r="AJ14" s="14" t="s">
        <v>61</v>
      </c>
      <c r="AK14" s="14" t="s">
        <v>78</v>
      </c>
      <c r="AL14" s="14" t="s">
        <v>53</v>
      </c>
      <c r="AM14" s="21" t="s">
        <v>142</v>
      </c>
      <c r="AN14" s="11" t="s">
        <v>54</v>
      </c>
      <c r="AO14" s="11"/>
      <c r="AP14" s="49"/>
      <c r="AQ14" s="49"/>
      <c r="AR14" s="49"/>
      <c r="AS14" s="49"/>
      <c r="AT14" s="49"/>
      <c r="AU14" s="49"/>
      <c r="AV14" s="49"/>
      <c r="AW14" s="49"/>
      <c r="AY14" s="50" t="str">
        <f t="shared" si="0"/>
        <v>1% CWD Alternate Assessment Participation: Students with Disabilities (IDEA) (CWD) taking the alternate assessment based on alternate achievement standards (ALTPARTALTACH) make up 1.2%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14" s="50" t="str">
        <f t="shared" si="1"/>
        <v/>
      </c>
      <c r="BA14" s="50"/>
      <c r="BB14" s="50" t="s">
        <v>80</v>
      </c>
      <c r="BC14" s="50"/>
      <c r="BD14" s="50"/>
      <c r="BE14" s="50" t="s">
        <v>82</v>
      </c>
      <c r="BF14" s="50" t="s">
        <v>82</v>
      </c>
      <c r="BG14" s="50"/>
      <c r="BH14" s="50" t="str">
        <f t="shared" si="2"/>
        <v>1% CWD Alternate Assessment Participation: Students with Disabilities (IDEA) (CWD) taking the alternate assessment based on alternate achievement standards (ALTPARTALTACH) make up 1.2%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BI14" s="50"/>
      <c r="BJ14" s="50"/>
      <c r="BK14" s="50"/>
      <c r="BL14" s="50"/>
      <c r="BM14" s="50"/>
      <c r="BN14" s="50"/>
      <c r="BO14" s="50"/>
      <c r="BP14" s="50"/>
    </row>
    <row r="15" spans="1:68" s="9" customFormat="1" ht="180">
      <c r="A15" s="13" t="s">
        <v>144</v>
      </c>
      <c r="B15" s="14" t="s">
        <v>45</v>
      </c>
      <c r="C15" s="14" t="s">
        <v>46</v>
      </c>
      <c r="D15" s="14" t="s">
        <v>47</v>
      </c>
      <c r="E15" s="14" t="s">
        <v>48</v>
      </c>
      <c r="F15" s="14" t="s">
        <v>49</v>
      </c>
      <c r="G15" s="17" t="s">
        <v>136</v>
      </c>
      <c r="H15" s="14">
        <v>188</v>
      </c>
      <c r="I15" s="14">
        <v>589</v>
      </c>
      <c r="J15" s="14" t="s">
        <v>73</v>
      </c>
      <c r="K15" s="14" t="s">
        <v>137</v>
      </c>
      <c r="L15" s="14" t="s">
        <v>53</v>
      </c>
      <c r="M15" s="14"/>
      <c r="N15" s="14"/>
      <c r="O15" s="14"/>
      <c r="P15" s="14"/>
      <c r="Q15" s="14"/>
      <c r="R15" s="14"/>
      <c r="S15" s="14"/>
      <c r="T15" s="49"/>
      <c r="U15" s="49"/>
      <c r="V15" s="20"/>
      <c r="W15" s="20"/>
      <c r="X15" s="20"/>
      <c r="Y15" s="26" t="s">
        <v>64</v>
      </c>
      <c r="Z15" s="49"/>
      <c r="AA15" s="49"/>
      <c r="AB15" s="49"/>
      <c r="AC15" s="14"/>
      <c r="AD15" s="14" t="s">
        <v>54</v>
      </c>
      <c r="AE15" s="14"/>
      <c r="AF15" s="14" t="s">
        <v>139</v>
      </c>
      <c r="AG15" s="14" t="s">
        <v>133</v>
      </c>
      <c r="AH15" s="14" t="s">
        <v>140</v>
      </c>
      <c r="AI15" s="14" t="s">
        <v>141</v>
      </c>
      <c r="AJ15" s="14" t="s">
        <v>61</v>
      </c>
      <c r="AK15" s="14" t="s">
        <v>78</v>
      </c>
      <c r="AL15" s="14" t="s">
        <v>53</v>
      </c>
      <c r="AM15" s="21" t="s">
        <v>145</v>
      </c>
      <c r="AN15" s="11" t="s">
        <v>54</v>
      </c>
      <c r="AO15" s="11"/>
      <c r="AP15" s="49"/>
      <c r="AQ15" s="49"/>
      <c r="AR15" s="49"/>
      <c r="AS15" s="49"/>
      <c r="AT15" s="49"/>
      <c r="AU15" s="49"/>
      <c r="AV15" s="49"/>
      <c r="AW15" s="49"/>
      <c r="AY15" s="50" t="str">
        <f t="shared" si="0"/>
        <v>1% CWD Alternate Assessment Participation: Students with Disabilities (IDEA) (CWD) taking the alternate assessment based on alternate achievement standards (ALTPARTALTACH) make up 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15" s="50" t="str">
        <f t="shared" si="1"/>
        <v/>
      </c>
      <c r="BA15" s="50"/>
      <c r="BB15" s="50" t="s">
        <v>80</v>
      </c>
      <c r="BC15" s="50"/>
      <c r="BD15" s="50"/>
      <c r="BE15" s="50" t="s">
        <v>82</v>
      </c>
      <c r="BF15" s="50" t="s">
        <v>82</v>
      </c>
      <c r="BG15" s="50"/>
      <c r="BH15" s="50" t="str">
        <f t="shared" si="2"/>
        <v>1% CWD Alternate Assessment Participation: Students with Disabilities (IDEA) (CWD) taking the alternate assessment based on alternate achievement standards (ALTPARTALTACH) make up 1.2%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BI15" s="50"/>
      <c r="BJ15" s="50"/>
      <c r="BK15" s="50"/>
      <c r="BL15" s="50"/>
      <c r="BM15" s="50"/>
      <c r="BN15" s="50"/>
      <c r="BO15" s="50"/>
      <c r="BP15" s="50"/>
    </row>
    <row r="16" spans="1:68" s="9" customFormat="1" ht="165">
      <c r="A16" s="13" t="s">
        <v>146</v>
      </c>
      <c r="B16" s="14" t="s">
        <v>45</v>
      </c>
      <c r="C16" s="14" t="s">
        <v>46</v>
      </c>
      <c r="D16" s="14" t="s">
        <v>47</v>
      </c>
      <c r="E16" s="14" t="s">
        <v>48</v>
      </c>
      <c r="F16" s="14" t="s">
        <v>49</v>
      </c>
      <c r="G16" s="17" t="s">
        <v>136</v>
      </c>
      <c r="H16" s="14">
        <v>189</v>
      </c>
      <c r="I16" s="14">
        <v>590</v>
      </c>
      <c r="J16" s="14" t="s">
        <v>73</v>
      </c>
      <c r="K16" s="14" t="s">
        <v>137</v>
      </c>
      <c r="L16" s="14" t="s">
        <v>53</v>
      </c>
      <c r="M16" s="14"/>
      <c r="N16" s="14"/>
      <c r="O16" s="14"/>
      <c r="P16" s="14"/>
      <c r="Q16" s="14"/>
      <c r="R16" s="14"/>
      <c r="S16" s="14"/>
      <c r="T16" s="49"/>
      <c r="U16" s="49"/>
      <c r="V16" s="20"/>
      <c r="W16" s="20"/>
      <c r="X16" s="20"/>
      <c r="Y16" s="26" t="s">
        <v>64</v>
      </c>
      <c r="Z16" s="49"/>
      <c r="AA16" s="49"/>
      <c r="AB16" s="49"/>
      <c r="AC16" s="14"/>
      <c r="AD16" s="14"/>
      <c r="AE16" s="14" t="s">
        <v>54</v>
      </c>
      <c r="AF16" s="14" t="s">
        <v>139</v>
      </c>
      <c r="AG16" s="14" t="s">
        <v>133</v>
      </c>
      <c r="AH16" s="14" t="s">
        <v>140</v>
      </c>
      <c r="AI16" s="14" t="s">
        <v>141</v>
      </c>
      <c r="AJ16" s="14" t="s">
        <v>61</v>
      </c>
      <c r="AK16" s="14" t="s">
        <v>78</v>
      </c>
      <c r="AL16" s="14" t="s">
        <v>53</v>
      </c>
      <c r="AM16" s="21" t="s">
        <v>147</v>
      </c>
      <c r="AN16" s="11" t="s">
        <v>54</v>
      </c>
      <c r="AO16" s="11"/>
      <c r="AP16" s="49"/>
      <c r="AQ16" s="49"/>
      <c r="AR16" s="49"/>
      <c r="AS16" s="49"/>
      <c r="AT16" s="49"/>
      <c r="AU16" s="49"/>
      <c r="AV16" s="49"/>
      <c r="AW16" s="49"/>
      <c r="AY16" s="50" t="str">
        <f t="shared" si="0"/>
        <v>1% CWD Alternate Assessment Participation: Students with Disabilities (IDEA) (CWD) taking the alternate assessment based on alternate achievement standards (ALTPARTALTACH) make up 1.3%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16" s="50" t="str">
        <f t="shared" si="1"/>
        <v/>
      </c>
      <c r="BA16" s="50"/>
      <c r="BB16" s="50" t="s">
        <v>80</v>
      </c>
      <c r="BC16" s="50" t="s">
        <v>2148</v>
      </c>
      <c r="BD16" s="50"/>
      <c r="BE16" s="50" t="s">
        <v>82</v>
      </c>
      <c r="BF16" s="50" t="s">
        <v>82</v>
      </c>
      <c r="BG16" s="50"/>
      <c r="BH16" s="50" t="str">
        <f t="shared" si="2"/>
        <v>1% CWD Alternate Assessment Participation: Students with Disabilities (IDEA) (CWD) taking the alternate assessment based on alternate achievement standards (ALTPARTALTACH) make up 1.3%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BI16" s="50"/>
      <c r="BJ16" s="50"/>
      <c r="BK16" s="50"/>
      <c r="BL16" s="50"/>
      <c r="BM16" s="50"/>
      <c r="BN16" s="50"/>
      <c r="BO16" s="50"/>
      <c r="BP16" s="50"/>
    </row>
    <row r="17" spans="1:68" s="9" customFormat="1" ht="225" hidden="1">
      <c r="A17" s="13" t="s">
        <v>148</v>
      </c>
      <c r="B17" s="14" t="s">
        <v>45</v>
      </c>
      <c r="C17" s="14" t="s">
        <v>46</v>
      </c>
      <c r="D17" s="14" t="s">
        <v>47</v>
      </c>
      <c r="E17" s="14" t="s">
        <v>149</v>
      </c>
      <c r="F17" s="14" t="s">
        <v>150</v>
      </c>
      <c r="G17" s="13" t="s">
        <v>151</v>
      </c>
      <c r="H17" s="14">
        <v>188</v>
      </c>
      <c r="I17" s="14">
        <v>589</v>
      </c>
      <c r="J17" s="14" t="s">
        <v>152</v>
      </c>
      <c r="K17" s="14" t="s">
        <v>153</v>
      </c>
      <c r="L17" s="14" t="s">
        <v>53</v>
      </c>
      <c r="M17" s="14"/>
      <c r="N17" s="14" t="s">
        <v>54</v>
      </c>
      <c r="O17" s="14"/>
      <c r="P17" s="14" t="s">
        <v>131</v>
      </c>
      <c r="Q17" s="14" t="s">
        <v>56</v>
      </c>
      <c r="R17" s="14" t="s">
        <v>68</v>
      </c>
      <c r="S17" s="14" t="s">
        <v>58</v>
      </c>
      <c r="T17" s="50"/>
      <c r="U17" s="50"/>
      <c r="V17" s="11"/>
      <c r="W17" s="11"/>
      <c r="X17" s="50" t="s">
        <v>154</v>
      </c>
      <c r="Y17" s="26" t="s">
        <v>155</v>
      </c>
      <c r="Z17" s="50"/>
      <c r="AA17" s="50"/>
      <c r="AB17" s="50"/>
      <c r="AC17" s="23"/>
      <c r="AD17" s="23"/>
      <c r="AE17" s="23"/>
      <c r="AF17" s="23"/>
      <c r="AG17" s="23"/>
      <c r="AH17" s="23"/>
      <c r="AI17" s="23"/>
      <c r="AJ17" s="23" t="s">
        <v>61</v>
      </c>
      <c r="AK17" s="23" t="s">
        <v>62</v>
      </c>
      <c r="AL17" s="50"/>
      <c r="AM17" s="50"/>
      <c r="AN17" s="50" t="s">
        <v>2145</v>
      </c>
      <c r="AO17" s="50"/>
      <c r="AP17" s="50"/>
      <c r="AQ17" s="50"/>
      <c r="AR17" s="50"/>
      <c r="AS17" s="50"/>
      <c r="AT17" s="50"/>
      <c r="AU17" s="50"/>
      <c r="AV17" s="50"/>
      <c r="AW17" s="50"/>
      <c r="AY17" s="50">
        <f t="shared" si="0"/>
        <v>0</v>
      </c>
      <c r="AZ17" s="50" t="str">
        <f t="shared" si="1"/>
        <v xml:space="preserve">C188 was resubmitted on 3/5/19. Found error in original submission with the LEP counts. </v>
      </c>
      <c r="BA17" s="50"/>
      <c r="BB17" s="50" t="s">
        <v>63</v>
      </c>
      <c r="BC17" s="50" t="s">
        <v>58</v>
      </c>
      <c r="BD17" s="50" t="s">
        <v>62</v>
      </c>
      <c r="BE17" s="50"/>
      <c r="BF17" s="50"/>
      <c r="BG17" s="50"/>
      <c r="BH17" s="50"/>
      <c r="BI17" s="50"/>
      <c r="BJ17" s="50"/>
      <c r="BK17" s="50"/>
      <c r="BL17" s="50"/>
      <c r="BM17" s="50"/>
      <c r="BN17" s="50"/>
      <c r="BO17" s="50"/>
      <c r="BP17" s="50"/>
    </row>
    <row r="18" spans="1:68" s="9" customFormat="1" ht="120">
      <c r="A18" s="13" t="s">
        <v>156</v>
      </c>
      <c r="B18" s="14" t="s">
        <v>45</v>
      </c>
      <c r="C18" s="14" t="s">
        <v>46</v>
      </c>
      <c r="D18" s="14" t="s">
        <v>47</v>
      </c>
      <c r="E18" s="14" t="s">
        <v>149</v>
      </c>
      <c r="F18" s="14" t="s">
        <v>150</v>
      </c>
      <c r="G18" s="13" t="s">
        <v>104</v>
      </c>
      <c r="H18" s="14" t="s">
        <v>157</v>
      </c>
      <c r="I18" s="14" t="s">
        <v>158</v>
      </c>
      <c r="J18" s="14" t="s">
        <v>73</v>
      </c>
      <c r="K18" s="14" t="s">
        <v>107</v>
      </c>
      <c r="L18" s="14" t="s">
        <v>53</v>
      </c>
      <c r="M18" s="14" t="s">
        <v>54</v>
      </c>
      <c r="N18" s="14" t="s">
        <v>54</v>
      </c>
      <c r="O18" s="14" t="s">
        <v>54</v>
      </c>
      <c r="P18" s="14" t="s">
        <v>108</v>
      </c>
      <c r="Q18" s="14" t="s">
        <v>108</v>
      </c>
      <c r="R18" s="14" t="s">
        <v>108</v>
      </c>
      <c r="S18" s="14" t="s">
        <v>108</v>
      </c>
      <c r="T18" s="50"/>
      <c r="U18" s="50"/>
      <c r="V18" s="11"/>
      <c r="W18" s="11"/>
      <c r="X18" s="50" t="s">
        <v>159</v>
      </c>
      <c r="Y18" s="32" t="s">
        <v>160</v>
      </c>
      <c r="Z18" s="50"/>
      <c r="AA18" s="50"/>
      <c r="AB18" s="50"/>
      <c r="AC18" s="23" t="s">
        <v>54</v>
      </c>
      <c r="AD18" s="23" t="s">
        <v>54</v>
      </c>
      <c r="AE18" s="23" t="s">
        <v>54</v>
      </c>
      <c r="AF18" s="14" t="s">
        <v>108</v>
      </c>
      <c r="AG18" s="14" t="s">
        <v>108</v>
      </c>
      <c r="AH18" s="14" t="s">
        <v>108</v>
      </c>
      <c r="AI18" s="14" t="s">
        <v>108</v>
      </c>
      <c r="AJ18" s="23" t="s">
        <v>61</v>
      </c>
      <c r="AK18" s="23" t="s">
        <v>101</v>
      </c>
      <c r="AL18" s="50" t="s">
        <v>69</v>
      </c>
      <c r="AM18" s="50" t="s">
        <v>161</v>
      </c>
      <c r="AN18" s="50" t="s">
        <v>54</v>
      </c>
      <c r="AO18" s="50"/>
      <c r="AP18" s="50"/>
      <c r="AQ18" s="50"/>
      <c r="AR18" s="50"/>
      <c r="AS18" s="50"/>
      <c r="AT18" s="50"/>
      <c r="AU18" s="50"/>
      <c r="AV18" s="50"/>
      <c r="AW18" s="50"/>
      <c r="AY18" s="50" t="str">
        <f t="shared" si="0"/>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18" s="50" t="str">
        <f t="shared" si="1"/>
        <v>The Y2Y counts are going to be significantly different between years (16-17 and 17-18) because there were no 10th graders assessed in ELA or MATH in 17-18. 10th graders now only participate in the Science assessment.</v>
      </c>
      <c r="BA18" s="50"/>
      <c r="BB18" s="50" t="s">
        <v>80</v>
      </c>
      <c r="BC18" s="50"/>
      <c r="BD18" s="50"/>
      <c r="BE18" s="50" t="s">
        <v>112</v>
      </c>
      <c r="BF18" s="50"/>
      <c r="BG18" s="50" t="s">
        <v>58</v>
      </c>
      <c r="BH18" s="50" t="str">
        <f t="shared" ref="BH18" si="3">IF(BG18="Yes",CONCATENATE(AM18,"
ED Note: State indicated that data were correct as reported."), AM18)</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BI18" s="50" t="s">
        <v>2149</v>
      </c>
      <c r="BJ18" s="50"/>
      <c r="BK18" s="50"/>
      <c r="BL18" s="50"/>
      <c r="BM18" s="50"/>
      <c r="BN18" s="50"/>
      <c r="BO18" s="50"/>
      <c r="BP18" s="50"/>
    </row>
    <row r="19" spans="1:68" s="9" customFormat="1" ht="105">
      <c r="A19" s="13" t="s">
        <v>163</v>
      </c>
      <c r="B19" s="14" t="s">
        <v>45</v>
      </c>
      <c r="C19" s="14" t="s">
        <v>46</v>
      </c>
      <c r="D19" s="14" t="s">
        <v>47</v>
      </c>
      <c r="E19" s="14" t="s">
        <v>149</v>
      </c>
      <c r="F19" s="14" t="s">
        <v>150</v>
      </c>
      <c r="G19" s="13" t="s">
        <v>118</v>
      </c>
      <c r="H19" s="14">
        <v>189</v>
      </c>
      <c r="I19" s="14">
        <v>590</v>
      </c>
      <c r="J19" s="14" t="s">
        <v>73</v>
      </c>
      <c r="K19" s="14" t="s">
        <v>121</v>
      </c>
      <c r="L19" s="14" t="s">
        <v>53</v>
      </c>
      <c r="M19" s="14"/>
      <c r="N19" s="14"/>
      <c r="O19" s="14" t="s">
        <v>54</v>
      </c>
      <c r="P19" s="14" t="s">
        <v>108</v>
      </c>
      <c r="Q19" s="14" t="s">
        <v>108</v>
      </c>
      <c r="R19" s="14" t="s">
        <v>108</v>
      </c>
      <c r="S19" s="14" t="s">
        <v>108</v>
      </c>
      <c r="T19" s="50"/>
      <c r="U19" s="50"/>
      <c r="V19" s="11"/>
      <c r="W19" s="11"/>
      <c r="X19" s="50" t="s">
        <v>164</v>
      </c>
      <c r="Y19" s="26" t="s">
        <v>165</v>
      </c>
      <c r="Z19" s="50"/>
      <c r="AA19" s="50"/>
      <c r="AB19" s="50"/>
      <c r="AC19" s="23"/>
      <c r="AD19" s="23"/>
      <c r="AE19" s="23" t="s">
        <v>54</v>
      </c>
      <c r="AF19" s="14" t="s">
        <v>108</v>
      </c>
      <c r="AG19" s="14" t="s">
        <v>108</v>
      </c>
      <c r="AH19" s="14" t="s">
        <v>108</v>
      </c>
      <c r="AI19" s="14" t="s">
        <v>108</v>
      </c>
      <c r="AJ19" s="23" t="s">
        <v>61</v>
      </c>
      <c r="AK19" s="23" t="s">
        <v>101</v>
      </c>
      <c r="AL19" s="50" t="s">
        <v>69</v>
      </c>
      <c r="AM19" s="50" t="s">
        <v>166</v>
      </c>
      <c r="AN19" s="50" t="s">
        <v>54</v>
      </c>
      <c r="AO19" s="50"/>
      <c r="AP19" s="50"/>
      <c r="AQ19" s="50"/>
      <c r="AR19" s="50"/>
      <c r="AS19" s="50"/>
      <c r="AT19" s="50"/>
      <c r="AU19" s="50"/>
      <c r="AV19" s="50"/>
      <c r="AW19" s="50"/>
      <c r="AY19" s="50" t="str">
        <f t="shared" si="0"/>
        <v>A year to year participation rate change of more than 4% was identified for at least one subgroup, assessment type, or grade. Please review the CDQR Year to Year tab. Please resubmit SY 2017-18 data or submit a data note to explain why these data are accurate.</v>
      </c>
      <c r="AZ19" s="50" t="str">
        <f t="shared" si="1"/>
        <v xml:space="preserve">The Y2Y rate is correct. There was an increase in 10th grade participation in science during the 17-18 year. </v>
      </c>
      <c r="BA19" s="50"/>
      <c r="BB19" s="50" t="s">
        <v>80</v>
      </c>
      <c r="BC19" s="50" t="s">
        <v>2148</v>
      </c>
      <c r="BD19" s="50"/>
      <c r="BE19" s="50" t="s">
        <v>112</v>
      </c>
      <c r="BF19" s="50"/>
      <c r="BG19" s="50" t="s">
        <v>69</v>
      </c>
      <c r="BH19" s="50" t="str">
        <f>IF(BG19="Yes",CONCATENATE(AM19,"
ED Note: State indicated that data were correct as reported."), AM19)</f>
        <v>A year to year participation rate change of more than 4% was identified for at least one subgroup, assessment type, or grade. Please review the CDQR Year to Year tab. Please resubmit SY 2017-18 data or submit a data note to explain why these data are accurate.
ED Note: State indicated that data were correct as reported.</v>
      </c>
      <c r="BI19" s="50" t="s">
        <v>2150</v>
      </c>
      <c r="BJ19" s="50"/>
      <c r="BK19" s="50"/>
      <c r="BL19" s="50"/>
      <c r="BM19" s="50"/>
      <c r="BN19" s="50"/>
      <c r="BO19" s="50"/>
      <c r="BP19" s="50"/>
    </row>
    <row r="20" spans="1:68" s="9" customFormat="1" ht="135" hidden="1">
      <c r="A20" s="13" t="s">
        <v>167</v>
      </c>
      <c r="B20" s="14" t="s">
        <v>45</v>
      </c>
      <c r="C20" s="14" t="s">
        <v>46</v>
      </c>
      <c r="D20" s="14" t="s">
        <v>47</v>
      </c>
      <c r="E20" s="14" t="s">
        <v>149</v>
      </c>
      <c r="F20" s="14" t="s">
        <v>150</v>
      </c>
      <c r="G20" s="13" t="s">
        <v>127</v>
      </c>
      <c r="H20" s="14" t="s">
        <v>128</v>
      </c>
      <c r="I20" s="14" t="s">
        <v>129</v>
      </c>
      <c r="J20" s="14" t="s">
        <v>51</v>
      </c>
      <c r="K20" s="14" t="s">
        <v>130</v>
      </c>
      <c r="L20" s="14" t="s">
        <v>53</v>
      </c>
      <c r="M20" s="14"/>
      <c r="N20" s="14" t="s">
        <v>54</v>
      </c>
      <c r="O20" s="14"/>
      <c r="P20" s="14" t="s">
        <v>131</v>
      </c>
      <c r="Q20" s="14" t="s">
        <v>168</v>
      </c>
      <c r="R20" s="14" t="s">
        <v>169</v>
      </c>
      <c r="S20" s="14" t="s">
        <v>58</v>
      </c>
      <c r="T20" s="50"/>
      <c r="U20" s="50"/>
      <c r="V20" s="11"/>
      <c r="W20" s="11"/>
      <c r="X20" s="50" t="s">
        <v>170</v>
      </c>
      <c r="Y20" s="26" t="s">
        <v>155</v>
      </c>
      <c r="Z20" s="50"/>
      <c r="AA20" s="50"/>
      <c r="AB20" s="50"/>
      <c r="AC20" s="23"/>
      <c r="AD20" s="23"/>
      <c r="AE20" s="23"/>
      <c r="AF20" s="23"/>
      <c r="AG20" s="23"/>
      <c r="AH20" s="23"/>
      <c r="AI20" s="23"/>
      <c r="AJ20" s="23" t="s">
        <v>61</v>
      </c>
      <c r="AK20" s="23" t="s">
        <v>62</v>
      </c>
      <c r="AL20" s="50"/>
      <c r="AM20" s="50"/>
      <c r="AN20" s="50" t="s">
        <v>2145</v>
      </c>
      <c r="AO20" s="50"/>
      <c r="AP20" s="50"/>
      <c r="AQ20" s="50"/>
      <c r="AR20" s="50"/>
      <c r="AS20" s="50"/>
      <c r="AT20" s="50"/>
      <c r="AU20" s="50"/>
      <c r="AV20" s="50"/>
      <c r="AW20" s="50"/>
      <c r="AY20" s="50">
        <f t="shared" si="0"/>
        <v>0</v>
      </c>
      <c r="AZ20" s="50" t="str">
        <f t="shared" si="1"/>
        <v xml:space="preserve">C188 was resubmitted on 3/5/19. Found error in original submission with the LEP counts. </v>
      </c>
      <c r="BA20" s="50"/>
      <c r="BB20" s="50" t="s">
        <v>63</v>
      </c>
      <c r="BC20" s="50" t="s">
        <v>58</v>
      </c>
      <c r="BD20" s="50" t="s">
        <v>62</v>
      </c>
      <c r="BE20" s="50"/>
      <c r="BF20" s="50"/>
      <c r="BG20" s="50"/>
      <c r="BH20" s="50"/>
      <c r="BI20" s="50"/>
      <c r="BJ20" s="50"/>
      <c r="BK20" s="50"/>
      <c r="BL20" s="50"/>
      <c r="BM20" s="50"/>
      <c r="BN20" s="50"/>
      <c r="BO20" s="50"/>
      <c r="BP20" s="50"/>
    </row>
    <row r="21" spans="1:68" s="9" customFormat="1" ht="120" hidden="1">
      <c r="A21" s="13" t="s">
        <v>171</v>
      </c>
      <c r="B21" s="14" t="s">
        <v>45</v>
      </c>
      <c r="C21" s="14" t="s">
        <v>46</v>
      </c>
      <c r="D21" s="14" t="s">
        <v>47</v>
      </c>
      <c r="E21" s="14" t="s">
        <v>149</v>
      </c>
      <c r="F21" s="14" t="s">
        <v>150</v>
      </c>
      <c r="G21" s="14" t="s">
        <v>172</v>
      </c>
      <c r="H21" s="14" t="s">
        <v>91</v>
      </c>
      <c r="I21" s="14" t="s">
        <v>92</v>
      </c>
      <c r="J21" s="14" t="s">
        <v>73</v>
      </c>
      <c r="K21" s="14" t="s">
        <v>173</v>
      </c>
      <c r="L21" s="14" t="s">
        <v>53</v>
      </c>
      <c r="M21" s="14" t="s">
        <v>54</v>
      </c>
      <c r="N21" s="14" t="s">
        <v>54</v>
      </c>
      <c r="O21" s="14"/>
      <c r="P21" s="14" t="s">
        <v>131</v>
      </c>
      <c r="Q21" s="14" t="s">
        <v>174</v>
      </c>
      <c r="R21" s="14" t="s">
        <v>133</v>
      </c>
      <c r="S21" s="14" t="s">
        <v>58</v>
      </c>
      <c r="T21" s="50"/>
      <c r="U21" s="50"/>
      <c r="V21" s="11"/>
      <c r="W21" s="11"/>
      <c r="X21" s="50" t="s">
        <v>175</v>
      </c>
      <c r="Y21" s="26" t="s">
        <v>155</v>
      </c>
      <c r="Z21" s="50"/>
      <c r="AA21" s="50"/>
      <c r="AB21" s="50"/>
      <c r="AC21" s="23"/>
      <c r="AD21" s="23"/>
      <c r="AE21" s="23"/>
      <c r="AF21" s="23"/>
      <c r="AG21" s="23"/>
      <c r="AH21" s="23"/>
      <c r="AI21" s="23"/>
      <c r="AJ21" s="23" t="s">
        <v>61</v>
      </c>
      <c r="AK21" s="23" t="s">
        <v>62</v>
      </c>
      <c r="AL21" s="50"/>
      <c r="AM21" s="50"/>
      <c r="AN21" s="50" t="s">
        <v>2145</v>
      </c>
      <c r="AO21" s="50"/>
      <c r="AP21" s="50"/>
      <c r="AQ21" s="50"/>
      <c r="AR21" s="50"/>
      <c r="AS21" s="50"/>
      <c r="AT21" s="50"/>
      <c r="AU21" s="50"/>
      <c r="AV21" s="50"/>
      <c r="AW21" s="50"/>
      <c r="AY21" s="50">
        <f t="shared" si="0"/>
        <v>0</v>
      </c>
      <c r="AZ21" s="50" t="str">
        <f t="shared" si="1"/>
        <v xml:space="preserve">C188 was resubmitted on 3/5/19. Found error in original submission with the LEP counts. </v>
      </c>
      <c r="BA21" s="50"/>
      <c r="BB21" s="50" t="s">
        <v>63</v>
      </c>
      <c r="BC21" s="50" t="s">
        <v>58</v>
      </c>
      <c r="BD21" s="50" t="s">
        <v>62</v>
      </c>
      <c r="BE21" s="50"/>
      <c r="BF21" s="50"/>
      <c r="BG21" s="50"/>
      <c r="BH21" s="50"/>
      <c r="BI21" s="50"/>
      <c r="BJ21" s="50"/>
      <c r="BK21" s="50"/>
      <c r="BL21" s="50"/>
      <c r="BM21" s="50"/>
      <c r="BN21" s="50"/>
      <c r="BO21" s="50"/>
      <c r="BP21" s="50"/>
    </row>
    <row r="22" spans="1:68" s="9" customFormat="1" ht="120" hidden="1">
      <c r="A22" s="13" t="s">
        <v>176</v>
      </c>
      <c r="B22" s="14" t="s">
        <v>45</v>
      </c>
      <c r="C22" s="14" t="s">
        <v>46</v>
      </c>
      <c r="D22" s="14" t="s">
        <v>47</v>
      </c>
      <c r="E22" s="14" t="s">
        <v>149</v>
      </c>
      <c r="F22" s="14" t="s">
        <v>150</v>
      </c>
      <c r="G22" s="14" t="s">
        <v>172</v>
      </c>
      <c r="H22" s="14" t="s">
        <v>91</v>
      </c>
      <c r="I22" s="14" t="s">
        <v>92</v>
      </c>
      <c r="J22" s="14" t="s">
        <v>73</v>
      </c>
      <c r="K22" s="14" t="s">
        <v>173</v>
      </c>
      <c r="L22" s="14" t="s">
        <v>53</v>
      </c>
      <c r="M22" s="14" t="s">
        <v>54</v>
      </c>
      <c r="N22" s="14" t="s">
        <v>54</v>
      </c>
      <c r="O22" s="14"/>
      <c r="P22" s="14" t="s">
        <v>131</v>
      </c>
      <c r="Q22" s="14" t="s">
        <v>76</v>
      </c>
      <c r="R22" s="14" t="s">
        <v>133</v>
      </c>
      <c r="S22" s="14" t="s">
        <v>58</v>
      </c>
      <c r="T22" s="50"/>
      <c r="U22" s="50"/>
      <c r="V22" s="11"/>
      <c r="W22" s="11"/>
      <c r="X22" s="50" t="s">
        <v>177</v>
      </c>
      <c r="Y22" s="26" t="s">
        <v>155</v>
      </c>
      <c r="Z22" s="50"/>
      <c r="AA22" s="50"/>
      <c r="AB22" s="50"/>
      <c r="AC22" s="23"/>
      <c r="AD22" s="23"/>
      <c r="AE22" s="23"/>
      <c r="AF22" s="23"/>
      <c r="AG22" s="23"/>
      <c r="AH22" s="23"/>
      <c r="AI22" s="23"/>
      <c r="AJ22" s="23" t="s">
        <v>61</v>
      </c>
      <c r="AK22" s="23" t="s">
        <v>62</v>
      </c>
      <c r="AL22" s="50"/>
      <c r="AM22" s="50"/>
      <c r="AN22" s="50" t="s">
        <v>2145</v>
      </c>
      <c r="AO22" s="50"/>
      <c r="AP22" s="50"/>
      <c r="AQ22" s="50"/>
      <c r="AR22" s="50"/>
      <c r="AS22" s="50"/>
      <c r="AT22" s="50"/>
      <c r="AU22" s="50"/>
      <c r="AV22" s="50"/>
      <c r="AW22" s="50"/>
      <c r="AY22" s="50">
        <f t="shared" si="0"/>
        <v>0</v>
      </c>
      <c r="AZ22" s="50" t="str">
        <f t="shared" si="1"/>
        <v xml:space="preserve">C188 was resubmitted on 3/5/19. Found error in original submission with the LEP counts. </v>
      </c>
      <c r="BA22" s="50"/>
      <c r="BB22" s="50" t="s">
        <v>63</v>
      </c>
      <c r="BC22" s="50" t="s">
        <v>58</v>
      </c>
      <c r="BD22" s="50" t="s">
        <v>62</v>
      </c>
      <c r="BE22" s="50"/>
      <c r="BF22" s="50"/>
      <c r="BG22" s="50"/>
      <c r="BH22" s="50"/>
      <c r="BI22" s="50"/>
      <c r="BJ22" s="50"/>
      <c r="BK22" s="50"/>
      <c r="BL22" s="50"/>
      <c r="BM22" s="50"/>
      <c r="BN22" s="50"/>
      <c r="BO22" s="50"/>
      <c r="BP22" s="50"/>
    </row>
    <row r="23" spans="1:68" s="9" customFormat="1" ht="173.25">
      <c r="A23" s="13" t="s">
        <v>178</v>
      </c>
      <c r="B23" s="14" t="s">
        <v>45</v>
      </c>
      <c r="C23" s="14" t="s">
        <v>46</v>
      </c>
      <c r="D23" s="14" t="s">
        <v>47</v>
      </c>
      <c r="E23" s="14" t="s">
        <v>149</v>
      </c>
      <c r="F23" s="14" t="s">
        <v>150</v>
      </c>
      <c r="G23" s="13" t="s">
        <v>179</v>
      </c>
      <c r="H23" s="14">
        <v>185</v>
      </c>
      <c r="I23" s="14">
        <v>588</v>
      </c>
      <c r="J23" s="14" t="s">
        <v>73</v>
      </c>
      <c r="K23" s="14" t="s">
        <v>180</v>
      </c>
      <c r="L23" s="14" t="s">
        <v>53</v>
      </c>
      <c r="M23" s="14" t="s">
        <v>54</v>
      </c>
      <c r="N23" s="14"/>
      <c r="O23" s="14"/>
      <c r="P23" s="14" t="s">
        <v>181</v>
      </c>
      <c r="Q23" s="14" t="s">
        <v>56</v>
      </c>
      <c r="R23" s="14" t="s">
        <v>68</v>
      </c>
      <c r="S23" s="14" t="s">
        <v>58</v>
      </c>
      <c r="T23" s="50"/>
      <c r="U23" s="50"/>
      <c r="V23" s="11"/>
      <c r="W23" s="11"/>
      <c r="X23" s="50" t="s">
        <v>182</v>
      </c>
      <c r="Y23" s="26" t="s">
        <v>183</v>
      </c>
      <c r="Z23" s="50"/>
      <c r="AA23" s="50"/>
      <c r="AB23" s="50"/>
      <c r="AC23" s="23" t="s">
        <v>54</v>
      </c>
      <c r="AD23" s="23"/>
      <c r="AE23" s="23"/>
      <c r="AF23" s="23" t="s">
        <v>184</v>
      </c>
      <c r="AG23" s="23" t="s">
        <v>133</v>
      </c>
      <c r="AH23" s="23" t="s">
        <v>133</v>
      </c>
      <c r="AI23" s="23" t="s">
        <v>141</v>
      </c>
      <c r="AJ23" s="23" t="s">
        <v>185</v>
      </c>
      <c r="AK23" s="23" t="s">
        <v>101</v>
      </c>
      <c r="AL23" s="50" t="s">
        <v>69</v>
      </c>
      <c r="AM23" s="50" t="s">
        <v>186</v>
      </c>
      <c r="AN23" s="50" t="s">
        <v>54</v>
      </c>
      <c r="AO23" s="50"/>
      <c r="AP23" s="50"/>
      <c r="AQ23" s="50"/>
      <c r="AR23" s="50"/>
      <c r="AS23" s="50"/>
      <c r="AT23" s="50"/>
      <c r="AU23" s="50"/>
      <c r="AV23" s="50"/>
      <c r="AW23" s="50"/>
      <c r="AY23" s="50" t="str">
        <f t="shared" si="0"/>
        <v>Low Participation Rate (FS185): The participation rate for ALL STUDENTS, MW, MM, MILCNCTD, MHL, MB, MAN, M, HOM, F, ECODIS, CWD students range from 87.16 to 94.99%. The ESEA, as amended, requires that States annually measure the achievement of not less than 95 percent of all students, and 95 percent of all students in each subgroup of students. Please revise data and resubmit and/or provide an explanatory data note.</v>
      </c>
      <c r="AZ23" s="50" t="str">
        <f t="shared" si="1"/>
        <v xml:space="preserve">This is correct. 17-18 participation rates are lower this year compared to 16-17. There has been an increase in parent refusals from year to year. </v>
      </c>
      <c r="BA23" s="50"/>
      <c r="BB23" s="50" t="s">
        <v>80</v>
      </c>
      <c r="BC23" s="50" t="s">
        <v>2151</v>
      </c>
      <c r="BD23" s="50"/>
      <c r="BE23" s="50"/>
      <c r="BF23" s="50"/>
      <c r="BG23" s="50" t="s">
        <v>69</v>
      </c>
      <c r="BH23" s="50" t="str">
        <f t="shared" ref="BH23:BH33" si="4">IF(BG23="Yes",CONCATENATE(AM23,"
ED Note: State indicated that data were correct as reported."), AM23)</f>
        <v>Low Participation Rate (FS185): The participation rate for ALL STUDENTS, MW, MM, MILCNCTD, MHL, MB, MAN, M, HOM, F, ECODIS, CWD students range from 87.16 to 94.99%.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BI23" s="50" t="s">
        <v>188</v>
      </c>
      <c r="BJ23" s="50"/>
      <c r="BK23" s="50"/>
      <c r="BL23" s="50"/>
      <c r="BM23" s="50"/>
      <c r="BN23" s="50"/>
      <c r="BO23" s="50"/>
      <c r="BP23" s="50"/>
    </row>
    <row r="24" spans="1:68" s="9" customFormat="1" ht="157.5">
      <c r="A24" s="13" t="s">
        <v>189</v>
      </c>
      <c r="B24" s="14" t="s">
        <v>45</v>
      </c>
      <c r="C24" s="14" t="s">
        <v>46</v>
      </c>
      <c r="D24" s="14" t="s">
        <v>47</v>
      </c>
      <c r="E24" s="14" t="s">
        <v>149</v>
      </c>
      <c r="F24" s="14" t="s">
        <v>150</v>
      </c>
      <c r="G24" s="13" t="s">
        <v>179</v>
      </c>
      <c r="H24" s="14">
        <v>188</v>
      </c>
      <c r="I24" s="14">
        <v>589</v>
      </c>
      <c r="J24" s="14" t="s">
        <v>73</v>
      </c>
      <c r="K24" s="14" t="s">
        <v>180</v>
      </c>
      <c r="L24" s="14" t="s">
        <v>53</v>
      </c>
      <c r="M24" s="14"/>
      <c r="N24" s="14" t="s">
        <v>54</v>
      </c>
      <c r="O24" s="14"/>
      <c r="P24" s="14" t="s">
        <v>190</v>
      </c>
      <c r="Q24" s="14" t="s">
        <v>56</v>
      </c>
      <c r="R24" s="14" t="s">
        <v>68</v>
      </c>
      <c r="S24" s="14" t="s">
        <v>58</v>
      </c>
      <c r="T24" s="50"/>
      <c r="U24" s="50"/>
      <c r="V24" s="11"/>
      <c r="W24" s="11"/>
      <c r="X24" s="50" t="s">
        <v>191</v>
      </c>
      <c r="Y24" s="26" t="s">
        <v>192</v>
      </c>
      <c r="Z24" s="50"/>
      <c r="AA24" s="50"/>
      <c r="AB24" s="50"/>
      <c r="AC24" s="23"/>
      <c r="AD24" s="23" t="s">
        <v>54</v>
      </c>
      <c r="AE24" s="23"/>
      <c r="AF24" s="23" t="s">
        <v>193</v>
      </c>
      <c r="AG24" s="23" t="s">
        <v>133</v>
      </c>
      <c r="AH24" s="23" t="s">
        <v>133</v>
      </c>
      <c r="AI24" s="23" t="s">
        <v>141</v>
      </c>
      <c r="AJ24" s="23" t="s">
        <v>61</v>
      </c>
      <c r="AK24" s="23" t="s">
        <v>101</v>
      </c>
      <c r="AL24" s="50" t="s">
        <v>69</v>
      </c>
      <c r="AM24" s="50" t="s">
        <v>194</v>
      </c>
      <c r="AN24" s="50" t="s">
        <v>54</v>
      </c>
      <c r="AO24" s="50"/>
      <c r="AP24" s="50"/>
      <c r="AQ24" s="50"/>
      <c r="AR24" s="50"/>
      <c r="AS24" s="50"/>
      <c r="AT24" s="50"/>
      <c r="AU24" s="50"/>
      <c r="AV24" s="50"/>
      <c r="AW24" s="50"/>
      <c r="AY24" s="50" t="str">
        <f t="shared" si="0"/>
        <v>Low Participation Rate (FS188): The participation rate for ALL STUDENTS, MW, MM, MILCNCTD, MHL, MB, M, HOM, F, ECODIS, CWD students range from 87.50 to 94.78%. The ESEA, as amended, requires that States annually measure the achievement of not less than 95 percent of all students, and 95 percent of all students in each subgroup of students. Please revise data and resubmit and/or provide an explanatory data note.</v>
      </c>
      <c r="AZ24" s="50" t="str">
        <f t="shared" si="1"/>
        <v xml:space="preserve">This is correct. 17-18 participation rates are lower this year compared to 16-17. HK 3/6/19 There has been an increase in parent refusals from year to year. </v>
      </c>
      <c r="BA24" s="50"/>
      <c r="BB24" s="50" t="s">
        <v>80</v>
      </c>
      <c r="BC24" s="50" t="s">
        <v>2151</v>
      </c>
      <c r="BD24" s="50"/>
      <c r="BE24" s="50"/>
      <c r="BF24" s="50"/>
      <c r="BG24" s="50" t="s">
        <v>69</v>
      </c>
      <c r="BH24" s="50" t="str">
        <f t="shared" si="4"/>
        <v>Low Participation Rate (FS188): The participation rate for ALL STUDENTS, MW, MM, MILCNCTD, MHL, MB, M, HOM, F, ECODIS, CWD students range from 87.50 to 94.78%.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BI24" s="50" t="s">
        <v>188</v>
      </c>
      <c r="BJ24" s="50"/>
      <c r="BK24" s="50"/>
      <c r="BL24" s="50"/>
      <c r="BM24" s="50"/>
      <c r="BN24" s="50"/>
      <c r="BO24" s="50"/>
      <c r="BP24" s="50"/>
    </row>
    <row r="25" spans="1:68" s="9" customFormat="1" ht="75">
      <c r="A25" s="13" t="s">
        <v>195</v>
      </c>
      <c r="B25" s="14" t="s">
        <v>45</v>
      </c>
      <c r="C25" s="14" t="s">
        <v>46</v>
      </c>
      <c r="D25" s="14" t="s">
        <v>47</v>
      </c>
      <c r="E25" s="14" t="s">
        <v>196</v>
      </c>
      <c r="F25" s="14" t="s">
        <v>197</v>
      </c>
      <c r="G25" s="13" t="s">
        <v>95</v>
      </c>
      <c r="H25" s="16" t="s">
        <v>198</v>
      </c>
      <c r="I25" s="14" t="s">
        <v>199</v>
      </c>
      <c r="J25" s="14" t="s">
        <v>73</v>
      </c>
      <c r="K25" s="14" t="s">
        <v>98</v>
      </c>
      <c r="L25" s="14" t="s">
        <v>53</v>
      </c>
      <c r="M25" s="14" t="s">
        <v>54</v>
      </c>
      <c r="N25" s="14" t="s">
        <v>54</v>
      </c>
      <c r="O25" s="14"/>
      <c r="P25" s="14" t="s">
        <v>55</v>
      </c>
      <c r="Q25" s="14" t="s">
        <v>200</v>
      </c>
      <c r="R25" s="14" t="s">
        <v>201</v>
      </c>
      <c r="S25" s="14" t="s">
        <v>58</v>
      </c>
      <c r="T25" s="50"/>
      <c r="U25" s="50"/>
      <c r="V25" s="11"/>
      <c r="W25" s="11"/>
      <c r="X25" s="50" t="s">
        <v>202</v>
      </c>
      <c r="Y25" s="26" t="s">
        <v>203</v>
      </c>
      <c r="Z25" s="50"/>
      <c r="AA25" s="50"/>
      <c r="AB25" s="50"/>
      <c r="AC25" s="23" t="s">
        <v>54</v>
      </c>
      <c r="AD25" s="23" t="s">
        <v>54</v>
      </c>
      <c r="AE25" s="23"/>
      <c r="AF25" s="23" t="s">
        <v>55</v>
      </c>
      <c r="AG25" s="23" t="s">
        <v>204</v>
      </c>
      <c r="AH25" s="23" t="s">
        <v>201</v>
      </c>
      <c r="AI25" s="23" t="s">
        <v>58</v>
      </c>
      <c r="AJ25" s="23" t="s">
        <v>61</v>
      </c>
      <c r="AK25" s="23" t="s">
        <v>101</v>
      </c>
      <c r="AL25" s="50" t="s">
        <v>58</v>
      </c>
      <c r="AM25" s="50" t="s">
        <v>205</v>
      </c>
      <c r="AN25" s="50" t="s">
        <v>2152</v>
      </c>
      <c r="AO25" s="50"/>
      <c r="AP25" s="50"/>
      <c r="AQ25" s="50"/>
      <c r="AR25" s="50"/>
      <c r="AS25" s="50"/>
      <c r="AT25" s="50"/>
      <c r="AU25" s="50"/>
      <c r="AV25" s="50"/>
      <c r="AW25" s="50"/>
      <c r="AY25" s="50" t="str">
        <f t="shared" si="0"/>
        <v>Missing Data (175/178/185/188): Achievement and Participation data for students in all subgroups for a(n) REGASSWOACC Assessment Type was not reported in GRADES ALL, 3, 5, 7, HS at the SEA, LEA, and School levels. Please submit data.</v>
      </c>
      <c r="AZ25" s="50" t="str">
        <f t="shared" si="1"/>
        <v>We identify the error on the submission and resubmitted the file 175, 185, 178,188 on March 27,2019.</v>
      </c>
      <c r="BA25" s="50"/>
      <c r="BB25" s="50" t="s">
        <v>80</v>
      </c>
      <c r="BC25" s="50" t="s">
        <v>2153</v>
      </c>
      <c r="BD25" s="50"/>
      <c r="BE25" s="50" t="s">
        <v>58</v>
      </c>
      <c r="BF25" s="50" t="s">
        <v>125</v>
      </c>
      <c r="BG25" s="50" t="s">
        <v>58</v>
      </c>
      <c r="BH25" s="50" t="str">
        <f t="shared" si="4"/>
        <v>Missing Data (175/178/185/188): Achievement and Participation data for students in all subgroups for a(n) REGASSWOACC Assessment Type was not reported in GRADES ALL, 3, 5, 7, HS at the SEA, LEA, and School levels. Please submit data.</v>
      </c>
      <c r="BI25" s="51"/>
      <c r="BJ25" s="50"/>
      <c r="BK25" s="50"/>
      <c r="BL25" s="50"/>
      <c r="BM25" s="50"/>
      <c r="BN25" s="50"/>
      <c r="BO25" s="50"/>
      <c r="BP25" s="50"/>
    </row>
    <row r="26" spans="1:68" s="9" customFormat="1" ht="90">
      <c r="A26" s="13" t="s">
        <v>206</v>
      </c>
      <c r="B26" s="14" t="s">
        <v>45</v>
      </c>
      <c r="C26" s="14" t="s">
        <v>46</v>
      </c>
      <c r="D26" s="14" t="s">
        <v>47</v>
      </c>
      <c r="E26" s="14" t="s">
        <v>196</v>
      </c>
      <c r="F26" s="14" t="s">
        <v>197</v>
      </c>
      <c r="G26" s="13" t="s">
        <v>104</v>
      </c>
      <c r="H26" s="14">
        <v>175</v>
      </c>
      <c r="I26" s="14">
        <v>583</v>
      </c>
      <c r="J26" s="14" t="s">
        <v>73</v>
      </c>
      <c r="K26" s="14" t="s">
        <v>107</v>
      </c>
      <c r="L26" s="14" t="s">
        <v>53</v>
      </c>
      <c r="M26" s="14"/>
      <c r="N26" s="14"/>
      <c r="O26" s="14"/>
      <c r="P26" s="14"/>
      <c r="Q26" s="14"/>
      <c r="R26" s="14"/>
      <c r="S26" s="14"/>
      <c r="T26" s="50"/>
      <c r="U26" s="50"/>
      <c r="V26" s="11"/>
      <c r="W26" s="11"/>
      <c r="X26" s="50"/>
      <c r="Y26" s="26" t="s">
        <v>64</v>
      </c>
      <c r="Z26" s="50"/>
      <c r="AA26" s="50"/>
      <c r="AB26" s="50"/>
      <c r="AC26" s="23" t="s">
        <v>54</v>
      </c>
      <c r="AD26" s="23"/>
      <c r="AE26" s="23"/>
      <c r="AF26" s="14" t="s">
        <v>108</v>
      </c>
      <c r="AG26" s="14" t="s">
        <v>108</v>
      </c>
      <c r="AH26" s="14" t="s">
        <v>108</v>
      </c>
      <c r="AI26" s="14" t="s">
        <v>108</v>
      </c>
      <c r="AJ26" s="23" t="s">
        <v>61</v>
      </c>
      <c r="AK26" s="23" t="s">
        <v>78</v>
      </c>
      <c r="AL26" s="50"/>
      <c r="AM26" s="50" t="s">
        <v>116</v>
      </c>
      <c r="AN26" s="50" t="s">
        <v>54</v>
      </c>
      <c r="AO26" s="50"/>
      <c r="AP26" s="50"/>
      <c r="AQ26" s="50"/>
      <c r="AR26" s="50"/>
      <c r="AS26" s="50"/>
      <c r="AT26" s="50"/>
      <c r="AU26" s="50"/>
      <c r="AV26" s="50"/>
      <c r="AW26" s="50"/>
      <c r="AY26" s="50" t="str">
        <f t="shared" si="0"/>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Z26" s="50" t="str">
        <f t="shared" si="1"/>
        <v/>
      </c>
      <c r="BA26" s="50"/>
      <c r="BB26" s="50" t="s">
        <v>80</v>
      </c>
      <c r="BC26" s="50" t="s">
        <v>2153</v>
      </c>
      <c r="BD26" s="50"/>
      <c r="BE26" s="50" t="s">
        <v>82</v>
      </c>
      <c r="BF26" s="50" t="s">
        <v>82</v>
      </c>
      <c r="BG26" s="50"/>
      <c r="BH26" s="50" t="str">
        <f t="shared" si="4"/>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BI26" s="50"/>
      <c r="BJ26" s="50"/>
      <c r="BK26" s="50"/>
      <c r="BL26" s="50"/>
      <c r="BM26" s="50"/>
      <c r="BN26" s="50"/>
      <c r="BO26" s="50"/>
      <c r="BP26" s="50"/>
    </row>
    <row r="27" spans="1:68" s="9" customFormat="1" ht="90">
      <c r="A27" s="13" t="s">
        <v>207</v>
      </c>
      <c r="B27" s="14" t="s">
        <v>45</v>
      </c>
      <c r="C27" s="14" t="s">
        <v>46</v>
      </c>
      <c r="D27" s="14" t="s">
        <v>47</v>
      </c>
      <c r="E27" s="14" t="s">
        <v>196</v>
      </c>
      <c r="F27" s="14" t="s">
        <v>197</v>
      </c>
      <c r="G27" s="13" t="s">
        <v>104</v>
      </c>
      <c r="H27" s="14">
        <v>185</v>
      </c>
      <c r="I27" s="14">
        <v>588</v>
      </c>
      <c r="J27" s="14" t="s">
        <v>73</v>
      </c>
      <c r="K27" s="14" t="s">
        <v>107</v>
      </c>
      <c r="L27" s="14" t="s">
        <v>53</v>
      </c>
      <c r="M27" s="14" t="s">
        <v>54</v>
      </c>
      <c r="N27" s="14"/>
      <c r="O27" s="14"/>
      <c r="P27" s="14" t="s">
        <v>108</v>
      </c>
      <c r="Q27" s="14" t="s">
        <v>108</v>
      </c>
      <c r="R27" s="14" t="s">
        <v>108</v>
      </c>
      <c r="S27" s="14" t="s">
        <v>108</v>
      </c>
      <c r="T27" s="50"/>
      <c r="U27" s="50"/>
      <c r="V27" s="11"/>
      <c r="W27" s="11"/>
      <c r="X27" s="50" t="s">
        <v>208</v>
      </c>
      <c r="Y27" s="26" t="s">
        <v>209</v>
      </c>
      <c r="Z27" s="50"/>
      <c r="AA27" s="50"/>
      <c r="AB27" s="50"/>
      <c r="AC27" s="23" t="s">
        <v>54</v>
      </c>
      <c r="AD27" s="23"/>
      <c r="AE27" s="23"/>
      <c r="AF27" s="14" t="s">
        <v>108</v>
      </c>
      <c r="AG27" s="14" t="s">
        <v>108</v>
      </c>
      <c r="AH27" s="14" t="s">
        <v>108</v>
      </c>
      <c r="AI27" s="14" t="s">
        <v>108</v>
      </c>
      <c r="AJ27" s="23" t="s">
        <v>61</v>
      </c>
      <c r="AK27" s="23" t="s">
        <v>101</v>
      </c>
      <c r="AL27" s="50" t="s">
        <v>69</v>
      </c>
      <c r="AM27" s="50" t="s">
        <v>116</v>
      </c>
      <c r="AN27" s="50" t="s">
        <v>54</v>
      </c>
      <c r="AO27" s="50"/>
      <c r="AP27" s="50"/>
      <c r="AQ27" s="50"/>
      <c r="AR27" s="50"/>
      <c r="AS27" s="50"/>
      <c r="AT27" s="50"/>
      <c r="AU27" s="50"/>
      <c r="AV27" s="50"/>
      <c r="AW27" s="50"/>
      <c r="AY27" s="50" t="str">
        <f t="shared" si="0"/>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Z27" s="50" t="str">
        <f t="shared" si="1"/>
        <v>We work with small number of students from year to year. The large depletion of data from year to year because small we work with small number of students.</v>
      </c>
      <c r="BA27" s="50"/>
      <c r="BB27" s="50" t="s">
        <v>80</v>
      </c>
      <c r="BC27" s="50" t="s">
        <v>2153</v>
      </c>
      <c r="BD27" s="50"/>
      <c r="BE27" s="50" t="s">
        <v>112</v>
      </c>
      <c r="BF27" s="50"/>
      <c r="BG27" s="50" t="s">
        <v>58</v>
      </c>
      <c r="BH27" s="50" t="str">
        <f t="shared" si="4"/>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BI27" s="50" t="s">
        <v>210</v>
      </c>
      <c r="BJ27" s="50"/>
      <c r="BK27" s="50"/>
      <c r="BL27" s="50"/>
      <c r="BM27" s="50"/>
      <c r="BN27" s="50"/>
      <c r="BO27" s="50"/>
      <c r="BP27" s="50"/>
    </row>
    <row r="28" spans="1:68" s="9" customFormat="1" ht="105">
      <c r="A28" s="13" t="s">
        <v>211</v>
      </c>
      <c r="B28" s="14" t="s">
        <v>45</v>
      </c>
      <c r="C28" s="14" t="s">
        <v>46</v>
      </c>
      <c r="D28" s="14" t="s">
        <v>47</v>
      </c>
      <c r="E28" s="14" t="s">
        <v>196</v>
      </c>
      <c r="F28" s="14" t="s">
        <v>197</v>
      </c>
      <c r="G28" s="13" t="s">
        <v>118</v>
      </c>
      <c r="H28" s="14" t="s">
        <v>198</v>
      </c>
      <c r="I28" s="14" t="s">
        <v>199</v>
      </c>
      <c r="J28" s="14" t="s">
        <v>73</v>
      </c>
      <c r="K28" s="14" t="s">
        <v>121</v>
      </c>
      <c r="L28" s="14" t="s">
        <v>53</v>
      </c>
      <c r="M28" s="14" t="s">
        <v>54</v>
      </c>
      <c r="N28" s="14" t="s">
        <v>54</v>
      </c>
      <c r="O28" s="14"/>
      <c r="P28" s="14" t="s">
        <v>108</v>
      </c>
      <c r="Q28" s="14" t="s">
        <v>108</v>
      </c>
      <c r="R28" s="14" t="s">
        <v>108</v>
      </c>
      <c r="S28" s="14" t="s">
        <v>108</v>
      </c>
      <c r="T28" s="50"/>
      <c r="U28" s="50"/>
      <c r="V28" s="11"/>
      <c r="W28" s="11"/>
      <c r="X28" s="50" t="s">
        <v>212</v>
      </c>
      <c r="Y28" s="26" t="s">
        <v>213</v>
      </c>
      <c r="Z28" s="50"/>
      <c r="AA28" s="50"/>
      <c r="AB28" s="50"/>
      <c r="AC28" s="23" t="s">
        <v>54</v>
      </c>
      <c r="AD28" s="23" t="s">
        <v>54</v>
      </c>
      <c r="AE28" s="23"/>
      <c r="AF28" s="14" t="s">
        <v>108</v>
      </c>
      <c r="AG28" s="14" t="s">
        <v>108</v>
      </c>
      <c r="AH28" s="14" t="s">
        <v>108</v>
      </c>
      <c r="AI28" s="14" t="s">
        <v>108</v>
      </c>
      <c r="AJ28" s="23" t="s">
        <v>61</v>
      </c>
      <c r="AK28" s="23" t="s">
        <v>101</v>
      </c>
      <c r="AL28" s="50" t="s">
        <v>58</v>
      </c>
      <c r="AM28" s="50" t="s">
        <v>214</v>
      </c>
      <c r="AN28" s="50" t="s">
        <v>54</v>
      </c>
      <c r="AO28" s="50"/>
      <c r="AP28" s="50"/>
      <c r="AQ28" s="50"/>
      <c r="AR28" s="50"/>
      <c r="AS28" s="50"/>
      <c r="AT28" s="50"/>
      <c r="AU28" s="50"/>
      <c r="AV28" s="50"/>
      <c r="AW28" s="50"/>
      <c r="AY28" s="50" t="str">
        <f t="shared" si="0"/>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28" s="50" t="str">
        <f t="shared" si="1"/>
        <v>Data has been revised and resubmitted.</v>
      </c>
      <c r="BA28" s="50"/>
      <c r="BB28" s="50" t="s">
        <v>80</v>
      </c>
      <c r="BC28" s="50" t="s">
        <v>2153</v>
      </c>
      <c r="BD28" s="50"/>
      <c r="BE28" s="50" t="s">
        <v>58</v>
      </c>
      <c r="BF28" s="50" t="s">
        <v>125</v>
      </c>
      <c r="BG28" s="50" t="s">
        <v>58</v>
      </c>
      <c r="BH28" s="50" t="str">
        <f t="shared" si="4"/>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BI28" s="51"/>
      <c r="BJ28" s="50"/>
      <c r="BK28" s="50"/>
      <c r="BL28" s="50"/>
      <c r="BM28" s="50"/>
      <c r="BN28" s="50"/>
      <c r="BO28" s="50"/>
      <c r="BP28" s="50"/>
    </row>
    <row r="29" spans="1:68" s="9" customFormat="1" ht="150">
      <c r="A29" s="13" t="s">
        <v>215</v>
      </c>
      <c r="B29" s="14" t="s">
        <v>45</v>
      </c>
      <c r="C29" s="14" t="s">
        <v>46</v>
      </c>
      <c r="D29" s="14" t="s">
        <v>47</v>
      </c>
      <c r="E29" s="14" t="s">
        <v>196</v>
      </c>
      <c r="F29" s="14" t="s">
        <v>197</v>
      </c>
      <c r="G29" s="14" t="s">
        <v>172</v>
      </c>
      <c r="H29" s="14" t="s">
        <v>91</v>
      </c>
      <c r="I29" s="14" t="s">
        <v>92</v>
      </c>
      <c r="J29" s="14" t="s">
        <v>73</v>
      </c>
      <c r="K29" s="14" t="s">
        <v>173</v>
      </c>
      <c r="L29" s="14" t="s">
        <v>53</v>
      </c>
      <c r="M29" s="14" t="s">
        <v>54</v>
      </c>
      <c r="N29" s="14" t="s">
        <v>54</v>
      </c>
      <c r="O29" s="14"/>
      <c r="P29" s="14" t="s">
        <v>216</v>
      </c>
      <c r="Q29" s="14" t="s">
        <v>76</v>
      </c>
      <c r="R29" s="14" t="s">
        <v>133</v>
      </c>
      <c r="S29" s="14" t="s">
        <v>58</v>
      </c>
      <c r="T29" s="50"/>
      <c r="U29" s="50"/>
      <c r="V29" s="11"/>
      <c r="W29" s="11"/>
      <c r="X29" s="50" t="s">
        <v>217</v>
      </c>
      <c r="Y29" s="26" t="s">
        <v>218</v>
      </c>
      <c r="Z29" s="50"/>
      <c r="AA29" s="50"/>
      <c r="AB29" s="50"/>
      <c r="AC29" s="23" t="s">
        <v>54</v>
      </c>
      <c r="AD29" s="23" t="s">
        <v>54</v>
      </c>
      <c r="AE29" s="23"/>
      <c r="AF29" s="23" t="s">
        <v>216</v>
      </c>
      <c r="AG29" s="23" t="s">
        <v>76</v>
      </c>
      <c r="AH29" s="23" t="s">
        <v>133</v>
      </c>
      <c r="AI29" s="23" t="s">
        <v>141</v>
      </c>
      <c r="AJ29" s="23" t="s">
        <v>61</v>
      </c>
      <c r="AK29" s="23" t="s">
        <v>101</v>
      </c>
      <c r="AL29" s="50" t="s">
        <v>58</v>
      </c>
      <c r="AM29" s="50" t="s">
        <v>219</v>
      </c>
      <c r="AN29" s="50" t="s">
        <v>54</v>
      </c>
      <c r="AO29" s="50"/>
      <c r="AP29" s="50"/>
      <c r="AQ29" s="50"/>
      <c r="AR29" s="50"/>
      <c r="AS29" s="50"/>
      <c r="AT29" s="50"/>
      <c r="AU29" s="50"/>
      <c r="AV29" s="50"/>
      <c r="AW29" s="50"/>
      <c r="AY29" s="50" t="str">
        <f t="shared" si="0"/>
        <v>Subject Count Comparison - MTH to RLA (FS185, 188): The count of students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14 students, or 38.89%, is larger than expected. Please revise data and resubmit or explain in a data note why these data are accurate.</v>
      </c>
      <c r="AZ29" s="50" t="str">
        <f t="shared" si="1"/>
        <v>We identify the error on the submission and resubmitted the file 178,188 on March 27,2019.</v>
      </c>
      <c r="BA29" s="50"/>
      <c r="BB29" s="50" t="s">
        <v>80</v>
      </c>
      <c r="BC29" s="50" t="s">
        <v>2153</v>
      </c>
      <c r="BD29" s="50"/>
      <c r="BE29" s="50" t="s">
        <v>58</v>
      </c>
      <c r="BF29" s="50" t="s">
        <v>125</v>
      </c>
      <c r="BG29" s="50" t="s">
        <v>58</v>
      </c>
      <c r="BH29" s="50" t="str">
        <f t="shared" si="4"/>
        <v>Subject Count Comparison - MTH to RLA (FS185, 188): The count of students who were enrolled at the time of the assessment in a Mathematics assessment (FS185) does not align with the count of students who were enrolled at the time of the assessment in a Reading/Language Arts assessment (FS188). While some variation is expected, the ALL and CWD discrepancy of 14 students, or 38.89%, is larger than expected. Please revise data and resubmit or explain in a data note why these data are accurate.</v>
      </c>
      <c r="BI29" s="51"/>
      <c r="BJ29" s="50"/>
      <c r="BK29" s="50"/>
      <c r="BL29" s="50"/>
      <c r="BM29" s="50"/>
      <c r="BN29" s="50"/>
      <c r="BO29" s="50"/>
      <c r="BP29" s="50"/>
    </row>
    <row r="30" spans="1:68" s="9" customFormat="1" ht="105">
      <c r="A30" s="13" t="s">
        <v>220</v>
      </c>
      <c r="B30" s="14" t="s">
        <v>45</v>
      </c>
      <c r="C30" s="14" t="s">
        <v>46</v>
      </c>
      <c r="D30" s="14" t="s">
        <v>47</v>
      </c>
      <c r="E30" s="14" t="s">
        <v>196</v>
      </c>
      <c r="F30" s="14" t="s">
        <v>197</v>
      </c>
      <c r="G30" s="13" t="s">
        <v>179</v>
      </c>
      <c r="H30" s="14">
        <v>185</v>
      </c>
      <c r="I30" s="14">
        <v>588</v>
      </c>
      <c r="J30" s="14" t="s">
        <v>73</v>
      </c>
      <c r="K30" s="14" t="s">
        <v>180</v>
      </c>
      <c r="L30" s="14" t="s">
        <v>53</v>
      </c>
      <c r="M30" s="14" t="s">
        <v>54</v>
      </c>
      <c r="N30" s="14"/>
      <c r="O30" s="14"/>
      <c r="P30" s="14" t="s">
        <v>216</v>
      </c>
      <c r="Q30" s="14" t="s">
        <v>56</v>
      </c>
      <c r="R30" s="14" t="s">
        <v>68</v>
      </c>
      <c r="S30" s="14" t="s">
        <v>58</v>
      </c>
      <c r="T30" s="50"/>
      <c r="U30" s="50"/>
      <c r="V30" s="11"/>
      <c r="W30" s="11"/>
      <c r="X30" s="50" t="s">
        <v>221</v>
      </c>
      <c r="Y30" s="26" t="s">
        <v>222</v>
      </c>
      <c r="Z30" s="50"/>
      <c r="AA30" s="50"/>
      <c r="AB30" s="50"/>
      <c r="AC30" s="23" t="s">
        <v>54</v>
      </c>
      <c r="AD30" s="23"/>
      <c r="AE30" s="23"/>
      <c r="AF30" s="23" t="s">
        <v>224</v>
      </c>
      <c r="AG30" s="23" t="s">
        <v>133</v>
      </c>
      <c r="AH30" s="23" t="s">
        <v>133</v>
      </c>
      <c r="AI30" s="23" t="s">
        <v>141</v>
      </c>
      <c r="AJ30" s="23" t="s">
        <v>61</v>
      </c>
      <c r="AK30" s="23" t="s">
        <v>101</v>
      </c>
      <c r="AL30" s="50" t="s">
        <v>58</v>
      </c>
      <c r="AM30" s="50" t="s">
        <v>225</v>
      </c>
      <c r="AN30" s="50" t="s">
        <v>54</v>
      </c>
      <c r="AO30" s="50"/>
      <c r="AP30" s="50"/>
      <c r="AQ30" s="50"/>
      <c r="AR30" s="50"/>
      <c r="AS30" s="50"/>
      <c r="AT30" s="50"/>
      <c r="AU30" s="50"/>
      <c r="AV30" s="50"/>
      <c r="AW30" s="50"/>
      <c r="AY30" s="50" t="str">
        <f t="shared" si="0"/>
        <v>Low Participation Rate (FS185): The participation rate for ALL STUDENTS, CWD students is 92.35%. The ESEA, as amended, requires that States annually measure the achievement of not less than 95 percent of all students, and 95 percent of all students in each subgroup of students. Please revise data and resubmit and/or provide an explanatory data note.</v>
      </c>
      <c r="AZ30" s="50" t="str">
        <f t="shared" si="1"/>
        <v>We identify the error and resubmitted the file 175,185 on March 27,2019.</v>
      </c>
      <c r="BA30" s="50"/>
      <c r="BB30" s="50" t="s">
        <v>80</v>
      </c>
      <c r="BC30" s="50" t="s">
        <v>2153</v>
      </c>
      <c r="BD30" s="50"/>
      <c r="BE30" s="50" t="s">
        <v>58</v>
      </c>
      <c r="BF30" s="50" t="s">
        <v>125</v>
      </c>
      <c r="BG30" s="50" t="s">
        <v>58</v>
      </c>
      <c r="BH30" s="50" t="str">
        <f t="shared" si="4"/>
        <v>Low Participation Rate (FS185): The participation rate for ALL STUDENTS, CWD students is 92.35%. The ESEA, as amended, requires that States annually measure the achievement of not less than 95 percent of all students, and 95 percent of all students in each subgroup of students. Please revise data and resubmit and/or provide an explanatory data note.</v>
      </c>
      <c r="BI30" s="51"/>
      <c r="BJ30" s="50"/>
      <c r="BK30" s="50"/>
      <c r="BL30" s="50"/>
      <c r="BM30" s="50"/>
      <c r="BN30" s="50"/>
      <c r="BO30" s="50"/>
      <c r="BP30" s="50"/>
    </row>
    <row r="31" spans="1:68" s="9" customFormat="1" ht="105">
      <c r="A31" s="13" t="s">
        <v>226</v>
      </c>
      <c r="B31" s="14" t="s">
        <v>45</v>
      </c>
      <c r="C31" s="14" t="s">
        <v>46</v>
      </c>
      <c r="D31" s="14" t="s">
        <v>47</v>
      </c>
      <c r="E31" s="14" t="s">
        <v>196</v>
      </c>
      <c r="F31" s="14" t="s">
        <v>197</v>
      </c>
      <c r="G31" s="13" t="s">
        <v>179</v>
      </c>
      <c r="H31" s="14">
        <v>188</v>
      </c>
      <c r="I31" s="14">
        <v>589</v>
      </c>
      <c r="J31" s="14" t="s">
        <v>73</v>
      </c>
      <c r="K31" s="14" t="s">
        <v>180</v>
      </c>
      <c r="L31" s="14" t="s">
        <v>53</v>
      </c>
      <c r="M31" s="14"/>
      <c r="N31" s="14" t="s">
        <v>54</v>
      </c>
      <c r="O31" s="14"/>
      <c r="P31" s="14" t="s">
        <v>216</v>
      </c>
      <c r="Q31" s="14" t="s">
        <v>56</v>
      </c>
      <c r="R31" s="14" t="s">
        <v>68</v>
      </c>
      <c r="S31" s="14" t="s">
        <v>58</v>
      </c>
      <c r="T31" s="50"/>
      <c r="U31" s="50"/>
      <c r="V31" s="11"/>
      <c r="W31" s="11"/>
      <c r="X31" s="50" t="s">
        <v>227</v>
      </c>
      <c r="Y31" s="26" t="s">
        <v>218</v>
      </c>
      <c r="Z31" s="50"/>
      <c r="AA31" s="50"/>
      <c r="AB31" s="50"/>
      <c r="AC31" s="23"/>
      <c r="AD31" s="23" t="s">
        <v>54</v>
      </c>
      <c r="AE31" s="23"/>
      <c r="AF31" s="23" t="s">
        <v>224</v>
      </c>
      <c r="AG31" s="23" t="s">
        <v>133</v>
      </c>
      <c r="AH31" s="23" t="s">
        <v>133</v>
      </c>
      <c r="AI31" s="23" t="s">
        <v>141</v>
      </c>
      <c r="AJ31" s="23" t="s">
        <v>61</v>
      </c>
      <c r="AK31" s="23" t="s">
        <v>101</v>
      </c>
      <c r="AL31" s="50" t="s">
        <v>58</v>
      </c>
      <c r="AM31" s="50" t="s">
        <v>228</v>
      </c>
      <c r="AN31" s="50" t="s">
        <v>54</v>
      </c>
      <c r="AO31" s="50"/>
      <c r="AP31" s="50"/>
      <c r="AQ31" s="50"/>
      <c r="AR31" s="50"/>
      <c r="AS31" s="50"/>
      <c r="AT31" s="50"/>
      <c r="AU31" s="50"/>
      <c r="AV31" s="50"/>
      <c r="AW31" s="50"/>
      <c r="AY31" s="50" t="str">
        <f t="shared" si="0"/>
        <v>Low Participation Rate (FS188): The participation rate for ALL STUDENTS and CWD students is 87.24%. The ESEA, as amended, requires that States annually measure the achievement of not less than 95 percent of all students, and 95 percent of all students in each subgroup of students. Please revise data and resubmit and/or provide an explanatory data note.</v>
      </c>
      <c r="AZ31" s="50" t="str">
        <f t="shared" si="1"/>
        <v>We identify the error on the submission and resubmitted the file 178,188 on March 27,2019.</v>
      </c>
      <c r="BA31" s="50"/>
      <c r="BB31" s="50" t="s">
        <v>80</v>
      </c>
      <c r="BC31" s="50" t="s">
        <v>2153</v>
      </c>
      <c r="BD31" s="50"/>
      <c r="BE31" s="50" t="s">
        <v>58</v>
      </c>
      <c r="BF31" s="50" t="s">
        <v>125</v>
      </c>
      <c r="BG31" s="50" t="s">
        <v>58</v>
      </c>
      <c r="BH31" s="50" t="str">
        <f t="shared" si="4"/>
        <v>Low Participation Rate (FS188): The participation rate for ALL STUDENTS and CWD students is 87.24%. The ESEA, as amended, requires that States annually measure the achievement of not less than 95 percent of all students, and 95 percent of all students in each subgroup of students. Please revise data and resubmit and/or provide an explanatory data note.</v>
      </c>
      <c r="BI31" s="51"/>
      <c r="BJ31" s="50"/>
      <c r="BK31" s="50"/>
      <c r="BL31" s="50"/>
      <c r="BM31" s="50"/>
      <c r="BN31" s="50"/>
      <c r="BO31" s="50"/>
      <c r="BP31" s="50"/>
    </row>
    <row r="32" spans="1:68" s="9" customFormat="1" ht="315">
      <c r="A32" s="13" t="s">
        <v>229</v>
      </c>
      <c r="B32" s="14" t="s">
        <v>45</v>
      </c>
      <c r="C32" s="14" t="s">
        <v>46</v>
      </c>
      <c r="D32" s="14" t="s">
        <v>47</v>
      </c>
      <c r="E32" s="14" t="s">
        <v>230</v>
      </c>
      <c r="F32" s="14" t="s">
        <v>231</v>
      </c>
      <c r="G32" s="13" t="s">
        <v>104</v>
      </c>
      <c r="H32" s="14" t="s">
        <v>157</v>
      </c>
      <c r="I32" s="14" t="s">
        <v>158</v>
      </c>
      <c r="J32" s="14" t="s">
        <v>73</v>
      </c>
      <c r="K32" s="14" t="s">
        <v>107</v>
      </c>
      <c r="L32" s="14" t="s">
        <v>53</v>
      </c>
      <c r="M32" s="14" t="s">
        <v>54</v>
      </c>
      <c r="N32" s="14" t="s">
        <v>54</v>
      </c>
      <c r="O32" s="14" t="s">
        <v>54</v>
      </c>
      <c r="P32" s="14" t="s">
        <v>108</v>
      </c>
      <c r="Q32" s="14" t="s">
        <v>108</v>
      </c>
      <c r="R32" s="14" t="s">
        <v>108</v>
      </c>
      <c r="S32" s="14" t="s">
        <v>108</v>
      </c>
      <c r="T32" s="50"/>
      <c r="U32" s="50"/>
      <c r="V32" s="11"/>
      <c r="W32" s="11"/>
      <c r="X32" s="50" t="s">
        <v>159</v>
      </c>
      <c r="Y32" s="26" t="s">
        <v>232</v>
      </c>
      <c r="Z32" s="50"/>
      <c r="AA32" s="50"/>
      <c r="AB32" s="50"/>
      <c r="AC32" s="23" t="s">
        <v>54</v>
      </c>
      <c r="AD32" s="23" t="s">
        <v>54</v>
      </c>
      <c r="AE32" s="23" t="s">
        <v>54</v>
      </c>
      <c r="AF32" s="14" t="s">
        <v>108</v>
      </c>
      <c r="AG32" s="14" t="s">
        <v>108</v>
      </c>
      <c r="AH32" s="14" t="s">
        <v>108</v>
      </c>
      <c r="AI32" s="14" t="s">
        <v>108</v>
      </c>
      <c r="AJ32" s="23" t="s">
        <v>185</v>
      </c>
      <c r="AK32" s="23" t="s">
        <v>101</v>
      </c>
      <c r="AL32" s="50"/>
      <c r="AM32" s="50" t="s">
        <v>161</v>
      </c>
      <c r="AN32" s="50" t="s">
        <v>54</v>
      </c>
      <c r="AO32" s="50"/>
      <c r="AP32" s="50"/>
      <c r="AQ32" s="50"/>
      <c r="AR32" s="50"/>
      <c r="AS32" s="50"/>
      <c r="AT32" s="50"/>
      <c r="AU32" s="50"/>
      <c r="AV32" s="50"/>
      <c r="AW32" s="50"/>
      <c r="AY32" s="50" t="str">
        <f t="shared" si="0"/>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32" s="50" t="str">
        <f t="shared" si="1"/>
        <v>Two things may have impacted the number and performance of students with accommodations. ADE improved and increased trainings for schools and districts to better document the use of accommodations at the school and district level. So part of the difference may reflect not a true difference but a more accurate reporting of accommodations. Secondly, beginning in FY18 a number of modifications to testing that were previously labeled accommodations and were only limited to a small number of students were reclassified as tools and became available to all students in Arizona. This included Color Contrast, Mouse Pointer Size and Color, Print Size, and Text-to-Speech (for all sessions except Reading). These tools were still labeled accommodations in our EDFacts filing and should not have been. Once these tools are removed from the accommodations list Arizona’s numbers should decrease.</v>
      </c>
      <c r="BA32" s="50"/>
      <c r="BB32" s="50" t="s">
        <v>80</v>
      </c>
      <c r="BC32" s="50"/>
      <c r="BD32" s="50"/>
      <c r="BE32" s="50" t="s">
        <v>112</v>
      </c>
      <c r="BF32" s="50"/>
      <c r="BG32" s="50" t="s">
        <v>58</v>
      </c>
      <c r="BH32" s="50" t="str">
        <f t="shared" si="4"/>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BI32" s="50" t="s">
        <v>232</v>
      </c>
      <c r="BJ32" s="50"/>
      <c r="BK32" s="50"/>
      <c r="BL32" s="50"/>
      <c r="BM32" s="50"/>
      <c r="BN32" s="50"/>
      <c r="BO32" s="50"/>
      <c r="BP32" s="50"/>
    </row>
    <row r="33" spans="1:68" s="9" customFormat="1" ht="315">
      <c r="A33" s="13" t="s">
        <v>234</v>
      </c>
      <c r="B33" s="14" t="s">
        <v>45</v>
      </c>
      <c r="C33" s="14" t="s">
        <v>46</v>
      </c>
      <c r="D33" s="14" t="s">
        <v>47</v>
      </c>
      <c r="E33" s="14" t="s">
        <v>230</v>
      </c>
      <c r="F33" s="14" t="s">
        <v>231</v>
      </c>
      <c r="G33" s="13" t="s">
        <v>118</v>
      </c>
      <c r="H33" s="14" t="s">
        <v>157</v>
      </c>
      <c r="I33" s="14" t="s">
        <v>158</v>
      </c>
      <c r="J33" s="14" t="s">
        <v>73</v>
      </c>
      <c r="K33" s="14" t="s">
        <v>121</v>
      </c>
      <c r="L33" s="14" t="s">
        <v>53</v>
      </c>
      <c r="M33" s="14" t="s">
        <v>54</v>
      </c>
      <c r="N33" s="14" t="s">
        <v>54</v>
      </c>
      <c r="O33" s="14" t="s">
        <v>54</v>
      </c>
      <c r="P33" s="14" t="s">
        <v>108</v>
      </c>
      <c r="Q33" s="14" t="s">
        <v>108</v>
      </c>
      <c r="R33" s="14" t="s">
        <v>108</v>
      </c>
      <c r="S33" s="14" t="s">
        <v>108</v>
      </c>
      <c r="T33" s="50"/>
      <c r="U33" s="50"/>
      <c r="V33" s="11"/>
      <c r="W33" s="11"/>
      <c r="X33" s="50" t="s">
        <v>212</v>
      </c>
      <c r="Y33" s="26" t="s">
        <v>232</v>
      </c>
      <c r="Z33" s="50"/>
      <c r="AA33" s="50"/>
      <c r="AB33" s="50"/>
      <c r="AC33" s="23" t="s">
        <v>54</v>
      </c>
      <c r="AD33" s="23" t="s">
        <v>54</v>
      </c>
      <c r="AE33" s="23" t="s">
        <v>54</v>
      </c>
      <c r="AF33" s="14" t="s">
        <v>108</v>
      </c>
      <c r="AG33" s="14" t="s">
        <v>108</v>
      </c>
      <c r="AH33" s="14" t="s">
        <v>108</v>
      </c>
      <c r="AI33" s="14" t="s">
        <v>108</v>
      </c>
      <c r="AJ33" s="23" t="s">
        <v>185</v>
      </c>
      <c r="AK33" s="23" t="s">
        <v>101</v>
      </c>
      <c r="AL33" s="50"/>
      <c r="AM33" s="50" t="s">
        <v>214</v>
      </c>
      <c r="AN33" s="50" t="s">
        <v>54</v>
      </c>
      <c r="AO33" s="50"/>
      <c r="AP33" s="50"/>
      <c r="AQ33" s="50"/>
      <c r="AR33" s="50"/>
      <c r="AS33" s="50"/>
      <c r="AT33" s="50"/>
      <c r="AU33" s="50"/>
      <c r="AV33" s="50"/>
      <c r="AW33" s="50"/>
      <c r="AY33" s="50" t="str">
        <f t="shared" si="0"/>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33" s="50" t="str">
        <f t="shared" si="1"/>
        <v>Two things may have impacted the number and performance of students with accommodations. ADE improved and increased trainings for schools and districts to better document the use of accommodations at the school and district level. So part of the difference may reflect not a true difference but a more accurate reporting of accommodations. Secondly, beginning in FY18 a number of modifications to testing that were previously labeled accommodations and were only limited to a small number of students were reclassified as tools and became available to all students in Arizona. This included Color Contrast, Mouse Pointer Size and Color, Print Size, and Text-to-Speech (for all sessions except Reading). These tools were still labeled accommodations in our EDFacts filing and should not have been. Once these tools are removed from the accommodations list Arizona’s numbers should decrease.</v>
      </c>
      <c r="BA33" s="50"/>
      <c r="BB33" s="50" t="s">
        <v>80</v>
      </c>
      <c r="BC33" s="50"/>
      <c r="BD33" s="50"/>
      <c r="BE33" s="50" t="s">
        <v>112</v>
      </c>
      <c r="BF33" s="50"/>
      <c r="BG33" s="50" t="s">
        <v>58</v>
      </c>
      <c r="BH33" s="50" t="str">
        <f t="shared" si="4"/>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BI33" s="50" t="s">
        <v>232</v>
      </c>
      <c r="BJ33" s="50"/>
      <c r="BK33" s="50"/>
      <c r="BL33" s="50"/>
      <c r="BM33" s="50"/>
      <c r="BN33" s="50"/>
      <c r="BO33" s="50"/>
      <c r="BP33" s="50"/>
    </row>
    <row r="34" spans="1:68" s="9" customFormat="1" ht="150" hidden="1">
      <c r="A34" s="13" t="s">
        <v>236</v>
      </c>
      <c r="B34" s="14" t="s">
        <v>45</v>
      </c>
      <c r="C34" s="14" t="s">
        <v>46</v>
      </c>
      <c r="D34" s="14" t="s">
        <v>47</v>
      </c>
      <c r="E34" s="14" t="s">
        <v>230</v>
      </c>
      <c r="F34" s="14" t="s">
        <v>231</v>
      </c>
      <c r="G34" s="14" t="s">
        <v>172</v>
      </c>
      <c r="H34" s="14" t="s">
        <v>91</v>
      </c>
      <c r="I34" s="14" t="s">
        <v>92</v>
      </c>
      <c r="J34" s="14" t="s">
        <v>73</v>
      </c>
      <c r="K34" s="14" t="s">
        <v>173</v>
      </c>
      <c r="L34" s="14" t="s">
        <v>53</v>
      </c>
      <c r="M34" s="14" t="s">
        <v>54</v>
      </c>
      <c r="N34" s="14" t="s">
        <v>54</v>
      </c>
      <c r="O34" s="14"/>
      <c r="P34" s="14" t="s">
        <v>237</v>
      </c>
      <c r="Q34" s="14" t="s">
        <v>76</v>
      </c>
      <c r="R34" s="14" t="s">
        <v>133</v>
      </c>
      <c r="S34" s="14" t="s">
        <v>58</v>
      </c>
      <c r="T34" s="50"/>
      <c r="U34" s="50"/>
      <c r="V34" s="11"/>
      <c r="W34" s="11"/>
      <c r="X34" s="50" t="s">
        <v>238</v>
      </c>
      <c r="Y34" s="26" t="s">
        <v>239</v>
      </c>
      <c r="Z34" s="50"/>
      <c r="AA34" s="50"/>
      <c r="AB34" s="50"/>
      <c r="AC34" s="23"/>
      <c r="AD34" s="23"/>
      <c r="AE34" s="23"/>
      <c r="AF34" s="23"/>
      <c r="AG34" s="23"/>
      <c r="AH34" s="23"/>
      <c r="AI34" s="23"/>
      <c r="AJ34" s="23" t="s">
        <v>61</v>
      </c>
      <c r="AK34" s="23" t="s">
        <v>62</v>
      </c>
      <c r="AL34" s="50"/>
      <c r="AM34" s="50"/>
      <c r="AN34" s="50" t="s">
        <v>2145</v>
      </c>
      <c r="AO34" s="50"/>
      <c r="AP34" s="50"/>
      <c r="AQ34" s="50"/>
      <c r="AR34" s="50"/>
      <c r="AS34" s="50"/>
      <c r="AT34" s="50"/>
      <c r="AU34" s="50"/>
      <c r="AV34" s="50"/>
      <c r="AW34" s="50"/>
      <c r="AY34" s="50">
        <f t="shared" si="0"/>
        <v>0</v>
      </c>
      <c r="AZ34" s="50" t="str">
        <f t="shared" si="1"/>
        <v>This is due to the general movement of students between schools within the testing window and schools’ individual testing policies during the state window.</v>
      </c>
      <c r="BA34" s="50"/>
      <c r="BB34" s="50" t="s">
        <v>63</v>
      </c>
      <c r="BC34" s="50" t="s">
        <v>58</v>
      </c>
      <c r="BD34" s="50" t="s">
        <v>62</v>
      </c>
      <c r="BE34" s="50"/>
      <c r="BF34" s="50"/>
      <c r="BG34" s="50"/>
      <c r="BH34" s="50"/>
      <c r="BI34" s="50"/>
      <c r="BJ34" s="50"/>
      <c r="BK34" s="50"/>
      <c r="BL34" s="50"/>
      <c r="BM34" s="50"/>
      <c r="BN34" s="50"/>
      <c r="BO34" s="50"/>
      <c r="BP34" s="50"/>
    </row>
    <row r="35" spans="1:68" s="9" customFormat="1" ht="173.25" hidden="1">
      <c r="A35" s="13" t="s">
        <v>240</v>
      </c>
      <c r="B35" s="14" t="s">
        <v>45</v>
      </c>
      <c r="C35" s="14" t="s">
        <v>46</v>
      </c>
      <c r="D35" s="14" t="s">
        <v>47</v>
      </c>
      <c r="E35" s="14" t="s">
        <v>230</v>
      </c>
      <c r="F35" s="14" t="s">
        <v>231</v>
      </c>
      <c r="G35" s="13" t="s">
        <v>179</v>
      </c>
      <c r="H35" s="14">
        <v>185</v>
      </c>
      <c r="I35" s="14">
        <v>588</v>
      </c>
      <c r="J35" s="14" t="s">
        <v>73</v>
      </c>
      <c r="K35" s="14" t="s">
        <v>180</v>
      </c>
      <c r="L35" s="14" t="s">
        <v>53</v>
      </c>
      <c r="M35" s="14" t="s">
        <v>54</v>
      </c>
      <c r="N35" s="14"/>
      <c r="O35" s="14"/>
      <c r="P35" s="14" t="s">
        <v>241</v>
      </c>
      <c r="Q35" s="14" t="s">
        <v>56</v>
      </c>
      <c r="R35" s="14" t="s">
        <v>68</v>
      </c>
      <c r="S35" s="14" t="s">
        <v>58</v>
      </c>
      <c r="T35" s="50"/>
      <c r="U35" s="50"/>
      <c r="V35" s="11"/>
      <c r="W35" s="11"/>
      <c r="X35" s="50" t="s">
        <v>242</v>
      </c>
      <c r="Y35" s="26" t="s">
        <v>243</v>
      </c>
      <c r="Z35" s="50"/>
      <c r="AA35" s="50"/>
      <c r="AB35" s="50"/>
      <c r="AC35" s="23"/>
      <c r="AD35" s="23"/>
      <c r="AE35" s="23"/>
      <c r="AF35" s="23"/>
      <c r="AG35" s="23"/>
      <c r="AH35" s="23"/>
      <c r="AI35" s="23"/>
      <c r="AJ35" s="23" t="s">
        <v>61</v>
      </c>
      <c r="AK35" s="23" t="s">
        <v>62</v>
      </c>
      <c r="AL35" s="50"/>
      <c r="AM35" s="50"/>
      <c r="AN35" s="50" t="s">
        <v>2145</v>
      </c>
      <c r="AO35" s="50"/>
      <c r="AP35" s="50"/>
      <c r="AQ35" s="50"/>
      <c r="AR35" s="50"/>
      <c r="AS35" s="50"/>
      <c r="AT35" s="50"/>
      <c r="AU35" s="50"/>
      <c r="AV35" s="50"/>
      <c r="AW35" s="50"/>
      <c r="AY35" s="50">
        <f t="shared" si="0"/>
        <v>0</v>
      </c>
      <c r="AZ35" s="50" t="str">
        <f t="shared" si="1"/>
        <v>This is a behavioral change in response to a change in the state model of A-F Letter Grades. Not meeting a 95% tested number at the school level no longer has as big of an impact on the school’s letter grade, so they have less incentive to ensure 95% of their students are tested.</v>
      </c>
      <c r="BA35" s="50"/>
      <c r="BB35" s="50" t="s">
        <v>63</v>
      </c>
      <c r="BC35" s="50" t="s">
        <v>58</v>
      </c>
      <c r="BD35" s="50" t="s">
        <v>62</v>
      </c>
      <c r="BE35" s="50"/>
      <c r="BF35" s="50"/>
      <c r="BG35" s="50"/>
      <c r="BH35" s="50"/>
      <c r="BI35" s="50"/>
      <c r="BJ35" s="50"/>
      <c r="BK35" s="50"/>
      <c r="BL35" s="50"/>
      <c r="BM35" s="50"/>
      <c r="BN35" s="50"/>
      <c r="BO35" s="50"/>
      <c r="BP35" s="50"/>
    </row>
    <row r="36" spans="1:68" s="9" customFormat="1" ht="173.25" hidden="1">
      <c r="A36" s="13" t="s">
        <v>244</v>
      </c>
      <c r="B36" s="14" t="s">
        <v>45</v>
      </c>
      <c r="C36" s="14" t="s">
        <v>46</v>
      </c>
      <c r="D36" s="14" t="s">
        <v>47</v>
      </c>
      <c r="E36" s="14" t="s">
        <v>230</v>
      </c>
      <c r="F36" s="14" t="s">
        <v>231</v>
      </c>
      <c r="G36" s="13" t="s">
        <v>179</v>
      </c>
      <c r="H36" s="14">
        <v>188</v>
      </c>
      <c r="I36" s="14">
        <v>589</v>
      </c>
      <c r="J36" s="14" t="s">
        <v>73</v>
      </c>
      <c r="K36" s="14" t="s">
        <v>180</v>
      </c>
      <c r="L36" s="14" t="s">
        <v>53</v>
      </c>
      <c r="M36" s="14"/>
      <c r="N36" s="14" t="s">
        <v>54</v>
      </c>
      <c r="O36" s="14"/>
      <c r="P36" s="14" t="s">
        <v>241</v>
      </c>
      <c r="Q36" s="14" t="s">
        <v>56</v>
      </c>
      <c r="R36" s="14" t="s">
        <v>68</v>
      </c>
      <c r="S36" s="14" t="s">
        <v>58</v>
      </c>
      <c r="T36" s="50"/>
      <c r="U36" s="50"/>
      <c r="V36" s="11"/>
      <c r="W36" s="11"/>
      <c r="X36" s="50" t="s">
        <v>245</v>
      </c>
      <c r="Y36" s="26" t="s">
        <v>243</v>
      </c>
      <c r="Z36" s="50"/>
      <c r="AA36" s="50"/>
      <c r="AB36" s="50"/>
      <c r="AC36" s="23"/>
      <c r="AD36" s="23"/>
      <c r="AE36" s="23"/>
      <c r="AF36" s="23"/>
      <c r="AG36" s="23"/>
      <c r="AH36" s="23"/>
      <c r="AI36" s="23"/>
      <c r="AJ36" s="23" t="s">
        <v>61</v>
      </c>
      <c r="AK36" s="23" t="s">
        <v>62</v>
      </c>
      <c r="AL36" s="50"/>
      <c r="AM36" s="50"/>
      <c r="AN36" s="50" t="s">
        <v>2145</v>
      </c>
      <c r="AO36" s="50"/>
      <c r="AP36" s="50"/>
      <c r="AQ36" s="50"/>
      <c r="AR36" s="50"/>
      <c r="AS36" s="50"/>
      <c r="AT36" s="50"/>
      <c r="AU36" s="50"/>
      <c r="AV36" s="50"/>
      <c r="AW36" s="50"/>
      <c r="AY36" s="50">
        <f t="shared" si="0"/>
        <v>0</v>
      </c>
      <c r="AZ36" s="50" t="str">
        <f t="shared" si="1"/>
        <v>This is a behavioral change in response to a change in the state model of A-F Letter Grades. Not meeting a 95% tested number at the school level no longer has as big of an impact on the school’s letter grade, so they have less incentive to ensure 95% of their students are tested.</v>
      </c>
      <c r="BA36" s="50"/>
      <c r="BB36" s="50" t="s">
        <v>63</v>
      </c>
      <c r="BC36" s="50" t="s">
        <v>58</v>
      </c>
      <c r="BD36" s="50" t="s">
        <v>62</v>
      </c>
      <c r="BE36" s="50"/>
      <c r="BF36" s="50"/>
      <c r="BG36" s="50"/>
      <c r="BH36" s="50"/>
      <c r="BI36" s="50"/>
      <c r="BJ36" s="50"/>
      <c r="BK36" s="50"/>
      <c r="BL36" s="50"/>
      <c r="BM36" s="50"/>
      <c r="BN36" s="50"/>
      <c r="BO36" s="50"/>
      <c r="BP36" s="50"/>
    </row>
    <row r="37" spans="1:68" s="9" customFormat="1" ht="165">
      <c r="A37" s="13" t="s">
        <v>246</v>
      </c>
      <c r="B37" s="14" t="s">
        <v>45</v>
      </c>
      <c r="C37" s="14" t="s">
        <v>46</v>
      </c>
      <c r="D37" s="14" t="s">
        <v>47</v>
      </c>
      <c r="E37" s="14" t="s">
        <v>247</v>
      </c>
      <c r="F37" s="14" t="s">
        <v>248</v>
      </c>
      <c r="G37" s="13" t="s">
        <v>104</v>
      </c>
      <c r="H37" s="14" t="s">
        <v>157</v>
      </c>
      <c r="I37" s="14" t="s">
        <v>158</v>
      </c>
      <c r="J37" s="14" t="s">
        <v>73</v>
      </c>
      <c r="K37" s="14" t="s">
        <v>107</v>
      </c>
      <c r="L37" s="14" t="s">
        <v>53</v>
      </c>
      <c r="M37" s="14" t="s">
        <v>54</v>
      </c>
      <c r="N37" s="14" t="s">
        <v>54</v>
      </c>
      <c r="O37" s="14" t="s">
        <v>54</v>
      </c>
      <c r="P37" s="14" t="s">
        <v>108</v>
      </c>
      <c r="Q37" s="14" t="s">
        <v>108</v>
      </c>
      <c r="R37" s="14" t="s">
        <v>108</v>
      </c>
      <c r="S37" s="14" t="s">
        <v>108</v>
      </c>
      <c r="T37" s="50"/>
      <c r="U37" s="50"/>
      <c r="V37" s="11"/>
      <c r="W37" s="11"/>
      <c r="X37" s="50" t="s">
        <v>109</v>
      </c>
      <c r="Y37" s="26" t="s">
        <v>249</v>
      </c>
      <c r="Z37" s="50"/>
      <c r="AA37" s="50"/>
      <c r="AB37" s="50"/>
      <c r="AC37" s="23" t="s">
        <v>54</v>
      </c>
      <c r="AD37" s="23" t="s">
        <v>54</v>
      </c>
      <c r="AE37" s="23" t="s">
        <v>54</v>
      </c>
      <c r="AF37" s="14" t="s">
        <v>108</v>
      </c>
      <c r="AG37" s="14" t="s">
        <v>108</v>
      </c>
      <c r="AH37" s="14" t="s">
        <v>108</v>
      </c>
      <c r="AI37" s="14" t="s">
        <v>108</v>
      </c>
      <c r="AJ37" s="23" t="s">
        <v>185</v>
      </c>
      <c r="AK37" s="23" t="s">
        <v>101</v>
      </c>
      <c r="AL37" s="50"/>
      <c r="AM37" s="50" t="s">
        <v>111</v>
      </c>
      <c r="AN37" s="50" t="s">
        <v>54</v>
      </c>
      <c r="AO37" s="50"/>
      <c r="AP37" s="50"/>
      <c r="AQ37" s="50"/>
      <c r="AR37" s="50"/>
      <c r="AS37" s="50"/>
      <c r="AT37" s="50"/>
      <c r="AU37" s="50"/>
      <c r="AV37" s="50"/>
      <c r="AW37" s="50"/>
      <c r="AY37" s="50" t="str">
        <f t="shared" si="0"/>
        <v>A year to year change of more than 200 (count difference) and 10% was identified for at least one subgroup, assessment type, or grade. Please review the CDQR Year to Year tab. Please resubmit SY 2017-18 data or submit a data note to explain why these data are accurate.</v>
      </c>
      <c r="AZ37" s="50" t="str">
        <f t="shared" si="1"/>
        <v>ALTERNATE ASSESSMENT:The ones that are flagged in the Y2Y count is due to the shifting in high school of what grade levels where assessed as as well as  the state established a clearer definition for who is elilgible to take the alternate assessment. HOM: Change in the data collections can be attributed to the increase count in homeless.  MNP: Partly can be attributed to growing population of Marshallese students in Northwest Arkansas</v>
      </c>
      <c r="BA37" s="50"/>
      <c r="BB37" s="50" t="s">
        <v>80</v>
      </c>
      <c r="BC37" s="50"/>
      <c r="BD37" s="50"/>
      <c r="BE37" s="50" t="s">
        <v>112</v>
      </c>
      <c r="BF37" s="50"/>
      <c r="BG37" s="50" t="s">
        <v>58</v>
      </c>
      <c r="BH37" s="50" t="str">
        <f t="shared" ref="BH37:BH40" si="5">IF(BG37="Yes",CONCATENATE(AM37,"
ED Note: State indicated that data were correct as reported."), AM37)</f>
        <v>A year to year change of more than 200 (count difference) and 10% was identified for at least one subgroup, assessment type, or grade. Please review the CDQR Year to Year tab. Please resubmit SY 2017-18 data or submit a data note to explain why these data are accurate.</v>
      </c>
      <c r="BI37" s="50" t="s">
        <v>249</v>
      </c>
      <c r="BJ37" s="50"/>
      <c r="BK37" s="50"/>
      <c r="BL37" s="50"/>
      <c r="BM37" s="50"/>
      <c r="BN37" s="50"/>
      <c r="BO37" s="50"/>
      <c r="BP37" s="50"/>
    </row>
    <row r="38" spans="1:68" s="9" customFormat="1" ht="90">
      <c r="A38" s="13" t="s">
        <v>251</v>
      </c>
      <c r="B38" s="14" t="s">
        <v>45</v>
      </c>
      <c r="C38" s="14" t="s">
        <v>46</v>
      </c>
      <c r="D38" s="14" t="s">
        <v>47</v>
      </c>
      <c r="E38" s="14" t="s">
        <v>247</v>
      </c>
      <c r="F38" s="14" t="s">
        <v>248</v>
      </c>
      <c r="G38" s="13" t="s">
        <v>118</v>
      </c>
      <c r="H38" s="14">
        <v>178</v>
      </c>
      <c r="I38" s="14">
        <v>584</v>
      </c>
      <c r="J38" s="14" t="s">
        <v>73</v>
      </c>
      <c r="K38" s="14" t="s">
        <v>121</v>
      </c>
      <c r="L38" s="14" t="s">
        <v>53</v>
      </c>
      <c r="M38" s="14"/>
      <c r="N38" s="14" t="s">
        <v>54</v>
      </c>
      <c r="O38" s="14"/>
      <c r="P38" s="14" t="s">
        <v>108</v>
      </c>
      <c r="Q38" s="14" t="s">
        <v>108</v>
      </c>
      <c r="R38" s="14" t="s">
        <v>108</v>
      </c>
      <c r="S38" s="14" t="s">
        <v>108</v>
      </c>
      <c r="T38" s="50"/>
      <c r="U38" s="50"/>
      <c r="V38" s="11"/>
      <c r="W38" s="11"/>
      <c r="X38" s="50" t="s">
        <v>122</v>
      </c>
      <c r="Y38" s="26" t="s">
        <v>252</v>
      </c>
      <c r="Z38" s="50"/>
      <c r="AA38" s="50"/>
      <c r="AB38" s="50"/>
      <c r="AC38" s="23"/>
      <c r="AD38" s="23" t="s">
        <v>54</v>
      </c>
      <c r="AE38" s="23"/>
      <c r="AF38" s="14" t="s">
        <v>108</v>
      </c>
      <c r="AG38" s="14" t="s">
        <v>108</v>
      </c>
      <c r="AH38" s="14" t="s">
        <v>108</v>
      </c>
      <c r="AI38" s="14" t="s">
        <v>108</v>
      </c>
      <c r="AJ38" s="23" t="s">
        <v>185</v>
      </c>
      <c r="AK38" s="23" t="s">
        <v>101</v>
      </c>
      <c r="AL38" s="50"/>
      <c r="AM38" s="50" t="s">
        <v>124</v>
      </c>
      <c r="AN38" s="50" t="s">
        <v>54</v>
      </c>
      <c r="AO38" s="50"/>
      <c r="AP38" s="50"/>
      <c r="AQ38" s="50"/>
      <c r="AR38" s="50"/>
      <c r="AS38" s="50"/>
      <c r="AT38" s="50"/>
      <c r="AU38" s="50"/>
      <c r="AV38" s="50"/>
      <c r="AW38" s="50"/>
      <c r="AY38" s="50" t="str">
        <f t="shared" si="0"/>
        <v>A year to year proficiency rate change of more than 15% was identified for at least one subgroup, assessment type, or grade. Please review the CDQR Year to Year tab. Please resubmit SY 2017-18 data or submit a data note to explain why these data are accurate.</v>
      </c>
      <c r="AZ38" s="50" t="str">
        <f t="shared" si="1"/>
        <v>Row 2 in AR_Dec DQ Review 1 Report Report_1718-AR_Assessment change is due to new proficiency cut scores were established for RLA.</v>
      </c>
      <c r="BA38" s="50"/>
      <c r="BB38" s="50" t="s">
        <v>80</v>
      </c>
      <c r="BC38" s="50"/>
      <c r="BD38" s="50"/>
      <c r="BE38" s="50" t="s">
        <v>112</v>
      </c>
      <c r="BF38" s="50"/>
      <c r="BG38" s="50" t="s">
        <v>58</v>
      </c>
      <c r="BH38" s="50" t="str">
        <f t="shared" si="5"/>
        <v>A year to year proficiency rate change of more than 15% was identified for at least one subgroup, assessment type, or grade. Please review the CDQR Year to Year tab. Please resubmit SY 2017-18 data or submit a data note to explain why these data are accurate.</v>
      </c>
      <c r="BI38" s="50" t="s">
        <v>252</v>
      </c>
      <c r="BJ38" s="50"/>
      <c r="BK38" s="50"/>
      <c r="BL38" s="50"/>
      <c r="BM38" s="50"/>
      <c r="BN38" s="50"/>
      <c r="BO38" s="50"/>
      <c r="BP38" s="50"/>
    </row>
    <row r="39" spans="1:68" s="9" customFormat="1" ht="195">
      <c r="A39" s="13" t="s">
        <v>254</v>
      </c>
      <c r="B39" s="14" t="s">
        <v>45</v>
      </c>
      <c r="C39" s="14" t="s">
        <v>46</v>
      </c>
      <c r="D39" s="14" t="s">
        <v>47</v>
      </c>
      <c r="E39" s="14" t="s">
        <v>247</v>
      </c>
      <c r="F39" s="14" t="s">
        <v>248</v>
      </c>
      <c r="G39" s="17" t="s">
        <v>136</v>
      </c>
      <c r="H39" s="18">
        <v>185</v>
      </c>
      <c r="I39" s="14">
        <v>588</v>
      </c>
      <c r="J39" s="14" t="s">
        <v>73</v>
      </c>
      <c r="K39" s="14" t="s">
        <v>137</v>
      </c>
      <c r="L39" s="14" t="s">
        <v>53</v>
      </c>
      <c r="M39" s="14" t="s">
        <v>54</v>
      </c>
      <c r="N39" s="14"/>
      <c r="O39" s="14"/>
      <c r="P39" s="14" t="s">
        <v>55</v>
      </c>
      <c r="Q39" s="14" t="s">
        <v>56</v>
      </c>
      <c r="R39" s="14" t="s">
        <v>140</v>
      </c>
      <c r="S39" s="14" t="s">
        <v>58</v>
      </c>
      <c r="T39" s="50"/>
      <c r="U39" s="50"/>
      <c r="V39" s="11"/>
      <c r="W39" s="11"/>
      <c r="X39" s="50" t="s">
        <v>256</v>
      </c>
      <c r="Y39" s="26" t="s">
        <v>257</v>
      </c>
      <c r="Z39" s="50"/>
      <c r="AA39" s="50"/>
      <c r="AB39" s="50"/>
      <c r="AC39" s="23" t="s">
        <v>54</v>
      </c>
      <c r="AD39" s="23"/>
      <c r="AE39" s="23"/>
      <c r="AF39" s="14" t="s">
        <v>139</v>
      </c>
      <c r="AG39" s="14" t="s">
        <v>133</v>
      </c>
      <c r="AH39" s="14" t="s">
        <v>140</v>
      </c>
      <c r="AI39" s="14" t="s">
        <v>141</v>
      </c>
      <c r="AJ39" s="23" t="s">
        <v>185</v>
      </c>
      <c r="AK39" s="23" t="s">
        <v>101</v>
      </c>
      <c r="AL39" s="44" t="s">
        <v>2154</v>
      </c>
      <c r="AM39" s="50" t="s">
        <v>256</v>
      </c>
      <c r="AN39" s="50" t="s">
        <v>54</v>
      </c>
      <c r="AO39" s="50"/>
      <c r="AP39" s="50"/>
      <c r="AQ39" s="50"/>
      <c r="AR39" s="50"/>
      <c r="AS39" s="50"/>
      <c r="AT39" s="50"/>
      <c r="AU39" s="50"/>
      <c r="AV39" s="50"/>
      <c r="AW39" s="50"/>
      <c r="AY39" s="50" t="str">
        <f t="shared" si="0"/>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39" s="50" t="str">
        <f t="shared" si="1"/>
        <v>NO COMMENT REQUESTED</v>
      </c>
      <c r="BA39" s="50"/>
      <c r="BB39" s="50" t="s">
        <v>80</v>
      </c>
      <c r="BC39" s="50"/>
      <c r="BD39" s="50"/>
      <c r="BE39" s="50" t="s">
        <v>58</v>
      </c>
      <c r="BF39" s="50" t="s">
        <v>125</v>
      </c>
      <c r="BG39" s="50" t="s">
        <v>58</v>
      </c>
      <c r="BH39" s="50" t="str">
        <f t="shared" si="5"/>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BI39" s="51"/>
      <c r="BJ39" s="50"/>
      <c r="BK39" s="50"/>
      <c r="BL39" s="50"/>
      <c r="BM39" s="50"/>
      <c r="BN39" s="50"/>
      <c r="BO39" s="50"/>
      <c r="BP39" s="50"/>
    </row>
    <row r="40" spans="1:68" s="9" customFormat="1" ht="195">
      <c r="A40" s="13" t="s">
        <v>259</v>
      </c>
      <c r="B40" s="14" t="s">
        <v>45</v>
      </c>
      <c r="C40" s="14" t="s">
        <v>46</v>
      </c>
      <c r="D40" s="14" t="s">
        <v>47</v>
      </c>
      <c r="E40" s="14" t="s">
        <v>247</v>
      </c>
      <c r="F40" s="14" t="s">
        <v>248</v>
      </c>
      <c r="G40" s="17" t="s">
        <v>136</v>
      </c>
      <c r="H40" s="18">
        <v>188</v>
      </c>
      <c r="I40" s="14">
        <v>589</v>
      </c>
      <c r="J40" s="14" t="s">
        <v>73</v>
      </c>
      <c r="K40" s="14" t="s">
        <v>137</v>
      </c>
      <c r="L40" s="14" t="s">
        <v>53</v>
      </c>
      <c r="M40" s="14"/>
      <c r="N40" s="14" t="s">
        <v>54</v>
      </c>
      <c r="O40" s="14"/>
      <c r="P40" s="14" t="s">
        <v>55</v>
      </c>
      <c r="Q40" s="14" t="s">
        <v>56</v>
      </c>
      <c r="R40" s="14" t="s">
        <v>140</v>
      </c>
      <c r="S40" s="14" t="s">
        <v>58</v>
      </c>
      <c r="T40" s="50"/>
      <c r="U40" s="50"/>
      <c r="V40" s="11"/>
      <c r="W40" s="11"/>
      <c r="X40" s="50" t="s">
        <v>261</v>
      </c>
      <c r="Y40" s="26" t="s">
        <v>257</v>
      </c>
      <c r="Z40" s="50"/>
      <c r="AA40" s="50"/>
      <c r="AB40" s="50"/>
      <c r="AC40" s="23"/>
      <c r="AD40" s="23" t="s">
        <v>54</v>
      </c>
      <c r="AE40" s="23"/>
      <c r="AF40" s="14" t="s">
        <v>139</v>
      </c>
      <c r="AG40" s="14" t="s">
        <v>133</v>
      </c>
      <c r="AH40" s="14" t="s">
        <v>140</v>
      </c>
      <c r="AI40" s="14" t="s">
        <v>141</v>
      </c>
      <c r="AJ40" s="23" t="s">
        <v>185</v>
      </c>
      <c r="AK40" s="23" t="s">
        <v>101</v>
      </c>
      <c r="AL40" s="44" t="s">
        <v>2154</v>
      </c>
      <c r="AM40" s="50" t="s">
        <v>261</v>
      </c>
      <c r="AN40" s="50" t="s">
        <v>54</v>
      </c>
      <c r="AO40" s="50"/>
      <c r="AP40" s="50"/>
      <c r="AQ40" s="50"/>
      <c r="AR40" s="50"/>
      <c r="AS40" s="50"/>
      <c r="AT40" s="50"/>
      <c r="AU40" s="50"/>
      <c r="AV40" s="50"/>
      <c r="AW40" s="50"/>
      <c r="AY40" s="50" t="str">
        <f t="shared" si="0"/>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40" s="50" t="str">
        <f t="shared" si="1"/>
        <v>NO COMMENT REQUESTED</v>
      </c>
      <c r="BA40" s="50"/>
      <c r="BB40" s="50" t="s">
        <v>80</v>
      </c>
      <c r="BC40" s="50"/>
      <c r="BD40" s="50"/>
      <c r="BE40" s="50" t="s">
        <v>58</v>
      </c>
      <c r="BF40" s="50" t="s">
        <v>125</v>
      </c>
      <c r="BG40" s="50" t="s">
        <v>58</v>
      </c>
      <c r="BH40" s="50" t="str">
        <f t="shared" si="5"/>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BI40" s="51"/>
      <c r="BJ40" s="50"/>
      <c r="BK40" s="50"/>
      <c r="BL40" s="50"/>
      <c r="BM40" s="50"/>
      <c r="BN40" s="50"/>
      <c r="BO40" s="50"/>
      <c r="BP40" s="50"/>
    </row>
    <row r="41" spans="1:68" s="9" customFormat="1" ht="94.5" hidden="1">
      <c r="A41" s="13" t="s">
        <v>262</v>
      </c>
      <c r="B41" s="14" t="s">
        <v>45</v>
      </c>
      <c r="C41" s="14" t="s">
        <v>46</v>
      </c>
      <c r="D41" s="14" t="s">
        <v>47</v>
      </c>
      <c r="E41" s="14" t="s">
        <v>263</v>
      </c>
      <c r="F41" s="14" t="s">
        <v>264</v>
      </c>
      <c r="G41" s="13" t="s">
        <v>50</v>
      </c>
      <c r="H41" s="16" t="s">
        <v>157</v>
      </c>
      <c r="I41" s="14" t="s">
        <v>158</v>
      </c>
      <c r="J41" s="14" t="s">
        <v>51</v>
      </c>
      <c r="K41" s="14" t="s">
        <v>52</v>
      </c>
      <c r="L41" s="14" t="s">
        <v>53</v>
      </c>
      <c r="M41" s="14" t="s">
        <v>54</v>
      </c>
      <c r="N41" s="14" t="s">
        <v>54</v>
      </c>
      <c r="O41" s="14" t="s">
        <v>54</v>
      </c>
      <c r="P41" s="14" t="s">
        <v>55</v>
      </c>
      <c r="Q41" s="14" t="s">
        <v>56</v>
      </c>
      <c r="R41" s="14" t="s">
        <v>68</v>
      </c>
      <c r="S41" s="14" t="s">
        <v>69</v>
      </c>
      <c r="T41" s="50"/>
      <c r="U41" s="50"/>
      <c r="V41" s="11"/>
      <c r="W41" s="11"/>
      <c r="X41" s="50" t="s">
        <v>265</v>
      </c>
      <c r="Y41" s="26" t="s">
        <v>266</v>
      </c>
      <c r="Z41" s="50"/>
      <c r="AA41" s="50"/>
      <c r="AB41" s="50"/>
      <c r="AC41" s="23"/>
      <c r="AD41" s="23"/>
      <c r="AE41" s="23"/>
      <c r="AF41" s="23"/>
      <c r="AG41" s="23"/>
      <c r="AH41" s="23"/>
      <c r="AI41" s="23"/>
      <c r="AJ41" s="23" t="s">
        <v>61</v>
      </c>
      <c r="AK41" s="23" t="s">
        <v>62</v>
      </c>
      <c r="AL41" s="50"/>
      <c r="AM41" s="50"/>
      <c r="AN41" s="50" t="s">
        <v>2145</v>
      </c>
      <c r="AO41" s="50"/>
      <c r="AP41" s="50"/>
      <c r="AQ41" s="50"/>
      <c r="AR41" s="50"/>
      <c r="AS41" s="50"/>
      <c r="AT41" s="50"/>
      <c r="AU41" s="50"/>
      <c r="AV41" s="50"/>
      <c r="AW41" s="50"/>
      <c r="AY41" s="50">
        <f t="shared" si="0"/>
        <v>0</v>
      </c>
      <c r="AZ41" s="50" t="str">
        <f t="shared" si="1"/>
        <v>Achievement data will be submitted by March 29, 2019. Participation data will be submitted by April 30, 2019.</v>
      </c>
      <c r="BA41" s="50"/>
      <c r="BB41" s="50" t="s">
        <v>63</v>
      </c>
      <c r="BC41" s="50" t="s">
        <v>58</v>
      </c>
      <c r="BD41" s="50" t="s">
        <v>62</v>
      </c>
      <c r="BE41" s="50"/>
      <c r="BF41" s="50"/>
      <c r="BG41" s="50"/>
      <c r="BH41" s="50"/>
      <c r="BI41" s="50"/>
      <c r="BJ41" s="50"/>
      <c r="BK41" s="50"/>
      <c r="BL41" s="50"/>
      <c r="BM41" s="50"/>
      <c r="BN41" s="50"/>
      <c r="BO41" s="50"/>
      <c r="BP41" s="50"/>
    </row>
    <row r="42" spans="1:68" s="9" customFormat="1" ht="63">
      <c r="A42" s="13" t="s">
        <v>267</v>
      </c>
      <c r="B42" s="14" t="s">
        <v>45</v>
      </c>
      <c r="C42" s="14" t="s">
        <v>46</v>
      </c>
      <c r="D42" s="14" t="s">
        <v>47</v>
      </c>
      <c r="E42" s="14" t="s">
        <v>263</v>
      </c>
      <c r="F42" s="14" t="s">
        <v>264</v>
      </c>
      <c r="G42" s="13" t="s">
        <v>50</v>
      </c>
      <c r="H42" s="14" t="s">
        <v>66</v>
      </c>
      <c r="I42" s="14" t="s">
        <v>67</v>
      </c>
      <c r="J42" s="14" t="s">
        <v>51</v>
      </c>
      <c r="K42" s="14" t="s">
        <v>52</v>
      </c>
      <c r="L42" s="14" t="s">
        <v>53</v>
      </c>
      <c r="M42" s="14"/>
      <c r="N42" s="14"/>
      <c r="O42" s="14"/>
      <c r="P42" s="14"/>
      <c r="Q42" s="14"/>
      <c r="R42" s="14"/>
      <c r="S42" s="14"/>
      <c r="T42" s="50"/>
      <c r="U42" s="50"/>
      <c r="V42" s="11"/>
      <c r="W42" s="11"/>
      <c r="X42" s="50"/>
      <c r="Y42" s="26" t="s">
        <v>64</v>
      </c>
      <c r="Z42" s="50"/>
      <c r="AA42" s="50"/>
      <c r="AB42" s="50"/>
      <c r="AC42" s="23" t="s">
        <v>54</v>
      </c>
      <c r="AD42" s="23" t="s">
        <v>54</v>
      </c>
      <c r="AE42" s="23" t="s">
        <v>54</v>
      </c>
      <c r="AF42" s="23" t="s">
        <v>55</v>
      </c>
      <c r="AG42" s="23" t="s">
        <v>56</v>
      </c>
      <c r="AH42" s="23" t="s">
        <v>68</v>
      </c>
      <c r="AI42" s="23" t="s">
        <v>69</v>
      </c>
      <c r="AJ42" s="23" t="s">
        <v>61</v>
      </c>
      <c r="AK42" s="23" t="s">
        <v>78</v>
      </c>
      <c r="AL42" s="50"/>
      <c r="AM42" s="50" t="s">
        <v>70</v>
      </c>
      <c r="AN42" s="50"/>
      <c r="AO42" s="50"/>
      <c r="AP42" s="50"/>
      <c r="AQ42" s="50"/>
      <c r="AR42" s="50"/>
      <c r="AS42" s="50"/>
      <c r="AT42" s="50"/>
      <c r="AU42" s="50"/>
      <c r="AV42" s="50"/>
      <c r="AW42" s="50"/>
      <c r="AY42" s="50" t="str">
        <f t="shared" si="0"/>
        <v>Missing Data (FS 185/188/189): Participation data were not reported at the SEA, LEA, and School levels. Please submit data.</v>
      </c>
      <c r="AZ42" s="50" t="str">
        <f t="shared" si="1"/>
        <v/>
      </c>
      <c r="BA42" s="50"/>
      <c r="BB42" s="50" t="s">
        <v>80</v>
      </c>
      <c r="BC42" s="50"/>
      <c r="BD42" s="50"/>
      <c r="BE42" s="50" t="s">
        <v>82</v>
      </c>
      <c r="BF42" s="50" t="s">
        <v>82</v>
      </c>
      <c r="BG42" s="50"/>
      <c r="BH42" s="50" t="str">
        <f t="shared" ref="BH42:BH68" si="6">IF(BG42="Yes",CONCATENATE(AM42,"
ED Note: State indicated that data were correct as reported."), AM42)</f>
        <v>Missing Data (FS 185/188/189): Participation data were not reported at the SEA, LEA, and School levels. Please submit data.</v>
      </c>
      <c r="BI42" s="50"/>
      <c r="BJ42" s="50"/>
      <c r="BK42" s="50"/>
      <c r="BL42" s="50"/>
      <c r="BM42" s="50"/>
      <c r="BN42" s="50"/>
      <c r="BO42" s="50"/>
      <c r="BP42" s="50"/>
    </row>
    <row r="43" spans="1:68" s="9" customFormat="1" ht="78.75">
      <c r="A43" s="13" t="s">
        <v>268</v>
      </c>
      <c r="B43" s="14" t="s">
        <v>45</v>
      </c>
      <c r="C43" s="14" t="s">
        <v>46</v>
      </c>
      <c r="D43" s="14" t="s">
        <v>47</v>
      </c>
      <c r="E43" s="14" t="s">
        <v>263</v>
      </c>
      <c r="F43" s="14" t="s">
        <v>264</v>
      </c>
      <c r="G43" s="13" t="s">
        <v>72</v>
      </c>
      <c r="H43" s="14">
        <v>179</v>
      </c>
      <c r="I43" s="14">
        <v>585</v>
      </c>
      <c r="J43" s="14" t="s">
        <v>73</v>
      </c>
      <c r="K43" s="14" t="s">
        <v>74</v>
      </c>
      <c r="L43" s="14" t="s">
        <v>269</v>
      </c>
      <c r="M43" s="14"/>
      <c r="N43" s="14"/>
      <c r="O43" s="14"/>
      <c r="P43" s="14"/>
      <c r="Q43" s="14"/>
      <c r="R43" s="14"/>
      <c r="S43" s="14"/>
      <c r="T43" s="49"/>
      <c r="U43" s="49"/>
      <c r="V43" s="49"/>
      <c r="W43" s="49"/>
      <c r="X43" s="49"/>
      <c r="Y43" s="26" t="s">
        <v>64</v>
      </c>
      <c r="Z43" s="49"/>
      <c r="AA43" s="49"/>
      <c r="AB43" s="49"/>
      <c r="AC43" s="14"/>
      <c r="AD43" s="14"/>
      <c r="AE43" s="14" t="s">
        <v>54</v>
      </c>
      <c r="AF43" s="14" t="s">
        <v>53</v>
      </c>
      <c r="AG43" s="14" t="s">
        <v>270</v>
      </c>
      <c r="AH43" s="14" t="s">
        <v>57</v>
      </c>
      <c r="AI43" s="14"/>
      <c r="AJ43" s="14" t="s">
        <v>61</v>
      </c>
      <c r="AK43" s="14" t="s">
        <v>78</v>
      </c>
      <c r="AL43" s="49"/>
      <c r="AM43" s="50" t="s">
        <v>271</v>
      </c>
      <c r="AN43" s="50"/>
      <c r="AO43" s="50"/>
      <c r="AP43" s="49"/>
      <c r="AQ43" s="49"/>
      <c r="AR43" s="49"/>
      <c r="AS43" s="49"/>
      <c r="AT43" s="49"/>
      <c r="AU43" s="49"/>
      <c r="AV43" s="49"/>
      <c r="AW43" s="49"/>
      <c r="AY43" s="50" t="str">
        <f t="shared" si="0"/>
        <v>Data were expected at four levels for these grades. If there are no students to report in these grade/assessment types combinations, zeroes are required to be submitted at the state level.</v>
      </c>
      <c r="AZ43" s="50" t="str">
        <f t="shared" si="1"/>
        <v/>
      </c>
      <c r="BA43" s="50"/>
      <c r="BB43" s="50" t="s">
        <v>80</v>
      </c>
      <c r="BC43" s="50" t="s">
        <v>2148</v>
      </c>
      <c r="BD43" s="50"/>
      <c r="BE43" s="50" t="s">
        <v>82</v>
      </c>
      <c r="BF43" s="50" t="s">
        <v>82</v>
      </c>
      <c r="BG43" s="50"/>
      <c r="BH43" s="50" t="str">
        <f t="shared" si="6"/>
        <v>Data were expected at four levels for these grades. If there are no students to report in these grade/assessment types combinations, zeroes are required to be submitted at the state level.</v>
      </c>
      <c r="BI43" s="50"/>
      <c r="BJ43" s="50"/>
      <c r="BK43" s="50"/>
      <c r="BL43" s="50"/>
      <c r="BM43" s="50"/>
      <c r="BN43" s="50"/>
      <c r="BO43" s="50"/>
      <c r="BP43" s="50"/>
    </row>
    <row r="44" spans="1:68" s="9" customFormat="1" ht="78.75">
      <c r="A44" s="13" t="s">
        <v>272</v>
      </c>
      <c r="B44" s="14" t="s">
        <v>45</v>
      </c>
      <c r="C44" s="14" t="s">
        <v>46</v>
      </c>
      <c r="D44" s="14" t="s">
        <v>47</v>
      </c>
      <c r="E44" s="14" t="s">
        <v>263</v>
      </c>
      <c r="F44" s="14" t="s">
        <v>264</v>
      </c>
      <c r="G44" s="13" t="s">
        <v>72</v>
      </c>
      <c r="H44" s="14" t="s">
        <v>84</v>
      </c>
      <c r="I44" s="14" t="s">
        <v>85</v>
      </c>
      <c r="J44" s="14" t="s">
        <v>73</v>
      </c>
      <c r="K44" s="14" t="s">
        <v>74</v>
      </c>
      <c r="L44" s="14" t="s">
        <v>269</v>
      </c>
      <c r="M44" s="14"/>
      <c r="N44" s="14"/>
      <c r="O44" s="14"/>
      <c r="P44" s="14"/>
      <c r="Q44" s="14"/>
      <c r="R44" s="14"/>
      <c r="S44" s="14"/>
      <c r="T44" s="49"/>
      <c r="U44" s="49"/>
      <c r="V44" s="49"/>
      <c r="W44" s="49"/>
      <c r="X44" s="49"/>
      <c r="Y44" s="26" t="s">
        <v>64</v>
      </c>
      <c r="Z44" s="49"/>
      <c r="AA44" s="49"/>
      <c r="AB44" s="49"/>
      <c r="AC44" s="14" t="s">
        <v>54</v>
      </c>
      <c r="AD44" s="14" t="s">
        <v>54</v>
      </c>
      <c r="AE44" s="14"/>
      <c r="AF44" s="14" t="s">
        <v>53</v>
      </c>
      <c r="AG44" s="14" t="s">
        <v>270</v>
      </c>
      <c r="AH44" s="14" t="s">
        <v>57</v>
      </c>
      <c r="AI44" s="14"/>
      <c r="AJ44" s="14" t="s">
        <v>61</v>
      </c>
      <c r="AK44" s="14" t="s">
        <v>78</v>
      </c>
      <c r="AL44" s="49"/>
      <c r="AM44" s="50" t="s">
        <v>271</v>
      </c>
      <c r="AN44" s="50"/>
      <c r="AO44" s="50"/>
      <c r="AP44" s="49"/>
      <c r="AQ44" s="49"/>
      <c r="AR44" s="49"/>
      <c r="AS44" s="49"/>
      <c r="AT44" s="49"/>
      <c r="AU44" s="49"/>
      <c r="AV44" s="49"/>
      <c r="AW44" s="49"/>
      <c r="AY44" s="50" t="str">
        <f t="shared" si="0"/>
        <v>Data were expected at four levels for these grades. If there are no students to report in these grade/assessment types combinations, zeroes are required to be submitted at the state level.</v>
      </c>
      <c r="AZ44" s="50" t="str">
        <f t="shared" si="1"/>
        <v/>
      </c>
      <c r="BA44" s="50"/>
      <c r="BB44" s="50" t="s">
        <v>80</v>
      </c>
      <c r="BC44" s="50"/>
      <c r="BD44" s="50"/>
      <c r="BE44" s="50" t="s">
        <v>82</v>
      </c>
      <c r="BF44" s="50" t="s">
        <v>82</v>
      </c>
      <c r="BG44" s="50"/>
      <c r="BH44" s="50" t="str">
        <f t="shared" si="6"/>
        <v>Data were expected at four levels for these grades. If there are no students to report in these grade/assessment types combinations, zeroes are required to be submitted at the state level.</v>
      </c>
      <c r="BI44" s="50"/>
      <c r="BJ44" s="50"/>
      <c r="BK44" s="50"/>
      <c r="BL44" s="50"/>
      <c r="BM44" s="50"/>
      <c r="BN44" s="50"/>
      <c r="BO44" s="50"/>
      <c r="BP44" s="50"/>
    </row>
    <row r="45" spans="1:68" s="9" customFormat="1" ht="150">
      <c r="A45" s="13" t="s">
        <v>273</v>
      </c>
      <c r="B45" s="14" t="s">
        <v>45</v>
      </c>
      <c r="C45" s="14" t="s">
        <v>46</v>
      </c>
      <c r="D45" s="14" t="s">
        <v>47</v>
      </c>
      <c r="E45" s="14" t="s">
        <v>263</v>
      </c>
      <c r="F45" s="14" t="s">
        <v>264</v>
      </c>
      <c r="G45" s="13" t="s">
        <v>95</v>
      </c>
      <c r="H45" s="14" t="s">
        <v>96</v>
      </c>
      <c r="I45" s="14" t="s">
        <v>97</v>
      </c>
      <c r="J45" s="14" t="s">
        <v>51</v>
      </c>
      <c r="K45" s="14" t="s">
        <v>98</v>
      </c>
      <c r="L45" s="14" t="s">
        <v>53</v>
      </c>
      <c r="M45" s="14"/>
      <c r="N45" s="14"/>
      <c r="O45" s="14"/>
      <c r="P45" s="14"/>
      <c r="Q45" s="14"/>
      <c r="R45" s="14"/>
      <c r="S45" s="14"/>
      <c r="T45" s="50"/>
      <c r="U45" s="50"/>
      <c r="V45" s="11"/>
      <c r="W45" s="11"/>
      <c r="X45" s="50"/>
      <c r="Y45" s="26" t="s">
        <v>64</v>
      </c>
      <c r="Z45" s="50"/>
      <c r="AA45" s="50"/>
      <c r="AB45" s="50"/>
      <c r="AC45" s="23" t="s">
        <v>54</v>
      </c>
      <c r="AD45" s="23" t="s">
        <v>54</v>
      </c>
      <c r="AE45" s="23" t="s">
        <v>54</v>
      </c>
      <c r="AF45" s="14" t="s">
        <v>274</v>
      </c>
      <c r="AG45" s="14" t="s">
        <v>56</v>
      </c>
      <c r="AH45" s="14" t="s">
        <v>68</v>
      </c>
      <c r="AI45" s="14"/>
      <c r="AJ45" s="23" t="s">
        <v>61</v>
      </c>
      <c r="AK45" s="23" t="s">
        <v>78</v>
      </c>
      <c r="AL45" s="50"/>
      <c r="AM45" s="50" t="s">
        <v>275</v>
      </c>
      <c r="AN45" s="50"/>
      <c r="AO45" s="50"/>
      <c r="AP45" s="50" t="s">
        <v>2155</v>
      </c>
      <c r="AQ45" s="50"/>
      <c r="AR45" s="50"/>
      <c r="AS45" s="50"/>
      <c r="AT45" s="50"/>
      <c r="AU45" s="50"/>
      <c r="AV45" s="50"/>
      <c r="AW45" s="50"/>
      <c r="AY45" s="50" t="str">
        <f t="shared" si="0"/>
        <v>Missing Data (175/178/179): Achievement data for students in the MIG subgroup for a(n) ALL, ALTASSALTACH, REGASSWACC, REGASSWOACC Assessment Type was not reported at the SEA, LEA (except for FS 175), and School (except for FS 175) levels. Mathematics (FS175) data at the LEA and School level for the MIG subgroup appears to be submitted in errors, as the counts are equal to that of the ALL STUDENTS count. Please submit data and provide an explanation.</v>
      </c>
      <c r="AZ45" s="50" t="str">
        <f t="shared" si="1"/>
        <v/>
      </c>
      <c r="BA45" s="50"/>
      <c r="BB45" s="50" t="s">
        <v>80</v>
      </c>
      <c r="BC45" s="50"/>
      <c r="BD45" s="50"/>
      <c r="BE45" s="50" t="s">
        <v>82</v>
      </c>
      <c r="BF45" s="50" t="s">
        <v>82</v>
      </c>
      <c r="BG45" s="50"/>
      <c r="BH45" s="50" t="str">
        <f t="shared" si="6"/>
        <v>Missing Data (175/178/179): Achievement data for students in the MIG subgroup for a(n) ALL, ALTASSALTACH, REGASSWACC, REGASSWOACC Assessment Type was not reported at the SEA, LEA (except for FS 175), and School (except for FS 175) levels. Mathematics (FS175) data at the LEA and School level for the MIG subgroup appears to be submitted in errors, as the counts are equal to that of the ALL STUDENTS count. Please submit data and provide an explanation.</v>
      </c>
      <c r="BI45" s="50"/>
      <c r="BJ45" s="50"/>
      <c r="BK45" s="50"/>
      <c r="BL45" s="50"/>
      <c r="BM45" s="50"/>
      <c r="BN45" s="50"/>
      <c r="BO45" s="50"/>
      <c r="BP45" s="50"/>
    </row>
    <row r="46" spans="1:68" s="9" customFormat="1" ht="78.75">
      <c r="A46" s="13" t="s">
        <v>277</v>
      </c>
      <c r="B46" s="14" t="s">
        <v>45</v>
      </c>
      <c r="C46" s="14" t="s">
        <v>46</v>
      </c>
      <c r="D46" s="14" t="s">
        <v>47</v>
      </c>
      <c r="E46" s="14" t="s">
        <v>263</v>
      </c>
      <c r="F46" s="14" t="s">
        <v>264</v>
      </c>
      <c r="G46" s="13" t="s">
        <v>95</v>
      </c>
      <c r="H46" s="14" t="s">
        <v>84</v>
      </c>
      <c r="I46" s="14" t="s">
        <v>85</v>
      </c>
      <c r="J46" s="14" t="s">
        <v>51</v>
      </c>
      <c r="K46" s="14" t="s">
        <v>98</v>
      </c>
      <c r="L46" s="14" t="s">
        <v>53</v>
      </c>
      <c r="M46" s="14"/>
      <c r="N46" s="14"/>
      <c r="O46" s="14"/>
      <c r="P46" s="14"/>
      <c r="Q46" s="14"/>
      <c r="R46" s="14"/>
      <c r="S46" s="14"/>
      <c r="T46" s="50"/>
      <c r="U46" s="50"/>
      <c r="V46" s="11"/>
      <c r="W46" s="11"/>
      <c r="X46" s="50"/>
      <c r="Y46" s="26" t="s">
        <v>64</v>
      </c>
      <c r="Z46" s="50"/>
      <c r="AA46" s="50"/>
      <c r="AB46" s="50"/>
      <c r="AC46" s="23" t="s">
        <v>54</v>
      </c>
      <c r="AD46" s="23" t="s">
        <v>54</v>
      </c>
      <c r="AE46" s="23"/>
      <c r="AF46" s="14" t="s">
        <v>278</v>
      </c>
      <c r="AG46" s="14">
        <v>9</v>
      </c>
      <c r="AH46" s="14" t="s">
        <v>140</v>
      </c>
      <c r="AI46" s="14"/>
      <c r="AJ46" s="23" t="s">
        <v>61</v>
      </c>
      <c r="AK46" s="23" t="s">
        <v>78</v>
      </c>
      <c r="AL46" s="50"/>
      <c r="AM46" s="50" t="s">
        <v>279</v>
      </c>
      <c r="AN46" s="50"/>
      <c r="AO46" s="50"/>
      <c r="AP46" s="50"/>
      <c r="AQ46" s="50"/>
      <c r="AR46" s="50"/>
      <c r="AS46" s="50"/>
      <c r="AT46" s="50"/>
      <c r="AU46" s="50"/>
      <c r="AV46" s="50"/>
      <c r="AW46" s="50"/>
      <c r="AY46" s="50" t="str">
        <f t="shared" si="0"/>
        <v>Missing Data (175/178): Achievement data for students in the ALL, CWD, ECODIS, F, M, MAN subgroups for a(n) ALTASSALTACH Assessment Type was not reported in GRADE 9 at the SEA, LEA, and School levels. Please submit data.</v>
      </c>
      <c r="AZ46" s="50" t="str">
        <f t="shared" si="1"/>
        <v/>
      </c>
      <c r="BA46" s="50"/>
      <c r="BB46" s="50" t="s">
        <v>80</v>
      </c>
      <c r="BC46" s="50"/>
      <c r="BD46" s="50"/>
      <c r="BE46" s="50" t="s">
        <v>82</v>
      </c>
      <c r="BF46" s="50" t="s">
        <v>82</v>
      </c>
      <c r="BG46" s="50"/>
      <c r="BH46" s="50" t="str">
        <f t="shared" si="6"/>
        <v>Missing Data (175/178): Achievement data for students in the ALL, CWD, ECODIS, F, M, MAN subgroups for a(n) ALTASSALTACH Assessment Type was not reported in GRADE 9 at the SEA, LEA, and School levels. Please submit data.</v>
      </c>
      <c r="BI46" s="50"/>
      <c r="BJ46" s="50"/>
      <c r="BK46" s="50"/>
      <c r="BL46" s="50"/>
      <c r="BM46" s="50"/>
      <c r="BN46" s="50"/>
      <c r="BO46" s="50"/>
      <c r="BP46" s="50"/>
    </row>
    <row r="47" spans="1:68" s="9" customFormat="1" ht="75">
      <c r="A47" s="13" t="s">
        <v>280</v>
      </c>
      <c r="B47" s="14" t="s">
        <v>45</v>
      </c>
      <c r="C47" s="14" t="s">
        <v>46</v>
      </c>
      <c r="D47" s="14" t="s">
        <v>47</v>
      </c>
      <c r="E47" s="14" t="s">
        <v>263</v>
      </c>
      <c r="F47" s="14" t="s">
        <v>264</v>
      </c>
      <c r="G47" s="13" t="s">
        <v>95</v>
      </c>
      <c r="H47" s="14">
        <v>179</v>
      </c>
      <c r="I47" s="14">
        <v>585</v>
      </c>
      <c r="J47" s="14" t="s">
        <v>51</v>
      </c>
      <c r="K47" s="14" t="s">
        <v>98</v>
      </c>
      <c r="L47" s="14" t="s">
        <v>53</v>
      </c>
      <c r="M47" s="14"/>
      <c r="N47" s="14"/>
      <c r="O47" s="14"/>
      <c r="P47" s="14"/>
      <c r="Q47" s="14"/>
      <c r="R47" s="14"/>
      <c r="S47" s="14"/>
      <c r="T47" s="50"/>
      <c r="U47" s="50"/>
      <c r="V47" s="11"/>
      <c r="W47" s="11"/>
      <c r="X47" s="50"/>
      <c r="Y47" s="26" t="s">
        <v>64</v>
      </c>
      <c r="Z47" s="50"/>
      <c r="AA47" s="50"/>
      <c r="AB47" s="50"/>
      <c r="AC47" s="23"/>
      <c r="AD47" s="23"/>
      <c r="AE47" s="23" t="s">
        <v>54</v>
      </c>
      <c r="AF47" s="14" t="s">
        <v>281</v>
      </c>
      <c r="AG47" s="14" t="s">
        <v>56</v>
      </c>
      <c r="AH47" s="14" t="s">
        <v>68</v>
      </c>
      <c r="AI47" s="14"/>
      <c r="AJ47" s="23" t="s">
        <v>61</v>
      </c>
      <c r="AK47" s="23" t="s">
        <v>78</v>
      </c>
      <c r="AL47" s="50"/>
      <c r="AM47" s="50" t="s">
        <v>282</v>
      </c>
      <c r="AN47" s="50"/>
      <c r="AO47" s="50"/>
      <c r="AP47" s="50"/>
      <c r="AQ47" s="50"/>
      <c r="AR47" s="50"/>
      <c r="AS47" s="50"/>
      <c r="AT47" s="50"/>
      <c r="AU47" s="50"/>
      <c r="AV47" s="50"/>
      <c r="AW47" s="50"/>
      <c r="AY47" s="50" t="str">
        <f t="shared" si="0"/>
        <v>Missing Data (179): Achievement data for students in the FCS subgroup for a(n) ALL, ALTASSALTACH, REGASSWACC, REGASSWOACC Assessment Type was not reported at the SEA, LEA, and School levels. Please submit data.</v>
      </c>
      <c r="AZ47" s="50" t="str">
        <f t="shared" si="1"/>
        <v/>
      </c>
      <c r="BA47" s="50"/>
      <c r="BB47" s="50" t="s">
        <v>80</v>
      </c>
      <c r="BC47" s="50" t="s">
        <v>2148</v>
      </c>
      <c r="BD47" s="50"/>
      <c r="BE47" s="50" t="s">
        <v>82</v>
      </c>
      <c r="BF47" s="50" t="s">
        <v>82</v>
      </c>
      <c r="BG47" s="50"/>
      <c r="BH47" s="50" t="str">
        <f t="shared" si="6"/>
        <v>Missing Data (179): Achievement data for students in the FCS subgroup for a(n) ALL, ALTASSALTACH, REGASSWACC, REGASSWOACC Assessment Type was not reported at the SEA, LEA, and School levels. Please submit data.</v>
      </c>
      <c r="BI47" s="50"/>
      <c r="BJ47" s="50"/>
      <c r="BK47" s="50"/>
      <c r="BL47" s="50"/>
      <c r="BM47" s="50"/>
      <c r="BN47" s="50"/>
      <c r="BO47" s="50"/>
      <c r="BP47" s="50"/>
    </row>
    <row r="48" spans="1:68" s="9" customFormat="1" ht="120">
      <c r="A48" s="13" t="s">
        <v>283</v>
      </c>
      <c r="B48" s="14" t="s">
        <v>45</v>
      </c>
      <c r="C48" s="14" t="s">
        <v>46</v>
      </c>
      <c r="D48" s="14" t="s">
        <v>47</v>
      </c>
      <c r="E48" s="14" t="s">
        <v>263</v>
      </c>
      <c r="F48" s="14" t="s">
        <v>264</v>
      </c>
      <c r="G48" s="13" t="s">
        <v>104</v>
      </c>
      <c r="H48" s="14" t="s">
        <v>84</v>
      </c>
      <c r="I48" s="14" t="s">
        <v>85</v>
      </c>
      <c r="J48" s="14" t="s">
        <v>73</v>
      </c>
      <c r="K48" s="14" t="s">
        <v>107</v>
      </c>
      <c r="L48" s="14" t="s">
        <v>53</v>
      </c>
      <c r="M48" s="14"/>
      <c r="N48" s="14"/>
      <c r="O48" s="14"/>
      <c r="P48" s="14"/>
      <c r="Q48" s="14"/>
      <c r="R48" s="14"/>
      <c r="S48" s="14"/>
      <c r="T48" s="50"/>
      <c r="U48" s="50"/>
      <c r="V48" s="11"/>
      <c r="W48" s="11"/>
      <c r="X48" s="50"/>
      <c r="Y48" s="26" t="s">
        <v>64</v>
      </c>
      <c r="Z48" s="50"/>
      <c r="AA48" s="50"/>
      <c r="AB48" s="50"/>
      <c r="AC48" s="23" t="s">
        <v>54</v>
      </c>
      <c r="AD48" s="23" t="s">
        <v>54</v>
      </c>
      <c r="AE48" s="23"/>
      <c r="AF48" s="14" t="s">
        <v>108</v>
      </c>
      <c r="AG48" s="14" t="s">
        <v>108</v>
      </c>
      <c r="AH48" s="14" t="s">
        <v>108</v>
      </c>
      <c r="AI48" s="14" t="s">
        <v>108</v>
      </c>
      <c r="AJ48" s="23" t="s">
        <v>61</v>
      </c>
      <c r="AK48" s="23" t="s">
        <v>78</v>
      </c>
      <c r="AL48" s="50"/>
      <c r="AM48" s="50" t="s">
        <v>161</v>
      </c>
      <c r="AN48" s="50" t="s">
        <v>54</v>
      </c>
      <c r="AO48" s="50"/>
      <c r="AP48" s="50"/>
      <c r="AQ48" s="50"/>
      <c r="AR48" s="50"/>
      <c r="AS48" s="50"/>
      <c r="AT48" s="50"/>
      <c r="AU48" s="50"/>
      <c r="AV48" s="50"/>
      <c r="AW48" s="50"/>
      <c r="AY48" s="50" t="str">
        <f t="shared" si="0"/>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48" s="50" t="str">
        <f t="shared" si="1"/>
        <v/>
      </c>
      <c r="BA48" s="50"/>
      <c r="BB48" s="50" t="s">
        <v>80</v>
      </c>
      <c r="BC48" s="50"/>
      <c r="BD48" s="50"/>
      <c r="BE48" s="50" t="s">
        <v>82</v>
      </c>
      <c r="BF48" s="50" t="s">
        <v>82</v>
      </c>
      <c r="BG48" s="50"/>
      <c r="BH48" s="50" t="str">
        <f t="shared" si="6"/>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BI48" s="50"/>
      <c r="BJ48" s="50"/>
      <c r="BK48" s="50"/>
      <c r="BL48" s="50"/>
      <c r="BM48" s="50"/>
      <c r="BN48" s="50"/>
      <c r="BO48" s="50"/>
      <c r="BP48" s="50"/>
    </row>
    <row r="49" spans="1:68" s="9" customFormat="1" ht="90">
      <c r="A49" s="13" t="s">
        <v>284</v>
      </c>
      <c r="B49" s="14" t="s">
        <v>45</v>
      </c>
      <c r="C49" s="14" t="s">
        <v>46</v>
      </c>
      <c r="D49" s="14" t="s">
        <v>47</v>
      </c>
      <c r="E49" s="14" t="s">
        <v>263</v>
      </c>
      <c r="F49" s="14" t="s">
        <v>264</v>
      </c>
      <c r="G49" s="13" t="s">
        <v>118</v>
      </c>
      <c r="H49" s="18" t="s">
        <v>84</v>
      </c>
      <c r="I49" s="14" t="s">
        <v>85</v>
      </c>
      <c r="J49" s="14" t="s">
        <v>73</v>
      </c>
      <c r="K49" s="14" t="s">
        <v>121</v>
      </c>
      <c r="L49" s="14" t="s">
        <v>53</v>
      </c>
      <c r="M49" s="14"/>
      <c r="N49" s="14"/>
      <c r="O49" s="14"/>
      <c r="P49" s="14"/>
      <c r="Q49" s="14"/>
      <c r="R49" s="14"/>
      <c r="S49" s="14"/>
      <c r="T49" s="50"/>
      <c r="U49" s="50"/>
      <c r="V49" s="11"/>
      <c r="W49" s="11"/>
      <c r="X49" s="50"/>
      <c r="Y49" s="26" t="s">
        <v>64</v>
      </c>
      <c r="Z49" s="50"/>
      <c r="AA49" s="50"/>
      <c r="AB49" s="50"/>
      <c r="AC49" s="23" t="s">
        <v>54</v>
      </c>
      <c r="AD49" s="23" t="s">
        <v>54</v>
      </c>
      <c r="AE49" s="23"/>
      <c r="AF49" s="14" t="s">
        <v>108</v>
      </c>
      <c r="AG49" s="14" t="s">
        <v>108</v>
      </c>
      <c r="AH49" s="14" t="s">
        <v>108</v>
      </c>
      <c r="AI49" s="14" t="s">
        <v>108</v>
      </c>
      <c r="AJ49" s="23" t="s">
        <v>61</v>
      </c>
      <c r="AK49" s="23" t="s">
        <v>78</v>
      </c>
      <c r="AL49" s="50"/>
      <c r="AM49" s="50" t="s">
        <v>124</v>
      </c>
      <c r="AN49" s="50" t="s">
        <v>54</v>
      </c>
      <c r="AO49" s="50"/>
      <c r="AP49" s="50"/>
      <c r="AQ49" s="50"/>
      <c r="AR49" s="50"/>
      <c r="AS49" s="50"/>
      <c r="AT49" s="50"/>
      <c r="AU49" s="50"/>
      <c r="AV49" s="50"/>
      <c r="AW49" s="50"/>
      <c r="AY49" s="50" t="str">
        <f t="shared" si="0"/>
        <v>A year to year proficiency rate change of more than 15% was identified for at least one subgroup, assessment type, or grade. Please review the CDQR Year to Year tab. Please resubmit SY 2017-18 data or submit a data note to explain why these data are accurate.</v>
      </c>
      <c r="AZ49" s="50" t="str">
        <f t="shared" si="1"/>
        <v/>
      </c>
      <c r="BA49" s="50"/>
      <c r="BB49" s="50" t="s">
        <v>80</v>
      </c>
      <c r="BC49" s="50"/>
      <c r="BD49" s="50"/>
      <c r="BE49" s="50" t="s">
        <v>82</v>
      </c>
      <c r="BF49" s="50" t="s">
        <v>82</v>
      </c>
      <c r="BG49" s="50"/>
      <c r="BH49" s="50" t="str">
        <f t="shared" si="6"/>
        <v>A year to year proficiency rate change of more than 15% was identified for at least one subgroup, assessment type, or grade. Please review the CDQR Year to Year tab. Please resubmit SY 2017-18 data or submit a data note to explain why these data are accurate.</v>
      </c>
      <c r="BI49" s="50"/>
      <c r="BJ49" s="50"/>
      <c r="BK49" s="50"/>
      <c r="BL49" s="50"/>
      <c r="BM49" s="50"/>
      <c r="BN49" s="50"/>
      <c r="BO49" s="50"/>
      <c r="BP49" s="50"/>
    </row>
    <row r="50" spans="1:68" s="9" customFormat="1" ht="105">
      <c r="A50" s="13" t="s">
        <v>285</v>
      </c>
      <c r="B50" s="14" t="s">
        <v>45</v>
      </c>
      <c r="C50" s="14" t="s">
        <v>46</v>
      </c>
      <c r="D50" s="14" t="s">
        <v>47</v>
      </c>
      <c r="E50" s="14" t="s">
        <v>263</v>
      </c>
      <c r="F50" s="14" t="s">
        <v>264</v>
      </c>
      <c r="G50" s="14" t="s">
        <v>286</v>
      </c>
      <c r="H50" s="14">
        <v>175</v>
      </c>
      <c r="I50" s="14">
        <v>583</v>
      </c>
      <c r="J50" s="14" t="s">
        <v>73</v>
      </c>
      <c r="K50" s="14" t="s">
        <v>287</v>
      </c>
      <c r="L50" s="14" t="s">
        <v>53</v>
      </c>
      <c r="M50" s="14"/>
      <c r="N50" s="14"/>
      <c r="O50" s="14"/>
      <c r="P50" s="14"/>
      <c r="Q50" s="14"/>
      <c r="R50" s="14"/>
      <c r="S50" s="14"/>
      <c r="T50" s="49"/>
      <c r="U50" s="49"/>
      <c r="V50" s="49"/>
      <c r="W50" s="49"/>
      <c r="X50" s="49"/>
      <c r="Y50" s="26" t="s">
        <v>64</v>
      </c>
      <c r="Z50" s="49"/>
      <c r="AA50" s="49"/>
      <c r="AB50" s="49"/>
      <c r="AC50" s="14" t="s">
        <v>54</v>
      </c>
      <c r="AD50" s="14"/>
      <c r="AE50" s="14"/>
      <c r="AF50" s="14" t="s">
        <v>139</v>
      </c>
      <c r="AG50" s="14" t="s">
        <v>133</v>
      </c>
      <c r="AH50" s="14" t="s">
        <v>140</v>
      </c>
      <c r="AI50" s="14" t="s">
        <v>141</v>
      </c>
      <c r="AJ50" s="14" t="s">
        <v>61</v>
      </c>
      <c r="AK50" s="14" t="s">
        <v>78</v>
      </c>
      <c r="AL50" s="14"/>
      <c r="AM50" s="50" t="s">
        <v>288</v>
      </c>
      <c r="AN50" s="50" t="s">
        <v>54</v>
      </c>
      <c r="AO50" s="50"/>
      <c r="AP50" s="49"/>
      <c r="AQ50" s="49"/>
      <c r="AR50" s="49"/>
      <c r="AS50" s="49"/>
      <c r="AT50" s="49"/>
      <c r="AU50" s="49"/>
      <c r="AV50" s="49"/>
      <c r="AW50" s="49"/>
      <c r="AY50" s="50" t="str">
        <f t="shared" si="0"/>
        <v>Year to Year comparison - CWD (FS175): The number of CWD students who took an ALTASSALTACH assessment and received a valid score in SY 2017-18 is 987.50% different from SY 2016-17. The approximate discrepancy is 79 students. Please submit a data note explaining the discrepancy if the data are correct or resubmit the data.</v>
      </c>
      <c r="AZ50" s="50" t="str">
        <f t="shared" si="1"/>
        <v/>
      </c>
      <c r="BA50" s="50"/>
      <c r="BB50" s="50" t="s">
        <v>80</v>
      </c>
      <c r="BC50" s="50"/>
      <c r="BD50" s="50"/>
      <c r="BE50" s="50" t="s">
        <v>82</v>
      </c>
      <c r="BF50" s="50" t="s">
        <v>82</v>
      </c>
      <c r="BG50" s="50"/>
      <c r="BH50" s="50" t="str">
        <f t="shared" si="6"/>
        <v>Year to Year comparison - CWD (FS175): The number of CWD students who took an ALTASSALTACH assessment and received a valid score in SY 2017-18 is 987.50% different from SY 2016-17. The approximate discrepancy is 79 students. Please submit a data note explaining the discrepancy if the data are correct or resubmit the data.</v>
      </c>
      <c r="BI50" s="50"/>
      <c r="BJ50" s="50"/>
      <c r="BK50" s="50"/>
      <c r="BL50" s="50"/>
      <c r="BM50" s="50"/>
      <c r="BN50" s="50"/>
      <c r="BO50" s="50"/>
      <c r="BP50" s="50"/>
    </row>
    <row r="51" spans="1:68" s="9" customFormat="1" ht="105">
      <c r="A51" s="13" t="s">
        <v>289</v>
      </c>
      <c r="B51" s="14" t="s">
        <v>45</v>
      </c>
      <c r="C51" s="14" t="s">
        <v>46</v>
      </c>
      <c r="D51" s="14" t="s">
        <v>47</v>
      </c>
      <c r="E51" s="14" t="s">
        <v>263</v>
      </c>
      <c r="F51" s="14" t="s">
        <v>264</v>
      </c>
      <c r="G51" s="14" t="s">
        <v>286</v>
      </c>
      <c r="H51" s="14">
        <v>178</v>
      </c>
      <c r="I51" s="14">
        <v>584</v>
      </c>
      <c r="J51" s="14" t="s">
        <v>73</v>
      </c>
      <c r="K51" s="14" t="s">
        <v>287</v>
      </c>
      <c r="L51" s="14" t="s">
        <v>53</v>
      </c>
      <c r="M51" s="14"/>
      <c r="N51" s="14"/>
      <c r="O51" s="14"/>
      <c r="P51" s="14"/>
      <c r="Q51" s="14"/>
      <c r="R51" s="14"/>
      <c r="S51" s="14"/>
      <c r="T51" s="49"/>
      <c r="U51" s="49"/>
      <c r="V51" s="49"/>
      <c r="W51" s="49"/>
      <c r="X51" s="49"/>
      <c r="Y51" s="26" t="s">
        <v>64</v>
      </c>
      <c r="Z51" s="49"/>
      <c r="AA51" s="49"/>
      <c r="AB51" s="49"/>
      <c r="AC51" s="14"/>
      <c r="AD51" s="14" t="s">
        <v>54</v>
      </c>
      <c r="AE51" s="14"/>
      <c r="AF51" s="23" t="s">
        <v>139</v>
      </c>
      <c r="AG51" s="23" t="s">
        <v>133</v>
      </c>
      <c r="AH51" s="23" t="s">
        <v>140</v>
      </c>
      <c r="AI51" s="23" t="s">
        <v>141</v>
      </c>
      <c r="AJ51" s="14" t="s">
        <v>61</v>
      </c>
      <c r="AK51" s="14" t="s">
        <v>78</v>
      </c>
      <c r="AL51" s="14"/>
      <c r="AM51" s="50" t="s">
        <v>290</v>
      </c>
      <c r="AN51" s="50" t="s">
        <v>54</v>
      </c>
      <c r="AO51" s="50"/>
      <c r="AP51" s="49"/>
      <c r="AQ51" s="49"/>
      <c r="AR51" s="49"/>
      <c r="AS51" s="49"/>
      <c r="AT51" s="49"/>
      <c r="AU51" s="49"/>
      <c r="AV51" s="49"/>
      <c r="AW51" s="49"/>
      <c r="AY51" s="50" t="str">
        <f t="shared" si="0"/>
        <v>Year to Year comparison - CWD (FS178): The number of CWD students who took an ALTASSALTACH assessment and received a valid score in SY 2017-18 is 3433.33% different from SY 2016-17. The approximate discrepancy is 103 students. Please submit a data note explaining the discrepancy if the data are correct or resubmit the data.</v>
      </c>
      <c r="AZ51" s="50" t="str">
        <f t="shared" si="1"/>
        <v/>
      </c>
      <c r="BA51" s="50"/>
      <c r="BB51" s="50" t="s">
        <v>80</v>
      </c>
      <c r="BC51" s="50"/>
      <c r="BD51" s="50"/>
      <c r="BE51" s="50" t="s">
        <v>82</v>
      </c>
      <c r="BF51" s="50" t="s">
        <v>82</v>
      </c>
      <c r="BG51" s="50"/>
      <c r="BH51" s="50" t="str">
        <f t="shared" si="6"/>
        <v>Year to Year comparison - CWD (FS178): The number of CWD students who took an ALTASSALTACH assessment and received a valid score in SY 2017-18 is 3433.33% different from SY 2016-17. The approximate discrepancy is 103 students. Please submit a data note explaining the discrepancy if the data are correct or resubmit the data.</v>
      </c>
      <c r="BI51" s="50"/>
      <c r="BJ51" s="50"/>
      <c r="BK51" s="50"/>
      <c r="BL51" s="50"/>
      <c r="BM51" s="50"/>
      <c r="BN51" s="50"/>
      <c r="BO51" s="50"/>
      <c r="BP51" s="50"/>
    </row>
    <row r="52" spans="1:68" s="9" customFormat="1" ht="90">
      <c r="A52" s="13" t="s">
        <v>291</v>
      </c>
      <c r="B52" s="14" t="s">
        <v>45</v>
      </c>
      <c r="C52" s="14" t="s">
        <v>46</v>
      </c>
      <c r="D52" s="14" t="s">
        <v>47</v>
      </c>
      <c r="E52" s="14" t="s">
        <v>292</v>
      </c>
      <c r="F52" s="14" t="s">
        <v>293</v>
      </c>
      <c r="G52" s="13" t="s">
        <v>72</v>
      </c>
      <c r="H52" s="16">
        <v>179</v>
      </c>
      <c r="I52" s="14">
        <v>585</v>
      </c>
      <c r="J52" s="14" t="s">
        <v>73</v>
      </c>
      <c r="K52" s="14" t="s">
        <v>74</v>
      </c>
      <c r="L52" s="14" t="s">
        <v>269</v>
      </c>
      <c r="M52" s="14"/>
      <c r="N52" s="14"/>
      <c r="O52" s="14" t="s">
        <v>54</v>
      </c>
      <c r="P52" s="14" t="s">
        <v>53</v>
      </c>
      <c r="Q52" s="14" t="s">
        <v>294</v>
      </c>
      <c r="R52" s="14" t="s">
        <v>77</v>
      </c>
      <c r="S52" s="14" t="s">
        <v>58</v>
      </c>
      <c r="T52" s="50"/>
      <c r="U52" s="50"/>
      <c r="V52" s="11"/>
      <c r="W52" s="11"/>
      <c r="X52" s="50" t="s">
        <v>295</v>
      </c>
      <c r="Y52" s="26" t="s">
        <v>296</v>
      </c>
      <c r="Z52" s="50"/>
      <c r="AA52" s="50"/>
      <c r="AB52" s="50"/>
      <c r="AC52" s="23"/>
      <c r="AD52" s="23"/>
      <c r="AE52" s="14" t="s">
        <v>54</v>
      </c>
      <c r="AF52" s="14" t="s">
        <v>53</v>
      </c>
      <c r="AG52" s="23" t="s">
        <v>297</v>
      </c>
      <c r="AH52" s="23" t="s">
        <v>77</v>
      </c>
      <c r="AI52" s="23"/>
      <c r="AJ52" s="23" t="s">
        <v>61</v>
      </c>
      <c r="AK52" s="23" t="s">
        <v>101</v>
      </c>
      <c r="AL52" s="50" t="s">
        <v>58</v>
      </c>
      <c r="AM52" s="50" t="s">
        <v>295</v>
      </c>
      <c r="AN52" s="50" t="s">
        <v>2156</v>
      </c>
      <c r="AO52" s="50"/>
      <c r="AP52" s="50"/>
      <c r="AQ52" s="50"/>
      <c r="AR52" s="50"/>
      <c r="AS52" s="50"/>
      <c r="AT52" s="50"/>
      <c r="AU52" s="50"/>
      <c r="AV52" s="50"/>
      <c r="AW52" s="50"/>
      <c r="AY52" s="50" t="str">
        <f t="shared" si="0"/>
        <v>Achievement metadata - [SCIENCE]: No achievement data (FS 179) submitted for REGASSWACC [PERF LEVEL 3] for GRADES 8, HS; however, EMAPS assessment metadata indicated GRADES 8, HS/REGASSWACC/PERF LEVEL 3 would be submitted. Please resubmit metadata and/or data to ensure consistency.</v>
      </c>
      <c r="AZ52" s="50" t="str">
        <f t="shared" si="1"/>
        <v>File was resubmitted on 2/1/2019 to include performance level 3 for Grades 8 and HS.</v>
      </c>
      <c r="BA52" s="50"/>
      <c r="BB52" s="50" t="s">
        <v>80</v>
      </c>
      <c r="BC52" s="50" t="s">
        <v>2148</v>
      </c>
      <c r="BD52" s="50" t="s">
        <v>125</v>
      </c>
      <c r="BE52" s="50" t="s">
        <v>58</v>
      </c>
      <c r="BF52" s="50" t="s">
        <v>125</v>
      </c>
      <c r="BG52" s="50" t="s">
        <v>58</v>
      </c>
      <c r="BH52" s="50" t="str">
        <f t="shared" si="6"/>
        <v>Achievement metadata - [SCIENCE]: No achievement data (FS 179) submitted for REGASSWACC [PERF LEVEL 3] for GRADES 8, HS; however, EMAPS assessment metadata indicated GRADES 8, HS/REGASSWACC/PERF LEVEL 3 would be submitted. Please resubmit metadata and/or data to ensure consistency.</v>
      </c>
      <c r="BI52" s="51"/>
      <c r="BJ52" s="50"/>
      <c r="BK52" s="50"/>
      <c r="BL52" s="50"/>
      <c r="BM52" s="50"/>
      <c r="BN52" s="50"/>
      <c r="BO52" s="50"/>
      <c r="BP52" s="50"/>
    </row>
    <row r="53" spans="1:68" s="9" customFormat="1" ht="195">
      <c r="A53" s="13" t="s">
        <v>298</v>
      </c>
      <c r="B53" s="14" t="s">
        <v>45</v>
      </c>
      <c r="C53" s="14" t="s">
        <v>46</v>
      </c>
      <c r="D53" s="14" t="s">
        <v>47</v>
      </c>
      <c r="E53" s="14" t="s">
        <v>292</v>
      </c>
      <c r="F53" s="14" t="s">
        <v>293</v>
      </c>
      <c r="G53" s="13" t="s">
        <v>299</v>
      </c>
      <c r="H53" s="14">
        <v>179</v>
      </c>
      <c r="I53" s="14">
        <v>585</v>
      </c>
      <c r="J53" s="14" t="s">
        <v>152</v>
      </c>
      <c r="K53" s="14" t="s">
        <v>153</v>
      </c>
      <c r="L53" s="14" t="s">
        <v>53</v>
      </c>
      <c r="M53" s="14"/>
      <c r="N53" s="14"/>
      <c r="O53" s="14" t="s">
        <v>54</v>
      </c>
      <c r="P53" s="14" t="s">
        <v>300</v>
      </c>
      <c r="Q53" s="14" t="s">
        <v>76</v>
      </c>
      <c r="R53" s="14" t="s">
        <v>301</v>
      </c>
      <c r="S53" s="14" t="s">
        <v>58</v>
      </c>
      <c r="T53" s="50"/>
      <c r="U53" s="50"/>
      <c r="V53" s="11"/>
      <c r="W53" s="11"/>
      <c r="X53" s="50" t="s">
        <v>302</v>
      </c>
      <c r="Y53" s="26" t="s">
        <v>303</v>
      </c>
      <c r="Z53" s="50"/>
      <c r="AA53" s="50"/>
      <c r="AB53" s="50"/>
      <c r="AC53" s="23"/>
      <c r="AD53" s="23"/>
      <c r="AE53" s="23" t="s">
        <v>54</v>
      </c>
      <c r="AF53" s="14" t="s">
        <v>300</v>
      </c>
      <c r="AG53" s="14" t="s">
        <v>76</v>
      </c>
      <c r="AH53" s="14" t="s">
        <v>77</v>
      </c>
      <c r="AI53" s="23"/>
      <c r="AJ53" s="23" t="s">
        <v>61</v>
      </c>
      <c r="AK53" s="23" t="s">
        <v>101</v>
      </c>
      <c r="AL53" s="50" t="s">
        <v>58</v>
      </c>
      <c r="AM53" s="50" t="s">
        <v>302</v>
      </c>
      <c r="AN53" s="50"/>
      <c r="AO53" s="50"/>
      <c r="AP53" s="50"/>
      <c r="AQ53" s="50"/>
      <c r="AR53" s="50"/>
      <c r="AS53" s="50"/>
      <c r="AT53" s="50"/>
      <c r="AU53" s="50"/>
      <c r="AV53" s="50"/>
      <c r="AW53" s="50"/>
      <c r="AY53" s="50" t="str">
        <f t="shared" si="0"/>
        <v>Achievement SEA to LEA comparison - [SCIENCE]: The SEA FS 179 number of students in the ALL, ECODIS, F, FCS, HOM, M, and MHL subgroups who took a REGASSWACC assessment and received a valid score in GRADE HS is different from the sum of the LEA level counts of students who took an assessment and received a valid score. 
The GRAND TOTAL number of students in GRADE HS who took a REGASSWACC and received a valid score is 482 students (42%) different from the LEA number. Please revise data and resubmit or explain in a data note why these data are accurate.</v>
      </c>
      <c r="AZ53" s="50" t="str">
        <f t="shared" si="1"/>
        <v>The data has been revised and resubmitted as of 03/04/2019.</v>
      </c>
      <c r="BA53" s="50"/>
      <c r="BB53" s="50" t="s">
        <v>80</v>
      </c>
      <c r="BC53" s="50" t="s">
        <v>2148</v>
      </c>
      <c r="BD53" s="50"/>
      <c r="BE53" s="50" t="s">
        <v>58</v>
      </c>
      <c r="BF53" s="50" t="s">
        <v>125</v>
      </c>
      <c r="BG53" s="50" t="s">
        <v>58</v>
      </c>
      <c r="BH53" s="50" t="str">
        <f t="shared" si="6"/>
        <v>Achievement SEA to LEA comparison - [SCIENCE]: The SEA FS 179 number of students in the ALL, ECODIS, F, FCS, HOM, M, and MHL subgroups who took a REGASSWACC assessment and received a valid score in GRADE HS is different from the sum of the LEA level counts of students who took an assessment and received a valid score. 
The GRAND TOTAL number of students in GRADE HS who took a REGASSWACC and received a valid score is 482 students (42%) different from the LEA number. Please revise data and resubmit or explain in a data note why these data are accurate.</v>
      </c>
      <c r="BI53" s="51"/>
      <c r="BJ53" s="50"/>
      <c r="BK53" s="50"/>
      <c r="BL53" s="50"/>
      <c r="BM53" s="50"/>
      <c r="BN53" s="50"/>
      <c r="BO53" s="50"/>
      <c r="BP53" s="50"/>
    </row>
    <row r="54" spans="1:68" s="9" customFormat="1" ht="255">
      <c r="A54" s="13" t="s">
        <v>304</v>
      </c>
      <c r="B54" s="14" t="s">
        <v>45</v>
      </c>
      <c r="C54" s="14" t="s">
        <v>46</v>
      </c>
      <c r="D54" s="14" t="s">
        <v>47</v>
      </c>
      <c r="E54" s="14" t="s">
        <v>292</v>
      </c>
      <c r="F54" s="14" t="s">
        <v>293</v>
      </c>
      <c r="G54" s="13" t="s">
        <v>299</v>
      </c>
      <c r="H54" s="14">
        <v>179</v>
      </c>
      <c r="I54" s="14">
        <v>585</v>
      </c>
      <c r="J54" s="14" t="s">
        <v>152</v>
      </c>
      <c r="K54" s="14" t="s">
        <v>153</v>
      </c>
      <c r="L54" s="14" t="s">
        <v>53</v>
      </c>
      <c r="M54" s="14"/>
      <c r="N54" s="14"/>
      <c r="O54" s="14" t="s">
        <v>54</v>
      </c>
      <c r="P54" s="14" t="s">
        <v>305</v>
      </c>
      <c r="Q54" s="14" t="s">
        <v>76</v>
      </c>
      <c r="R54" s="14" t="s">
        <v>306</v>
      </c>
      <c r="S54" s="14" t="s">
        <v>58</v>
      </c>
      <c r="T54" s="50"/>
      <c r="U54" s="50"/>
      <c r="V54" s="11"/>
      <c r="W54" s="11"/>
      <c r="X54" s="50" t="s">
        <v>307</v>
      </c>
      <c r="Y54" s="26" t="s">
        <v>303</v>
      </c>
      <c r="Z54" s="50"/>
      <c r="AA54" s="50"/>
      <c r="AB54" s="50"/>
      <c r="AC54" s="23"/>
      <c r="AD54" s="23"/>
      <c r="AE54" s="23" t="s">
        <v>54</v>
      </c>
      <c r="AF54" s="14" t="s">
        <v>305</v>
      </c>
      <c r="AG54" s="14" t="s">
        <v>76</v>
      </c>
      <c r="AH54" s="14" t="s">
        <v>306</v>
      </c>
      <c r="AI54" s="23"/>
      <c r="AJ54" s="23" t="s">
        <v>61</v>
      </c>
      <c r="AK54" s="23" t="s">
        <v>101</v>
      </c>
      <c r="AL54" s="50" t="s">
        <v>58</v>
      </c>
      <c r="AM54" s="50" t="s">
        <v>308</v>
      </c>
      <c r="AN54" s="50"/>
      <c r="AO54" s="50"/>
      <c r="AP54" s="50"/>
      <c r="AQ54" s="50"/>
      <c r="AR54" s="50"/>
      <c r="AS54" s="50"/>
      <c r="AT54" s="50"/>
      <c r="AU54" s="50"/>
      <c r="AV54" s="50"/>
      <c r="AW54" s="50"/>
      <c r="AY54" s="50" t="str">
        <f t="shared" si="0"/>
        <v>Achievement SEA to LEA comparison - [SCIENCE]: The SEA FS 179 number of students in the MAN and MM subgroups who took an ALL, REGASSWOACC assessment and received a valid score in GRADE HS is different from the sum of the LEA level counts of students who took an assessment and received a valid score. 
The SEA number of students in the MAN subgroup in GRADE HS who took an ALL assessment and received a valid score is 234 students (-10.85%) different from the LEA number. The SEA number of students in the MM subgroup in GRADE HS who took an ALL assessment and received a valid score is 1198 students (-10.43%) different from the LEA number. Please revise data and resubmit or explain in a data note why these data are accurate.</v>
      </c>
      <c r="AZ54" s="50" t="str">
        <f t="shared" si="1"/>
        <v>The data has been revised and resubmitted as of 03/04/2019.</v>
      </c>
      <c r="BA54" s="50"/>
      <c r="BB54" s="50" t="s">
        <v>80</v>
      </c>
      <c r="BC54" s="50" t="s">
        <v>2148</v>
      </c>
      <c r="BD54" s="50"/>
      <c r="BE54" s="50" t="s">
        <v>58</v>
      </c>
      <c r="BF54" s="50" t="s">
        <v>125</v>
      </c>
      <c r="BG54" s="50" t="s">
        <v>58</v>
      </c>
      <c r="BH54" s="50" t="str">
        <f t="shared" si="6"/>
        <v>Achievement SEA to LEA comparison - [SCIENCE]: The SEA FS 179 number of students in the MAN and MM subgroups who took an ALL, REGASSWOACC assessment and received a valid score in GRADE HS is different from the sum of the LEA level counts of students who took an assessment and received a valid score. 
The SEA number of students in the MAN subgroup in GRADE HS who took an ALL assessment and received a valid score is 234 students (-10.85%) different from the LEA number. The SEA number of students in the MM subgroup in GRADE HS who took an ALL assessment and received a valid score is 1198 students (-10.43%) different from the LEA number. Please revise data and resubmit or explain in a data note why these data are accurate.</v>
      </c>
      <c r="BI54" s="51"/>
      <c r="BJ54" s="50"/>
      <c r="BK54" s="50"/>
      <c r="BL54" s="50"/>
      <c r="BM54" s="50"/>
      <c r="BN54" s="50"/>
      <c r="BO54" s="50"/>
      <c r="BP54" s="50"/>
    </row>
    <row r="55" spans="1:68" s="9" customFormat="1" ht="180">
      <c r="A55" s="13" t="s">
        <v>309</v>
      </c>
      <c r="B55" s="14" t="s">
        <v>45</v>
      </c>
      <c r="C55" s="14" t="s">
        <v>46</v>
      </c>
      <c r="D55" s="14" t="s">
        <v>47</v>
      </c>
      <c r="E55" s="14" t="s">
        <v>292</v>
      </c>
      <c r="F55" s="14" t="s">
        <v>293</v>
      </c>
      <c r="G55" s="13" t="s">
        <v>299</v>
      </c>
      <c r="H55" s="14">
        <v>179</v>
      </c>
      <c r="I55" s="14">
        <v>585</v>
      </c>
      <c r="J55" s="14" t="s">
        <v>152</v>
      </c>
      <c r="K55" s="14" t="s">
        <v>153</v>
      </c>
      <c r="L55" s="14" t="s">
        <v>53</v>
      </c>
      <c r="M55" s="14"/>
      <c r="N55" s="14"/>
      <c r="O55" s="14" t="s">
        <v>54</v>
      </c>
      <c r="P55" s="14" t="s">
        <v>310</v>
      </c>
      <c r="Q55" s="14" t="s">
        <v>311</v>
      </c>
      <c r="R55" s="14" t="s">
        <v>306</v>
      </c>
      <c r="S55" s="14" t="s">
        <v>58</v>
      </c>
      <c r="T55" s="50"/>
      <c r="U55" s="50"/>
      <c r="V55" s="11"/>
      <c r="W55" s="11"/>
      <c r="X55" s="50" t="s">
        <v>312</v>
      </c>
      <c r="Y55" s="26" t="s">
        <v>303</v>
      </c>
      <c r="Z55" s="50"/>
      <c r="AA55" s="50"/>
      <c r="AB55" s="50"/>
      <c r="AC55" s="23"/>
      <c r="AD55" s="23"/>
      <c r="AE55" s="23" t="s">
        <v>54</v>
      </c>
      <c r="AF55" s="14" t="s">
        <v>310</v>
      </c>
      <c r="AG55" s="14" t="s">
        <v>311</v>
      </c>
      <c r="AH55" s="14" t="s">
        <v>306</v>
      </c>
      <c r="AI55" s="23"/>
      <c r="AJ55" s="23" t="s">
        <v>61</v>
      </c>
      <c r="AK55" s="23" t="s">
        <v>101</v>
      </c>
      <c r="AL55" s="50" t="s">
        <v>58</v>
      </c>
      <c r="AM55" s="50" t="s">
        <v>313</v>
      </c>
      <c r="AN55" s="50"/>
      <c r="AO55" s="50"/>
      <c r="AP55" s="50"/>
      <c r="AQ55" s="50"/>
      <c r="AR55" s="50"/>
      <c r="AS55" s="50"/>
      <c r="AT55" s="50"/>
      <c r="AU55" s="50"/>
      <c r="AV55" s="50"/>
      <c r="AW55" s="50"/>
      <c r="AY55" s="50" t="str">
        <f t="shared" si="0"/>
        <v>Achievement SEA to LEA comparison - [SCIENCE]: The SEA FS 179 number of students in the MB subgroup who took an ALL, REGASSWOACC assessment and received a valid score in GRADES ALL, 8, HS is different from the sum of the LEA level counts of students who took an assessment and received a valid score. 
The SEA number of students in the MB subgroup who took an ALL assessment and received a valid score is 7926 students (10.90%) different from the LEA number. Please revise data and resubmit or explain in a data note why these data are accurate.</v>
      </c>
      <c r="AZ55" s="50" t="str">
        <f t="shared" si="1"/>
        <v>The data has been revised and resubmitted as of 03/04/2019.</v>
      </c>
      <c r="BA55" s="50"/>
      <c r="BB55" s="50" t="s">
        <v>80</v>
      </c>
      <c r="BC55" s="50" t="s">
        <v>2148</v>
      </c>
      <c r="BD55" s="50"/>
      <c r="BE55" s="50" t="s">
        <v>58</v>
      </c>
      <c r="BF55" s="50" t="s">
        <v>125</v>
      </c>
      <c r="BG55" s="50" t="s">
        <v>58</v>
      </c>
      <c r="BH55" s="50" t="str">
        <f t="shared" si="6"/>
        <v>Achievement SEA to LEA comparison - [SCIENCE]: The SEA FS 179 number of students in the MB subgroup who took an ALL, REGASSWOACC assessment and received a valid score in GRADES ALL, 8, HS is different from the sum of the LEA level counts of students who took an assessment and received a valid score. 
The SEA number of students in the MB subgroup who took an ALL assessment and received a valid score is 7926 students (10.90%) different from the LEA number. Please revise data and resubmit or explain in a data note why these data are accurate.</v>
      </c>
      <c r="BI55" s="51"/>
      <c r="BJ55" s="50"/>
      <c r="BK55" s="50"/>
      <c r="BL55" s="50"/>
      <c r="BM55" s="50"/>
      <c r="BN55" s="50"/>
      <c r="BO55" s="50"/>
      <c r="BP55" s="50"/>
    </row>
    <row r="56" spans="1:68" s="9" customFormat="1" ht="180">
      <c r="A56" s="13" t="s">
        <v>314</v>
      </c>
      <c r="B56" s="14" t="s">
        <v>45</v>
      </c>
      <c r="C56" s="14" t="s">
        <v>46</v>
      </c>
      <c r="D56" s="14" t="s">
        <v>47</v>
      </c>
      <c r="E56" s="14" t="s">
        <v>292</v>
      </c>
      <c r="F56" s="14" t="s">
        <v>293</v>
      </c>
      <c r="G56" s="13" t="s">
        <v>299</v>
      </c>
      <c r="H56" s="14">
        <v>179</v>
      </c>
      <c r="I56" s="14">
        <v>585</v>
      </c>
      <c r="J56" s="14" t="s">
        <v>152</v>
      </c>
      <c r="K56" s="14" t="s">
        <v>153</v>
      </c>
      <c r="L56" s="14" t="s">
        <v>53</v>
      </c>
      <c r="M56" s="14"/>
      <c r="N56" s="14"/>
      <c r="O56" s="14"/>
      <c r="P56" s="14"/>
      <c r="Q56" s="14"/>
      <c r="R56" s="14"/>
      <c r="S56" s="14"/>
      <c r="T56" s="49"/>
      <c r="U56" s="49"/>
      <c r="V56" s="49"/>
      <c r="W56" s="49"/>
      <c r="X56" s="49"/>
      <c r="Y56" s="26" t="s">
        <v>64</v>
      </c>
      <c r="Z56" s="49"/>
      <c r="AA56" s="49"/>
      <c r="AB56" s="49"/>
      <c r="AC56" s="14"/>
      <c r="AD56" s="14"/>
      <c r="AE56" s="14" t="s">
        <v>54</v>
      </c>
      <c r="AF56" s="14" t="s">
        <v>315</v>
      </c>
      <c r="AG56" s="14" t="s">
        <v>316</v>
      </c>
      <c r="AH56" s="14" t="s">
        <v>77</v>
      </c>
      <c r="AI56" s="14"/>
      <c r="AJ56" s="23" t="s">
        <v>61</v>
      </c>
      <c r="AK56" s="14" t="s">
        <v>78</v>
      </c>
      <c r="AL56" s="49"/>
      <c r="AM56" s="50" t="s">
        <v>317</v>
      </c>
      <c r="AN56" s="50"/>
      <c r="AO56" s="50"/>
      <c r="AP56" s="49"/>
      <c r="AQ56" s="49"/>
      <c r="AR56" s="49"/>
      <c r="AS56" s="49"/>
      <c r="AT56" s="49"/>
      <c r="AU56" s="49"/>
      <c r="AV56" s="49"/>
      <c r="AW56" s="49"/>
      <c r="AY56" s="50" t="str">
        <f t="shared" si="0"/>
        <v>Achievement SEA to LEA comparison - [SCIENCE]: The SEA FS 179 number of students in the HOM subgroup who took an REGASSWACC assessment and received a valid score in GRADES ALL, 8 is different from the sum of the LEA level counts of students who took an assessment and received a valid score. 
The SEA number of students in the HOM subgroup who took an ALL assessment and received a valid score is 1799 students (-215.71%) different from the LEA number. Please revise data and resubmit or explain in a data note why these data are accurate.</v>
      </c>
      <c r="AZ56" s="50" t="str">
        <f t="shared" si="1"/>
        <v/>
      </c>
      <c r="BA56" s="50"/>
      <c r="BB56" s="50" t="s">
        <v>80</v>
      </c>
      <c r="BC56" s="50" t="s">
        <v>2148</v>
      </c>
      <c r="BD56" s="50"/>
      <c r="BE56" s="50" t="s">
        <v>82</v>
      </c>
      <c r="BF56" s="50" t="s">
        <v>82</v>
      </c>
      <c r="BG56" s="50"/>
      <c r="BH56" s="50" t="str">
        <f t="shared" si="6"/>
        <v>Achievement SEA to LEA comparison - [SCIENCE]: The SEA FS 179 number of students in the HOM subgroup who took an REGASSWACC assessment and received a valid score in GRADES ALL, 8 is different from the sum of the LEA level counts of students who took an assessment and received a valid score. 
The SEA number of students in the HOM subgroup who took an ALL assessment and received a valid score is 1799 students (-215.71%) different from the LEA number. Please revise data and resubmit or explain in a data note why these data are accurate.</v>
      </c>
      <c r="BI56" s="50"/>
      <c r="BJ56" s="50"/>
      <c r="BK56" s="50"/>
      <c r="BL56" s="50"/>
      <c r="BM56" s="50"/>
      <c r="BN56" s="50"/>
      <c r="BO56" s="50"/>
      <c r="BP56" s="50"/>
    </row>
    <row r="57" spans="1:68" s="9" customFormat="1" ht="120">
      <c r="A57" s="13" t="s">
        <v>318</v>
      </c>
      <c r="B57" s="14" t="s">
        <v>45</v>
      </c>
      <c r="C57" s="14" t="s">
        <v>46</v>
      </c>
      <c r="D57" s="14" t="s">
        <v>47</v>
      </c>
      <c r="E57" s="14" t="s">
        <v>292</v>
      </c>
      <c r="F57" s="14" t="s">
        <v>293</v>
      </c>
      <c r="G57" s="13" t="s">
        <v>299</v>
      </c>
      <c r="H57" s="14">
        <v>179</v>
      </c>
      <c r="I57" s="14">
        <v>585</v>
      </c>
      <c r="J57" s="14" t="s">
        <v>152</v>
      </c>
      <c r="K57" s="14" t="s">
        <v>153</v>
      </c>
      <c r="L57" s="14" t="s">
        <v>53</v>
      </c>
      <c r="M57" s="14"/>
      <c r="N57" s="14"/>
      <c r="O57" s="14"/>
      <c r="P57" s="14"/>
      <c r="Q57" s="14"/>
      <c r="R57" s="14"/>
      <c r="S57" s="14"/>
      <c r="T57" s="49"/>
      <c r="U57" s="49"/>
      <c r="V57" s="49"/>
      <c r="W57" s="49"/>
      <c r="X57" s="49"/>
      <c r="Y57" s="26" t="s">
        <v>64</v>
      </c>
      <c r="Z57" s="49"/>
      <c r="AA57" s="49"/>
      <c r="AB57" s="49"/>
      <c r="AC57" s="14"/>
      <c r="AD57" s="14"/>
      <c r="AE57" s="14" t="s">
        <v>54</v>
      </c>
      <c r="AF57" s="14" t="s">
        <v>319</v>
      </c>
      <c r="AG57" s="14">
        <v>8</v>
      </c>
      <c r="AH57" s="14" t="s">
        <v>201</v>
      </c>
      <c r="AI57" s="14"/>
      <c r="AJ57" s="23" t="s">
        <v>61</v>
      </c>
      <c r="AK57" s="14" t="s">
        <v>78</v>
      </c>
      <c r="AL57" s="49"/>
      <c r="AM57" s="50" t="s">
        <v>320</v>
      </c>
      <c r="AN57" s="50"/>
      <c r="AO57" s="50"/>
      <c r="AP57" s="49"/>
      <c r="AQ57" s="49"/>
      <c r="AR57" s="49"/>
      <c r="AS57" s="49"/>
      <c r="AT57" s="49"/>
      <c r="AU57" s="49"/>
      <c r="AV57" s="49"/>
      <c r="AW57" s="49"/>
      <c r="AY57" s="50" t="str">
        <f t="shared" si="0"/>
        <v>Achievement SEA to LEA comparison - [SCIENCE]: The SEA FS 179 number of students in the MM subgroup who took an REGASSWOACC assessment and received a valid score in GRADE 8 is different from the sum of the LEA level counts of students who took an assessment and received a valid score by 1538 students (-10.14%). Please revise data and resubmit or explain in a data note why these data are accurate.</v>
      </c>
      <c r="AZ57" s="50" t="str">
        <f t="shared" si="1"/>
        <v/>
      </c>
      <c r="BA57" s="50"/>
      <c r="BB57" s="50" t="s">
        <v>80</v>
      </c>
      <c r="BC57" s="50" t="s">
        <v>2148</v>
      </c>
      <c r="BD57" s="50"/>
      <c r="BE57" s="50" t="s">
        <v>82</v>
      </c>
      <c r="BF57" s="50" t="s">
        <v>82</v>
      </c>
      <c r="BG57" s="50"/>
      <c r="BH57" s="50" t="str">
        <f t="shared" si="6"/>
        <v>Achievement SEA to LEA comparison - [SCIENCE]: The SEA FS 179 number of students in the MM subgroup who took an REGASSWOACC assessment and received a valid score in GRADE 8 is different from the sum of the LEA level counts of students who took an assessment and received a valid score by 1538 students (-10.14%). Please revise data and resubmit or explain in a data note why these data are accurate.</v>
      </c>
      <c r="BI57" s="50"/>
      <c r="BJ57" s="50"/>
      <c r="BK57" s="50"/>
      <c r="BL57" s="50"/>
      <c r="BM57" s="50"/>
      <c r="BN57" s="50"/>
      <c r="BO57" s="50"/>
      <c r="BP57" s="50"/>
    </row>
    <row r="58" spans="1:68" s="9" customFormat="1" ht="270">
      <c r="A58" s="13" t="s">
        <v>321</v>
      </c>
      <c r="B58" s="14" t="s">
        <v>45</v>
      </c>
      <c r="C58" s="14" t="s">
        <v>46</v>
      </c>
      <c r="D58" s="14" t="s">
        <v>47</v>
      </c>
      <c r="E58" s="14" t="s">
        <v>292</v>
      </c>
      <c r="F58" s="14" t="s">
        <v>293</v>
      </c>
      <c r="G58" s="13" t="s">
        <v>299</v>
      </c>
      <c r="H58" s="14" t="s">
        <v>84</v>
      </c>
      <c r="I58" s="14" t="s">
        <v>85</v>
      </c>
      <c r="J58" s="14" t="s">
        <v>152</v>
      </c>
      <c r="K58" s="14" t="s">
        <v>153</v>
      </c>
      <c r="L58" s="14" t="s">
        <v>53</v>
      </c>
      <c r="M58" s="14" t="s">
        <v>54</v>
      </c>
      <c r="N58" s="14" t="s">
        <v>54</v>
      </c>
      <c r="O58" s="14"/>
      <c r="P58" s="14" t="s">
        <v>322</v>
      </c>
      <c r="Q58" s="14">
        <v>11</v>
      </c>
      <c r="R58" s="14" t="s">
        <v>301</v>
      </c>
      <c r="S58" s="14" t="s">
        <v>58</v>
      </c>
      <c r="T58" s="7"/>
      <c r="U58" s="50"/>
      <c r="V58" s="50"/>
      <c r="W58" s="50"/>
      <c r="X58" s="7" t="s">
        <v>323</v>
      </c>
      <c r="Y58" s="26" t="s">
        <v>324</v>
      </c>
      <c r="Z58" s="50"/>
      <c r="AA58" s="50"/>
      <c r="AB58" s="50"/>
      <c r="AC58" s="23" t="s">
        <v>54</v>
      </c>
      <c r="AD58" s="23" t="s">
        <v>54</v>
      </c>
      <c r="AE58" s="23"/>
      <c r="AF58" s="14" t="s">
        <v>322</v>
      </c>
      <c r="AG58" s="14">
        <v>11</v>
      </c>
      <c r="AH58" s="14" t="s">
        <v>77</v>
      </c>
      <c r="AI58" s="23"/>
      <c r="AJ58" s="23" t="s">
        <v>61</v>
      </c>
      <c r="AK58" s="23" t="s">
        <v>101</v>
      </c>
      <c r="AL58" s="50" t="s">
        <v>69</v>
      </c>
      <c r="AM58" s="7" t="s">
        <v>325</v>
      </c>
      <c r="AN58" s="50"/>
      <c r="AO58" s="50"/>
      <c r="AP58" s="50"/>
      <c r="AQ58" s="50"/>
      <c r="AR58" s="50"/>
      <c r="AS58" s="50"/>
      <c r="AT58" s="50"/>
      <c r="AU58" s="50"/>
      <c r="AV58" s="50"/>
      <c r="AW58" s="50"/>
      <c r="AY58" s="50" t="str">
        <f t="shared" si="0"/>
        <v>Achievement SEA to LEA comparison - [MATHEMATICS and READING/LANGUAGE ARTS]: The SEA FS 175/178 number of students in the ALL, CWD, ECODIS, F, M (FS178 only), MHL (FS178 only), MILCNCTD, and MW subgroups who took a REGASSWACC assessment and received a valid score in GRADE 11 is different from the sum of the LEA level counts of students who took an assessment and received a valid score. 
The GRAND TOTAL  number of students who took a REGASSWACC for MATHEMATICS and received a valid score is 1014 students (-10.57%) different from the LEA number. The GRAND TOTAL number of students who took a REGASSWACC for READING/LANGUAGE ARTS and received a valid score is 934 students (-11.29%) different from the LEA number. Please revise data and resubmit or explain in a data note why these data are accurate.</v>
      </c>
      <c r="AZ58" s="50" t="str">
        <f t="shared" si="1"/>
        <v>We review the data and the data reported is accurate. The direct funded charters are not included in the LEA counts. Therefore, the LEA-level counts will not match the SEA-level counts.</v>
      </c>
      <c r="BA58" s="50"/>
      <c r="BB58" s="50" t="s">
        <v>80</v>
      </c>
      <c r="BC58" s="50"/>
      <c r="BD58" s="50"/>
      <c r="BE58" s="50"/>
      <c r="BF58" s="50"/>
      <c r="BG58" s="50" t="s">
        <v>69</v>
      </c>
      <c r="BH58" s="50" t="str">
        <f t="shared" si="6"/>
        <v>Achievement SEA to LEA comparison - [MATHEMATICS and READING/LANGUAGE ARTS]: The SEA FS 175/178 number of students in the ALL, CWD, ECODIS, F, M (FS178 only), MHL (FS178 only), MILCNCTD, and MW subgroups who took a REGASSWACC assessment and received a valid score in GRADE 11 is different from the sum of the LEA level counts of students who took an assessment and received a valid score. 
The GRAND TOTAL  number of students who took a REGASSWACC for MATHEMATICS and received a valid score is 1014 students (-10.57%) different from the LEA number. The GRAND TOTAL number of students who took a REGASSWACC for READING/LANGUAGE ARTS and received a valid score is 934 students (-11.29%) different from the LEA number. Please revise data and resubmit or explain in a data note why these data are accurate.
ED Note: State indicated that data were correct as reported.</v>
      </c>
      <c r="BI58" s="50" t="s">
        <v>326</v>
      </c>
      <c r="BJ58" s="50"/>
      <c r="BK58" s="50"/>
      <c r="BL58" s="50"/>
      <c r="BM58" s="50"/>
      <c r="BN58" s="50"/>
      <c r="BO58" s="50"/>
      <c r="BP58" s="50"/>
    </row>
    <row r="59" spans="1:68" s="9" customFormat="1" ht="315">
      <c r="A59" s="13" t="s">
        <v>327</v>
      </c>
      <c r="B59" s="14" t="s">
        <v>45</v>
      </c>
      <c r="C59" s="14" t="s">
        <v>46</v>
      </c>
      <c r="D59" s="14" t="s">
        <v>47</v>
      </c>
      <c r="E59" s="14" t="s">
        <v>292</v>
      </c>
      <c r="F59" s="14" t="s">
        <v>293</v>
      </c>
      <c r="G59" s="13" t="s">
        <v>299</v>
      </c>
      <c r="H59" s="14" t="s">
        <v>84</v>
      </c>
      <c r="I59" s="14" t="s">
        <v>85</v>
      </c>
      <c r="J59" s="14" t="s">
        <v>152</v>
      </c>
      <c r="K59" s="14" t="s">
        <v>153</v>
      </c>
      <c r="L59" s="14" t="s">
        <v>53</v>
      </c>
      <c r="M59" s="14" t="s">
        <v>54</v>
      </c>
      <c r="N59" s="14" t="s">
        <v>54</v>
      </c>
      <c r="O59" s="14"/>
      <c r="P59" s="14" t="s">
        <v>305</v>
      </c>
      <c r="Q59" s="14" t="s">
        <v>328</v>
      </c>
      <c r="R59" s="14" t="s">
        <v>306</v>
      </c>
      <c r="S59" s="14" t="s">
        <v>58</v>
      </c>
      <c r="T59" s="50"/>
      <c r="U59" s="50"/>
      <c r="V59" s="11"/>
      <c r="W59" s="11"/>
      <c r="X59" s="50" t="s">
        <v>329</v>
      </c>
      <c r="Y59" s="26" t="s">
        <v>324</v>
      </c>
      <c r="Z59" s="50"/>
      <c r="AA59" s="50"/>
      <c r="AB59" s="50"/>
      <c r="AC59" s="23" t="s">
        <v>54</v>
      </c>
      <c r="AD59" s="23" t="s">
        <v>54</v>
      </c>
      <c r="AE59" s="23"/>
      <c r="AF59" s="14" t="s">
        <v>305</v>
      </c>
      <c r="AG59" s="14" t="s">
        <v>328</v>
      </c>
      <c r="AH59" s="14" t="s">
        <v>306</v>
      </c>
      <c r="AI59" s="23"/>
      <c r="AJ59" s="23" t="s">
        <v>61</v>
      </c>
      <c r="AK59" s="23" t="s">
        <v>101</v>
      </c>
      <c r="AL59" s="50" t="s">
        <v>69</v>
      </c>
      <c r="AM59" s="50" t="s">
        <v>330</v>
      </c>
      <c r="AN59" s="50"/>
      <c r="AO59" s="50"/>
      <c r="AP59" s="50"/>
      <c r="AQ59" s="50"/>
      <c r="AR59" s="50"/>
      <c r="AS59" s="50"/>
      <c r="AT59" s="50"/>
      <c r="AU59" s="50"/>
      <c r="AV59" s="50"/>
      <c r="AW59" s="50"/>
      <c r="AY59" s="50" t="str">
        <f t="shared" si="0"/>
        <v>Achievement SEA to LEA comparison - [MATHEMATICS and READING/LANGUAGE ARTS]: The SEA FS 175/178 number of students in the MAN and MM subgroups who took an ALL, REGASSWOACC assessment and received a valid score in GRADES 7, 8, 11 is different from the sum of the LEA level counts of students who took an assessment and received a valid score.
SEA to LEA discrepancies by Grade/Assessment Type/Subgroup [MATHEMATICS]: 
-GRADE 7/ALL/MAN: 248 students, -10.09%
-GRADE 8/ALL/MAN: 266 students, -10.78%
-GRADE 11/ALL/MAN: 522 students, -19.46%
-GRADE 8/ALL/MM: 1568 students, -10.06%
-GRADE 11/ALL/MM: 1581 students, -12.06%
Similar SEA to LEA discrepancies exist for the FS 178 number of students who took an assessment and received a valid score. Please revise data and resubmit or explain in a data note why these data are accurate.</v>
      </c>
      <c r="AZ59" s="50" t="str">
        <f t="shared" si="1"/>
        <v>We review the data and the data reported is accurate. The direct funded charters are not included in the LEA counts. Therefore, the LEA-level counts will not match the SEA-level counts.</v>
      </c>
      <c r="BA59" s="50"/>
      <c r="BB59" s="50" t="s">
        <v>80</v>
      </c>
      <c r="BC59" s="50"/>
      <c r="BD59" s="50"/>
      <c r="BE59" s="50"/>
      <c r="BF59" s="50"/>
      <c r="BG59" s="50" t="s">
        <v>69</v>
      </c>
      <c r="BH59" s="50" t="str">
        <f t="shared" si="6"/>
        <v>Achievement SEA to LEA comparison - [MATHEMATICS and READING/LANGUAGE ARTS]: The SEA FS 175/178 number of students in the MAN and MM subgroups who took an ALL, REGASSWOACC assessment and received a valid score in GRADES 7, 8, 11 is different from the sum of the LEA level counts of students who took an assessment and received a valid score.
SEA to LEA discrepancies by Grade/Assessment Type/Subgroup [MATHEMATICS]: 
-GRADE 7/ALL/MAN: 248 students, -10.09%
-GRADE 8/ALL/MAN: 266 students, -10.78%
-GRADE 11/ALL/MAN: 522 students, -19.46%
-GRADE 8/ALL/MM: 1568 students, -10.06%
-GRADE 11/ALL/MM: 1581 students, -12.06%
Similar SEA to LEA discrepancies exist for the FS 178 number of students who took an assessment and received a valid score. Please revise data and resubmit or explain in a data note why these data are accurate.
ED Note: State indicated that data were correct as reported.</v>
      </c>
      <c r="BI59" s="50" t="s">
        <v>326</v>
      </c>
      <c r="BJ59" s="50"/>
      <c r="BK59" s="50"/>
      <c r="BL59" s="50"/>
      <c r="BM59" s="50"/>
      <c r="BN59" s="50"/>
      <c r="BO59" s="50"/>
      <c r="BP59" s="50"/>
    </row>
    <row r="60" spans="1:68" s="9" customFormat="1" ht="240">
      <c r="A60" s="13" t="s">
        <v>331</v>
      </c>
      <c r="B60" s="14" t="s">
        <v>45</v>
      </c>
      <c r="C60" s="14" t="s">
        <v>46</v>
      </c>
      <c r="D60" s="14" t="s">
        <v>47</v>
      </c>
      <c r="E60" s="14" t="s">
        <v>292</v>
      </c>
      <c r="F60" s="14" t="s">
        <v>293</v>
      </c>
      <c r="G60" s="13" t="s">
        <v>299</v>
      </c>
      <c r="H60" s="14" t="s">
        <v>84</v>
      </c>
      <c r="I60" s="14" t="s">
        <v>85</v>
      </c>
      <c r="J60" s="14" t="s">
        <v>152</v>
      </c>
      <c r="K60" s="14" t="s">
        <v>153</v>
      </c>
      <c r="L60" s="14" t="s">
        <v>53</v>
      </c>
      <c r="M60" s="14" t="s">
        <v>54</v>
      </c>
      <c r="N60" s="14" t="s">
        <v>54</v>
      </c>
      <c r="O60" s="14"/>
      <c r="P60" s="14" t="s">
        <v>310</v>
      </c>
      <c r="Q60" s="14" t="s">
        <v>332</v>
      </c>
      <c r="R60" s="14" t="s">
        <v>333</v>
      </c>
      <c r="S60" s="14" t="s">
        <v>58</v>
      </c>
      <c r="T60" s="50"/>
      <c r="U60" s="50"/>
      <c r="V60" s="11"/>
      <c r="W60" s="11"/>
      <c r="X60" s="50" t="s">
        <v>334</v>
      </c>
      <c r="Y60" s="26" t="s">
        <v>324</v>
      </c>
      <c r="Z60" s="50"/>
      <c r="AA60" s="50"/>
      <c r="AB60" s="50"/>
      <c r="AC60" s="23" t="s">
        <v>54</v>
      </c>
      <c r="AD60" s="23" t="s">
        <v>54</v>
      </c>
      <c r="AE60" s="23"/>
      <c r="AF60" s="14" t="s">
        <v>310</v>
      </c>
      <c r="AG60" s="14" t="s">
        <v>332</v>
      </c>
      <c r="AH60" s="14" t="s">
        <v>335</v>
      </c>
      <c r="AI60" s="23"/>
      <c r="AJ60" s="23" t="s">
        <v>61</v>
      </c>
      <c r="AK60" s="23" t="s">
        <v>101</v>
      </c>
      <c r="AL60" s="50" t="s">
        <v>69</v>
      </c>
      <c r="AM60" s="50" t="s">
        <v>336</v>
      </c>
      <c r="AN60" s="50"/>
      <c r="AO60" s="50"/>
      <c r="AP60" s="50"/>
      <c r="AQ60" s="50"/>
      <c r="AR60" s="50"/>
      <c r="AS60" s="50"/>
      <c r="AT60" s="50"/>
      <c r="AU60" s="50"/>
      <c r="AV60" s="50"/>
      <c r="AW60" s="50"/>
      <c r="AY60" s="50" t="str">
        <f t="shared" si="0"/>
        <v>Achievement SEA to LEA comparison - [MATHEMATICS and READING/LANGUAGE ARTS]: The SEA FS 175/178 number of students in the MB subgroup who took an ALL, REGASSWACC, REGASSWOACC assessment and received a valid score in GRADES ALL, 6-8, 11 is different from the sum of the LEA level counts of students who took an assessment and received a valid score. The SEA number of students in the MB subgroup who took an ALL assessment for MATHEMATICS and received a valid score is 19545 students (-11.24%) different from the LEA number.
Similar SEA to LEA discrepancies exist for the FS 178 number of students who took an assessment and received a valid score. Please revise data and resubmit or explain in a data note why these data are accurate.</v>
      </c>
      <c r="AZ60" s="50" t="str">
        <f t="shared" si="1"/>
        <v>We review the data and the data reported is accurate. The direct funded charters are not included in the LEA counts. Therefore, the LEA-level counts will not match the SEA-level counts.</v>
      </c>
      <c r="BA60" s="50"/>
      <c r="BB60" s="50" t="s">
        <v>80</v>
      </c>
      <c r="BC60" s="50"/>
      <c r="BD60" s="50"/>
      <c r="BE60" s="50"/>
      <c r="BF60" s="50"/>
      <c r="BG60" s="50" t="s">
        <v>69</v>
      </c>
      <c r="BH60" s="50" t="str">
        <f t="shared" si="6"/>
        <v>Achievement SEA to LEA comparison - [MATHEMATICS and READING/LANGUAGE ARTS]: The SEA FS 175/178 number of students in the MB subgroup who took an ALL, REGASSWACC, REGASSWOACC assessment and received a valid score in GRADES ALL, 6-8, 11 is different from the sum of the LEA level counts of students who took an assessment and received a valid score. The SEA number of students in the MB subgroup who took an ALL assessment for MATHEMATICS and received a valid score is 19545 students (-11.24%) different from the LEA number.
Similar SEA to LEA discrepancies exist for the FS 178 number of students who took an assessment and received a valid score. Please revise data and resubmit or explain in a data note why these data are accurate.
ED Note: State indicated that data were correct as reported.</v>
      </c>
      <c r="BI60" s="50" t="s">
        <v>326</v>
      </c>
      <c r="BJ60" s="50"/>
      <c r="BK60" s="50"/>
      <c r="BL60" s="50"/>
      <c r="BM60" s="50"/>
      <c r="BN60" s="50"/>
      <c r="BO60" s="50"/>
      <c r="BP60" s="50"/>
    </row>
    <row r="61" spans="1:68" s="9" customFormat="1" ht="255">
      <c r="A61" s="13" t="s">
        <v>337</v>
      </c>
      <c r="B61" s="14" t="s">
        <v>45</v>
      </c>
      <c r="C61" s="14" t="s">
        <v>46</v>
      </c>
      <c r="D61" s="14" t="s">
        <v>47</v>
      </c>
      <c r="E61" s="14" t="s">
        <v>292</v>
      </c>
      <c r="F61" s="14" t="s">
        <v>293</v>
      </c>
      <c r="G61" s="13" t="s">
        <v>151</v>
      </c>
      <c r="H61" s="14">
        <v>185</v>
      </c>
      <c r="I61" s="14">
        <v>588</v>
      </c>
      <c r="J61" s="14" t="s">
        <v>152</v>
      </c>
      <c r="K61" s="14" t="s">
        <v>153</v>
      </c>
      <c r="L61" s="14" t="s">
        <v>53</v>
      </c>
      <c r="M61" s="14" t="s">
        <v>54</v>
      </c>
      <c r="N61" s="14"/>
      <c r="O61" s="14"/>
      <c r="P61" s="14" t="s">
        <v>338</v>
      </c>
      <c r="Q61" s="14">
        <v>11</v>
      </c>
      <c r="R61" s="14" t="s">
        <v>301</v>
      </c>
      <c r="S61" s="14" t="s">
        <v>58</v>
      </c>
      <c r="T61" s="50"/>
      <c r="U61" s="50"/>
      <c r="V61" s="11"/>
      <c r="W61" s="11"/>
      <c r="X61" s="50" t="s">
        <v>339</v>
      </c>
      <c r="Y61" s="26" t="s">
        <v>324</v>
      </c>
      <c r="Z61" s="50"/>
      <c r="AA61" s="50"/>
      <c r="AB61" s="50"/>
      <c r="AC61" s="14" t="s">
        <v>54</v>
      </c>
      <c r="AD61" s="14"/>
      <c r="AE61" s="14"/>
      <c r="AF61" s="14" t="s">
        <v>338</v>
      </c>
      <c r="AG61" s="14">
        <v>11</v>
      </c>
      <c r="AH61" s="14" t="s">
        <v>77</v>
      </c>
      <c r="AI61" s="23"/>
      <c r="AJ61" s="23" t="s">
        <v>61</v>
      </c>
      <c r="AK61" s="23" t="s">
        <v>101</v>
      </c>
      <c r="AL61" s="50" t="s">
        <v>69</v>
      </c>
      <c r="AM61" s="50" t="s">
        <v>2114</v>
      </c>
      <c r="AN61" s="50"/>
      <c r="AO61" s="50"/>
      <c r="AP61" s="50"/>
      <c r="AQ61" s="50"/>
      <c r="AR61" s="50"/>
      <c r="AS61" s="50"/>
      <c r="AT61" s="50"/>
      <c r="AU61" s="50"/>
      <c r="AV61" s="50"/>
      <c r="AW61" s="50"/>
      <c r="AY61" s="50" t="str">
        <f t="shared" si="0"/>
        <v>Participation SEA to LEA comparison - [MATHEMATICS]: The SEA FS 185 number of students in GRADE 11 in the ALL, CWD, ECODIS, F, MILCNCTD, and MW subgroups who participated in an assessment reported at the SEA level in mathematics for REGASSWACC assessment is different than the sum of the LEA level counts of students. 
The SEA number of students in GRADE 11 who participated in a REGASSWACC assessment is 1028 students (10.71%) different from the LEA number. Discrepancies in the other subgroups range from 246-1028 students. Similar SEA to LEA discrepancies exist for the FS 185 number of students who were entolled at the time of the assessment. Please revise data and resubmit or explain in a data note why these data are accurate.</v>
      </c>
      <c r="AZ61" s="50" t="str">
        <f t="shared" si="1"/>
        <v>We review the data and the data reported is accurate. The direct funded charters are not included in the LEA counts. Therefore, the LEA-level counts will not match the SEA-level counts.</v>
      </c>
      <c r="BA61" s="50"/>
      <c r="BB61" s="50" t="s">
        <v>80</v>
      </c>
      <c r="BC61" s="50"/>
      <c r="BD61" s="50"/>
      <c r="BE61" s="50"/>
      <c r="BF61" s="50"/>
      <c r="BG61" s="50" t="s">
        <v>69</v>
      </c>
      <c r="BH61" s="50" t="str">
        <f t="shared" si="6"/>
        <v>Participation SEA to LEA comparison - [MATHEMATICS]: The SEA FS 185 number of students in GRADE 11 in the ALL, CWD, ECODIS, F, MILCNCTD, and MW subgroups who participated in an assessment reported at the SEA level in mathematics for REGASSWACC assessment is different than the sum of the LEA level counts of students. 
The SEA number of students in GRADE 11 who participated in a REGASSWACC assessment is 1028 students (10.71%) different from the LEA number. Discrepancies in the other subgroups range from 246-1028 students. Similar SEA to LEA discrepancies exist for the FS 185 number of students who were entolled at the time of the assessment. Please revise data and resubmit or explain in a data note why these data are accurate.
ED Note: State indicated that data were correct as reported.</v>
      </c>
      <c r="BI61" s="50" t="s">
        <v>326</v>
      </c>
      <c r="BJ61" s="50"/>
      <c r="BK61" s="50"/>
      <c r="BL61" s="50"/>
      <c r="BM61" s="50"/>
      <c r="BN61" s="50"/>
      <c r="BO61" s="50"/>
      <c r="BP61" s="50"/>
    </row>
    <row r="62" spans="1:68" s="9" customFormat="1" ht="165">
      <c r="A62" s="13" t="s">
        <v>340</v>
      </c>
      <c r="B62" s="14" t="s">
        <v>45</v>
      </c>
      <c r="C62" s="14" t="s">
        <v>46</v>
      </c>
      <c r="D62" s="14" t="s">
        <v>47</v>
      </c>
      <c r="E62" s="14" t="s">
        <v>292</v>
      </c>
      <c r="F62" s="14" t="s">
        <v>293</v>
      </c>
      <c r="G62" s="13" t="s">
        <v>151</v>
      </c>
      <c r="H62" s="14">
        <v>185</v>
      </c>
      <c r="I62" s="14">
        <v>588</v>
      </c>
      <c r="J62" s="14" t="s">
        <v>152</v>
      </c>
      <c r="K62" s="14" t="s">
        <v>153</v>
      </c>
      <c r="L62" s="14" t="s">
        <v>53</v>
      </c>
      <c r="M62" s="14"/>
      <c r="N62" s="14"/>
      <c r="O62" s="14"/>
      <c r="P62" s="14"/>
      <c r="Q62" s="14"/>
      <c r="R62" s="14"/>
      <c r="S62" s="14"/>
      <c r="T62" s="49"/>
      <c r="U62" s="49"/>
      <c r="V62" s="49"/>
      <c r="W62" s="49"/>
      <c r="X62" s="49"/>
      <c r="Y62" s="26" t="s">
        <v>64</v>
      </c>
      <c r="Z62" s="49"/>
      <c r="AA62" s="49"/>
      <c r="AB62" s="49"/>
      <c r="AC62" s="14" t="s">
        <v>54</v>
      </c>
      <c r="AD62" s="14"/>
      <c r="AE62" s="14"/>
      <c r="AF62" s="14" t="s">
        <v>341</v>
      </c>
      <c r="AG62" s="14">
        <v>11</v>
      </c>
      <c r="AH62" s="14" t="s">
        <v>77</v>
      </c>
      <c r="AI62" s="14"/>
      <c r="AJ62" s="23" t="s">
        <v>61</v>
      </c>
      <c r="AK62" s="14" t="s">
        <v>78</v>
      </c>
      <c r="AL62" s="49"/>
      <c r="AM62" s="50" t="s">
        <v>342</v>
      </c>
      <c r="AN62" s="50"/>
      <c r="AO62" s="50"/>
      <c r="AP62" s="49"/>
      <c r="AQ62" s="49"/>
      <c r="AR62" s="49"/>
      <c r="AS62" s="49"/>
      <c r="AT62" s="49"/>
      <c r="AU62" s="49"/>
      <c r="AV62" s="49"/>
      <c r="AW62" s="49"/>
      <c r="AY62" s="50" t="str">
        <f t="shared" si="0"/>
        <v>Participation SEA to LEA comparison: The SEA FS 185 number of students in the MHL subgroup who participated in an assessment reported at the SEA level in mathematics for REGASSWACC assessment is 564 students (-10.00%) different than the sum of the LEA level count of students. 
Similar SEA to LEA discrepancies exist for the FS 185 number of students who were enrolled at the time of the assessment. Please revise data and resubmit or explain in a data note why these data are accurate.</v>
      </c>
      <c r="AZ62" s="50" t="str">
        <f t="shared" si="1"/>
        <v/>
      </c>
      <c r="BA62" s="50"/>
      <c r="BB62" s="50" t="s">
        <v>80</v>
      </c>
      <c r="BC62" s="50"/>
      <c r="BD62" s="50"/>
      <c r="BE62" s="50" t="s">
        <v>82</v>
      </c>
      <c r="BF62" s="50" t="s">
        <v>82</v>
      </c>
      <c r="BG62" s="50"/>
      <c r="BH62" s="50" t="str">
        <f t="shared" si="6"/>
        <v>Participation SEA to LEA comparison: The SEA FS 185 number of students in the MHL subgroup who participated in an assessment reported at the SEA level in mathematics for REGASSWACC assessment is 564 students (-10.00%) different than the sum of the LEA level count of students. 
Similar SEA to LEA discrepancies exist for the FS 185 number of students who were enrolled at the time of the assessment. Please revise data and resubmit or explain in a data note why these data are accurate.</v>
      </c>
      <c r="BI62" s="50"/>
      <c r="BJ62" s="50"/>
      <c r="BK62" s="50"/>
      <c r="BL62" s="50"/>
      <c r="BM62" s="50"/>
      <c r="BN62" s="50"/>
      <c r="BO62" s="50"/>
      <c r="BP62" s="50"/>
    </row>
    <row r="63" spans="1:68" s="9" customFormat="1" ht="225">
      <c r="A63" s="13" t="s">
        <v>343</v>
      </c>
      <c r="B63" s="14" t="s">
        <v>45</v>
      </c>
      <c r="C63" s="14" t="s">
        <v>46</v>
      </c>
      <c r="D63" s="14" t="s">
        <v>47</v>
      </c>
      <c r="E63" s="14" t="s">
        <v>292</v>
      </c>
      <c r="F63" s="14" t="s">
        <v>293</v>
      </c>
      <c r="G63" s="13" t="s">
        <v>151</v>
      </c>
      <c r="H63" s="14">
        <v>188</v>
      </c>
      <c r="I63" s="14">
        <v>589</v>
      </c>
      <c r="J63" s="14" t="s">
        <v>152</v>
      </c>
      <c r="K63" s="14" t="s">
        <v>153</v>
      </c>
      <c r="L63" s="14" t="s">
        <v>53</v>
      </c>
      <c r="M63" s="14"/>
      <c r="N63" s="14" t="s">
        <v>54</v>
      </c>
      <c r="O63" s="14"/>
      <c r="P63" s="14" t="s">
        <v>344</v>
      </c>
      <c r="Q63" s="14">
        <v>11</v>
      </c>
      <c r="R63" s="14" t="s">
        <v>301</v>
      </c>
      <c r="S63" s="14" t="s">
        <v>58</v>
      </c>
      <c r="T63" s="50"/>
      <c r="U63" s="50"/>
      <c r="V63" s="11"/>
      <c r="W63" s="11"/>
      <c r="X63" s="50" t="s">
        <v>345</v>
      </c>
      <c r="Y63" s="26" t="s">
        <v>324</v>
      </c>
      <c r="Z63" s="50"/>
      <c r="AA63" s="50"/>
      <c r="AB63" s="50"/>
      <c r="AC63" s="23"/>
      <c r="AD63" s="14" t="s">
        <v>54</v>
      </c>
      <c r="AE63" s="14"/>
      <c r="AF63" s="14" t="s">
        <v>344</v>
      </c>
      <c r="AG63" s="14">
        <v>11</v>
      </c>
      <c r="AH63" s="14" t="s">
        <v>77</v>
      </c>
      <c r="AI63" s="23"/>
      <c r="AJ63" s="23" t="s">
        <v>61</v>
      </c>
      <c r="AK63" s="23" t="s">
        <v>101</v>
      </c>
      <c r="AL63" s="50" t="s">
        <v>69</v>
      </c>
      <c r="AM63" s="50" t="s">
        <v>346</v>
      </c>
      <c r="AN63" s="50"/>
      <c r="AO63" s="50"/>
      <c r="AP63" s="50"/>
      <c r="AQ63" s="50"/>
      <c r="AR63" s="50"/>
      <c r="AS63" s="50"/>
      <c r="AT63" s="50"/>
      <c r="AU63" s="50"/>
      <c r="AV63" s="50"/>
      <c r="AW63" s="50"/>
      <c r="AY63" s="50" t="str">
        <f t="shared" si="0"/>
        <v>Participation SEA to LEA comparison - [READING/LANGUAGE ARTS]: The SEA FS 188 number of students in GRADE 11 in the ALL, CWD, ECODIS, F, M, MHL, and MILCNCTD subgroups who participated in an assessment reported at the SEA level in Reading/Language Arts for REGASSWACC assessment is different than the sum of the LEA level counts of students. 
The SEA number of students in GRADE 11 who participated in a REGASSWACC assessment is 947 students (-11.45%) different from the LEA number. Discrepancies in the other subgroups range from 348-947 students. Please revise data and resubmit or explain in a data note why these data are accurate.</v>
      </c>
      <c r="AZ63" s="50" t="str">
        <f t="shared" si="1"/>
        <v>We review the data and the data reported is accurate. The direct funded charters are not included in the LEA counts. Therefore, the LEA-level counts will not match the SEA-level counts.</v>
      </c>
      <c r="BA63" s="50"/>
      <c r="BB63" s="50" t="s">
        <v>80</v>
      </c>
      <c r="BC63" s="50"/>
      <c r="BD63" s="50"/>
      <c r="BE63" s="50"/>
      <c r="BF63" s="50"/>
      <c r="BG63" s="50" t="s">
        <v>69</v>
      </c>
      <c r="BH63" s="50" t="str">
        <f t="shared" si="6"/>
        <v>Participation SEA to LEA comparison - [READING/LANGUAGE ARTS]: The SEA FS 188 number of students in GRADE 11 in the ALL, CWD, ECODIS, F, M, MHL, and MILCNCTD subgroups who participated in an assessment reported at the SEA level in Reading/Language Arts for REGASSWACC assessment is different than the sum of the LEA level counts of students. 
The SEA number of students in GRADE 11 who participated in a REGASSWACC assessment is 947 students (-11.45%) different from the LEA number. Discrepancies in the other subgroups range from 348-947 students. Please revise data and resubmit or explain in a data note why these data are accurate.
ED Note: State indicated that data were correct as reported.</v>
      </c>
      <c r="BI63" s="50" t="s">
        <v>326</v>
      </c>
      <c r="BJ63" s="50"/>
      <c r="BK63" s="50"/>
      <c r="BL63" s="50"/>
      <c r="BM63" s="50"/>
      <c r="BN63" s="50"/>
      <c r="BO63" s="50"/>
      <c r="BP63" s="50"/>
    </row>
    <row r="64" spans="1:68" s="9" customFormat="1" ht="210">
      <c r="A64" s="13" t="s">
        <v>347</v>
      </c>
      <c r="B64" s="14" t="s">
        <v>45</v>
      </c>
      <c r="C64" s="14" t="s">
        <v>46</v>
      </c>
      <c r="D64" s="14" t="s">
        <v>47</v>
      </c>
      <c r="E64" s="14" t="s">
        <v>292</v>
      </c>
      <c r="F64" s="14" t="s">
        <v>293</v>
      </c>
      <c r="G64" s="13" t="s">
        <v>151</v>
      </c>
      <c r="H64" s="14">
        <v>188</v>
      </c>
      <c r="I64" s="14">
        <v>589</v>
      </c>
      <c r="J64" s="14" t="s">
        <v>152</v>
      </c>
      <c r="K64" s="14" t="s">
        <v>153</v>
      </c>
      <c r="L64" s="14" t="s">
        <v>53</v>
      </c>
      <c r="M64" s="14"/>
      <c r="N64" s="14" t="s">
        <v>54</v>
      </c>
      <c r="O64" s="14"/>
      <c r="P64" s="14" t="s">
        <v>348</v>
      </c>
      <c r="Q64" s="14" t="s">
        <v>349</v>
      </c>
      <c r="R64" s="14" t="s">
        <v>301</v>
      </c>
      <c r="S64" s="14" t="s">
        <v>58</v>
      </c>
      <c r="T64" s="50"/>
      <c r="U64" s="50"/>
      <c r="V64" s="11"/>
      <c r="W64" s="11"/>
      <c r="X64" s="50" t="s">
        <v>350</v>
      </c>
      <c r="Y64" s="26" t="s">
        <v>324</v>
      </c>
      <c r="Z64" s="50"/>
      <c r="AA64" s="50"/>
      <c r="AB64" s="50"/>
      <c r="AC64" s="23"/>
      <c r="AD64" s="14" t="s">
        <v>54</v>
      </c>
      <c r="AE64" s="14"/>
      <c r="AF64" s="14" t="s">
        <v>348</v>
      </c>
      <c r="AG64" s="14" t="s">
        <v>349</v>
      </c>
      <c r="AH64" s="14" t="s">
        <v>77</v>
      </c>
      <c r="AI64" s="23"/>
      <c r="AJ64" s="23" t="s">
        <v>61</v>
      </c>
      <c r="AK64" s="23" t="s">
        <v>101</v>
      </c>
      <c r="AL64" s="50" t="s">
        <v>69</v>
      </c>
      <c r="AM64" s="50" t="s">
        <v>351</v>
      </c>
      <c r="AN64" s="50"/>
      <c r="AO64" s="50"/>
      <c r="AP64" s="50"/>
      <c r="AQ64" s="50"/>
      <c r="AR64" s="50"/>
      <c r="AS64" s="50"/>
      <c r="AT64" s="50"/>
      <c r="AU64" s="50"/>
      <c r="AV64" s="50"/>
      <c r="AW64" s="50"/>
      <c r="AY64" s="50" t="str">
        <f t="shared" si="0"/>
        <v>Participation SEA to LEA comparison: The SEA FS 188 number of students in the MW subgroup who participated in an assessment reported at the SEA level in mathematics for REGASSWACC assessment is different than the sum of the LEA level counts of students. 
The SEA number of students in GRADE 7 who participated in a REGASSWACC assessment is 452 students (-10.04%) different from the LEA number and the SEA number of students in GRADE 11 is 204 students (-11.76%) different. Please revise data and resubmit or explain in a data note why these data are accurate.</v>
      </c>
      <c r="AZ64" s="50" t="str">
        <f t="shared" si="1"/>
        <v>We review the data and the data reported is accurate. The direct funded charters are not included in the LEA counts. Therefore, the LEA-level counts will not match the SEA-level counts.</v>
      </c>
      <c r="BA64" s="50"/>
      <c r="BB64" s="50" t="s">
        <v>80</v>
      </c>
      <c r="BC64" s="50"/>
      <c r="BD64" s="50"/>
      <c r="BE64" s="50"/>
      <c r="BF64" s="50"/>
      <c r="BG64" s="50" t="s">
        <v>69</v>
      </c>
      <c r="BH64" s="50" t="str">
        <f t="shared" si="6"/>
        <v>Participation SEA to LEA comparison: The SEA FS 188 number of students in the MW subgroup who participated in an assessment reported at the SEA level in mathematics for REGASSWACC assessment is different than the sum of the LEA level counts of students. 
The SEA number of students in GRADE 7 who participated in a REGASSWACC assessment is 452 students (-10.04%) different from the LEA number and the SEA number of students in GRADE 11 is 204 students (-11.76%) different. Please revise data and resubmit or explain in a data note why these data are accurate.
ED Note: State indicated that data were correct as reported.</v>
      </c>
      <c r="BI64" s="50" t="s">
        <v>326</v>
      </c>
      <c r="BJ64" s="50"/>
      <c r="BK64" s="50"/>
      <c r="BL64" s="50"/>
      <c r="BM64" s="50"/>
      <c r="BN64" s="50"/>
      <c r="BO64" s="50"/>
      <c r="BP64" s="50"/>
    </row>
    <row r="65" spans="1:68" s="9" customFormat="1" ht="240">
      <c r="A65" s="13" t="s">
        <v>352</v>
      </c>
      <c r="B65" s="14" t="s">
        <v>45</v>
      </c>
      <c r="C65" s="14" t="s">
        <v>46</v>
      </c>
      <c r="D65" s="14" t="s">
        <v>47</v>
      </c>
      <c r="E65" s="14" t="s">
        <v>292</v>
      </c>
      <c r="F65" s="14" t="s">
        <v>293</v>
      </c>
      <c r="G65" s="13" t="s">
        <v>151</v>
      </c>
      <c r="H65" s="14">
        <v>189</v>
      </c>
      <c r="I65" s="14">
        <v>590</v>
      </c>
      <c r="J65" s="14" t="s">
        <v>152</v>
      </c>
      <c r="K65" s="14" t="s">
        <v>153</v>
      </c>
      <c r="L65" s="14" t="s">
        <v>53</v>
      </c>
      <c r="M65" s="14"/>
      <c r="N65" s="14"/>
      <c r="O65" s="14" t="s">
        <v>54</v>
      </c>
      <c r="P65" s="14" t="s">
        <v>353</v>
      </c>
      <c r="Q65" s="14">
        <v>8</v>
      </c>
      <c r="R65" s="14" t="s">
        <v>301</v>
      </c>
      <c r="S65" s="14" t="s">
        <v>58</v>
      </c>
      <c r="T65" s="50"/>
      <c r="U65" s="50"/>
      <c r="V65" s="11"/>
      <c r="W65" s="11"/>
      <c r="X65" s="50" t="s">
        <v>354</v>
      </c>
      <c r="Y65" s="26" t="s">
        <v>303</v>
      </c>
      <c r="Z65" s="50"/>
      <c r="AA65" s="50"/>
      <c r="AB65" s="50"/>
      <c r="AC65" s="23"/>
      <c r="AD65" s="23"/>
      <c r="AE65" s="14" t="s">
        <v>54</v>
      </c>
      <c r="AF65" s="14" t="s">
        <v>355</v>
      </c>
      <c r="AG65" s="14">
        <v>8</v>
      </c>
      <c r="AH65" s="14" t="s">
        <v>77</v>
      </c>
      <c r="AI65" s="23"/>
      <c r="AJ65" s="23" t="s">
        <v>61</v>
      </c>
      <c r="AK65" s="23" t="s">
        <v>101</v>
      </c>
      <c r="AL65" s="50" t="s">
        <v>58</v>
      </c>
      <c r="AM65" s="50" t="s">
        <v>356</v>
      </c>
      <c r="AN65" s="50"/>
      <c r="AO65" s="50"/>
      <c r="AP65" s="50"/>
      <c r="AQ65" s="50"/>
      <c r="AR65" s="50"/>
      <c r="AS65" s="50"/>
      <c r="AT65" s="50"/>
      <c r="AU65" s="50"/>
      <c r="AV65" s="50"/>
      <c r="AW65" s="50"/>
      <c r="AY65" s="50" t="str">
        <f t="shared" si="0"/>
        <v>Participation SEA to LEA comparison - [SCIENCE]: The SEA FS 189 number of students in GRADE 8 in the ALL, CWD, ECODIS, FCS, HOM, M, MHL, and MILCNCTD subgroups who participated in an assessment reported at the SEA level in mathematics for REGASSWACC assessment is different than the sum of the LEA level counts of students. 
The SEA number of students in GRADE 8 who participated in a REGASSWACC assessment is 631 students (-10.53%) different from the LEA number. Discrepancies in the other subgroups range from 379-631 students. Similar discrepancies exist for the FS 189 number of students who were enrolled at the time of the assessment. Please revise data and resubmit or explain in a data note why these data are accurate.</v>
      </c>
      <c r="AZ65" s="50" t="str">
        <f t="shared" si="1"/>
        <v>The data has been revised and resubmitted as of 03/04/2019.</v>
      </c>
      <c r="BA65" s="50"/>
      <c r="BB65" s="50" t="s">
        <v>80</v>
      </c>
      <c r="BC65" s="50" t="s">
        <v>2148</v>
      </c>
      <c r="BD65" s="50"/>
      <c r="BE65" s="50" t="s">
        <v>58</v>
      </c>
      <c r="BF65" s="50" t="s">
        <v>125</v>
      </c>
      <c r="BG65" s="50" t="s">
        <v>58</v>
      </c>
      <c r="BH65" s="50" t="str">
        <f t="shared" si="6"/>
        <v>Participation SEA to LEA comparison - [SCIENCE]: The SEA FS 189 number of students in GRADE 8 in the ALL, CWD, ECODIS, FCS, HOM, M, MHL, and MILCNCTD subgroups who participated in an assessment reported at the SEA level in mathematics for REGASSWACC assessment is different than the sum of the LEA level counts of students. 
The SEA number of students in GRADE 8 who participated in a REGASSWACC assessment is 631 students (-10.53%) different from the LEA number. Discrepancies in the other subgroups range from 379-631 students. Similar discrepancies exist for the FS 189 number of students who were enrolled at the time of the assessment. Please revise data and resubmit or explain in a data note why these data are accurate.</v>
      </c>
      <c r="BI65" s="51"/>
      <c r="BJ65" s="50"/>
      <c r="BK65" s="50"/>
      <c r="BL65" s="50"/>
      <c r="BM65" s="50"/>
      <c r="BN65" s="50"/>
      <c r="BO65" s="50"/>
      <c r="BP65" s="50"/>
    </row>
    <row r="66" spans="1:68" s="9" customFormat="1" ht="270">
      <c r="A66" s="13" t="s">
        <v>357</v>
      </c>
      <c r="B66" s="14" t="s">
        <v>45</v>
      </c>
      <c r="C66" s="14" t="s">
        <v>46</v>
      </c>
      <c r="D66" s="14" t="s">
        <v>47</v>
      </c>
      <c r="E66" s="14" t="s">
        <v>292</v>
      </c>
      <c r="F66" s="14" t="s">
        <v>293</v>
      </c>
      <c r="G66" s="13" t="s">
        <v>151</v>
      </c>
      <c r="H66" s="14" t="s">
        <v>66</v>
      </c>
      <c r="I66" s="14" t="s">
        <v>67</v>
      </c>
      <c r="J66" s="14" t="s">
        <v>152</v>
      </c>
      <c r="K66" s="14" t="s">
        <v>153</v>
      </c>
      <c r="L66" s="14" t="s">
        <v>53</v>
      </c>
      <c r="M66" s="14" t="s">
        <v>54</v>
      </c>
      <c r="N66" s="14" t="s">
        <v>54</v>
      </c>
      <c r="O66" s="14"/>
      <c r="P66" s="14" t="s">
        <v>310</v>
      </c>
      <c r="Q66" s="14" t="s">
        <v>56</v>
      </c>
      <c r="R66" s="14" t="s">
        <v>68</v>
      </c>
      <c r="S66" s="14" t="s">
        <v>58</v>
      </c>
      <c r="T66" s="50"/>
      <c r="U66" s="50"/>
      <c r="V66" s="11"/>
      <c r="W66" s="11"/>
      <c r="X66" s="50" t="s">
        <v>358</v>
      </c>
      <c r="Y66" s="26" t="s">
        <v>324</v>
      </c>
      <c r="Z66" s="50"/>
      <c r="AA66" s="50"/>
      <c r="AB66" s="50"/>
      <c r="AC66" s="14" t="s">
        <v>54</v>
      </c>
      <c r="AD66" s="14" t="s">
        <v>54</v>
      </c>
      <c r="AE66" s="14"/>
      <c r="AF66" s="14" t="s">
        <v>310</v>
      </c>
      <c r="AG66" s="14" t="s">
        <v>56</v>
      </c>
      <c r="AH66" s="14" t="s">
        <v>68</v>
      </c>
      <c r="AI66" s="23"/>
      <c r="AJ66" s="23" t="s">
        <v>61</v>
      </c>
      <c r="AK66" s="23" t="s">
        <v>101</v>
      </c>
      <c r="AL66" s="50" t="s">
        <v>69</v>
      </c>
      <c r="AM66" s="50" t="s">
        <v>359</v>
      </c>
      <c r="AN66" s="50"/>
      <c r="AO66" s="50"/>
      <c r="AP66" s="50"/>
      <c r="AQ66" s="50"/>
      <c r="AR66" s="50"/>
      <c r="AS66" s="50"/>
      <c r="AT66" s="50"/>
      <c r="AU66" s="50"/>
      <c r="AV66" s="50"/>
      <c r="AW66" s="50"/>
      <c r="AY66" s="50" t="str">
        <f t="shared" si="0"/>
        <v>Participation SEA to LEA comparison - [MATHEMATICS]: The SEA FS 185 number of students in the MB subgroup who participated in an assessment reported at the SEA level in mathematics for ALL, REGASSWACC, REGASSWOACC assessment is different than the sum of the LEA level counts of students. 
The GRAND TOTAL SEA number of students in the MB subgroup who participated in a Mathematics assessment is 19873 students, or -11.43%, different from the LEA number. 
Similar SEA to LEA discrepancies exist for the FS 188/189 number of students who participated in an assessment and for the FS 185/188/189 number of students who were enrolled at the time of the assessment. Please revise data and resubmit or explain in a data note why these data are accurate.</v>
      </c>
      <c r="AZ66" s="50" t="str">
        <f t="shared" si="1"/>
        <v>We review the data and the data reported is accurate. The direct funded charters are not included in the LEA counts. Therefore, the LEA-level counts will not match the SEA-level counts.</v>
      </c>
      <c r="BA66" s="50"/>
      <c r="BB66" s="50" t="s">
        <v>80</v>
      </c>
      <c r="BC66" s="50"/>
      <c r="BD66" s="50"/>
      <c r="BE66" s="50"/>
      <c r="BF66" s="50"/>
      <c r="BG66" s="50" t="s">
        <v>69</v>
      </c>
      <c r="BH66" s="50" t="str">
        <f t="shared" si="6"/>
        <v>Participation SEA to LEA comparison - [MATHEMATICS]: The SEA FS 185 number of students in the MB subgroup who participated in an assessment reported at the SEA level in mathematics for ALL, REGASSWACC, REGASSWOACC assessment is different than the sum of the LEA level counts of students. 
The GRAND TOTAL SEA number of students in the MB subgroup who participated in a Mathematics assessment is 19873 students, or -11.43%, different from the LEA number. 
Similar SEA to LEA discrepancies exist for the FS 188/189 number of students who participated in an assessment and for the FS 185/188/189 number of students who were enrolled at the time of the assessment. Please revise data and resubmit or explain in a data note why these data are accurate.
ED Note: State indicated that data were correct as reported.</v>
      </c>
      <c r="BI66" s="50" t="s">
        <v>326</v>
      </c>
      <c r="BJ66" s="50"/>
      <c r="BK66" s="50"/>
      <c r="BL66" s="50"/>
      <c r="BM66" s="50"/>
      <c r="BN66" s="50"/>
      <c r="BO66" s="50"/>
      <c r="BP66" s="50"/>
    </row>
    <row r="67" spans="1:68" s="9" customFormat="1" ht="390">
      <c r="A67" s="13" t="s">
        <v>360</v>
      </c>
      <c r="B67" s="14" t="s">
        <v>45</v>
      </c>
      <c r="C67" s="14" t="s">
        <v>46</v>
      </c>
      <c r="D67" s="14" t="s">
        <v>47</v>
      </c>
      <c r="E67" s="14" t="s">
        <v>292</v>
      </c>
      <c r="F67" s="14" t="s">
        <v>293</v>
      </c>
      <c r="G67" s="13" t="s">
        <v>151</v>
      </c>
      <c r="H67" s="14" t="s">
        <v>66</v>
      </c>
      <c r="I67" s="14" t="s">
        <v>67</v>
      </c>
      <c r="J67" s="14" t="s">
        <v>152</v>
      </c>
      <c r="K67" s="14" t="s">
        <v>153</v>
      </c>
      <c r="L67" s="14" t="s">
        <v>53</v>
      </c>
      <c r="M67" s="14" t="s">
        <v>54</v>
      </c>
      <c r="N67" s="14" t="s">
        <v>54</v>
      </c>
      <c r="O67" s="14" t="s">
        <v>54</v>
      </c>
      <c r="P67" s="14" t="s">
        <v>361</v>
      </c>
      <c r="Q67" s="14" t="s">
        <v>362</v>
      </c>
      <c r="R67" s="14" t="s">
        <v>306</v>
      </c>
      <c r="S67" s="14" t="s">
        <v>58</v>
      </c>
      <c r="T67" s="7"/>
      <c r="U67" s="50"/>
      <c r="V67" s="11"/>
      <c r="W67" s="11"/>
      <c r="X67" s="50" t="s">
        <v>363</v>
      </c>
      <c r="Y67" s="26" t="s">
        <v>324</v>
      </c>
      <c r="Z67" s="50"/>
      <c r="AA67" s="50"/>
      <c r="AB67" s="50"/>
      <c r="AC67" s="14" t="s">
        <v>54</v>
      </c>
      <c r="AD67" s="14" t="s">
        <v>54</v>
      </c>
      <c r="AE67" s="14" t="s">
        <v>54</v>
      </c>
      <c r="AF67" s="14" t="s">
        <v>361</v>
      </c>
      <c r="AG67" s="14" t="s">
        <v>364</v>
      </c>
      <c r="AH67" s="14" t="s">
        <v>306</v>
      </c>
      <c r="AI67" s="23"/>
      <c r="AJ67" s="23" t="s">
        <v>61</v>
      </c>
      <c r="AK67" s="23" t="s">
        <v>101</v>
      </c>
      <c r="AL67" s="50" t="s">
        <v>69</v>
      </c>
      <c r="AM67" s="50" t="s">
        <v>365</v>
      </c>
      <c r="AN67" s="50"/>
      <c r="AO67" s="50"/>
      <c r="AP67" s="50"/>
      <c r="AQ67" s="50"/>
      <c r="AR67" s="50"/>
      <c r="AS67" s="50"/>
      <c r="AT67" s="50"/>
      <c r="AU67" s="50"/>
      <c r="AV67" s="50"/>
      <c r="AW67" s="50"/>
      <c r="AY67" s="50" t="str">
        <f t="shared" si="0"/>
        <v>Participation SEA to LEA comparison - [MATHEMATICS]: The SEA FS 185 number of students in the MAN subgroup who participated in an assessment reported at the SEA level in mathematics for ALL, REGASSWOACC assessment is different than the sum of the LEA level counts of students. 
The SEA number of students in GRADE 7 who participated in an assessment is 251 students (-10.21%) different from the LEA number, the SEA number of students in GRADE 8 is 270 students (-10.94%) different, and the SEA number of students in GRADE 11 is 526 students (-19.61%) different from the LEA number.
The SEA number of students who participated in a REGASSWOACC assessment is 1562 (-10.06%) different from the LEA number.
Similar SEA to LEA discrepancies exist for the FS 188/189 (Grades All, 8, and HS only) number of students who participated in an assessment, and for the FS 185/188/189 (Grades All, 8, and HS only) number of students who were enrolled at the time of the assessment. Please revise data and resubmit or explain in a data note why these data are accurate.</v>
      </c>
      <c r="AZ67" s="50" t="str">
        <f t="shared" si="1"/>
        <v>We review the data and the data reported is accurate. The direct funded charters are not included in the LEA counts. Therefore, the LEA-level counts will not match the SEA-level counts.</v>
      </c>
      <c r="BA67" s="50"/>
      <c r="BB67" s="50" t="s">
        <v>80</v>
      </c>
      <c r="BC67" s="50"/>
      <c r="BD67" s="50"/>
      <c r="BE67" s="50"/>
      <c r="BF67" s="50"/>
      <c r="BG67" s="50" t="s">
        <v>69</v>
      </c>
      <c r="BH67" s="50" t="str">
        <f t="shared" si="6"/>
        <v>Participation SEA to LEA comparison - [MATHEMATICS]: The SEA FS 185 number of students in the MAN subgroup who participated in an assessment reported at the SEA level in mathematics for ALL, REGASSWOACC assessment is different than the sum of the LEA level counts of students. 
The SEA number of students in GRADE 7 who participated in an assessment is 251 students (-10.21%) different from the LEA number, the SEA number of students in GRADE 8 is 270 students (-10.94%) different, and the SEA number of students in GRADE 11 is 526 students (-19.61%) different from the LEA number.
The SEA number of students who participated in a REGASSWOACC assessment is 1562 (-10.06%) different from the LEA number.
Similar SEA to LEA discrepancies exist for the FS 188/189 (Grades All, 8, and HS only) number of students who participated in an assessment, and for the FS 185/188/189 (Grades All, 8, and HS only) number of students who were enrolled at the time of the assessment. Please revise data and resubmit or explain in a data note why these data are accurate.
ED Note: State indicated that data were correct as reported.</v>
      </c>
      <c r="BI67" s="50" t="s">
        <v>326</v>
      </c>
      <c r="BJ67" s="50"/>
      <c r="BK67" s="50"/>
      <c r="BL67" s="50"/>
      <c r="BM67" s="50"/>
      <c r="BN67" s="50"/>
      <c r="BO67" s="50"/>
      <c r="BP67" s="50"/>
    </row>
    <row r="68" spans="1:68" s="9" customFormat="1" ht="330">
      <c r="A68" s="13" t="s">
        <v>366</v>
      </c>
      <c r="B68" s="14" t="s">
        <v>45</v>
      </c>
      <c r="C68" s="14" t="s">
        <v>46</v>
      </c>
      <c r="D68" s="14" t="s">
        <v>47</v>
      </c>
      <c r="E68" s="14" t="s">
        <v>292</v>
      </c>
      <c r="F68" s="14" t="s">
        <v>293</v>
      </c>
      <c r="G68" s="13" t="s">
        <v>151</v>
      </c>
      <c r="H68" s="14" t="s">
        <v>66</v>
      </c>
      <c r="I68" s="14" t="s">
        <v>67</v>
      </c>
      <c r="J68" s="14" t="s">
        <v>152</v>
      </c>
      <c r="K68" s="14" t="s">
        <v>153</v>
      </c>
      <c r="L68" s="14" t="s">
        <v>53</v>
      </c>
      <c r="M68" s="14" t="s">
        <v>54</v>
      </c>
      <c r="N68" s="14" t="s">
        <v>54</v>
      </c>
      <c r="O68" s="14" t="s">
        <v>54</v>
      </c>
      <c r="P68" s="14" t="s">
        <v>319</v>
      </c>
      <c r="Q68" s="14" t="s">
        <v>328</v>
      </c>
      <c r="R68" s="14" t="s">
        <v>306</v>
      </c>
      <c r="S68" s="14" t="s">
        <v>58</v>
      </c>
      <c r="T68" s="50"/>
      <c r="U68" s="50"/>
      <c r="V68" s="11"/>
      <c r="W68" s="11"/>
      <c r="X68" s="50" t="s">
        <v>367</v>
      </c>
      <c r="Y68" s="26" t="s">
        <v>324</v>
      </c>
      <c r="Z68" s="50"/>
      <c r="AA68" s="50"/>
      <c r="AB68" s="50"/>
      <c r="AC68" s="14" t="s">
        <v>54</v>
      </c>
      <c r="AD68" s="14" t="s">
        <v>54</v>
      </c>
      <c r="AE68" s="14" t="s">
        <v>54</v>
      </c>
      <c r="AF68" s="14" t="s">
        <v>319</v>
      </c>
      <c r="AG68" s="14" t="s">
        <v>328</v>
      </c>
      <c r="AH68" s="14" t="s">
        <v>306</v>
      </c>
      <c r="AI68" s="23"/>
      <c r="AJ68" s="23" t="s">
        <v>61</v>
      </c>
      <c r="AK68" s="23" t="s">
        <v>101</v>
      </c>
      <c r="AL68" s="50" t="s">
        <v>69</v>
      </c>
      <c r="AM68" s="50" t="s">
        <v>368</v>
      </c>
      <c r="AN68" s="50"/>
      <c r="AO68" s="50"/>
      <c r="AP68" s="50"/>
      <c r="AQ68" s="50"/>
      <c r="AR68" s="50"/>
      <c r="AS68" s="50"/>
      <c r="AT68" s="50"/>
      <c r="AU68" s="50"/>
      <c r="AV68" s="50"/>
      <c r="AW68" s="50"/>
      <c r="AY68" s="50" t="str">
        <f t="shared" ref="AY68:AY131" si="7">AM68</f>
        <v>Participation SEA to LEA comparison - [MATHEMATICS]: The SEA FS 185 number of students in the MM subgroup who participated in an assessment reported at the SEA level in mathematics for ALL, REGASSWOACC assessment is different than the sum of the LEA level counts of students. 
The SEA number of students in GRADE 7 who participated in an assessment is 1717 students (-10.11%) different from the LEA number, the SEA number of students in GRADE 8 is 1594 students (-10.23%) different, and the SEA number of students in GRADE 11 is 1602 students (-12.22%) different from the LEA number.
Similar SEA to LEA discrepancies exist for the FS 188/189 (except for Grade 7) number of students who participated in an assessment and for the FS 185/188/189 (except for Grade 7) number of students who were enrolled at the time of the assessment. Please revise data and resubmit or explain in a data note why these data are accurate.</v>
      </c>
      <c r="AZ68" s="50" t="str">
        <f t="shared" ref="AZ68:AZ131" si="8">Y68</f>
        <v>We review the data and the data reported is accurate. The direct funded charters are not included in the LEA counts. Therefore, the LEA-level counts will not match the SEA-level counts.</v>
      </c>
      <c r="BA68" s="50"/>
      <c r="BB68" s="50" t="s">
        <v>80</v>
      </c>
      <c r="BC68" s="50"/>
      <c r="BD68" s="50"/>
      <c r="BE68" s="50"/>
      <c r="BF68" s="50"/>
      <c r="BG68" s="50" t="s">
        <v>69</v>
      </c>
      <c r="BH68" s="50" t="str">
        <f t="shared" si="6"/>
        <v>Participation SEA to LEA comparison - [MATHEMATICS]: The SEA FS 185 number of students in the MM subgroup who participated in an assessment reported at the SEA level in mathematics for ALL, REGASSWOACC assessment is different than the sum of the LEA level counts of students. 
The SEA number of students in GRADE 7 who participated in an assessment is 1717 students (-10.11%) different from the LEA number, the SEA number of students in GRADE 8 is 1594 students (-10.23%) different, and the SEA number of students in GRADE 11 is 1602 students (-12.22%) different from the LEA number.
Similar SEA to LEA discrepancies exist for the FS 188/189 (except for Grade 7) number of students who participated in an assessment and for the FS 185/188/189 (except for Grade 7) number of students who were enrolled at the time of the assessment. Please revise data and resubmit or explain in a data note why these data are accurate.
ED Note: State indicated that data were correct as reported.</v>
      </c>
      <c r="BI68" s="50" t="s">
        <v>326</v>
      </c>
      <c r="BJ68" s="50"/>
      <c r="BK68" s="50"/>
      <c r="BL68" s="50"/>
      <c r="BM68" s="50"/>
      <c r="BN68" s="50"/>
      <c r="BO68" s="50"/>
      <c r="BP68" s="50"/>
    </row>
    <row r="69" spans="1:68" s="9" customFormat="1" ht="225" hidden="1">
      <c r="A69" s="13" t="s">
        <v>369</v>
      </c>
      <c r="B69" s="14" t="s">
        <v>45</v>
      </c>
      <c r="C69" s="14" t="s">
        <v>46</v>
      </c>
      <c r="D69" s="14" t="s">
        <v>47</v>
      </c>
      <c r="E69" s="14" t="s">
        <v>292</v>
      </c>
      <c r="F69" s="14" t="s">
        <v>293</v>
      </c>
      <c r="G69" s="13" t="s">
        <v>151</v>
      </c>
      <c r="H69" s="14" t="s">
        <v>66</v>
      </c>
      <c r="I69" s="14" t="s">
        <v>67</v>
      </c>
      <c r="J69" s="14" t="s">
        <v>152</v>
      </c>
      <c r="K69" s="14" t="s">
        <v>153</v>
      </c>
      <c r="L69" s="14" t="s">
        <v>53</v>
      </c>
      <c r="M69" s="14" t="s">
        <v>54</v>
      </c>
      <c r="N69" s="14" t="s">
        <v>54</v>
      </c>
      <c r="O69" s="14" t="s">
        <v>54</v>
      </c>
      <c r="P69" s="14" t="s">
        <v>319</v>
      </c>
      <c r="Q69" s="14" t="s">
        <v>328</v>
      </c>
      <c r="R69" s="14" t="s">
        <v>306</v>
      </c>
      <c r="S69" s="14" t="s">
        <v>58</v>
      </c>
      <c r="T69" s="50"/>
      <c r="U69" s="50"/>
      <c r="V69" s="11"/>
      <c r="W69" s="11"/>
      <c r="X69" s="50" t="s">
        <v>370</v>
      </c>
      <c r="Y69" s="26" t="s">
        <v>324</v>
      </c>
      <c r="Z69" s="50"/>
      <c r="AA69" s="50"/>
      <c r="AB69" s="50"/>
      <c r="AC69" s="23"/>
      <c r="AD69" s="23"/>
      <c r="AE69" s="23"/>
      <c r="AF69" s="23"/>
      <c r="AG69" s="23"/>
      <c r="AH69" s="23"/>
      <c r="AI69" s="23"/>
      <c r="AJ69" s="23" t="s">
        <v>61</v>
      </c>
      <c r="AK69" s="23" t="s">
        <v>62</v>
      </c>
      <c r="AL69" s="50"/>
      <c r="AM69" s="50"/>
      <c r="AN69" s="50" t="s">
        <v>2157</v>
      </c>
      <c r="AO69" s="50"/>
      <c r="AP69" s="50"/>
      <c r="AQ69" s="50"/>
      <c r="AR69" s="50"/>
      <c r="AS69" s="50"/>
      <c r="AT69" s="50"/>
      <c r="AU69" s="50"/>
      <c r="AV69" s="50"/>
      <c r="AW69" s="50"/>
      <c r="AY69" s="50">
        <f t="shared" si="7"/>
        <v>0</v>
      </c>
      <c r="AZ69" s="50" t="str">
        <f t="shared" si="8"/>
        <v>We review the data and the data reported is accurate. The direct funded charters are not included in the LEA counts. Therefore, the LEA-level counts will not match the SEA-level counts.</v>
      </c>
      <c r="BA69" s="50"/>
      <c r="BB69" s="50" t="s">
        <v>63</v>
      </c>
      <c r="BC69" s="50" t="s">
        <v>58</v>
      </c>
      <c r="BD69" s="50" t="s">
        <v>62</v>
      </c>
      <c r="BE69" s="50"/>
      <c r="BF69" s="50"/>
      <c r="BG69" s="50" t="s">
        <v>69</v>
      </c>
      <c r="BH69" s="50"/>
      <c r="BI69" s="50" t="s">
        <v>324</v>
      </c>
      <c r="BJ69" s="50"/>
      <c r="BK69" s="50"/>
      <c r="BL69" s="50"/>
      <c r="BM69" s="50"/>
      <c r="BN69" s="50"/>
      <c r="BO69" s="50"/>
      <c r="BP69" s="50"/>
    </row>
    <row r="70" spans="1:68" s="9" customFormat="1" ht="90">
      <c r="A70" s="13" t="s">
        <v>371</v>
      </c>
      <c r="B70" s="14" t="s">
        <v>45</v>
      </c>
      <c r="C70" s="14" t="s">
        <v>46</v>
      </c>
      <c r="D70" s="14" t="s">
        <v>47</v>
      </c>
      <c r="E70" s="14" t="s">
        <v>292</v>
      </c>
      <c r="F70" s="14" t="s">
        <v>293</v>
      </c>
      <c r="G70" s="13" t="s">
        <v>104</v>
      </c>
      <c r="H70" s="14">
        <v>189</v>
      </c>
      <c r="I70" s="14">
        <v>590</v>
      </c>
      <c r="J70" s="14" t="s">
        <v>73</v>
      </c>
      <c r="K70" s="14" t="s">
        <v>107</v>
      </c>
      <c r="L70" s="14" t="s">
        <v>53</v>
      </c>
      <c r="M70" s="14"/>
      <c r="N70" s="14"/>
      <c r="O70" s="14"/>
      <c r="P70" s="14"/>
      <c r="Q70" s="14"/>
      <c r="R70" s="14"/>
      <c r="S70" s="14"/>
      <c r="T70" s="49"/>
      <c r="U70" s="49"/>
      <c r="V70" s="49"/>
      <c r="W70" s="49"/>
      <c r="X70" s="49"/>
      <c r="Y70" s="26" t="s">
        <v>64</v>
      </c>
      <c r="Z70" s="49"/>
      <c r="AA70" s="49"/>
      <c r="AB70" s="49"/>
      <c r="AC70" s="14"/>
      <c r="AD70" s="14"/>
      <c r="AE70" s="23" t="s">
        <v>54</v>
      </c>
      <c r="AF70" s="14" t="s">
        <v>108</v>
      </c>
      <c r="AG70" s="14" t="s">
        <v>108</v>
      </c>
      <c r="AH70" s="14" t="s">
        <v>108</v>
      </c>
      <c r="AI70" s="14" t="s">
        <v>108</v>
      </c>
      <c r="AJ70" s="14" t="s">
        <v>61</v>
      </c>
      <c r="AK70" s="14" t="s">
        <v>78</v>
      </c>
      <c r="AL70" s="49"/>
      <c r="AM70" s="50" t="s">
        <v>111</v>
      </c>
      <c r="AN70" s="50" t="s">
        <v>54</v>
      </c>
      <c r="AO70" s="50"/>
      <c r="AP70" s="49"/>
      <c r="AQ70" s="49"/>
      <c r="AR70" s="49"/>
      <c r="AS70" s="49"/>
      <c r="AT70" s="49"/>
      <c r="AU70" s="49"/>
      <c r="AV70" s="49"/>
      <c r="AW70" s="49"/>
      <c r="AY70" s="50" t="str">
        <f t="shared" si="7"/>
        <v>A year to year change of more than 200 (count difference) and 10% was identified for at least one subgroup, assessment type, or grade. Please review the CDQR Year to Year tab. Please resubmit SY 2017-18 data or submit a data note to explain why these data are accurate.</v>
      </c>
      <c r="AZ70" s="50" t="str">
        <f t="shared" si="8"/>
        <v/>
      </c>
      <c r="BA70" s="50"/>
      <c r="BB70" s="50" t="s">
        <v>80</v>
      </c>
      <c r="BC70" s="50" t="s">
        <v>2148</v>
      </c>
      <c r="BD70" s="50"/>
      <c r="BE70" s="50" t="s">
        <v>82</v>
      </c>
      <c r="BF70" s="50" t="s">
        <v>82</v>
      </c>
      <c r="BG70" s="50"/>
      <c r="BH70" s="50" t="str">
        <f t="shared" ref="BH70:BH73" si="9">IF(BG70="Yes",CONCATENATE(AM70,"
ED Note: State indicated that data were correct as reported."), AM70)</f>
        <v>A year to year change of more than 200 (count difference) and 10% was identified for at least one subgroup, assessment type, or grade. Please review the CDQR Year to Year tab. Please resubmit SY 2017-18 data or submit a data note to explain why these data are accurate.</v>
      </c>
      <c r="BI70" s="50"/>
      <c r="BJ70" s="50"/>
      <c r="BK70" s="50"/>
      <c r="BL70" s="50"/>
      <c r="BM70" s="50"/>
      <c r="BN70" s="50"/>
      <c r="BO70" s="50"/>
      <c r="BP70" s="50"/>
    </row>
    <row r="71" spans="1:68" s="9" customFormat="1" ht="105">
      <c r="A71" s="13" t="s">
        <v>372</v>
      </c>
      <c r="B71" s="14" t="s">
        <v>45</v>
      </c>
      <c r="C71" s="14" t="s">
        <v>46</v>
      </c>
      <c r="D71" s="14" t="s">
        <v>47</v>
      </c>
      <c r="E71" s="14" t="s">
        <v>292</v>
      </c>
      <c r="F71" s="14" t="s">
        <v>293</v>
      </c>
      <c r="G71" s="13" t="s">
        <v>104</v>
      </c>
      <c r="H71" s="14" t="s">
        <v>198</v>
      </c>
      <c r="I71" s="14" t="s">
        <v>199</v>
      </c>
      <c r="J71" s="14" t="s">
        <v>73</v>
      </c>
      <c r="K71" s="14" t="s">
        <v>107</v>
      </c>
      <c r="L71" s="14" t="s">
        <v>53</v>
      </c>
      <c r="M71" s="14" t="s">
        <v>54</v>
      </c>
      <c r="N71" s="14" t="s">
        <v>54</v>
      </c>
      <c r="O71" s="14"/>
      <c r="P71" s="14" t="s">
        <v>108</v>
      </c>
      <c r="Q71" s="14" t="s">
        <v>108</v>
      </c>
      <c r="R71" s="14" t="s">
        <v>108</v>
      </c>
      <c r="S71" s="14" t="s">
        <v>108</v>
      </c>
      <c r="T71" s="50"/>
      <c r="U71" s="50"/>
      <c r="V71" s="11"/>
      <c r="W71" s="11"/>
      <c r="X71" s="50" t="s">
        <v>109</v>
      </c>
      <c r="Y71" s="26" t="s">
        <v>324</v>
      </c>
      <c r="Z71" s="50"/>
      <c r="AA71" s="50"/>
      <c r="AB71" s="50"/>
      <c r="AC71" s="23" t="s">
        <v>54</v>
      </c>
      <c r="AD71" s="23" t="s">
        <v>54</v>
      </c>
      <c r="AE71" s="23"/>
      <c r="AF71" s="14" t="s">
        <v>108</v>
      </c>
      <c r="AG71" s="14" t="s">
        <v>108</v>
      </c>
      <c r="AH71" s="14" t="s">
        <v>108</v>
      </c>
      <c r="AI71" s="14" t="s">
        <v>108</v>
      </c>
      <c r="AJ71" s="23" t="s">
        <v>61</v>
      </c>
      <c r="AK71" s="23" t="s">
        <v>101</v>
      </c>
      <c r="AL71" s="50" t="s">
        <v>69</v>
      </c>
      <c r="AM71" s="50" t="s">
        <v>111</v>
      </c>
      <c r="AN71" s="50" t="s">
        <v>54</v>
      </c>
      <c r="AO71" s="50"/>
      <c r="AP71" s="50"/>
      <c r="AQ71" s="50"/>
      <c r="AR71" s="50"/>
      <c r="AS71" s="50"/>
      <c r="AT71" s="50"/>
      <c r="AU71" s="50"/>
      <c r="AV71" s="50"/>
      <c r="AW71" s="50"/>
      <c r="AY71" s="50" t="str">
        <f t="shared" si="7"/>
        <v>A year to year change of more than 200 (count difference) and 10% was identified for at least one subgroup, assessment type, or grade. Please review the CDQR Year to Year tab. Please resubmit SY 2017-18 data or submit a data note to explain why these data are accurate.</v>
      </c>
      <c r="AZ71" s="50" t="str">
        <f t="shared" si="8"/>
        <v>We review the data and the data reported is accurate. The direct funded charters are not included in the LEA counts. Therefore, the LEA-level counts will not match the SEA-level counts.</v>
      </c>
      <c r="BA71" s="50"/>
      <c r="BB71" s="50" t="s">
        <v>80</v>
      </c>
      <c r="BC71" s="50"/>
      <c r="BD71" s="50"/>
      <c r="BE71" s="50" t="s">
        <v>112</v>
      </c>
      <c r="BF71" s="50"/>
      <c r="BG71" s="50" t="s">
        <v>69</v>
      </c>
      <c r="BH71" s="50" t="str">
        <f t="shared" si="9"/>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BI71" s="50" t="s">
        <v>326</v>
      </c>
      <c r="BJ71" s="50"/>
      <c r="BK71" s="50"/>
      <c r="BL71" s="50"/>
      <c r="BM71" s="50"/>
      <c r="BN71" s="50"/>
      <c r="BO71" s="50"/>
      <c r="BP71" s="50"/>
    </row>
    <row r="72" spans="1:68" s="9" customFormat="1" ht="90">
      <c r="A72" s="13" t="s">
        <v>373</v>
      </c>
      <c r="B72" s="14" t="s">
        <v>45</v>
      </c>
      <c r="C72" s="14" t="s">
        <v>46</v>
      </c>
      <c r="D72" s="14" t="s">
        <v>47</v>
      </c>
      <c r="E72" s="14" t="s">
        <v>292</v>
      </c>
      <c r="F72" s="14" t="s">
        <v>293</v>
      </c>
      <c r="G72" s="13" t="s">
        <v>118</v>
      </c>
      <c r="H72" s="14">
        <v>189</v>
      </c>
      <c r="I72" s="14">
        <v>590</v>
      </c>
      <c r="J72" s="14" t="s">
        <v>73</v>
      </c>
      <c r="K72" s="14" t="s">
        <v>121</v>
      </c>
      <c r="L72" s="14" t="s">
        <v>53</v>
      </c>
      <c r="M72" s="14"/>
      <c r="N72" s="14"/>
      <c r="O72" s="14" t="s">
        <v>54</v>
      </c>
      <c r="P72" s="14" t="s">
        <v>108</v>
      </c>
      <c r="Q72" s="14" t="s">
        <v>108</v>
      </c>
      <c r="R72" s="14" t="s">
        <v>108</v>
      </c>
      <c r="S72" s="14" t="s">
        <v>108</v>
      </c>
      <c r="T72" s="7"/>
      <c r="U72" s="50"/>
      <c r="V72" s="50"/>
      <c r="W72" s="50"/>
      <c r="X72" s="7" t="s">
        <v>164</v>
      </c>
      <c r="Y72" s="26" t="s">
        <v>303</v>
      </c>
      <c r="Z72" s="50"/>
      <c r="AA72" s="50"/>
      <c r="AB72" s="50"/>
      <c r="AC72" s="23"/>
      <c r="AD72" s="23"/>
      <c r="AE72" s="23" t="s">
        <v>54</v>
      </c>
      <c r="AF72" s="14" t="s">
        <v>108</v>
      </c>
      <c r="AG72" s="14" t="s">
        <v>108</v>
      </c>
      <c r="AH72" s="14" t="s">
        <v>108</v>
      </c>
      <c r="AI72" s="14" t="s">
        <v>108</v>
      </c>
      <c r="AJ72" s="23" t="s">
        <v>61</v>
      </c>
      <c r="AK72" s="23" t="s">
        <v>101</v>
      </c>
      <c r="AL72" s="50" t="s">
        <v>58</v>
      </c>
      <c r="AM72" s="50" t="s">
        <v>166</v>
      </c>
      <c r="AN72" s="50" t="s">
        <v>54</v>
      </c>
      <c r="AO72" s="50"/>
      <c r="AP72" s="50"/>
      <c r="AQ72" s="50"/>
      <c r="AR72" s="50"/>
      <c r="AS72" s="50"/>
      <c r="AT72" s="50"/>
      <c r="AU72" s="50"/>
      <c r="AV72" s="50"/>
      <c r="AW72" s="50"/>
      <c r="AY72" s="50" t="str">
        <f t="shared" si="7"/>
        <v>A year to year participation rate change of more than 4% was identified for at least one subgroup, assessment type, or grade. Please review the CDQR Year to Year tab. Please resubmit SY 2017-18 data or submit a data note to explain why these data are accurate.</v>
      </c>
      <c r="AZ72" s="50" t="str">
        <f t="shared" si="8"/>
        <v>The data has been revised and resubmitted as of 03/04/2019.</v>
      </c>
      <c r="BA72" s="50"/>
      <c r="BB72" s="50" t="s">
        <v>80</v>
      </c>
      <c r="BC72" s="50" t="s">
        <v>2148</v>
      </c>
      <c r="BD72" s="50"/>
      <c r="BE72" s="50" t="s">
        <v>58</v>
      </c>
      <c r="BF72" s="50" t="s">
        <v>125</v>
      </c>
      <c r="BG72" s="50" t="s">
        <v>58</v>
      </c>
      <c r="BH72" s="50" t="str">
        <f t="shared" si="9"/>
        <v>A year to year participation rate change of more than 4% was identified for at least one subgroup, assessment type, or grade. Please review the CDQR Year to Year tab. Please resubmit SY 2017-18 data or submit a data note to explain why these data are accurate.</v>
      </c>
      <c r="BI72" s="51"/>
      <c r="BJ72" s="50"/>
      <c r="BK72" s="50"/>
      <c r="BL72" s="50"/>
      <c r="BM72" s="50"/>
      <c r="BN72" s="50"/>
      <c r="BO72" s="50"/>
      <c r="BP72" s="50"/>
    </row>
    <row r="73" spans="1:68" s="9" customFormat="1" ht="120">
      <c r="A73" s="13" t="s">
        <v>374</v>
      </c>
      <c r="B73" s="14" t="s">
        <v>45</v>
      </c>
      <c r="C73" s="14" t="s">
        <v>46</v>
      </c>
      <c r="D73" s="14" t="s">
        <v>47</v>
      </c>
      <c r="E73" s="14" t="s">
        <v>292</v>
      </c>
      <c r="F73" s="14" t="s">
        <v>293</v>
      </c>
      <c r="G73" s="14" t="s">
        <v>286</v>
      </c>
      <c r="H73" s="14">
        <v>189</v>
      </c>
      <c r="I73" s="14">
        <v>590</v>
      </c>
      <c r="J73" s="14" t="s">
        <v>73</v>
      </c>
      <c r="K73" s="14" t="s">
        <v>287</v>
      </c>
      <c r="L73" s="14" t="s">
        <v>53</v>
      </c>
      <c r="M73" s="14"/>
      <c r="N73" s="14"/>
      <c r="O73" s="14" t="s">
        <v>54</v>
      </c>
      <c r="P73" s="14" t="s">
        <v>139</v>
      </c>
      <c r="Q73" s="14" t="s">
        <v>375</v>
      </c>
      <c r="R73" s="14" t="s">
        <v>376</v>
      </c>
      <c r="S73" s="14" t="s">
        <v>58</v>
      </c>
      <c r="T73" s="50"/>
      <c r="U73" s="50"/>
      <c r="V73" s="11"/>
      <c r="W73" s="11"/>
      <c r="X73" s="50" t="s">
        <v>377</v>
      </c>
      <c r="Y73" s="26" t="s">
        <v>303</v>
      </c>
      <c r="Z73" s="50"/>
      <c r="AA73" s="50"/>
      <c r="AB73" s="50"/>
      <c r="AC73" s="23"/>
      <c r="AD73" s="23"/>
      <c r="AE73" s="23" t="s">
        <v>54</v>
      </c>
      <c r="AF73" s="23"/>
      <c r="AG73" s="23"/>
      <c r="AH73" s="23"/>
      <c r="AI73" s="23"/>
      <c r="AJ73" s="23" t="s">
        <v>61</v>
      </c>
      <c r="AK73" s="23" t="s">
        <v>101</v>
      </c>
      <c r="AL73" s="50" t="s">
        <v>58</v>
      </c>
      <c r="AM73" s="50" t="s">
        <v>378</v>
      </c>
      <c r="AN73" s="50" t="s">
        <v>54</v>
      </c>
      <c r="AO73" s="50"/>
      <c r="AP73" s="50"/>
      <c r="AQ73" s="50"/>
      <c r="AR73" s="50"/>
      <c r="AS73" s="50"/>
      <c r="AT73" s="50"/>
      <c r="AU73" s="50"/>
      <c r="AV73" s="50"/>
      <c r="AW73" s="50"/>
      <c r="AY73" s="50" t="str">
        <f t="shared" si="7"/>
        <v>Year to Year comparison - CWD (FS189): The number of CWD students who were enrolled at the time of the assessment and who took an ALTASSALTACH assessment in SY 2017-18 is 26.61% different from SY 2016-17. The approximate discrepancy is 3007 students. Please submit a data note explaining the discrepancy if the data are correct or resubmit the data.</v>
      </c>
      <c r="AZ73" s="50" t="str">
        <f t="shared" si="8"/>
        <v>The data has been revised and resubmitted as of 03/04/2019.</v>
      </c>
      <c r="BA73" s="50"/>
      <c r="BB73" s="50" t="s">
        <v>80</v>
      </c>
      <c r="BC73" s="50" t="s">
        <v>2148</v>
      </c>
      <c r="BD73" s="50"/>
      <c r="BE73" s="50" t="s">
        <v>58</v>
      </c>
      <c r="BF73" s="50" t="s">
        <v>125</v>
      </c>
      <c r="BG73" s="50" t="s">
        <v>58</v>
      </c>
      <c r="BH73" s="50" t="str">
        <f t="shared" si="9"/>
        <v>Year to Year comparison - CWD (FS189): The number of CWD students who were enrolled at the time of the assessment and who took an ALTASSALTACH assessment in SY 2017-18 is 26.61% different from SY 2016-17. The approximate discrepancy is 3007 students. Please submit a data note explaining the discrepancy if the data are correct or resubmit the data.</v>
      </c>
      <c r="BI73" s="51"/>
      <c r="BJ73" s="50"/>
      <c r="BK73" s="50"/>
      <c r="BL73" s="50"/>
      <c r="BM73" s="50"/>
      <c r="BN73" s="50"/>
      <c r="BO73" s="50"/>
      <c r="BP73" s="50"/>
    </row>
    <row r="74" spans="1:68" s="9" customFormat="1" ht="173.25" hidden="1">
      <c r="A74" s="13" t="s">
        <v>379</v>
      </c>
      <c r="B74" s="14" t="s">
        <v>45</v>
      </c>
      <c r="C74" s="14" t="s">
        <v>46</v>
      </c>
      <c r="D74" s="14" t="s">
        <v>47</v>
      </c>
      <c r="E74" s="14" t="s">
        <v>292</v>
      </c>
      <c r="F74" s="14" t="s">
        <v>293</v>
      </c>
      <c r="G74" s="13" t="s">
        <v>127</v>
      </c>
      <c r="H74" s="14" t="s">
        <v>380</v>
      </c>
      <c r="I74" s="14" t="s">
        <v>381</v>
      </c>
      <c r="J74" s="14" t="s">
        <v>382</v>
      </c>
      <c r="K74" s="14" t="s">
        <v>130</v>
      </c>
      <c r="L74" s="14" t="s">
        <v>53</v>
      </c>
      <c r="M74" s="14"/>
      <c r="N74" s="14"/>
      <c r="O74" s="14" t="s">
        <v>54</v>
      </c>
      <c r="P74" s="14" t="s">
        <v>383</v>
      </c>
      <c r="Q74" s="14" t="s">
        <v>384</v>
      </c>
      <c r="R74" s="14" t="s">
        <v>301</v>
      </c>
      <c r="S74" s="14" t="s">
        <v>58</v>
      </c>
      <c r="T74" s="50"/>
      <c r="U74" s="50"/>
      <c r="V74" s="11"/>
      <c r="W74" s="11"/>
      <c r="X74" s="50" t="s">
        <v>385</v>
      </c>
      <c r="Y74" s="26" t="s">
        <v>303</v>
      </c>
      <c r="Z74" s="50"/>
      <c r="AA74" s="50"/>
      <c r="AB74" s="50"/>
      <c r="AC74" s="23"/>
      <c r="AD74" s="23"/>
      <c r="AE74" s="23"/>
      <c r="AF74" s="23"/>
      <c r="AG74" s="23"/>
      <c r="AH74" s="23"/>
      <c r="AI74" s="23"/>
      <c r="AJ74" s="23" t="s">
        <v>61</v>
      </c>
      <c r="AK74" s="23" t="s">
        <v>62</v>
      </c>
      <c r="AL74" s="50"/>
      <c r="AM74" s="50"/>
      <c r="AN74" s="50" t="s">
        <v>2145</v>
      </c>
      <c r="AO74" s="50"/>
      <c r="AP74" s="50"/>
      <c r="AQ74" s="50"/>
      <c r="AR74" s="50"/>
      <c r="AS74" s="50"/>
      <c r="AT74" s="50"/>
      <c r="AU74" s="50"/>
      <c r="AV74" s="50"/>
      <c r="AW74" s="50"/>
      <c r="AY74" s="50">
        <f t="shared" si="7"/>
        <v>0</v>
      </c>
      <c r="AZ74" s="50" t="str">
        <f t="shared" si="8"/>
        <v>The data has been revised and resubmitted as of 03/04/2019.</v>
      </c>
      <c r="BA74" s="50"/>
      <c r="BB74" s="50" t="s">
        <v>63</v>
      </c>
      <c r="BC74" s="50" t="s">
        <v>58</v>
      </c>
      <c r="BD74" s="50" t="s">
        <v>62</v>
      </c>
      <c r="BE74" s="50"/>
      <c r="BF74" s="50"/>
      <c r="BG74" s="50"/>
      <c r="BH74" s="50"/>
      <c r="BI74" s="50"/>
      <c r="BJ74" s="50"/>
      <c r="BK74" s="50"/>
      <c r="BL74" s="50"/>
      <c r="BM74" s="50"/>
      <c r="BN74" s="50"/>
      <c r="BO74" s="50"/>
      <c r="BP74" s="50"/>
    </row>
    <row r="75" spans="1:68" s="9" customFormat="1" ht="135">
      <c r="A75" s="13" t="s">
        <v>386</v>
      </c>
      <c r="B75" s="14" t="s">
        <v>45</v>
      </c>
      <c r="C75" s="14" t="s">
        <v>46</v>
      </c>
      <c r="D75" s="14" t="s">
        <v>47</v>
      </c>
      <c r="E75" s="14" t="s">
        <v>292</v>
      </c>
      <c r="F75" s="14" t="s">
        <v>293</v>
      </c>
      <c r="G75" s="13" t="s">
        <v>179</v>
      </c>
      <c r="H75" s="14">
        <v>185</v>
      </c>
      <c r="I75" s="14">
        <v>588</v>
      </c>
      <c r="J75" s="14" t="s">
        <v>73</v>
      </c>
      <c r="K75" s="14" t="s">
        <v>180</v>
      </c>
      <c r="L75" s="14" t="s">
        <v>53</v>
      </c>
      <c r="M75" s="14" t="s">
        <v>54</v>
      </c>
      <c r="N75" s="14"/>
      <c r="O75" s="14"/>
      <c r="P75" s="14" t="s">
        <v>387</v>
      </c>
      <c r="Q75" s="14" t="s">
        <v>56</v>
      </c>
      <c r="R75" s="14" t="s">
        <v>68</v>
      </c>
      <c r="S75" s="14" t="s">
        <v>58</v>
      </c>
      <c r="T75" s="50"/>
      <c r="U75" s="50"/>
      <c r="V75" s="11"/>
      <c r="W75" s="11"/>
      <c r="X75" s="50" t="s">
        <v>388</v>
      </c>
      <c r="Y75" s="26" t="s">
        <v>324</v>
      </c>
      <c r="Z75" s="50"/>
      <c r="AA75" s="50"/>
      <c r="AB75" s="50"/>
      <c r="AC75" s="23" t="s">
        <v>54</v>
      </c>
      <c r="AD75" s="23"/>
      <c r="AE75" s="23"/>
      <c r="AF75" s="23" t="s">
        <v>389</v>
      </c>
      <c r="AG75" s="23" t="s">
        <v>133</v>
      </c>
      <c r="AH75" s="23" t="s">
        <v>133</v>
      </c>
      <c r="AI75" s="23" t="s">
        <v>141</v>
      </c>
      <c r="AJ75" s="23" t="s">
        <v>61</v>
      </c>
      <c r="AK75" s="23" t="s">
        <v>101</v>
      </c>
      <c r="AL75" s="50" t="s">
        <v>69</v>
      </c>
      <c r="AM75" s="50" t="s">
        <v>390</v>
      </c>
      <c r="AN75" s="50" t="s">
        <v>54</v>
      </c>
      <c r="AO75" s="50"/>
      <c r="AP75" s="50"/>
      <c r="AQ75" s="50"/>
      <c r="AR75" s="50"/>
      <c r="AS75" s="50"/>
      <c r="AT75" s="50"/>
      <c r="AU75" s="50"/>
      <c r="AV75" s="50"/>
      <c r="AW75" s="50"/>
      <c r="AY75" s="50" t="str">
        <f t="shared" si="7"/>
        <v>Low Participation Rate (FS185): The participation rate for MAN, FCS, CWD students range from 91.80 to 94.41%. The ESEA, as amended, requires that States annually measure the achievement of not less than 95 percent of all students, and 95 percent of all students in each subgroup of students. Please revise data and resubmit and/or provide an explanatory data note.</v>
      </c>
      <c r="AZ75" s="50" t="str">
        <f t="shared" si="8"/>
        <v>We review the data and the data reported is accurate. The direct funded charters are not included in the LEA counts. Therefore, the LEA-level counts will not match the SEA-level counts.</v>
      </c>
      <c r="BA75" s="50"/>
      <c r="BB75" s="50" t="s">
        <v>80</v>
      </c>
      <c r="BC75" s="50" t="s">
        <v>2151</v>
      </c>
      <c r="BD75" s="50"/>
      <c r="BE75" s="50"/>
      <c r="BF75" s="50"/>
      <c r="BG75" s="50" t="s">
        <v>69</v>
      </c>
      <c r="BH75" s="50" t="str">
        <f t="shared" ref="BH75:BH82" si="10">IF(BG75="Yes",CONCATENATE(AM75,"
ED Note: State indicated that data were correct as reported."), AM75)</f>
        <v>Low Participation Rate (FS185): The participation rate for MAN, FCS, CWD students range from 91.80 to 94.41%.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BI75" s="50" t="s">
        <v>326</v>
      </c>
      <c r="BJ75" s="50"/>
      <c r="BK75" s="50"/>
      <c r="BL75" s="50"/>
      <c r="BM75" s="50"/>
      <c r="BN75" s="50"/>
      <c r="BO75" s="50"/>
      <c r="BP75" s="50"/>
    </row>
    <row r="76" spans="1:68" s="9" customFormat="1" ht="135">
      <c r="A76" s="13" t="s">
        <v>391</v>
      </c>
      <c r="B76" s="14" t="s">
        <v>45</v>
      </c>
      <c r="C76" s="14" t="s">
        <v>46</v>
      </c>
      <c r="D76" s="14" t="s">
        <v>47</v>
      </c>
      <c r="E76" s="14" t="s">
        <v>292</v>
      </c>
      <c r="F76" s="14" t="s">
        <v>293</v>
      </c>
      <c r="G76" s="13" t="s">
        <v>179</v>
      </c>
      <c r="H76" s="14">
        <v>188</v>
      </c>
      <c r="I76" s="14">
        <v>589</v>
      </c>
      <c r="J76" s="14" t="s">
        <v>73</v>
      </c>
      <c r="K76" s="14" t="s">
        <v>180</v>
      </c>
      <c r="L76" s="14" t="s">
        <v>53</v>
      </c>
      <c r="M76" s="14"/>
      <c r="N76" s="14" t="s">
        <v>54</v>
      </c>
      <c r="O76" s="14"/>
      <c r="P76" s="14" t="s">
        <v>392</v>
      </c>
      <c r="Q76" s="14" t="s">
        <v>56</v>
      </c>
      <c r="R76" s="14" t="s">
        <v>68</v>
      </c>
      <c r="S76" s="14" t="s">
        <v>58</v>
      </c>
      <c r="T76" s="7"/>
      <c r="U76" s="50"/>
      <c r="V76" s="50"/>
      <c r="W76" s="50"/>
      <c r="X76" s="7" t="s">
        <v>393</v>
      </c>
      <c r="Y76" s="26" t="s">
        <v>324</v>
      </c>
      <c r="Z76" s="50"/>
      <c r="AA76" s="50"/>
      <c r="AB76" s="50"/>
      <c r="AC76" s="23"/>
      <c r="AD76" s="23" t="s">
        <v>54</v>
      </c>
      <c r="AE76" s="23"/>
      <c r="AF76" s="23" t="s">
        <v>394</v>
      </c>
      <c r="AG76" s="23" t="s">
        <v>133</v>
      </c>
      <c r="AH76" s="23" t="s">
        <v>133</v>
      </c>
      <c r="AI76" s="23" t="s">
        <v>141</v>
      </c>
      <c r="AJ76" s="23" t="s">
        <v>61</v>
      </c>
      <c r="AK76" s="23" t="s">
        <v>101</v>
      </c>
      <c r="AL76" s="50" t="s">
        <v>69</v>
      </c>
      <c r="AM76" s="50" t="s">
        <v>395</v>
      </c>
      <c r="AN76" s="50" t="s">
        <v>54</v>
      </c>
      <c r="AO76" s="50"/>
      <c r="AP76" s="50"/>
      <c r="AQ76" s="50"/>
      <c r="AR76" s="50"/>
      <c r="AS76" s="50"/>
      <c r="AT76" s="50"/>
      <c r="AU76" s="50"/>
      <c r="AV76" s="50"/>
      <c r="AW76" s="50"/>
      <c r="AY76" s="50" t="str">
        <f t="shared" si="7"/>
        <v>Low Participation Rate (FS188): The participation rate for MAN, HOM, FCS, CWD students range from 92.28 to 94.73%. The ESEA, as amended, requires that States annually measure the achievement of not less than 95 percent of all students, and 95 percent of all students in each subgroup of students. Please revise data and resubmit and/or provide an explanatory data note.</v>
      </c>
      <c r="AZ76" s="50" t="str">
        <f t="shared" si="8"/>
        <v>We review the data and the data reported is accurate. The direct funded charters are not included in the LEA counts. Therefore, the LEA-level counts will not match the SEA-level counts.</v>
      </c>
      <c r="BA76" s="50"/>
      <c r="BB76" s="50" t="s">
        <v>80</v>
      </c>
      <c r="BC76" s="50" t="s">
        <v>2151</v>
      </c>
      <c r="BD76" s="50"/>
      <c r="BE76" s="50"/>
      <c r="BF76" s="50"/>
      <c r="BG76" s="50" t="s">
        <v>69</v>
      </c>
      <c r="BH76" s="50" t="str">
        <f t="shared" si="10"/>
        <v>Low Participation Rate (FS188): The participation rate for MAN, HOM, FCS, CWD students range from 92.28 to 94.73%.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BI76" s="50" t="s">
        <v>326</v>
      </c>
      <c r="BJ76" s="50"/>
      <c r="BK76" s="50"/>
      <c r="BL76" s="50"/>
      <c r="BM76" s="50"/>
      <c r="BN76" s="50"/>
      <c r="BO76" s="50"/>
      <c r="BP76" s="50"/>
    </row>
    <row r="77" spans="1:68" s="9" customFormat="1" ht="165">
      <c r="A77" s="13" t="s">
        <v>396</v>
      </c>
      <c r="B77" s="14" t="s">
        <v>45</v>
      </c>
      <c r="C77" s="14" t="s">
        <v>46</v>
      </c>
      <c r="D77" s="14" t="s">
        <v>47</v>
      </c>
      <c r="E77" s="14" t="s">
        <v>292</v>
      </c>
      <c r="F77" s="14" t="s">
        <v>293</v>
      </c>
      <c r="G77" s="17" t="s">
        <v>136</v>
      </c>
      <c r="H77" s="18">
        <v>185</v>
      </c>
      <c r="I77" s="14">
        <v>588</v>
      </c>
      <c r="J77" s="14" t="s">
        <v>73</v>
      </c>
      <c r="K77" s="14" t="s">
        <v>137</v>
      </c>
      <c r="L77" s="14" t="s">
        <v>53</v>
      </c>
      <c r="M77" s="14" t="s">
        <v>54</v>
      </c>
      <c r="N77" s="14"/>
      <c r="O77" s="14"/>
      <c r="P77" s="14" t="s">
        <v>55</v>
      </c>
      <c r="Q77" s="14" t="s">
        <v>56</v>
      </c>
      <c r="R77" s="14" t="s">
        <v>140</v>
      </c>
      <c r="S77" s="14" t="s">
        <v>58</v>
      </c>
      <c r="T77" s="50"/>
      <c r="U77" s="50"/>
      <c r="V77" s="11"/>
      <c r="W77" s="11"/>
      <c r="X77" s="50" t="s">
        <v>398</v>
      </c>
      <c r="Y77" s="26" t="s">
        <v>324</v>
      </c>
      <c r="Z77" s="50"/>
      <c r="AA77" s="50"/>
      <c r="AB77" s="50"/>
      <c r="AC77" s="23" t="s">
        <v>54</v>
      </c>
      <c r="AD77" s="23"/>
      <c r="AE77" s="23"/>
      <c r="AF77" s="14" t="s">
        <v>139</v>
      </c>
      <c r="AG77" s="14" t="s">
        <v>133</v>
      </c>
      <c r="AH77" s="14" t="s">
        <v>140</v>
      </c>
      <c r="AI77" s="14" t="s">
        <v>141</v>
      </c>
      <c r="AJ77" s="23" t="s">
        <v>61</v>
      </c>
      <c r="AK77" s="23" t="s">
        <v>101</v>
      </c>
      <c r="AL77" s="50" t="s">
        <v>69</v>
      </c>
      <c r="AM77" s="50" t="s">
        <v>398</v>
      </c>
      <c r="AN77" s="50" t="s">
        <v>54</v>
      </c>
      <c r="AO77" s="50"/>
      <c r="AP77" s="50"/>
      <c r="AQ77" s="50"/>
      <c r="AR77" s="50"/>
      <c r="AS77" s="50"/>
      <c r="AT77" s="50"/>
      <c r="AU77" s="50"/>
      <c r="AV77" s="50"/>
      <c r="AW77" s="50"/>
      <c r="AY77" s="50" t="str">
        <f t="shared" si="7"/>
        <v>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v>
      </c>
      <c r="AZ77" s="50" t="str">
        <f t="shared" si="8"/>
        <v>We review the data and the data reported is accurate. The direct funded charters are not included in the LEA counts. Therefore, the LEA-level counts will not match the SEA-level counts.</v>
      </c>
      <c r="BA77" s="50"/>
      <c r="BB77" s="50" t="s">
        <v>80</v>
      </c>
      <c r="BC77" s="50"/>
      <c r="BD77" s="50"/>
      <c r="BE77" s="50"/>
      <c r="BF77" s="50"/>
      <c r="BG77" s="50" t="s">
        <v>69</v>
      </c>
      <c r="BH77" s="50" t="str">
        <f t="shared" si="10"/>
        <v>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77" s="50" t="s">
        <v>326</v>
      </c>
      <c r="BJ77" s="50"/>
      <c r="BK77" s="50"/>
      <c r="BL77" s="50"/>
      <c r="BM77" s="50"/>
      <c r="BN77" s="50"/>
      <c r="BO77" s="50"/>
      <c r="BP77" s="50"/>
    </row>
    <row r="78" spans="1:68" s="9" customFormat="1" ht="180">
      <c r="A78" s="13" t="s">
        <v>400</v>
      </c>
      <c r="B78" s="14" t="s">
        <v>45</v>
      </c>
      <c r="C78" s="14" t="s">
        <v>46</v>
      </c>
      <c r="D78" s="14" t="s">
        <v>47</v>
      </c>
      <c r="E78" s="14" t="s">
        <v>292</v>
      </c>
      <c r="F78" s="14" t="s">
        <v>293</v>
      </c>
      <c r="G78" s="17" t="s">
        <v>136</v>
      </c>
      <c r="H78" s="18">
        <v>188</v>
      </c>
      <c r="I78" s="14">
        <v>589</v>
      </c>
      <c r="J78" s="14" t="s">
        <v>73</v>
      </c>
      <c r="K78" s="14" t="s">
        <v>137</v>
      </c>
      <c r="L78" s="14" t="s">
        <v>53</v>
      </c>
      <c r="M78" s="14"/>
      <c r="N78" s="14" t="s">
        <v>54</v>
      </c>
      <c r="O78" s="14"/>
      <c r="P78" s="14" t="s">
        <v>55</v>
      </c>
      <c r="Q78" s="14" t="s">
        <v>56</v>
      </c>
      <c r="R78" s="14" t="s">
        <v>140</v>
      </c>
      <c r="S78" s="14" t="s">
        <v>58</v>
      </c>
      <c r="T78" s="50"/>
      <c r="U78" s="50"/>
      <c r="V78" s="11"/>
      <c r="W78" s="11"/>
      <c r="X78" s="50" t="s">
        <v>402</v>
      </c>
      <c r="Y78" s="26" t="s">
        <v>324</v>
      </c>
      <c r="Z78" s="50"/>
      <c r="AA78" s="50"/>
      <c r="AB78" s="50"/>
      <c r="AC78" s="23"/>
      <c r="AD78" s="23" t="s">
        <v>54</v>
      </c>
      <c r="AE78" s="23"/>
      <c r="AF78" s="14" t="s">
        <v>139</v>
      </c>
      <c r="AG78" s="14" t="s">
        <v>133</v>
      </c>
      <c r="AH78" s="14" t="s">
        <v>140</v>
      </c>
      <c r="AI78" s="14" t="s">
        <v>141</v>
      </c>
      <c r="AJ78" s="23" t="s">
        <v>61</v>
      </c>
      <c r="AK78" s="23" t="s">
        <v>101</v>
      </c>
      <c r="AL78" s="50" t="s">
        <v>69</v>
      </c>
      <c r="AM78" s="50" t="s">
        <v>402</v>
      </c>
      <c r="AN78" s="50" t="s">
        <v>54</v>
      </c>
      <c r="AO78" s="50"/>
      <c r="AP78" s="50"/>
      <c r="AQ78" s="50"/>
      <c r="AR78" s="50"/>
      <c r="AS78" s="50"/>
      <c r="AT78" s="50"/>
      <c r="AU78" s="50"/>
      <c r="AV78" s="50"/>
      <c r="AW78" s="50"/>
      <c r="AY78" s="50" t="str">
        <f t="shared" si="7"/>
        <v xml:space="preserve">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78" s="50" t="str">
        <f t="shared" si="8"/>
        <v>We review the data and the data reported is accurate. The direct funded charters are not included in the LEA counts. Therefore, the LEA-level counts will not match the SEA-level counts.</v>
      </c>
      <c r="BA78" s="50"/>
      <c r="BB78" s="50" t="s">
        <v>80</v>
      </c>
      <c r="BC78" s="50"/>
      <c r="BD78" s="50"/>
      <c r="BE78" s="50"/>
      <c r="BF78" s="50"/>
      <c r="BG78" s="50" t="s">
        <v>69</v>
      </c>
      <c r="BH78" s="50" t="str">
        <f t="shared" si="10"/>
        <v>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78" s="50" t="s">
        <v>326</v>
      </c>
      <c r="BJ78" s="50"/>
      <c r="BK78" s="50"/>
      <c r="BL78" s="50"/>
      <c r="BM78" s="50"/>
      <c r="BN78" s="50"/>
      <c r="BO78" s="50"/>
      <c r="BP78" s="50"/>
    </row>
    <row r="79" spans="1:68" s="9" customFormat="1" ht="165">
      <c r="A79" s="13" t="s">
        <v>403</v>
      </c>
      <c r="B79" s="14" t="s">
        <v>45</v>
      </c>
      <c r="C79" s="14" t="s">
        <v>46</v>
      </c>
      <c r="D79" s="14" t="s">
        <v>47</v>
      </c>
      <c r="E79" s="14" t="s">
        <v>292</v>
      </c>
      <c r="F79" s="14" t="s">
        <v>293</v>
      </c>
      <c r="G79" s="17" t="s">
        <v>136</v>
      </c>
      <c r="H79" s="18">
        <v>189</v>
      </c>
      <c r="I79" s="14">
        <v>590</v>
      </c>
      <c r="J79" s="14" t="s">
        <v>73</v>
      </c>
      <c r="K79" s="14" t="s">
        <v>137</v>
      </c>
      <c r="L79" s="14" t="s">
        <v>53</v>
      </c>
      <c r="M79" s="14"/>
      <c r="N79" s="14"/>
      <c r="O79" s="14" t="s">
        <v>54</v>
      </c>
      <c r="P79" s="14" t="s">
        <v>55</v>
      </c>
      <c r="Q79" s="14" t="s">
        <v>56</v>
      </c>
      <c r="R79" s="14" t="s">
        <v>140</v>
      </c>
      <c r="S79" s="14" t="s">
        <v>58</v>
      </c>
      <c r="T79" s="50"/>
      <c r="U79" s="50"/>
      <c r="V79" s="11"/>
      <c r="W79" s="11"/>
      <c r="X79" s="50" t="s">
        <v>405</v>
      </c>
      <c r="Y79" s="26" t="s">
        <v>303</v>
      </c>
      <c r="Z79" s="50"/>
      <c r="AA79" s="50"/>
      <c r="AB79" s="50"/>
      <c r="AC79" s="23"/>
      <c r="AD79" s="23"/>
      <c r="AE79" s="23" t="s">
        <v>54</v>
      </c>
      <c r="AF79" s="14" t="s">
        <v>139</v>
      </c>
      <c r="AG79" s="14" t="s">
        <v>133</v>
      </c>
      <c r="AH79" s="14" t="s">
        <v>140</v>
      </c>
      <c r="AI79" s="14" t="s">
        <v>141</v>
      </c>
      <c r="AJ79" s="23" t="s">
        <v>61</v>
      </c>
      <c r="AK79" s="23" t="s">
        <v>101</v>
      </c>
      <c r="AL79" s="50" t="s">
        <v>58</v>
      </c>
      <c r="AM79" s="50" t="s">
        <v>405</v>
      </c>
      <c r="AN79" s="50" t="s">
        <v>54</v>
      </c>
      <c r="AO79" s="50"/>
      <c r="AP79" s="50"/>
      <c r="AQ79" s="50"/>
      <c r="AR79" s="50"/>
      <c r="AS79" s="50"/>
      <c r="AT79" s="50"/>
      <c r="AU79" s="50"/>
      <c r="AV79" s="50"/>
      <c r="AW79" s="50"/>
      <c r="AY79" s="50" t="str">
        <f t="shared" si="7"/>
        <v xml:space="preserve">1% CWD Alternate Assessment Participation [SCIENCE]: Students with Disabilities (IDEA) (CWD) taking the alternate assessment based on alternate achievement standards (ALTPARTALTACH) make up 1.07%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79" s="50" t="str">
        <f t="shared" si="8"/>
        <v>The data has been revised and resubmitted as of 03/04/2019.</v>
      </c>
      <c r="BA79" s="50"/>
      <c r="BB79" s="50" t="s">
        <v>80</v>
      </c>
      <c r="BC79" s="50" t="s">
        <v>2148</v>
      </c>
      <c r="BD79" s="50"/>
      <c r="BE79" s="50" t="s">
        <v>58</v>
      </c>
      <c r="BF79" s="50" t="s">
        <v>125</v>
      </c>
      <c r="BG79" s="50" t="s">
        <v>58</v>
      </c>
      <c r="BH79" s="50" t="str">
        <f t="shared" si="10"/>
        <v xml:space="preserve">1% CWD Alternate Assessment Participation [SCIENCE]: Students with Disabilities (IDEA) (CWD) taking the alternate assessment based on alternate achievement standards (ALTPARTALTACH) make up 1.07%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BI79" s="51"/>
      <c r="BJ79" s="50"/>
      <c r="BK79" s="50"/>
      <c r="BL79" s="50"/>
      <c r="BM79" s="50"/>
      <c r="BN79" s="50"/>
      <c r="BO79" s="50"/>
      <c r="BP79" s="50"/>
    </row>
    <row r="80" spans="1:68" s="9" customFormat="1" ht="105">
      <c r="A80" s="13" t="s">
        <v>407</v>
      </c>
      <c r="B80" s="14" t="s">
        <v>45</v>
      </c>
      <c r="C80" s="14" t="s">
        <v>46</v>
      </c>
      <c r="D80" s="14" t="s">
        <v>47</v>
      </c>
      <c r="E80" s="14" t="s">
        <v>408</v>
      </c>
      <c r="F80" s="14" t="s">
        <v>409</v>
      </c>
      <c r="G80" s="13" t="s">
        <v>72</v>
      </c>
      <c r="H80" s="16" t="s">
        <v>84</v>
      </c>
      <c r="I80" s="14" t="s">
        <v>85</v>
      </c>
      <c r="J80" s="14" t="s">
        <v>73</v>
      </c>
      <c r="K80" s="14" t="s">
        <v>74</v>
      </c>
      <c r="L80" s="14" t="s">
        <v>75</v>
      </c>
      <c r="M80" s="14" t="s">
        <v>54</v>
      </c>
      <c r="N80" s="14" t="s">
        <v>54</v>
      </c>
      <c r="O80" s="14"/>
      <c r="P80" s="14" t="s">
        <v>53</v>
      </c>
      <c r="Q80" s="14" t="s">
        <v>76</v>
      </c>
      <c r="R80" s="14" t="s">
        <v>57</v>
      </c>
      <c r="S80" s="14" t="s">
        <v>58</v>
      </c>
      <c r="T80" s="50"/>
      <c r="U80" s="50"/>
      <c r="V80" s="11"/>
      <c r="W80" s="11"/>
      <c r="X80" s="50" t="s">
        <v>410</v>
      </c>
      <c r="Y80" s="26" t="s">
        <v>411</v>
      </c>
      <c r="Z80" s="50"/>
      <c r="AA80" s="50"/>
      <c r="AB80" s="50"/>
      <c r="AC80" s="14" t="s">
        <v>54</v>
      </c>
      <c r="AD80" s="14" t="s">
        <v>54</v>
      </c>
      <c r="AE80" s="23"/>
      <c r="AF80" s="14" t="s">
        <v>53</v>
      </c>
      <c r="AG80" s="23" t="s">
        <v>76</v>
      </c>
      <c r="AH80" s="23" t="s">
        <v>57</v>
      </c>
      <c r="AI80" s="23"/>
      <c r="AJ80" s="23" t="s">
        <v>185</v>
      </c>
      <c r="AK80" s="23" t="s">
        <v>101</v>
      </c>
      <c r="AL80" s="50" t="s">
        <v>69</v>
      </c>
      <c r="AM80" s="50" t="s">
        <v>410</v>
      </c>
      <c r="AN80" s="50" t="s">
        <v>2156</v>
      </c>
      <c r="AO80" s="50"/>
      <c r="AP80" s="50"/>
      <c r="AQ80" s="50"/>
      <c r="AR80" s="50"/>
      <c r="AS80" s="50"/>
      <c r="AT80" s="50"/>
      <c r="AU80" s="50"/>
      <c r="AV80" s="50"/>
      <c r="AW80" s="50"/>
      <c r="AY80" s="50" t="str">
        <f t="shared" si="7"/>
        <v>Missing Data (FS 175/178): Achievement data were not reported for ALTASSALTACH, REGASSWACC, REGASSWOACC [PERF LEVEL 1, 4] for GRADE HS at the SEA, LEA, and School levels. While this may be accurate, it's unusual. Please revise data and resubmit or explain in a data note why these data are accurate.</v>
      </c>
      <c r="AZ80" s="50" t="str">
        <f t="shared" si="8"/>
        <v>This is accurate. There are three performance levels, but there are no students in the lowest level.</v>
      </c>
      <c r="BA80" s="50"/>
      <c r="BB80" s="50" t="s">
        <v>80</v>
      </c>
      <c r="BC80" s="50" t="s">
        <v>58</v>
      </c>
      <c r="BD80" s="50" t="s">
        <v>2146</v>
      </c>
      <c r="BE80" s="50"/>
      <c r="BF80" s="50"/>
      <c r="BG80" s="50" t="s">
        <v>69</v>
      </c>
      <c r="BH80" s="50" t="str">
        <f t="shared" si="10"/>
        <v>Missing Data (FS 175/178): Achievement data were not reported for ALTASSALTACH, REGASSWACC, REGASSWOACC [PERF LEVEL 1, 4] for GRADE HS at the SEA, LEA, and School levels. While this may be accurate, it's unusual. Please revise data and resubmit or explain in a data note why these data are accurate.
ED Note: State indicated that data were correct as reported.</v>
      </c>
      <c r="BI80" s="50" t="s">
        <v>2158</v>
      </c>
      <c r="BJ80" s="50"/>
      <c r="BK80" s="50"/>
      <c r="BL80" s="50"/>
      <c r="BM80" s="50"/>
      <c r="BN80" s="50"/>
      <c r="BO80" s="50"/>
      <c r="BP80" s="50"/>
    </row>
    <row r="81" spans="1:68" s="9" customFormat="1" ht="330">
      <c r="A81" s="13" t="s">
        <v>412</v>
      </c>
      <c r="B81" s="14" t="s">
        <v>45</v>
      </c>
      <c r="C81" s="14" t="s">
        <v>46</v>
      </c>
      <c r="D81" s="14" t="s">
        <v>47</v>
      </c>
      <c r="E81" s="14" t="s">
        <v>408</v>
      </c>
      <c r="F81" s="14" t="s">
        <v>409</v>
      </c>
      <c r="G81" s="13" t="s">
        <v>104</v>
      </c>
      <c r="H81" s="14" t="s">
        <v>157</v>
      </c>
      <c r="I81" s="14" t="s">
        <v>158</v>
      </c>
      <c r="J81" s="14" t="s">
        <v>73</v>
      </c>
      <c r="K81" s="14" t="s">
        <v>107</v>
      </c>
      <c r="L81" s="14" t="s">
        <v>53</v>
      </c>
      <c r="M81" s="14" t="s">
        <v>54</v>
      </c>
      <c r="N81" s="14" t="s">
        <v>54</v>
      </c>
      <c r="O81" s="14" t="s">
        <v>54</v>
      </c>
      <c r="P81" s="14" t="s">
        <v>108</v>
      </c>
      <c r="Q81" s="14" t="s">
        <v>108</v>
      </c>
      <c r="R81" s="14" t="s">
        <v>108</v>
      </c>
      <c r="S81" s="14" t="s">
        <v>108</v>
      </c>
      <c r="T81" s="50"/>
      <c r="U81" s="50"/>
      <c r="V81" s="11"/>
      <c r="W81" s="11"/>
      <c r="X81" s="50" t="s">
        <v>109</v>
      </c>
      <c r="Y81" s="26" t="s">
        <v>413</v>
      </c>
      <c r="Z81" s="50"/>
      <c r="AA81" s="50"/>
      <c r="AB81" s="50"/>
      <c r="AC81" s="23" t="s">
        <v>54</v>
      </c>
      <c r="AD81" s="23" t="s">
        <v>54</v>
      </c>
      <c r="AE81" s="23" t="s">
        <v>54</v>
      </c>
      <c r="AF81" s="14" t="s">
        <v>108</v>
      </c>
      <c r="AG81" s="14" t="s">
        <v>108</v>
      </c>
      <c r="AH81" s="14" t="s">
        <v>108</v>
      </c>
      <c r="AI81" s="14" t="s">
        <v>108</v>
      </c>
      <c r="AJ81" s="23" t="s">
        <v>61</v>
      </c>
      <c r="AK81" s="23" t="s">
        <v>101</v>
      </c>
      <c r="AL81" s="50"/>
      <c r="AM81" s="50" t="s">
        <v>111</v>
      </c>
      <c r="AN81" s="50" t="s">
        <v>54</v>
      </c>
      <c r="AO81" s="50"/>
      <c r="AP81" s="50"/>
      <c r="AQ81" s="50"/>
      <c r="AR81" s="50"/>
      <c r="AS81" s="50"/>
      <c r="AT81" s="50"/>
      <c r="AU81" s="50"/>
      <c r="AV81" s="50"/>
      <c r="AW81" s="50"/>
      <c r="AY81" s="50" t="str">
        <f t="shared" si="7"/>
        <v>A year to year change of more than 200 (count difference) and 10% was identified for at least one subgroup, assessment type, or grade. Please review the CDQR Year to Year tab. Please resubmit SY 2017-18 data or submit a data note to explain why these data are accurate.</v>
      </c>
      <c r="AZ81" s="50" t="str">
        <f t="shared" si="8"/>
        <v>1. The differences in valid scores for RLA and Math in HS are due to the change from reporting 9th grade CMAS to 11th grade SAT. The participation in 11th grade SAT was significantly higher so the number of valid scores increased.                                            2. The decrease in the number of students with accommodations was due to a change in coding that stopped counting some of our accessibility features that do not require an IEP as accommodations. Most impactful would be Text-To-Speech for Math and Sci.                                                 3. The change in Migrant data is due to a change in how that data is collected in the assessment data. Rather than having districts provide the information we are now using the data directly from our migrant education group at the state so it will be more accurate now.                                      4. The Multi-racial group has been increasing in CO for the last 3 years. This could be due to changing population or improvements to how this data is collected.</v>
      </c>
      <c r="BA81" s="50"/>
      <c r="BB81" s="50" t="s">
        <v>80</v>
      </c>
      <c r="BC81" s="50"/>
      <c r="BD81" s="50"/>
      <c r="BE81" s="50" t="s">
        <v>112</v>
      </c>
      <c r="BF81" s="50"/>
      <c r="BG81" s="50" t="s">
        <v>58</v>
      </c>
      <c r="BH81" s="50" t="str">
        <f t="shared" si="10"/>
        <v>A year to year change of more than 200 (count difference) and 10% was identified for at least one subgroup, assessment type, or grade. Please review the CDQR Year to Year tab. Please resubmit SY 2017-18 data or submit a data note to explain why these data are accurate.</v>
      </c>
      <c r="BI81" s="50" t="s">
        <v>2159</v>
      </c>
      <c r="BJ81" s="50"/>
      <c r="BK81" s="50"/>
      <c r="BL81" s="50"/>
      <c r="BM81" s="50"/>
      <c r="BN81" s="50"/>
      <c r="BO81" s="50"/>
      <c r="BP81" s="50"/>
    </row>
    <row r="82" spans="1:68" s="9" customFormat="1" ht="135">
      <c r="A82" s="13" t="s">
        <v>415</v>
      </c>
      <c r="B82" s="14" t="s">
        <v>45</v>
      </c>
      <c r="C82" s="14" t="s">
        <v>46</v>
      </c>
      <c r="D82" s="14" t="s">
        <v>47</v>
      </c>
      <c r="E82" s="14" t="s">
        <v>408</v>
      </c>
      <c r="F82" s="14" t="s">
        <v>409</v>
      </c>
      <c r="G82" s="13" t="s">
        <v>118</v>
      </c>
      <c r="H82" s="14" t="s">
        <v>91</v>
      </c>
      <c r="I82" s="14" t="s">
        <v>92</v>
      </c>
      <c r="J82" s="14" t="s">
        <v>73</v>
      </c>
      <c r="K82" s="14" t="s">
        <v>121</v>
      </c>
      <c r="L82" s="14" t="s">
        <v>53</v>
      </c>
      <c r="M82" s="14" t="s">
        <v>54</v>
      </c>
      <c r="N82" s="14" t="s">
        <v>54</v>
      </c>
      <c r="O82" s="14"/>
      <c r="P82" s="14" t="s">
        <v>108</v>
      </c>
      <c r="Q82" s="14" t="s">
        <v>108</v>
      </c>
      <c r="R82" s="14" t="s">
        <v>108</v>
      </c>
      <c r="S82" s="14" t="s">
        <v>108</v>
      </c>
      <c r="T82" s="50"/>
      <c r="U82" s="50"/>
      <c r="V82" s="11"/>
      <c r="W82" s="11"/>
      <c r="X82" s="50" t="s">
        <v>164</v>
      </c>
      <c r="Y82" s="26" t="s">
        <v>416</v>
      </c>
      <c r="Z82" s="50"/>
      <c r="AA82" s="50"/>
      <c r="AB82" s="50"/>
      <c r="AC82" s="23" t="s">
        <v>54</v>
      </c>
      <c r="AD82" s="23" t="s">
        <v>54</v>
      </c>
      <c r="AE82" s="23"/>
      <c r="AF82" s="14" t="s">
        <v>108</v>
      </c>
      <c r="AG82" s="14" t="s">
        <v>108</v>
      </c>
      <c r="AH82" s="14" t="s">
        <v>108</v>
      </c>
      <c r="AI82" s="14" t="s">
        <v>108</v>
      </c>
      <c r="AJ82" s="23" t="s">
        <v>61</v>
      </c>
      <c r="AK82" s="23" t="s">
        <v>101</v>
      </c>
      <c r="AL82" s="50"/>
      <c r="AM82" s="50" t="s">
        <v>166</v>
      </c>
      <c r="AN82" s="50" t="s">
        <v>54</v>
      </c>
      <c r="AO82" s="50"/>
      <c r="AP82" s="50"/>
      <c r="AQ82" s="50"/>
      <c r="AR82" s="50"/>
      <c r="AS82" s="50"/>
      <c r="AT82" s="50"/>
      <c r="AU82" s="50"/>
      <c r="AV82" s="50"/>
      <c r="AW82" s="50"/>
      <c r="AY82" s="50" t="str">
        <f t="shared" si="7"/>
        <v>A year to year participation rate change of more than 4% was identified for at least one subgroup, assessment type, or grade. Please review the CDQR Year to Year tab. Please resubmit SY 2017-18 data or submit a data note to explain why these data are accurate.</v>
      </c>
      <c r="AZ82" s="50" t="str">
        <f t="shared" si="8"/>
        <v xml:space="preserve">1. The differences in participation for RLA and Math in HS is due to the change from reporting 9th grade CMAS to 11th grade SAT. The participation in 11th grade SAT was significantly higher. The subgroups highlighted had proportionally lower participation than other subgroups in the 9th grade data so they had a higher increase in participation percentage.      </v>
      </c>
      <c r="BA82" s="50"/>
      <c r="BB82" s="50" t="s">
        <v>80</v>
      </c>
      <c r="BC82" s="50"/>
      <c r="BD82" s="50"/>
      <c r="BE82" s="50" t="s">
        <v>112</v>
      </c>
      <c r="BF82" s="50"/>
      <c r="BG82" s="50" t="s">
        <v>58</v>
      </c>
      <c r="BH82" s="50" t="str">
        <f t="shared" si="10"/>
        <v>A year to year participation rate change of more than 4% was identified for at least one subgroup, assessment type, or grade. Please review the CDQR Year to Year tab. Please resubmit SY 2017-18 data or submit a data note to explain why these data are accurate.</v>
      </c>
      <c r="BI82" s="50" t="s">
        <v>417</v>
      </c>
      <c r="BJ82" s="50"/>
      <c r="BK82" s="50"/>
      <c r="BL82" s="50"/>
      <c r="BM82" s="50"/>
      <c r="BN82" s="50"/>
      <c r="BO82" s="50"/>
      <c r="BP82" s="50"/>
    </row>
    <row r="83" spans="1:68" s="9" customFormat="1" ht="126" hidden="1">
      <c r="A83" s="13" t="s">
        <v>418</v>
      </c>
      <c r="B83" s="14" t="s">
        <v>45</v>
      </c>
      <c r="C83" s="14" t="s">
        <v>46</v>
      </c>
      <c r="D83" s="14" t="s">
        <v>47</v>
      </c>
      <c r="E83" s="14" t="s">
        <v>408</v>
      </c>
      <c r="F83" s="14" t="s">
        <v>409</v>
      </c>
      <c r="G83" s="13" t="s">
        <v>179</v>
      </c>
      <c r="H83" s="14">
        <v>185</v>
      </c>
      <c r="I83" s="14">
        <v>588</v>
      </c>
      <c r="J83" s="14" t="s">
        <v>73</v>
      </c>
      <c r="K83" s="14" t="s">
        <v>180</v>
      </c>
      <c r="L83" s="14" t="s">
        <v>53</v>
      </c>
      <c r="M83" s="14" t="s">
        <v>54</v>
      </c>
      <c r="N83" s="14"/>
      <c r="O83" s="14"/>
      <c r="P83" s="14" t="s">
        <v>419</v>
      </c>
      <c r="Q83" s="14" t="s">
        <v>56</v>
      </c>
      <c r="R83" s="14" t="s">
        <v>68</v>
      </c>
      <c r="S83" s="14" t="s">
        <v>58</v>
      </c>
      <c r="T83" s="50"/>
      <c r="U83" s="50"/>
      <c r="V83" s="11"/>
      <c r="W83" s="11"/>
      <c r="X83" s="50" t="s">
        <v>420</v>
      </c>
      <c r="Y83" s="26" t="s">
        <v>421</v>
      </c>
      <c r="Z83" s="50"/>
      <c r="AA83" s="50"/>
      <c r="AB83" s="50"/>
      <c r="AC83" s="23"/>
      <c r="AD83" s="23"/>
      <c r="AE83" s="23"/>
      <c r="AF83" s="23"/>
      <c r="AG83" s="23"/>
      <c r="AH83" s="23"/>
      <c r="AI83" s="23"/>
      <c r="AJ83" s="23" t="s">
        <v>61</v>
      </c>
      <c r="AK83" s="23" t="s">
        <v>62</v>
      </c>
      <c r="AL83" s="50"/>
      <c r="AM83" s="50"/>
      <c r="AN83" s="50" t="s">
        <v>2145</v>
      </c>
      <c r="AO83" s="50"/>
      <c r="AP83" s="50"/>
      <c r="AQ83" s="50"/>
      <c r="AR83" s="50"/>
      <c r="AS83" s="50"/>
      <c r="AT83" s="50"/>
      <c r="AU83" s="50"/>
      <c r="AV83" s="50"/>
      <c r="AW83" s="50"/>
      <c r="AY83" s="50">
        <f t="shared" si="7"/>
        <v>0</v>
      </c>
      <c r="AZ83" s="50" t="str">
        <f t="shared" si="8"/>
        <v>Colorado state statute allows for parents to excuse students from state testing.</v>
      </c>
      <c r="BA83" s="50"/>
      <c r="BB83" s="50" t="s">
        <v>63</v>
      </c>
      <c r="BC83" s="50" t="s">
        <v>58</v>
      </c>
      <c r="BD83" s="50" t="s">
        <v>62</v>
      </c>
      <c r="BE83" s="50"/>
      <c r="BF83" s="50"/>
      <c r="BG83" s="50"/>
      <c r="BH83" s="50"/>
      <c r="BI83" s="50"/>
      <c r="BJ83" s="50"/>
      <c r="BK83" s="50"/>
      <c r="BL83" s="50"/>
      <c r="BM83" s="50"/>
      <c r="BN83" s="50"/>
      <c r="BO83" s="50"/>
      <c r="BP83" s="50"/>
    </row>
    <row r="84" spans="1:68" s="9" customFormat="1" ht="126">
      <c r="A84" s="13" t="s">
        <v>422</v>
      </c>
      <c r="B84" s="14" t="s">
        <v>45</v>
      </c>
      <c r="C84" s="14" t="s">
        <v>46</v>
      </c>
      <c r="D84" s="14" t="s">
        <v>47</v>
      </c>
      <c r="E84" s="14" t="s">
        <v>408</v>
      </c>
      <c r="F84" s="14" t="s">
        <v>409</v>
      </c>
      <c r="G84" s="13" t="s">
        <v>179</v>
      </c>
      <c r="H84" s="14">
        <v>188</v>
      </c>
      <c r="I84" s="14">
        <v>589</v>
      </c>
      <c r="J84" s="14" t="s">
        <v>73</v>
      </c>
      <c r="K84" s="14" t="s">
        <v>180</v>
      </c>
      <c r="L84" s="14" t="s">
        <v>53</v>
      </c>
      <c r="M84" s="14"/>
      <c r="N84" s="14" t="s">
        <v>54</v>
      </c>
      <c r="O84" s="14"/>
      <c r="P84" s="14" t="s">
        <v>423</v>
      </c>
      <c r="Q84" s="14" t="s">
        <v>56</v>
      </c>
      <c r="R84" s="14" t="s">
        <v>68</v>
      </c>
      <c r="S84" s="14" t="s">
        <v>58</v>
      </c>
      <c r="T84" s="50"/>
      <c r="U84" s="50"/>
      <c r="V84" s="11"/>
      <c r="W84" s="11"/>
      <c r="X84" s="50" t="s">
        <v>424</v>
      </c>
      <c r="Y84" s="26" t="s">
        <v>421</v>
      </c>
      <c r="Z84" s="50"/>
      <c r="AA84" s="50"/>
      <c r="AB84" s="50"/>
      <c r="AC84" s="23"/>
      <c r="AD84" s="23" t="s">
        <v>54</v>
      </c>
      <c r="AE84" s="23"/>
      <c r="AF84" s="23" t="s">
        <v>425</v>
      </c>
      <c r="AG84" s="23" t="s">
        <v>133</v>
      </c>
      <c r="AH84" s="23" t="s">
        <v>133</v>
      </c>
      <c r="AI84" s="23" t="s">
        <v>141</v>
      </c>
      <c r="AJ84" s="23" t="s">
        <v>61</v>
      </c>
      <c r="AK84" s="23" t="s">
        <v>101</v>
      </c>
      <c r="AL84" s="50"/>
      <c r="AM84" s="50" t="s">
        <v>426</v>
      </c>
      <c r="AN84" s="50" t="s">
        <v>54</v>
      </c>
      <c r="AO84" s="50"/>
      <c r="AP84" s="50"/>
      <c r="AQ84" s="50"/>
      <c r="AR84" s="50"/>
      <c r="AS84" s="50"/>
      <c r="AT84" s="50"/>
      <c r="AU84" s="50"/>
      <c r="AV84" s="50"/>
      <c r="AW84" s="50"/>
      <c r="AY84" s="50" t="str">
        <f t="shared" si="7"/>
        <v>Low Participation Rate (FS188): The participation rate for ALL STUDENTS, MW, MM, MAN, M, HOM, FCS, F, CWD students range from 87.26 to 94.01%. The ESEA, as amended, requires that States annually measure the achievement of not less than 95 percent of all students, and 95 percent of all students in each subgroup of students. Please revise data and resubmit and/or provide an explanatory data note.</v>
      </c>
      <c r="AZ84" s="50" t="str">
        <f t="shared" si="8"/>
        <v>Colorado state statute allows for parents to excuse students from state testing.</v>
      </c>
      <c r="BA84" s="50"/>
      <c r="BB84" s="50" t="s">
        <v>80</v>
      </c>
      <c r="BC84" s="50" t="s">
        <v>2151</v>
      </c>
      <c r="BD84" s="50"/>
      <c r="BE84" s="50"/>
      <c r="BF84" s="50"/>
      <c r="BG84" s="50" t="s">
        <v>58</v>
      </c>
      <c r="BH84" s="50" t="str">
        <f t="shared" ref="BH84:BH94" si="11">IF(BG84="Yes",CONCATENATE(AM84,"
ED Note: State indicated that data were correct as reported."), AM84)</f>
        <v>Low Participation Rate (FS188): The participation rate for ALL STUDENTS, MW, MM, MAN, M, HOM, FCS, F, CWD students range from 87.26 to 94.01%. The ESEA, as amended, requires that States annually measure the achievement of not less than 95 percent of all students, and 95 percent of all students in each subgroup of students. Please revise data and resubmit and/or provide an explanatory data note.</v>
      </c>
      <c r="BI84" s="50" t="s">
        <v>421</v>
      </c>
      <c r="BJ84" s="50"/>
      <c r="BK84" s="50"/>
      <c r="BL84" s="50"/>
      <c r="BM84" s="50"/>
      <c r="BN84" s="50"/>
      <c r="BO84" s="50"/>
      <c r="BP84" s="50"/>
    </row>
    <row r="85" spans="1:68" s="9" customFormat="1" ht="180">
      <c r="A85" s="13" t="s">
        <v>427</v>
      </c>
      <c r="B85" s="14" t="s">
        <v>45</v>
      </c>
      <c r="C85" s="14" t="s">
        <v>46</v>
      </c>
      <c r="D85" s="14" t="s">
        <v>47</v>
      </c>
      <c r="E85" s="14" t="s">
        <v>408</v>
      </c>
      <c r="F85" s="14" t="s">
        <v>409</v>
      </c>
      <c r="G85" s="17" t="s">
        <v>136</v>
      </c>
      <c r="H85" s="18">
        <v>189</v>
      </c>
      <c r="I85" s="14">
        <v>590</v>
      </c>
      <c r="J85" s="14" t="s">
        <v>73</v>
      </c>
      <c r="K85" s="14" t="s">
        <v>137</v>
      </c>
      <c r="L85" s="14" t="s">
        <v>53</v>
      </c>
      <c r="M85" s="14"/>
      <c r="N85" s="14"/>
      <c r="O85" s="14" t="s">
        <v>54</v>
      </c>
      <c r="P85" s="14" t="s">
        <v>55</v>
      </c>
      <c r="Q85" s="14" t="s">
        <v>56</v>
      </c>
      <c r="R85" s="14" t="s">
        <v>140</v>
      </c>
      <c r="S85" s="14" t="s">
        <v>58</v>
      </c>
      <c r="T85" s="50"/>
      <c r="U85" s="50"/>
      <c r="V85" s="11"/>
      <c r="W85" s="11"/>
      <c r="X85" s="50" t="s">
        <v>428</v>
      </c>
      <c r="Y85" s="26" t="s">
        <v>429</v>
      </c>
      <c r="Z85" s="50"/>
      <c r="AA85" s="50"/>
      <c r="AB85" s="50"/>
      <c r="AC85" s="23"/>
      <c r="AD85" s="23"/>
      <c r="AE85" s="23" t="s">
        <v>54</v>
      </c>
      <c r="AF85" s="14" t="s">
        <v>139</v>
      </c>
      <c r="AG85" s="14" t="s">
        <v>133</v>
      </c>
      <c r="AH85" s="14" t="s">
        <v>140</v>
      </c>
      <c r="AI85" s="14" t="s">
        <v>141</v>
      </c>
      <c r="AJ85" s="23" t="s">
        <v>185</v>
      </c>
      <c r="AK85" s="23" t="s">
        <v>101</v>
      </c>
      <c r="AL85" s="50" t="s">
        <v>69</v>
      </c>
      <c r="AM85" s="50" t="s">
        <v>428</v>
      </c>
      <c r="AN85" s="50" t="s">
        <v>54</v>
      </c>
      <c r="AO85" s="50"/>
      <c r="AP85" s="50"/>
      <c r="AQ85" s="50"/>
      <c r="AR85" s="50"/>
      <c r="AS85" s="50"/>
      <c r="AT85" s="50"/>
      <c r="AU85" s="50"/>
      <c r="AV85" s="50"/>
      <c r="AW85" s="50"/>
      <c r="AY85" s="50" t="str">
        <f t="shared" si="7"/>
        <v>1% CWD Alternate Assessment Participation [SCIENCE]: Students with Disabilities (IDEA) (CWD) taking the alternate assessment based on alternate achievement standards (ALTPARTALTACH) make up 1.05%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85" s="50" t="str">
        <f t="shared" si="8"/>
        <v>This is due to the low participation rates in HS science for the general population impacting the comparison to the Alternate population which has better participation rates.</v>
      </c>
      <c r="BA85" s="50"/>
      <c r="BB85" s="50" t="s">
        <v>80</v>
      </c>
      <c r="BC85" s="50" t="s">
        <v>2148</v>
      </c>
      <c r="BD85" s="50"/>
      <c r="BE85" s="50"/>
      <c r="BF85" s="50"/>
      <c r="BG85" s="50" t="s">
        <v>58</v>
      </c>
      <c r="BH85" s="50" t="str">
        <f t="shared" si="11"/>
        <v>1% CWD Alternate Assessment Participation [SCIENCE]: Students with Disabilities (IDEA) (CWD) taking the alternate assessment based on alternate achievement standards (ALTPARTALTACH) make up 1.05%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BI85" s="50" t="s">
        <v>429</v>
      </c>
      <c r="BJ85" s="50"/>
      <c r="BK85" s="50"/>
      <c r="BL85" s="50"/>
      <c r="BM85" s="50"/>
      <c r="BN85" s="50"/>
      <c r="BO85" s="50"/>
      <c r="BP85" s="50"/>
    </row>
    <row r="86" spans="1:68" s="9" customFormat="1" ht="90">
      <c r="A86" s="13" t="s">
        <v>431</v>
      </c>
      <c r="B86" s="14" t="s">
        <v>45</v>
      </c>
      <c r="C86" s="14" t="s">
        <v>46</v>
      </c>
      <c r="D86" s="14" t="s">
        <v>47</v>
      </c>
      <c r="E86" s="14" t="s">
        <v>432</v>
      </c>
      <c r="F86" s="14" t="s">
        <v>433</v>
      </c>
      <c r="G86" s="13" t="s">
        <v>50</v>
      </c>
      <c r="H86" s="16">
        <v>179</v>
      </c>
      <c r="I86" s="14">
        <v>585</v>
      </c>
      <c r="J86" s="14" t="s">
        <v>51</v>
      </c>
      <c r="K86" s="14" t="s">
        <v>52</v>
      </c>
      <c r="L86" s="14" t="s">
        <v>53</v>
      </c>
      <c r="M86" s="14"/>
      <c r="N86" s="14"/>
      <c r="O86" s="14" t="s">
        <v>54</v>
      </c>
      <c r="P86" s="14" t="s">
        <v>55</v>
      </c>
      <c r="Q86" s="14" t="s">
        <v>56</v>
      </c>
      <c r="R86" s="14" t="s">
        <v>68</v>
      </c>
      <c r="S86" s="14" t="s">
        <v>69</v>
      </c>
      <c r="T86" s="50"/>
      <c r="U86" s="50"/>
      <c r="V86" s="11"/>
      <c r="W86" s="11"/>
      <c r="X86" s="50" t="s">
        <v>435</v>
      </c>
      <c r="Y86" s="26" t="s">
        <v>436</v>
      </c>
      <c r="Z86" s="50"/>
      <c r="AA86" s="50"/>
      <c r="AB86" s="50"/>
      <c r="AC86" s="23"/>
      <c r="AD86" s="23"/>
      <c r="AE86" s="14" t="s">
        <v>54</v>
      </c>
      <c r="AF86" s="14" t="s">
        <v>55</v>
      </c>
      <c r="AG86" s="14" t="s">
        <v>56</v>
      </c>
      <c r="AH86" s="14" t="s">
        <v>68</v>
      </c>
      <c r="AI86" s="23"/>
      <c r="AJ86" s="23" t="s">
        <v>185</v>
      </c>
      <c r="AK86" s="23" t="s">
        <v>101</v>
      </c>
      <c r="AL86" s="50" t="s">
        <v>69</v>
      </c>
      <c r="AM86" s="50" t="s">
        <v>435</v>
      </c>
      <c r="AN86" s="50"/>
      <c r="AO86" s="50"/>
      <c r="AP86" s="50"/>
      <c r="AQ86" s="50"/>
      <c r="AR86" s="50"/>
      <c r="AS86" s="50"/>
      <c r="AT86" s="50"/>
      <c r="AU86" s="50"/>
      <c r="AV86" s="50"/>
      <c r="AW86" s="50"/>
      <c r="AY86" s="50" t="str">
        <f t="shared" si="7"/>
        <v>Missing Data (FS 179): Achievement data for Science were not reported at the SEA, LEA, and School levels. Under the terms of the science assessment waiver, the State is required to provide participation data but not achievement data.  Please submit data or provide an explanation.</v>
      </c>
      <c r="AZ86" s="50" t="str">
        <f t="shared" si="8"/>
        <v>Waiver</v>
      </c>
      <c r="BA86" s="50"/>
      <c r="BB86" s="50" t="s">
        <v>80</v>
      </c>
      <c r="BC86" s="50" t="s">
        <v>2148</v>
      </c>
      <c r="BD86" s="50"/>
      <c r="BE86" s="50"/>
      <c r="BF86" s="50"/>
      <c r="BG86" s="50" t="s">
        <v>58</v>
      </c>
      <c r="BH86" s="50" t="str">
        <f t="shared" si="11"/>
        <v>Missing Data (FS 179): Achievement data for Science were not reported at the SEA, LEA, and School levels. Under the terms of the science assessment waiver, the State is required to provide participation data but not achievement data.  Please submit data or provide an explanation.</v>
      </c>
      <c r="BI86" s="50" t="s">
        <v>436</v>
      </c>
      <c r="BJ86" s="50"/>
      <c r="BK86" s="50"/>
      <c r="BL86" s="50"/>
      <c r="BM86" s="50"/>
      <c r="BN86" s="50"/>
      <c r="BO86" s="50"/>
      <c r="BP86" s="50"/>
    </row>
    <row r="87" spans="1:68" s="9" customFormat="1" ht="270">
      <c r="A87" s="13" t="s">
        <v>438</v>
      </c>
      <c r="B87" s="14" t="s">
        <v>45</v>
      </c>
      <c r="C87" s="14" t="s">
        <v>46</v>
      </c>
      <c r="D87" s="14" t="s">
        <v>47</v>
      </c>
      <c r="E87" s="14" t="s">
        <v>432</v>
      </c>
      <c r="F87" s="14" t="s">
        <v>433</v>
      </c>
      <c r="G87" s="13" t="s">
        <v>439</v>
      </c>
      <c r="H87" s="14" t="s">
        <v>84</v>
      </c>
      <c r="I87" s="14" t="s">
        <v>85</v>
      </c>
      <c r="J87" s="14" t="s">
        <v>440</v>
      </c>
      <c r="K87" s="14" t="s">
        <v>153</v>
      </c>
      <c r="L87" s="14" t="s">
        <v>53</v>
      </c>
      <c r="M87" s="14" t="s">
        <v>54</v>
      </c>
      <c r="N87" s="14" t="s">
        <v>54</v>
      </c>
      <c r="O87" s="14"/>
      <c r="P87" s="14" t="s">
        <v>441</v>
      </c>
      <c r="Q87" s="14" t="s">
        <v>442</v>
      </c>
      <c r="R87" s="14" t="s">
        <v>376</v>
      </c>
      <c r="S87" s="14" t="s">
        <v>58</v>
      </c>
      <c r="T87" s="50"/>
      <c r="U87" s="50"/>
      <c r="V87" s="50"/>
      <c r="W87" s="50"/>
      <c r="X87" s="50" t="s">
        <v>443</v>
      </c>
      <c r="Y87" s="26" t="s">
        <v>444</v>
      </c>
      <c r="Z87" s="50"/>
      <c r="AA87" s="50"/>
      <c r="AB87" s="50"/>
      <c r="AC87" s="14" t="s">
        <v>54</v>
      </c>
      <c r="AD87" s="14" t="s">
        <v>54</v>
      </c>
      <c r="AE87" s="14"/>
      <c r="AF87" s="14" t="s">
        <v>441</v>
      </c>
      <c r="AG87" s="14" t="s">
        <v>442</v>
      </c>
      <c r="AH87" s="14" t="s">
        <v>140</v>
      </c>
      <c r="AI87" s="23"/>
      <c r="AJ87" s="23" t="s">
        <v>185</v>
      </c>
      <c r="AK87" s="23" t="s">
        <v>101</v>
      </c>
      <c r="AL87" s="44" t="s">
        <v>2154</v>
      </c>
      <c r="AM87" s="50" t="s">
        <v>443</v>
      </c>
      <c r="AN87" s="50"/>
      <c r="AO87" s="50"/>
      <c r="AP87" s="50"/>
      <c r="AQ87" s="50"/>
      <c r="AR87" s="50"/>
      <c r="AS87" s="50"/>
      <c r="AT87" s="50"/>
      <c r="AU87" s="50"/>
      <c r="AV87" s="50"/>
      <c r="AW87" s="50"/>
      <c r="AY87" s="50" t="str">
        <f t="shared" si="7"/>
        <v>Achievement SEA to SCH comparison - [MATHEMATICS and READING/LANGUAGE ARTS]: The SEA FS 175 number of students in the ALL, ECODIS, F, M, and MB subgroups who took an ALTASSALTACH assessment and received a valid score in GRADES ALL, 6, 7, 8 is different from the sum of the SCH level counts of students who took an assessment and received a valid score. The GRAND TOTAL SEA number of students in the subgroup who took an ALTASSALTACH assessment for MATHEMATICS and received a valid score is 1329 students (32%) different from the SCH number. Discrepancies in the subgroups range from 260-955 students. 
Similar SEA to SCH discrepancies exist for the FS 178 number of students who took an assessment and received a valid score. Please revise data and resubmit or explain in a data note why these data are accurate.</v>
      </c>
      <c r="AZ87" s="50" t="str">
        <f t="shared" si="8"/>
        <v>programs</v>
      </c>
      <c r="BA87" s="50"/>
      <c r="BB87" s="50" t="s">
        <v>80</v>
      </c>
      <c r="BC87" s="50"/>
      <c r="BD87" s="50"/>
      <c r="BE87" s="50" t="s">
        <v>58</v>
      </c>
      <c r="BF87" s="50" t="s">
        <v>125</v>
      </c>
      <c r="BG87" s="50" t="s">
        <v>58</v>
      </c>
      <c r="BH87" s="50" t="str">
        <f t="shared" si="11"/>
        <v>Achievement SEA to SCH comparison - [MATHEMATICS and READING/LANGUAGE ARTS]: The SEA FS 175 number of students in the ALL, ECODIS, F, M, and MB subgroups who took an ALTASSALTACH assessment and received a valid score in GRADES ALL, 6, 7, 8 is different from the sum of the SCH level counts of students who took an assessment and received a valid score. The GRAND TOTAL SEA number of students in the subgroup who took an ALTASSALTACH assessment for MATHEMATICS and received a valid score is 1329 students (32%) different from the SCH number. Discrepancies in the subgroups range from 260-955 students. 
Similar SEA to SCH discrepancies exist for the FS 178 number of students who took an assessment and received a valid score. Please revise data and resubmit or explain in a data note why these data are accurate.</v>
      </c>
      <c r="BI87" s="51"/>
      <c r="BJ87" s="50"/>
      <c r="BK87" s="50"/>
      <c r="BL87" s="50"/>
      <c r="BM87" s="50"/>
      <c r="BN87" s="50"/>
      <c r="BO87" s="50"/>
      <c r="BP87" s="50"/>
    </row>
    <row r="88" spans="1:68" s="9" customFormat="1" ht="270">
      <c r="A88" s="13" t="s">
        <v>445</v>
      </c>
      <c r="B88" s="14" t="s">
        <v>45</v>
      </c>
      <c r="C88" s="14" t="s">
        <v>46</v>
      </c>
      <c r="D88" s="14" t="s">
        <v>47</v>
      </c>
      <c r="E88" s="14" t="s">
        <v>432</v>
      </c>
      <c r="F88" s="14" t="s">
        <v>433</v>
      </c>
      <c r="G88" s="13" t="s">
        <v>439</v>
      </c>
      <c r="H88" s="14" t="s">
        <v>84</v>
      </c>
      <c r="I88" s="14" t="s">
        <v>85</v>
      </c>
      <c r="J88" s="14" t="s">
        <v>440</v>
      </c>
      <c r="K88" s="14" t="s">
        <v>153</v>
      </c>
      <c r="L88" s="14" t="s">
        <v>53</v>
      </c>
      <c r="M88" s="14" t="s">
        <v>54</v>
      </c>
      <c r="N88" s="14" t="s">
        <v>54</v>
      </c>
      <c r="O88" s="14"/>
      <c r="P88" s="14" t="s">
        <v>139</v>
      </c>
      <c r="Q88" s="14" t="s">
        <v>56</v>
      </c>
      <c r="R88" s="14" t="s">
        <v>68</v>
      </c>
      <c r="S88" s="14" t="s">
        <v>58</v>
      </c>
      <c r="T88" s="50"/>
      <c r="U88" s="50"/>
      <c r="V88" s="50"/>
      <c r="W88" s="50"/>
      <c r="X88" s="50" t="s">
        <v>446</v>
      </c>
      <c r="Y88" s="26" t="s">
        <v>447</v>
      </c>
      <c r="Z88" s="50"/>
      <c r="AA88" s="50"/>
      <c r="AB88" s="50"/>
      <c r="AC88" s="14" t="s">
        <v>54</v>
      </c>
      <c r="AD88" s="14" t="s">
        <v>54</v>
      </c>
      <c r="AE88" s="14"/>
      <c r="AF88" s="14" t="s">
        <v>139</v>
      </c>
      <c r="AG88" s="14" t="s">
        <v>56</v>
      </c>
      <c r="AH88" s="14" t="s">
        <v>68</v>
      </c>
      <c r="AI88" s="23"/>
      <c r="AJ88" s="23" t="s">
        <v>185</v>
      </c>
      <c r="AK88" s="23" t="s">
        <v>101</v>
      </c>
      <c r="AL88" s="44" t="s">
        <v>2154</v>
      </c>
      <c r="AM88" s="50" t="s">
        <v>446</v>
      </c>
      <c r="AN88" s="50"/>
      <c r="AO88" s="50"/>
      <c r="AP88" s="50"/>
      <c r="AQ88" s="50"/>
      <c r="AR88" s="50"/>
      <c r="AS88" s="50"/>
      <c r="AT88" s="50"/>
      <c r="AU88" s="50"/>
      <c r="AV88" s="50"/>
      <c r="AW88" s="50"/>
      <c r="AY88" s="50" t="str">
        <f t="shared" si="7"/>
        <v>Achievement SEA to SCH comparison: The FS 175 SEA number of students in CWD subgroup who took any assessment and received a valid score is different from the sum of the SCH level counts of students. 
SEA to SCH discrepancies by Grade/Assessment Type: 
-GRADE 8/ALL: 628 students, 10%
-GRADE HS/ALL: 862 students, 18%
-GRADE ALL/ALTASSALTACH: 1329 students, 32%
-GRADE 6/ALTASSALTACH: 228 students, 37%
-GRADE 7/ALTASSALTACH: 210 students, 35%
-GRADE 8/ALTASSALTACH: 220 students, 36%
-GRADE HS/REGASSWOACC: 533 students, 17%
Similar SEA to SCH discrepancies exist for the FS 178 number of students who took an assessment and received a valid score. Please revise data and resubmit or explain in a data note why these data are accurate.</v>
      </c>
      <c r="AZ88" s="50" t="str">
        <f t="shared" si="8"/>
        <v>Programs</v>
      </c>
      <c r="BA88" s="50"/>
      <c r="BB88" s="50" t="s">
        <v>80</v>
      </c>
      <c r="BC88" s="50"/>
      <c r="BD88" s="50"/>
      <c r="BE88" s="50" t="s">
        <v>58</v>
      </c>
      <c r="BF88" s="50" t="s">
        <v>125</v>
      </c>
      <c r="BG88" s="50" t="s">
        <v>58</v>
      </c>
      <c r="BH88" s="50" t="str">
        <f t="shared" si="11"/>
        <v>Achievement SEA to SCH comparison: The FS 175 SEA number of students in CWD subgroup who took any assessment and received a valid score is different from the sum of the SCH level counts of students. 
SEA to SCH discrepancies by Grade/Assessment Type: 
-GRADE 8/ALL: 628 students, 10%
-GRADE HS/ALL: 862 students, 18%
-GRADE ALL/ALTASSALTACH: 1329 students, 32%
-GRADE 6/ALTASSALTACH: 228 students, 37%
-GRADE 7/ALTASSALTACH: 210 students, 35%
-GRADE 8/ALTASSALTACH: 220 students, 36%
-GRADE HS/REGASSWOACC: 533 students, 17%
Similar SEA to SCH discrepancies exist for the FS 178 number of students who took an assessment and received a valid score. Please revise data and resubmit or explain in a data note why these data are accurate.</v>
      </c>
      <c r="BI88" s="51"/>
      <c r="BJ88" s="50"/>
      <c r="BK88" s="50"/>
      <c r="BL88" s="50"/>
      <c r="BM88" s="50"/>
      <c r="BN88" s="50"/>
      <c r="BO88" s="50"/>
      <c r="BP88" s="50"/>
    </row>
    <row r="89" spans="1:68" s="9" customFormat="1" ht="255">
      <c r="A89" s="13" t="s">
        <v>448</v>
      </c>
      <c r="B89" s="14" t="s">
        <v>45</v>
      </c>
      <c r="C89" s="14" t="s">
        <v>46</v>
      </c>
      <c r="D89" s="14" t="s">
        <v>47</v>
      </c>
      <c r="E89" s="14" t="s">
        <v>432</v>
      </c>
      <c r="F89" s="14" t="s">
        <v>433</v>
      </c>
      <c r="G89" s="13" t="s">
        <v>439</v>
      </c>
      <c r="H89" s="14" t="s">
        <v>84</v>
      </c>
      <c r="I89" s="14" t="s">
        <v>85</v>
      </c>
      <c r="J89" s="14" t="s">
        <v>440</v>
      </c>
      <c r="K89" s="14" t="s">
        <v>153</v>
      </c>
      <c r="L89" s="14" t="s">
        <v>53</v>
      </c>
      <c r="M89" s="14" t="s">
        <v>54</v>
      </c>
      <c r="N89" s="14" t="s">
        <v>54</v>
      </c>
      <c r="O89" s="14"/>
      <c r="P89" s="14" t="s">
        <v>449</v>
      </c>
      <c r="Q89" s="14" t="s">
        <v>76</v>
      </c>
      <c r="R89" s="14" t="s">
        <v>450</v>
      </c>
      <c r="S89" s="14" t="s">
        <v>58</v>
      </c>
      <c r="T89" s="50"/>
      <c r="U89" s="50"/>
      <c r="V89" s="11"/>
      <c r="W89" s="11"/>
      <c r="X89" s="50" t="s">
        <v>451</v>
      </c>
      <c r="Y89" s="26" t="s">
        <v>447</v>
      </c>
      <c r="Z89" s="50"/>
      <c r="AA89" s="50"/>
      <c r="AB89" s="50"/>
      <c r="AC89" s="14" t="s">
        <v>54</v>
      </c>
      <c r="AD89" s="14" t="s">
        <v>54</v>
      </c>
      <c r="AE89" s="14"/>
      <c r="AF89" s="14" t="s">
        <v>449</v>
      </c>
      <c r="AG89" s="14" t="s">
        <v>76</v>
      </c>
      <c r="AH89" s="14" t="s">
        <v>450</v>
      </c>
      <c r="AI89" s="23"/>
      <c r="AJ89" s="23" t="s">
        <v>185</v>
      </c>
      <c r="AK89" s="23" t="s">
        <v>101</v>
      </c>
      <c r="AL89" s="44" t="s">
        <v>2154</v>
      </c>
      <c r="AM89" s="50" t="s">
        <v>451</v>
      </c>
      <c r="AN89" s="50"/>
      <c r="AO89" s="50"/>
      <c r="AP89" s="50"/>
      <c r="AQ89" s="50"/>
      <c r="AR89" s="50"/>
      <c r="AS89" s="50"/>
      <c r="AT89" s="50"/>
      <c r="AU89" s="50"/>
      <c r="AV89" s="50"/>
      <c r="AW89" s="50"/>
      <c r="AY89" s="50" t="str">
        <f t="shared" si="7"/>
        <v>Achievement SEA to SCH comparison: The FS 175 SEA number of students in ECODIS, M, and MHL subgroups who took a(n) ALL, REGASSWOACC assessment and received a valid score reported for GRADE HS is different from the sum of the SCH level counts of students.
SEA to SCH discrepancies for ALL assessment by Subgroup: 
-ECODIS: 1561 students, 12%
-M: 1984 students, 10%
-MHL: 1162 students, 14%
Similar SEA to SCH discrepancies exist for the FS 178 number of students who took an assessment and received a valid score. Please revise data and resubmit or explain in a data note why these data are accurate.</v>
      </c>
      <c r="AZ89" s="50" t="str">
        <f t="shared" si="8"/>
        <v>Programs</v>
      </c>
      <c r="BA89" s="50"/>
      <c r="BB89" s="50" t="s">
        <v>80</v>
      </c>
      <c r="BC89" s="50"/>
      <c r="BD89" s="50"/>
      <c r="BE89" s="50" t="s">
        <v>58</v>
      </c>
      <c r="BF89" s="50" t="s">
        <v>125</v>
      </c>
      <c r="BG89" s="50" t="s">
        <v>58</v>
      </c>
      <c r="BH89" s="50" t="str">
        <f t="shared" si="11"/>
        <v>Achievement SEA to SCH comparison: The FS 175 SEA number of students in ECODIS, M, and MHL subgroups who took a(n) ALL, REGASSWOACC assessment and received a valid score reported for GRADE HS is different from the sum of the SCH level counts of students.
SEA to SCH discrepancies for ALL assessment by Subgroup: 
-ECODIS: 1561 students, 12%
-M: 1984 students, 10%
-MHL: 1162 students, 14%
Similar SEA to SCH discrepancies exist for the FS 178 number of students who took an assessment and received a valid score. Please revise data and resubmit or explain in a data note why these data are accurate.</v>
      </c>
      <c r="BI89" s="51"/>
      <c r="BJ89" s="50"/>
      <c r="BK89" s="50"/>
      <c r="BL89" s="50"/>
      <c r="BM89" s="50"/>
      <c r="BN89" s="50"/>
      <c r="BO89" s="50"/>
      <c r="BP89" s="50"/>
    </row>
    <row r="90" spans="1:68" s="9" customFormat="1" ht="105">
      <c r="A90" s="13" t="s">
        <v>452</v>
      </c>
      <c r="B90" s="14" t="s">
        <v>45</v>
      </c>
      <c r="C90" s="14" t="s">
        <v>46</v>
      </c>
      <c r="D90" s="14" t="s">
        <v>47</v>
      </c>
      <c r="E90" s="14" t="s">
        <v>432</v>
      </c>
      <c r="F90" s="14" t="s">
        <v>433</v>
      </c>
      <c r="G90" s="13" t="s">
        <v>104</v>
      </c>
      <c r="H90" s="14" t="s">
        <v>198</v>
      </c>
      <c r="I90" s="14" t="s">
        <v>199</v>
      </c>
      <c r="J90" s="14" t="s">
        <v>73</v>
      </c>
      <c r="K90" s="14" t="s">
        <v>107</v>
      </c>
      <c r="L90" s="14" t="s">
        <v>53</v>
      </c>
      <c r="M90" s="14" t="s">
        <v>54</v>
      </c>
      <c r="N90" s="14" t="s">
        <v>54</v>
      </c>
      <c r="O90" s="14"/>
      <c r="P90" s="14" t="s">
        <v>108</v>
      </c>
      <c r="Q90" s="14" t="s">
        <v>108</v>
      </c>
      <c r="R90" s="14" t="s">
        <v>108</v>
      </c>
      <c r="S90" s="14" t="s">
        <v>108</v>
      </c>
      <c r="T90" s="50"/>
      <c r="U90" s="50"/>
      <c r="V90" s="11"/>
      <c r="W90" s="11"/>
      <c r="X90" s="50" t="s">
        <v>109</v>
      </c>
      <c r="Y90" s="26" t="s">
        <v>453</v>
      </c>
      <c r="Z90" s="50"/>
      <c r="AA90" s="50"/>
      <c r="AB90" s="50"/>
      <c r="AC90" s="23" t="s">
        <v>54</v>
      </c>
      <c r="AD90" s="23" t="s">
        <v>54</v>
      </c>
      <c r="AE90" s="23"/>
      <c r="AF90" s="14" t="s">
        <v>108</v>
      </c>
      <c r="AG90" s="14" t="s">
        <v>108</v>
      </c>
      <c r="AH90" s="14" t="s">
        <v>108</v>
      </c>
      <c r="AI90" s="14" t="s">
        <v>108</v>
      </c>
      <c r="AJ90" s="23" t="s">
        <v>185</v>
      </c>
      <c r="AK90" s="23" t="s">
        <v>101</v>
      </c>
      <c r="AL90" s="50"/>
      <c r="AM90" s="50" t="s">
        <v>111</v>
      </c>
      <c r="AN90" s="50" t="s">
        <v>54</v>
      </c>
      <c r="AO90" s="50"/>
      <c r="AP90" s="50"/>
      <c r="AQ90" s="50"/>
      <c r="AR90" s="50"/>
      <c r="AS90" s="50"/>
      <c r="AT90" s="50"/>
      <c r="AU90" s="50"/>
      <c r="AV90" s="50"/>
      <c r="AW90" s="50"/>
      <c r="AY90" s="50" t="str">
        <f t="shared" si="7"/>
        <v>A year to year change of more than 200 (count difference) and 10% was identified for at least one subgroup, assessment type, or grade. Please review the CDQR Year to Year tab. Please resubmit SY 2017-18 data or submit a data note to explain why these data are accurate.</v>
      </c>
      <c r="AZ90" s="50" t="str">
        <f t="shared" si="8"/>
        <v>Data are accurate. Different cohorts of students. Inappropriate to compare across years.</v>
      </c>
      <c r="BA90" s="50"/>
      <c r="BB90" s="50" t="s">
        <v>80</v>
      </c>
      <c r="BC90" s="50"/>
      <c r="BD90" s="50"/>
      <c r="BE90" s="50" t="s">
        <v>112</v>
      </c>
      <c r="BF90" s="50"/>
      <c r="BG90" s="50" t="s">
        <v>69</v>
      </c>
      <c r="BH90" s="50" t="str">
        <f t="shared" si="11"/>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BI90" s="50" t="s">
        <v>2160</v>
      </c>
      <c r="BJ90" s="50"/>
      <c r="BK90" s="50"/>
      <c r="BL90" s="50"/>
      <c r="BM90" s="50"/>
      <c r="BN90" s="50"/>
      <c r="BO90" s="50"/>
      <c r="BP90" s="50"/>
    </row>
    <row r="91" spans="1:68" s="9" customFormat="1" ht="390">
      <c r="A91" s="13" t="s">
        <v>455</v>
      </c>
      <c r="B91" s="14" t="s">
        <v>45</v>
      </c>
      <c r="C91" s="14" t="s">
        <v>46</v>
      </c>
      <c r="D91" s="14" t="s">
        <v>47</v>
      </c>
      <c r="E91" s="14" t="s">
        <v>432</v>
      </c>
      <c r="F91" s="14" t="s">
        <v>433</v>
      </c>
      <c r="G91" s="13" t="s">
        <v>127</v>
      </c>
      <c r="H91" s="14" t="s">
        <v>128</v>
      </c>
      <c r="I91" s="14" t="s">
        <v>129</v>
      </c>
      <c r="J91" s="14" t="s">
        <v>51</v>
      </c>
      <c r="K91" s="14" t="s">
        <v>130</v>
      </c>
      <c r="L91" s="14" t="s">
        <v>53</v>
      </c>
      <c r="M91" s="14"/>
      <c r="N91" s="14" t="s">
        <v>54</v>
      </c>
      <c r="O91" s="14"/>
      <c r="P91" s="14" t="s">
        <v>456</v>
      </c>
      <c r="Q91" s="14" t="s">
        <v>457</v>
      </c>
      <c r="R91" s="14" t="s">
        <v>133</v>
      </c>
      <c r="S91" s="14" t="s">
        <v>58</v>
      </c>
      <c r="T91" s="50"/>
      <c r="U91" s="50"/>
      <c r="V91" s="50"/>
      <c r="W91" s="50"/>
      <c r="X91" s="50" t="s">
        <v>459</v>
      </c>
      <c r="Y91" s="26" t="s">
        <v>460</v>
      </c>
      <c r="Z91" s="50"/>
      <c r="AA91" s="50"/>
      <c r="AB91" s="50"/>
      <c r="AC91" s="23"/>
      <c r="AD91" s="23" t="s">
        <v>54</v>
      </c>
      <c r="AE91" s="23"/>
      <c r="AF91" s="14" t="s">
        <v>456</v>
      </c>
      <c r="AG91" s="14" t="s">
        <v>457</v>
      </c>
      <c r="AH91" s="14" t="s">
        <v>133</v>
      </c>
      <c r="AI91" s="14" t="s">
        <v>58</v>
      </c>
      <c r="AJ91" s="23" t="s">
        <v>185</v>
      </c>
      <c r="AK91" s="23" t="s">
        <v>101</v>
      </c>
      <c r="AL91" s="50"/>
      <c r="AM91" s="50" t="s">
        <v>459</v>
      </c>
      <c r="AN91" s="50"/>
      <c r="AO91" s="50"/>
      <c r="AP91" s="50"/>
      <c r="AQ91" s="50"/>
      <c r="AR91" s="50"/>
      <c r="AS91" s="50"/>
      <c r="AT91" s="50"/>
      <c r="AU91" s="50"/>
      <c r="AV91" s="50"/>
      <c r="AW91" s="50"/>
      <c r="AY91" s="50" t="str">
        <f t="shared" si="7"/>
        <v>Across file comparison: The SEA number of students in the HOM and LEP subgroups who took an assessment and received a valid score for multiple grades across all assessment types (FS 178) is different from the number of students in these subgroups who participated in the assessment (FS 188).
For HOM Students: The SEA GRAND TOTAL number of students in the HOM subgroup who took an assessment and received a valid score (1974 students) (FS 178) does not equal the number of students in the HOM subgroup who participated in the assessment (2460 students) (FS 188). This is a discrepancy of -486 students, or -20%. 
For LEP Students: The SEA GRAND TOTAL number of students in the LEP subgroup who took an assessment and received a valid score (16865 students) (FS 178) does not equal the number of students in the LEP subgroup who participated in the assessment (20503 students) (FS 188). This is a discrepancy of -3638 students, or -18%.
A similar discrepancy exists at the LEA and School levels. Please revise data and resubmit or explain in a data note why these data are accurate.</v>
      </c>
      <c r="AZ91" s="50" t="str">
        <f t="shared" si="8"/>
        <v>these are all Recently Arrived EL students who do not get reported out for performance per ESSA</v>
      </c>
      <c r="BA91" s="50"/>
      <c r="BB91" s="50" t="s">
        <v>80</v>
      </c>
      <c r="BC91" s="50"/>
      <c r="BD91" s="50"/>
      <c r="BE91" s="50"/>
      <c r="BF91" s="50"/>
      <c r="BG91" s="50" t="s">
        <v>58</v>
      </c>
      <c r="BH91" s="50" t="str">
        <f t="shared" si="11"/>
        <v>Across file comparison: The SEA number of students in the HOM and LEP subgroups who took an assessment and received a valid score for multiple grades across all assessment types (FS 178) is different from the number of students in these subgroups who participated in the assessment (FS 188).
For HOM Students: The SEA GRAND TOTAL number of students in the HOM subgroup who took an assessment and received a valid score (1974 students) (FS 178) does not equal the number of students in the HOM subgroup who participated in the assessment (2460 students) (FS 188). This is a discrepancy of -486 students, or -20%. 
For LEP Students: The SEA GRAND TOTAL number of students in the LEP subgroup who took an assessment and received a valid score (16865 students) (FS 178) does not equal the number of students in the LEP subgroup who participated in the assessment (20503 students) (FS 188). This is a discrepancy of -3638 students, or -18%.
A similar discrepancy exists at the LEA and School levels. Please revise data and resubmit or explain in a data note why these data are accurate.</v>
      </c>
      <c r="BI91" s="50" t="s">
        <v>460</v>
      </c>
      <c r="BJ91" s="50"/>
      <c r="BK91" s="50"/>
      <c r="BL91" s="50"/>
      <c r="BM91" s="50"/>
      <c r="BN91" s="50"/>
      <c r="BO91" s="50"/>
      <c r="BP91" s="50"/>
    </row>
    <row r="92" spans="1:68" s="9" customFormat="1" ht="165">
      <c r="A92" s="13" t="s">
        <v>463</v>
      </c>
      <c r="B92" s="14" t="s">
        <v>45</v>
      </c>
      <c r="C92" s="14" t="s">
        <v>46</v>
      </c>
      <c r="D92" s="14" t="s">
        <v>47</v>
      </c>
      <c r="E92" s="14" t="s">
        <v>432</v>
      </c>
      <c r="F92" s="14" t="s">
        <v>433</v>
      </c>
      <c r="G92" s="17" t="s">
        <v>136</v>
      </c>
      <c r="H92" s="18">
        <v>185</v>
      </c>
      <c r="I92" s="14">
        <v>588</v>
      </c>
      <c r="J92" s="14" t="s">
        <v>73</v>
      </c>
      <c r="K92" s="14" t="s">
        <v>137</v>
      </c>
      <c r="L92" s="14" t="s">
        <v>53</v>
      </c>
      <c r="M92" s="14" t="s">
        <v>54</v>
      </c>
      <c r="N92" s="14"/>
      <c r="O92" s="14"/>
      <c r="P92" s="14" t="s">
        <v>55</v>
      </c>
      <c r="Q92" s="14" t="s">
        <v>56</v>
      </c>
      <c r="R92" s="14" t="s">
        <v>140</v>
      </c>
      <c r="S92" s="14" t="s">
        <v>58</v>
      </c>
      <c r="T92" s="50"/>
      <c r="U92" s="50"/>
      <c r="V92" s="11"/>
      <c r="W92" s="11"/>
      <c r="X92" s="50" t="s">
        <v>465</v>
      </c>
      <c r="Y92" s="26" t="s">
        <v>466</v>
      </c>
      <c r="Z92" s="50"/>
      <c r="AA92" s="50"/>
      <c r="AB92" s="50"/>
      <c r="AC92" s="23" t="s">
        <v>54</v>
      </c>
      <c r="AD92" s="23"/>
      <c r="AE92" s="23"/>
      <c r="AF92" s="14" t="s">
        <v>139</v>
      </c>
      <c r="AG92" s="14" t="s">
        <v>133</v>
      </c>
      <c r="AH92" s="14" t="s">
        <v>140</v>
      </c>
      <c r="AI92" s="14" t="s">
        <v>141</v>
      </c>
      <c r="AJ92" s="23" t="s">
        <v>185</v>
      </c>
      <c r="AK92" s="23" t="s">
        <v>101</v>
      </c>
      <c r="AL92" s="50" t="s">
        <v>69</v>
      </c>
      <c r="AM92" s="50" t="s">
        <v>465</v>
      </c>
      <c r="AN92" s="50" t="s">
        <v>54</v>
      </c>
      <c r="AO92" s="50"/>
      <c r="AP92" s="50"/>
      <c r="AQ92" s="50"/>
      <c r="AR92" s="50"/>
      <c r="AS92" s="50"/>
      <c r="AT92" s="50"/>
      <c r="AU92" s="50"/>
      <c r="AV92" s="50"/>
      <c r="AW92" s="50"/>
      <c r="AY92" s="50" t="str">
        <f t="shared" si="7"/>
        <v xml:space="preserve">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92" s="50" t="str">
        <f t="shared" si="8"/>
        <v>The State of Connecticut is aware of 1% rule. Multiple initiatives are in place for the 2018-19 school year to address concerns with the number of students assessed on the alternate assessment based on alternate achievement standards.</v>
      </c>
      <c r="BA92" s="50"/>
      <c r="BB92" s="50" t="s">
        <v>80</v>
      </c>
      <c r="BC92" s="50"/>
      <c r="BD92" s="50"/>
      <c r="BE92" s="50"/>
      <c r="BF92" s="50"/>
      <c r="BG92" s="50" t="s">
        <v>58</v>
      </c>
      <c r="BH92" s="50" t="str">
        <f t="shared" si="11"/>
        <v xml:space="preserve">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BI92" s="50" t="s">
        <v>2161</v>
      </c>
      <c r="BJ92" s="50"/>
      <c r="BK92" s="50"/>
      <c r="BL92" s="50"/>
      <c r="BM92" s="50"/>
      <c r="BN92" s="50"/>
      <c r="BO92" s="50"/>
      <c r="BP92" s="50"/>
    </row>
    <row r="93" spans="1:68" s="9" customFormat="1" ht="165">
      <c r="A93" s="13" t="s">
        <v>467</v>
      </c>
      <c r="B93" s="14" t="s">
        <v>45</v>
      </c>
      <c r="C93" s="14" t="s">
        <v>46</v>
      </c>
      <c r="D93" s="14" t="s">
        <v>47</v>
      </c>
      <c r="E93" s="14" t="s">
        <v>432</v>
      </c>
      <c r="F93" s="14" t="s">
        <v>433</v>
      </c>
      <c r="G93" s="17" t="s">
        <v>136</v>
      </c>
      <c r="H93" s="18">
        <v>188</v>
      </c>
      <c r="I93" s="14">
        <v>589</v>
      </c>
      <c r="J93" s="14" t="s">
        <v>73</v>
      </c>
      <c r="K93" s="14" t="s">
        <v>137</v>
      </c>
      <c r="L93" s="14" t="s">
        <v>53</v>
      </c>
      <c r="M93" s="14"/>
      <c r="N93" s="14" t="s">
        <v>54</v>
      </c>
      <c r="O93" s="14"/>
      <c r="P93" s="14" t="s">
        <v>55</v>
      </c>
      <c r="Q93" s="14" t="s">
        <v>56</v>
      </c>
      <c r="R93" s="14" t="s">
        <v>140</v>
      </c>
      <c r="S93" s="14" t="s">
        <v>58</v>
      </c>
      <c r="T93" s="50"/>
      <c r="U93" s="50"/>
      <c r="V93" s="11"/>
      <c r="W93" s="11"/>
      <c r="X93" s="50" t="s">
        <v>469</v>
      </c>
      <c r="Y93" s="26" t="s">
        <v>466</v>
      </c>
      <c r="Z93" s="50"/>
      <c r="AA93" s="50"/>
      <c r="AB93" s="50"/>
      <c r="AC93" s="23"/>
      <c r="AD93" s="23" t="s">
        <v>54</v>
      </c>
      <c r="AE93" s="23"/>
      <c r="AF93" s="14" t="s">
        <v>139</v>
      </c>
      <c r="AG93" s="14" t="s">
        <v>133</v>
      </c>
      <c r="AH93" s="14" t="s">
        <v>140</v>
      </c>
      <c r="AI93" s="14" t="s">
        <v>141</v>
      </c>
      <c r="AJ93" s="23" t="s">
        <v>185</v>
      </c>
      <c r="AK93" s="23" t="s">
        <v>101</v>
      </c>
      <c r="AL93" s="50" t="s">
        <v>69</v>
      </c>
      <c r="AM93" s="50" t="s">
        <v>469</v>
      </c>
      <c r="AN93" s="50" t="s">
        <v>54</v>
      </c>
      <c r="AO93" s="50"/>
      <c r="AP93" s="50"/>
      <c r="AQ93" s="50"/>
      <c r="AR93" s="50"/>
      <c r="AS93" s="50"/>
      <c r="AT93" s="50"/>
      <c r="AU93" s="50"/>
      <c r="AV93" s="50"/>
      <c r="AW93" s="50"/>
      <c r="AY93" s="50" t="str">
        <f t="shared" si="7"/>
        <v xml:space="preserve">1% CWD Alternate Assessment Participation [READING/LANGUAGE ARTS]: Students with Disabilities (IDEA) (CWD) taking the alternate assessment based on alternate achievement standards (ALTPARTALTACH) make up 1.50%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93" s="50" t="str">
        <f t="shared" si="8"/>
        <v>The State of Connecticut is aware of 1% rule. Multiple initiatives are in place for the 2018-19 school year to address concerns with the number of students assessed on the alternate assessment based on alternate achievement standards.</v>
      </c>
      <c r="BA93" s="50"/>
      <c r="BB93" s="50" t="s">
        <v>80</v>
      </c>
      <c r="BC93" s="50"/>
      <c r="BD93" s="50"/>
      <c r="BE93" s="50"/>
      <c r="BF93" s="50"/>
      <c r="BG93" s="50" t="s">
        <v>58</v>
      </c>
      <c r="BH93" s="50" t="str">
        <f t="shared" si="11"/>
        <v xml:space="preserve">1% CWD Alternate Assessment Participation [READING/LANGUAGE ARTS]: Students with Disabilities (IDEA) (CWD) taking the alternate assessment based on alternate achievement standards (ALTPARTALTACH) make up 1.50%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BI93" s="50" t="s">
        <v>2161</v>
      </c>
      <c r="BJ93" s="50"/>
      <c r="BK93" s="50"/>
      <c r="BL93" s="50"/>
      <c r="BM93" s="50"/>
      <c r="BN93" s="50"/>
      <c r="BO93" s="50"/>
      <c r="BP93" s="50"/>
    </row>
    <row r="94" spans="1:68" s="9" customFormat="1" ht="165">
      <c r="A94" s="13" t="s">
        <v>470</v>
      </c>
      <c r="B94" s="14" t="s">
        <v>45</v>
      </c>
      <c r="C94" s="14" t="s">
        <v>46</v>
      </c>
      <c r="D94" s="14" t="s">
        <v>47</v>
      </c>
      <c r="E94" s="14" t="s">
        <v>432</v>
      </c>
      <c r="F94" s="14" t="s">
        <v>433</v>
      </c>
      <c r="G94" s="17" t="s">
        <v>136</v>
      </c>
      <c r="H94" s="18">
        <v>189</v>
      </c>
      <c r="I94" s="14">
        <v>590</v>
      </c>
      <c r="J94" s="14" t="s">
        <v>73</v>
      </c>
      <c r="K94" s="14" t="s">
        <v>137</v>
      </c>
      <c r="L94" s="14" t="s">
        <v>53</v>
      </c>
      <c r="M94" s="14"/>
      <c r="N94" s="14"/>
      <c r="O94" s="14" t="s">
        <v>54</v>
      </c>
      <c r="P94" s="14" t="s">
        <v>55</v>
      </c>
      <c r="Q94" s="14" t="s">
        <v>56</v>
      </c>
      <c r="R94" s="14" t="s">
        <v>140</v>
      </c>
      <c r="S94" s="14" t="s">
        <v>58</v>
      </c>
      <c r="T94" s="50"/>
      <c r="U94" s="50"/>
      <c r="V94" s="50"/>
      <c r="W94" s="50"/>
      <c r="X94" s="50" t="s">
        <v>472</v>
      </c>
      <c r="Y94" s="26" t="s">
        <v>466</v>
      </c>
      <c r="Z94" s="50"/>
      <c r="AA94" s="50"/>
      <c r="AB94" s="50"/>
      <c r="AC94" s="23"/>
      <c r="AD94" s="23"/>
      <c r="AE94" s="23" t="s">
        <v>54</v>
      </c>
      <c r="AF94" s="14" t="s">
        <v>139</v>
      </c>
      <c r="AG94" s="14" t="s">
        <v>133</v>
      </c>
      <c r="AH94" s="14" t="s">
        <v>140</v>
      </c>
      <c r="AI94" s="14" t="s">
        <v>141</v>
      </c>
      <c r="AJ94" s="23" t="s">
        <v>185</v>
      </c>
      <c r="AK94" s="23" t="s">
        <v>101</v>
      </c>
      <c r="AL94" s="50" t="s">
        <v>69</v>
      </c>
      <c r="AM94" s="50" t="s">
        <v>472</v>
      </c>
      <c r="AN94" s="50" t="s">
        <v>54</v>
      </c>
      <c r="AO94" s="50"/>
      <c r="AP94" s="50"/>
      <c r="AQ94" s="50"/>
      <c r="AR94" s="50"/>
      <c r="AS94" s="50"/>
      <c r="AT94" s="50"/>
      <c r="AU94" s="50"/>
      <c r="AV94" s="50"/>
      <c r="AW94" s="50"/>
      <c r="AY94" s="50" t="str">
        <f t="shared" si="7"/>
        <v xml:space="preserve">1% CWD Alternate Assessment Participation [SCIENCE]: Students with Disabilities (IDEA) (CWD) taking the alternate assessment based on alternate achievement standards (ALTPARTALTACH) make up 1.51%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94" s="50" t="str">
        <f t="shared" si="8"/>
        <v>The State of Connecticut is aware of 1% rule. Multiple initiatives are in place for the 2018-19 school year to address concerns with the number of students assessed on the alternate assessment based on alternate achievement standards.</v>
      </c>
      <c r="BA94" s="50"/>
      <c r="BB94" s="50" t="s">
        <v>80</v>
      </c>
      <c r="BC94" s="50" t="s">
        <v>2148</v>
      </c>
      <c r="BD94" s="50"/>
      <c r="BE94" s="50"/>
      <c r="BF94" s="50"/>
      <c r="BG94" s="50" t="s">
        <v>58</v>
      </c>
      <c r="BH94" s="50" t="str">
        <f t="shared" si="11"/>
        <v xml:space="preserve">1% CWD Alternate Assessment Participation [SCIENCE]: Students with Disabilities (IDEA) (CWD) taking the alternate assessment based on alternate achievement standards (ALTPARTALTACH) make up 1.51%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BI94" s="50" t="s">
        <v>466</v>
      </c>
      <c r="BJ94" s="50"/>
      <c r="BK94" s="50"/>
      <c r="BL94" s="50"/>
      <c r="BM94" s="50"/>
      <c r="BN94" s="50"/>
      <c r="BO94" s="50"/>
      <c r="BP94" s="50"/>
    </row>
    <row r="95" spans="1:68" s="9" customFormat="1" ht="90" hidden="1">
      <c r="A95" s="13" t="s">
        <v>474</v>
      </c>
      <c r="B95" s="14" t="s">
        <v>45</v>
      </c>
      <c r="C95" s="14" t="s">
        <v>46</v>
      </c>
      <c r="D95" s="14" t="s">
        <v>47</v>
      </c>
      <c r="E95" s="14" t="s">
        <v>475</v>
      </c>
      <c r="F95" s="14" t="s">
        <v>476</v>
      </c>
      <c r="G95" s="13" t="s">
        <v>72</v>
      </c>
      <c r="H95" s="16">
        <v>179</v>
      </c>
      <c r="I95" s="14">
        <v>585</v>
      </c>
      <c r="J95" s="14" t="s">
        <v>73</v>
      </c>
      <c r="K95" s="14" t="s">
        <v>74</v>
      </c>
      <c r="L95" s="14" t="s">
        <v>75</v>
      </c>
      <c r="M95" s="14"/>
      <c r="N95" s="14"/>
      <c r="O95" s="14" t="s">
        <v>54</v>
      </c>
      <c r="P95" s="14" t="s">
        <v>53</v>
      </c>
      <c r="Q95" s="14" t="s">
        <v>477</v>
      </c>
      <c r="R95" s="14" t="s">
        <v>478</v>
      </c>
      <c r="S95" s="14" t="s">
        <v>58</v>
      </c>
      <c r="T95" s="50"/>
      <c r="U95" s="50"/>
      <c r="V95" s="11"/>
      <c r="W95" s="11"/>
      <c r="X95" s="50" t="s">
        <v>479</v>
      </c>
      <c r="Y95" s="26" t="s">
        <v>480</v>
      </c>
      <c r="Z95" s="50"/>
      <c r="AA95" s="50"/>
      <c r="AB95" s="50"/>
      <c r="AC95" s="23"/>
      <c r="AD95" s="23"/>
      <c r="AE95" s="14"/>
      <c r="AF95" s="14"/>
      <c r="AG95" s="23"/>
      <c r="AH95" s="23"/>
      <c r="AI95" s="23"/>
      <c r="AJ95" s="23" t="s">
        <v>61</v>
      </c>
      <c r="AK95" s="23" t="s">
        <v>62</v>
      </c>
      <c r="AL95" s="50"/>
      <c r="AM95" s="50"/>
      <c r="AN95" s="50" t="s">
        <v>2145</v>
      </c>
      <c r="AO95" s="50"/>
      <c r="AP95" s="50"/>
      <c r="AQ95" s="50"/>
      <c r="AR95" s="50"/>
      <c r="AS95" s="50"/>
      <c r="AT95" s="50"/>
      <c r="AU95" s="50"/>
      <c r="AV95" s="50"/>
      <c r="AW95" s="50"/>
      <c r="AY95" s="50">
        <f t="shared" si="7"/>
        <v>0</v>
      </c>
      <c r="AZ95" s="50" t="str">
        <f t="shared" si="8"/>
        <v>Data Resubmitted</v>
      </c>
      <c r="BA95" s="50" t="s">
        <v>2162</v>
      </c>
      <c r="BB95" s="50" t="s">
        <v>63</v>
      </c>
      <c r="BC95" s="50" t="s">
        <v>58</v>
      </c>
      <c r="BD95" s="50" t="s">
        <v>62</v>
      </c>
      <c r="BE95" s="50"/>
      <c r="BF95" s="50"/>
      <c r="BG95" s="50"/>
      <c r="BH95" s="50"/>
      <c r="BI95" s="50"/>
      <c r="BJ95" s="50"/>
      <c r="BK95" s="50"/>
      <c r="BL95" s="50"/>
      <c r="BM95" s="50"/>
      <c r="BN95" s="50"/>
      <c r="BO95" s="50"/>
      <c r="BP95" s="50"/>
    </row>
    <row r="96" spans="1:68" s="9" customFormat="1" ht="75" hidden="1">
      <c r="A96" s="13" t="s">
        <v>481</v>
      </c>
      <c r="B96" s="14" t="s">
        <v>45</v>
      </c>
      <c r="C96" s="14" t="s">
        <v>46</v>
      </c>
      <c r="D96" s="14" t="s">
        <v>47</v>
      </c>
      <c r="E96" s="14" t="s">
        <v>475</v>
      </c>
      <c r="F96" s="14" t="s">
        <v>476</v>
      </c>
      <c r="G96" s="13" t="s">
        <v>72</v>
      </c>
      <c r="H96" s="14">
        <v>179</v>
      </c>
      <c r="I96" s="14">
        <v>585</v>
      </c>
      <c r="J96" s="14" t="s">
        <v>73</v>
      </c>
      <c r="K96" s="14" t="s">
        <v>74</v>
      </c>
      <c r="L96" s="14" t="s">
        <v>482</v>
      </c>
      <c r="M96" s="14"/>
      <c r="N96" s="14"/>
      <c r="O96" s="14" t="s">
        <v>54</v>
      </c>
      <c r="P96" s="14" t="s">
        <v>53</v>
      </c>
      <c r="Q96" s="14" t="s">
        <v>483</v>
      </c>
      <c r="R96" s="14" t="s">
        <v>478</v>
      </c>
      <c r="S96" s="14" t="s">
        <v>58</v>
      </c>
      <c r="T96" s="50"/>
      <c r="U96" s="50"/>
      <c r="V96" s="50"/>
      <c r="W96" s="50"/>
      <c r="X96" s="50" t="s">
        <v>484</v>
      </c>
      <c r="Y96" s="26" t="s">
        <v>480</v>
      </c>
      <c r="Z96" s="50"/>
      <c r="AA96" s="50"/>
      <c r="AB96" s="50"/>
      <c r="AC96" s="23"/>
      <c r="AD96" s="23"/>
      <c r="AE96" s="14"/>
      <c r="AF96" s="14"/>
      <c r="AG96" s="23"/>
      <c r="AH96" s="23"/>
      <c r="AI96" s="23"/>
      <c r="AJ96" s="23" t="s">
        <v>61</v>
      </c>
      <c r="AK96" s="23" t="s">
        <v>62</v>
      </c>
      <c r="AL96" s="50"/>
      <c r="AM96" s="50"/>
      <c r="AN96" s="50" t="s">
        <v>2145</v>
      </c>
      <c r="AO96" s="50"/>
      <c r="AP96" s="50"/>
      <c r="AQ96" s="50"/>
      <c r="AR96" s="50"/>
      <c r="AS96" s="50"/>
      <c r="AT96" s="50"/>
      <c r="AU96" s="50"/>
      <c r="AV96" s="50"/>
      <c r="AW96" s="50"/>
      <c r="AY96" s="50">
        <f t="shared" si="7"/>
        <v>0</v>
      </c>
      <c r="AZ96" s="50" t="str">
        <f t="shared" si="8"/>
        <v>Data Resubmitted</v>
      </c>
      <c r="BA96" s="50"/>
      <c r="BB96" s="50" t="s">
        <v>63</v>
      </c>
      <c r="BC96" s="50" t="s">
        <v>58</v>
      </c>
      <c r="BD96" s="50" t="s">
        <v>62</v>
      </c>
      <c r="BE96" s="50"/>
      <c r="BF96" s="50"/>
      <c r="BG96" s="50"/>
      <c r="BH96" s="50"/>
      <c r="BI96" s="50"/>
      <c r="BJ96" s="50"/>
      <c r="BK96" s="50"/>
      <c r="BL96" s="50"/>
      <c r="BM96" s="50"/>
      <c r="BN96" s="50"/>
      <c r="BO96" s="50"/>
      <c r="BP96" s="50"/>
    </row>
    <row r="97" spans="1:68" s="9" customFormat="1" ht="120">
      <c r="A97" s="13" t="s">
        <v>485</v>
      </c>
      <c r="B97" s="14" t="s">
        <v>45</v>
      </c>
      <c r="C97" s="14" t="s">
        <v>46</v>
      </c>
      <c r="D97" s="14" t="s">
        <v>47</v>
      </c>
      <c r="E97" s="14" t="s">
        <v>475</v>
      </c>
      <c r="F97" s="14" t="s">
        <v>476</v>
      </c>
      <c r="G97" s="13" t="s">
        <v>72</v>
      </c>
      <c r="H97" s="14">
        <v>179</v>
      </c>
      <c r="I97" s="14">
        <v>585</v>
      </c>
      <c r="J97" s="14" t="s">
        <v>73</v>
      </c>
      <c r="K97" s="14" t="s">
        <v>74</v>
      </c>
      <c r="L97" s="14" t="s">
        <v>75</v>
      </c>
      <c r="M97" s="14"/>
      <c r="N97" s="14"/>
      <c r="O97" s="14"/>
      <c r="P97" s="14"/>
      <c r="Q97" s="14"/>
      <c r="R97" s="14"/>
      <c r="S97" s="14"/>
      <c r="T97" s="49"/>
      <c r="U97" s="49"/>
      <c r="V97" s="49"/>
      <c r="W97" s="49"/>
      <c r="X97" s="49"/>
      <c r="Y97" s="26" t="s">
        <v>64</v>
      </c>
      <c r="Z97" s="49"/>
      <c r="AA97" s="49"/>
      <c r="AB97" s="49"/>
      <c r="AC97" s="14"/>
      <c r="AD97" s="14"/>
      <c r="AE97" s="14" t="s">
        <v>54</v>
      </c>
      <c r="AF97" s="14" t="s">
        <v>53</v>
      </c>
      <c r="AG97" s="14" t="s">
        <v>486</v>
      </c>
      <c r="AH97" s="14" t="s">
        <v>478</v>
      </c>
      <c r="AI97" s="14"/>
      <c r="AJ97" s="14" t="s">
        <v>61</v>
      </c>
      <c r="AK97" s="14" t="s">
        <v>78</v>
      </c>
      <c r="AL97" s="49"/>
      <c r="AM97" s="50" t="s">
        <v>487</v>
      </c>
      <c r="AN97" s="50"/>
      <c r="AO97" s="50"/>
      <c r="AP97" s="49"/>
      <c r="AQ97" s="49"/>
      <c r="AR97" s="49"/>
      <c r="AS97" s="49"/>
      <c r="AT97" s="49"/>
      <c r="AU97" s="49"/>
      <c r="AV97" s="49"/>
      <c r="AW97" s="49"/>
      <c r="AY97" s="50" t="str">
        <f t="shared" si="7"/>
        <v>Achievement metadata - [SCIENCE]: Achievement data (FS 179) submitted for REGASSWACC, REGASSWOACC [PERF LEVELS 1-4] for GRADES 5, 8, HS; however, EMAPS assessment metadata does not include these GRADES 5, 8, HS/REGASSWACC, REGASSWOACC/LEVELS 1-4 combinations. Zeroes were submitted for these combinations. Please resubmit metadata and/or data to ensure consistency.</v>
      </c>
      <c r="AZ97" s="50" t="str">
        <f t="shared" si="8"/>
        <v/>
      </c>
      <c r="BA97" s="50"/>
      <c r="BB97" s="50" t="s">
        <v>80</v>
      </c>
      <c r="BC97" s="50" t="s">
        <v>58</v>
      </c>
      <c r="BD97" s="50" t="s">
        <v>2146</v>
      </c>
      <c r="BE97" s="50" t="s">
        <v>82</v>
      </c>
      <c r="BF97" s="50" t="s">
        <v>82</v>
      </c>
      <c r="BG97" s="50"/>
      <c r="BH97" s="50" t="str">
        <f>IF(BG97="Yes",CONCATENATE(AM97,"
ED Note: State indicated that data were correct as reported."), AM97)</f>
        <v>Achievement metadata - [SCIENCE]: Achievement data (FS 179) submitted for REGASSWACC, REGASSWOACC [PERF LEVELS 1-4] for GRADES 5, 8, HS; however, EMAPS assessment metadata does not include these GRADES 5, 8, HS/REGASSWACC, REGASSWOACC/LEVELS 1-4 combinations. Zeroes were submitted for these combinations. Please resubmit metadata and/or data to ensure consistency.</v>
      </c>
      <c r="BI97" s="50"/>
      <c r="BJ97" s="50"/>
      <c r="BK97" s="50"/>
      <c r="BL97" s="50"/>
      <c r="BM97" s="50"/>
      <c r="BN97" s="50"/>
      <c r="BO97" s="50"/>
      <c r="BP97" s="50"/>
    </row>
    <row r="98" spans="1:68" s="9" customFormat="1" ht="75" hidden="1">
      <c r="A98" s="13" t="s">
        <v>488</v>
      </c>
      <c r="B98" s="14" t="s">
        <v>45</v>
      </c>
      <c r="C98" s="14" t="s">
        <v>46</v>
      </c>
      <c r="D98" s="14" t="s">
        <v>47</v>
      </c>
      <c r="E98" s="14" t="s">
        <v>475</v>
      </c>
      <c r="F98" s="14" t="s">
        <v>476</v>
      </c>
      <c r="G98" s="13" t="s">
        <v>72</v>
      </c>
      <c r="H98" s="14" t="s">
        <v>84</v>
      </c>
      <c r="I98" s="14" t="s">
        <v>85</v>
      </c>
      <c r="J98" s="14" t="s">
        <v>73</v>
      </c>
      <c r="K98" s="14" t="s">
        <v>74</v>
      </c>
      <c r="L98" s="14" t="s">
        <v>482</v>
      </c>
      <c r="M98" s="14" t="s">
        <v>54</v>
      </c>
      <c r="N98" s="14" t="s">
        <v>54</v>
      </c>
      <c r="O98" s="14"/>
      <c r="P98" s="14" t="s">
        <v>53</v>
      </c>
      <c r="Q98" s="14" t="s">
        <v>489</v>
      </c>
      <c r="R98" s="14" t="s">
        <v>140</v>
      </c>
      <c r="S98" s="14" t="s">
        <v>58</v>
      </c>
      <c r="T98" s="50"/>
      <c r="U98" s="50"/>
      <c r="V98" s="11"/>
      <c r="W98" s="11"/>
      <c r="X98" s="50" t="s">
        <v>490</v>
      </c>
      <c r="Y98" s="26" t="s">
        <v>491</v>
      </c>
      <c r="Z98" s="50"/>
      <c r="AA98" s="50"/>
      <c r="AB98" s="50"/>
      <c r="AC98" s="14"/>
      <c r="AD98" s="14"/>
      <c r="AE98" s="23"/>
      <c r="AF98" s="14"/>
      <c r="AG98" s="23"/>
      <c r="AH98" s="23"/>
      <c r="AI98" s="23"/>
      <c r="AJ98" s="23" t="s">
        <v>61</v>
      </c>
      <c r="AK98" s="23" t="s">
        <v>62</v>
      </c>
      <c r="AL98" s="50"/>
      <c r="AM98" s="50"/>
      <c r="AN98" s="50" t="s">
        <v>2145</v>
      </c>
      <c r="AO98" s="50"/>
      <c r="AP98" s="50"/>
      <c r="AQ98" s="50"/>
      <c r="AR98" s="50"/>
      <c r="AS98" s="50"/>
      <c r="AT98" s="50"/>
      <c r="AU98" s="50"/>
      <c r="AV98" s="50"/>
      <c r="AW98" s="50"/>
      <c r="AY98" s="50">
        <f t="shared" si="7"/>
        <v>0</v>
      </c>
      <c r="AZ98" s="50" t="str">
        <f t="shared" si="8"/>
        <v>Metadata Resubmitted</v>
      </c>
      <c r="BA98" s="50"/>
      <c r="BB98" s="50" t="s">
        <v>63</v>
      </c>
      <c r="BC98" s="50" t="s">
        <v>58</v>
      </c>
      <c r="BD98" s="50" t="s">
        <v>62</v>
      </c>
      <c r="BE98" s="50"/>
      <c r="BF98" s="50"/>
      <c r="BG98" s="50"/>
      <c r="BH98" s="50"/>
      <c r="BI98" s="50"/>
      <c r="BJ98" s="50"/>
      <c r="BK98" s="50"/>
      <c r="BL98" s="50"/>
      <c r="BM98" s="50"/>
      <c r="BN98" s="50"/>
      <c r="BO98" s="50"/>
      <c r="BP98" s="50"/>
    </row>
    <row r="99" spans="1:68" s="9" customFormat="1" ht="135" hidden="1">
      <c r="A99" s="13" t="s">
        <v>492</v>
      </c>
      <c r="B99" s="14" t="s">
        <v>45</v>
      </c>
      <c r="C99" s="14" t="s">
        <v>46</v>
      </c>
      <c r="D99" s="14" t="s">
        <v>47</v>
      </c>
      <c r="E99" s="14" t="s">
        <v>475</v>
      </c>
      <c r="F99" s="14" t="s">
        <v>476</v>
      </c>
      <c r="G99" s="13" t="s">
        <v>72</v>
      </c>
      <c r="H99" s="14" t="s">
        <v>84</v>
      </c>
      <c r="I99" s="14" t="s">
        <v>85</v>
      </c>
      <c r="J99" s="14" t="s">
        <v>73</v>
      </c>
      <c r="K99" s="14" t="s">
        <v>74</v>
      </c>
      <c r="L99" s="14" t="s">
        <v>75</v>
      </c>
      <c r="M99" s="14" t="s">
        <v>54</v>
      </c>
      <c r="N99" s="14" t="s">
        <v>54</v>
      </c>
      <c r="O99" s="14"/>
      <c r="P99" s="14" t="s">
        <v>53</v>
      </c>
      <c r="Q99" s="14" t="s">
        <v>493</v>
      </c>
      <c r="R99" s="14" t="s">
        <v>57</v>
      </c>
      <c r="S99" s="14" t="s">
        <v>58</v>
      </c>
      <c r="T99" s="50"/>
      <c r="U99" s="50"/>
      <c r="V99" s="11"/>
      <c r="W99" s="11"/>
      <c r="X99" s="50" t="s">
        <v>494</v>
      </c>
      <c r="Y99" s="26" t="s">
        <v>491</v>
      </c>
      <c r="Z99" s="50"/>
      <c r="AA99" s="50"/>
      <c r="AB99" s="50"/>
      <c r="AC99" s="14"/>
      <c r="AD99" s="14"/>
      <c r="AE99" s="23"/>
      <c r="AF99" s="14"/>
      <c r="AG99" s="23"/>
      <c r="AH99" s="23"/>
      <c r="AI99" s="23"/>
      <c r="AJ99" s="23" t="s">
        <v>61</v>
      </c>
      <c r="AK99" s="23" t="s">
        <v>62</v>
      </c>
      <c r="AL99" s="50"/>
      <c r="AM99" s="50"/>
      <c r="AN99" s="50" t="s">
        <v>2145</v>
      </c>
      <c r="AO99" s="50"/>
      <c r="AP99" s="50"/>
      <c r="AQ99" s="50"/>
      <c r="AR99" s="50"/>
      <c r="AS99" s="50"/>
      <c r="AT99" s="50"/>
      <c r="AU99" s="50"/>
      <c r="AV99" s="50"/>
      <c r="AW99" s="50"/>
      <c r="AY99" s="50">
        <f t="shared" si="7"/>
        <v>0</v>
      </c>
      <c r="AZ99" s="50" t="str">
        <f t="shared" si="8"/>
        <v>Metadata Resubmitted</v>
      </c>
      <c r="BA99" s="50" t="s">
        <v>2162</v>
      </c>
      <c r="BB99" s="50" t="s">
        <v>63</v>
      </c>
      <c r="BC99" s="50" t="s">
        <v>58</v>
      </c>
      <c r="BD99" s="50" t="s">
        <v>62</v>
      </c>
      <c r="BE99" s="50"/>
      <c r="BF99" s="50"/>
      <c r="BG99" s="50"/>
      <c r="BH99" s="50"/>
      <c r="BI99" s="50"/>
      <c r="BJ99" s="50"/>
      <c r="BK99" s="50"/>
      <c r="BL99" s="50"/>
      <c r="BM99" s="50"/>
      <c r="BN99" s="50"/>
      <c r="BO99" s="50"/>
      <c r="BP99" s="50"/>
    </row>
    <row r="100" spans="1:68" s="9" customFormat="1" ht="105">
      <c r="A100" s="13" t="s">
        <v>495</v>
      </c>
      <c r="B100" s="14" t="s">
        <v>45</v>
      </c>
      <c r="C100" s="14" t="s">
        <v>46</v>
      </c>
      <c r="D100" s="14" t="s">
        <v>47</v>
      </c>
      <c r="E100" s="14" t="s">
        <v>475</v>
      </c>
      <c r="F100" s="14" t="s">
        <v>476</v>
      </c>
      <c r="G100" s="13" t="s">
        <v>88</v>
      </c>
      <c r="H100" s="16">
        <v>189</v>
      </c>
      <c r="I100" s="14">
        <v>590</v>
      </c>
      <c r="J100" s="14" t="s">
        <v>73</v>
      </c>
      <c r="K100" s="14" t="s">
        <v>74</v>
      </c>
      <c r="L100" s="14" t="s">
        <v>269</v>
      </c>
      <c r="M100" s="14"/>
      <c r="N100" s="14"/>
      <c r="O100" s="14" t="s">
        <v>54</v>
      </c>
      <c r="P100" s="14" t="s">
        <v>53</v>
      </c>
      <c r="Q100" s="14" t="s">
        <v>496</v>
      </c>
      <c r="R100" s="14" t="s">
        <v>478</v>
      </c>
      <c r="S100" s="14" t="s">
        <v>58</v>
      </c>
      <c r="T100" s="50"/>
      <c r="U100" s="50"/>
      <c r="V100" s="11"/>
      <c r="W100" s="11"/>
      <c r="X100" s="50" t="s">
        <v>497</v>
      </c>
      <c r="Y100" s="26" t="s">
        <v>480</v>
      </c>
      <c r="Z100" s="50"/>
      <c r="AA100" s="50"/>
      <c r="AB100" s="50"/>
      <c r="AC100" s="23"/>
      <c r="AD100" s="23"/>
      <c r="AE100" s="14" t="s">
        <v>54</v>
      </c>
      <c r="AF100" s="14" t="s">
        <v>53</v>
      </c>
      <c r="AG100" s="23" t="s">
        <v>486</v>
      </c>
      <c r="AH100" s="23" t="s">
        <v>498</v>
      </c>
      <c r="AI100" s="23"/>
      <c r="AJ100" s="23" t="s">
        <v>61</v>
      </c>
      <c r="AK100" s="23" t="s">
        <v>101</v>
      </c>
      <c r="AL100" s="50" t="s">
        <v>58</v>
      </c>
      <c r="AM100" s="50" t="s">
        <v>499</v>
      </c>
      <c r="AN100" s="50" t="s">
        <v>2156</v>
      </c>
      <c r="AO100" s="50"/>
      <c r="AP100" s="50"/>
      <c r="AQ100" s="50"/>
      <c r="AR100" s="50"/>
      <c r="AS100" s="50"/>
      <c r="AT100" s="50"/>
      <c r="AU100" s="50"/>
      <c r="AV100" s="50"/>
      <c r="AW100" s="50"/>
      <c r="AY100" s="50" t="str">
        <f t="shared" si="7"/>
        <v>Participation metadata - [SCIENCE]: No Participation data (FS 189) submitted for REGPARTWACC, REGPARTWOACC for GRADES 5, 8, HS; however, EMAPS assessment metadata indicated GRADES 5, 8, HS/REGPARTWACC, REGPARTWOACC would be submitted. Please resubmit metadata and/or data to ensure consistency.</v>
      </c>
      <c r="AZ100" s="50" t="str">
        <f t="shared" si="8"/>
        <v>Data Resubmitted</v>
      </c>
      <c r="BA100" s="50"/>
      <c r="BB100" s="50" t="s">
        <v>80</v>
      </c>
      <c r="BC100" s="50" t="s">
        <v>2148</v>
      </c>
      <c r="BD100" s="50" t="s">
        <v>125</v>
      </c>
      <c r="BE100" s="50" t="s">
        <v>58</v>
      </c>
      <c r="BF100" s="50" t="s">
        <v>125</v>
      </c>
      <c r="BG100" s="50" t="s">
        <v>58</v>
      </c>
      <c r="BH100" s="50" t="str">
        <f>IF(BG100="Yes",CONCATENATE(AM100,"
ED Note: State indicated that data were correct as reported."), AM100)</f>
        <v>Participation metadata - [SCIENCE]: No Participation data (FS 189) submitted for REGPARTWACC, REGPARTWOACC for GRADES 5, 8, HS; however, EMAPS assessment metadata indicated GRADES 5, 8, HS/REGPARTWACC, REGPARTWOACC would be submitted. Please resubmit metadata and/or data to ensure consistency.</v>
      </c>
      <c r="BI100" s="51"/>
      <c r="BJ100" s="50"/>
      <c r="BK100" s="50"/>
      <c r="BL100" s="50"/>
      <c r="BM100" s="50"/>
      <c r="BN100" s="50"/>
      <c r="BO100" s="50"/>
      <c r="BP100" s="50"/>
    </row>
    <row r="101" spans="1:68" s="9" customFormat="1" ht="75" hidden="1">
      <c r="A101" s="13" t="s">
        <v>500</v>
      </c>
      <c r="B101" s="14" t="s">
        <v>45</v>
      </c>
      <c r="C101" s="14" t="s">
        <v>46</v>
      </c>
      <c r="D101" s="14" t="s">
        <v>47</v>
      </c>
      <c r="E101" s="14" t="s">
        <v>475</v>
      </c>
      <c r="F101" s="14" t="s">
        <v>476</v>
      </c>
      <c r="G101" s="13" t="s">
        <v>88</v>
      </c>
      <c r="H101" s="14" t="s">
        <v>91</v>
      </c>
      <c r="I101" s="14" t="s">
        <v>92</v>
      </c>
      <c r="J101" s="14" t="s">
        <v>73</v>
      </c>
      <c r="K101" s="14" t="s">
        <v>74</v>
      </c>
      <c r="L101" s="14" t="s">
        <v>482</v>
      </c>
      <c r="M101" s="14" t="s">
        <v>54</v>
      </c>
      <c r="N101" s="14" t="s">
        <v>54</v>
      </c>
      <c r="O101" s="14"/>
      <c r="P101" s="14" t="s">
        <v>53</v>
      </c>
      <c r="Q101" s="14" t="s">
        <v>489</v>
      </c>
      <c r="R101" s="14" t="s">
        <v>140</v>
      </c>
      <c r="S101" s="14" t="s">
        <v>58</v>
      </c>
      <c r="T101" s="50"/>
      <c r="U101" s="50"/>
      <c r="V101" s="11"/>
      <c r="W101" s="11"/>
      <c r="X101" s="50" t="s">
        <v>501</v>
      </c>
      <c r="Y101" s="26" t="s">
        <v>491</v>
      </c>
      <c r="Z101" s="50"/>
      <c r="AA101" s="50"/>
      <c r="AB101" s="50"/>
      <c r="AC101" s="14"/>
      <c r="AD101" s="14"/>
      <c r="AE101" s="23"/>
      <c r="AF101" s="14"/>
      <c r="AG101" s="23"/>
      <c r="AH101" s="23"/>
      <c r="AI101" s="23"/>
      <c r="AJ101" s="23" t="s">
        <v>61</v>
      </c>
      <c r="AK101" s="23" t="s">
        <v>62</v>
      </c>
      <c r="AL101" s="50"/>
      <c r="AM101" s="50"/>
      <c r="AN101" s="50" t="s">
        <v>2145</v>
      </c>
      <c r="AO101" s="50"/>
      <c r="AP101" s="50"/>
      <c r="AQ101" s="50"/>
      <c r="AR101" s="50"/>
      <c r="AS101" s="50"/>
      <c r="AT101" s="50"/>
      <c r="AU101" s="50"/>
      <c r="AV101" s="50"/>
      <c r="AW101" s="50"/>
      <c r="AY101" s="50">
        <f t="shared" si="7"/>
        <v>0</v>
      </c>
      <c r="AZ101" s="50" t="str">
        <f t="shared" si="8"/>
        <v>Metadata Resubmitted</v>
      </c>
      <c r="BA101" s="50"/>
      <c r="BB101" s="50" t="s">
        <v>63</v>
      </c>
      <c r="BC101" s="50" t="s">
        <v>58</v>
      </c>
      <c r="BD101" s="50" t="s">
        <v>62</v>
      </c>
      <c r="BE101" s="50"/>
      <c r="BF101" s="50"/>
      <c r="BG101" s="50"/>
      <c r="BH101" s="50"/>
      <c r="BI101" s="50"/>
      <c r="BJ101" s="50"/>
      <c r="BK101" s="50"/>
      <c r="BL101" s="50"/>
      <c r="BM101" s="50"/>
      <c r="BN101" s="50"/>
      <c r="BO101" s="50"/>
      <c r="BP101" s="50"/>
    </row>
    <row r="102" spans="1:68" s="9" customFormat="1" ht="94.5">
      <c r="A102" s="13" t="s">
        <v>502</v>
      </c>
      <c r="B102" s="14" t="s">
        <v>45</v>
      </c>
      <c r="C102" s="14" t="s">
        <v>46</v>
      </c>
      <c r="D102" s="14" t="s">
        <v>47</v>
      </c>
      <c r="E102" s="14" t="s">
        <v>475</v>
      </c>
      <c r="F102" s="14" t="s">
        <v>476</v>
      </c>
      <c r="G102" s="13" t="s">
        <v>95</v>
      </c>
      <c r="H102" s="14" t="s">
        <v>157</v>
      </c>
      <c r="I102" s="14" t="s">
        <v>158</v>
      </c>
      <c r="J102" s="14" t="s">
        <v>51</v>
      </c>
      <c r="K102" s="14" t="s">
        <v>98</v>
      </c>
      <c r="L102" s="14" t="s">
        <v>53</v>
      </c>
      <c r="M102" s="14"/>
      <c r="N102" s="14"/>
      <c r="O102" s="14"/>
      <c r="P102" s="14"/>
      <c r="Q102" s="14"/>
      <c r="R102" s="14"/>
      <c r="S102" s="14"/>
      <c r="T102" s="50"/>
      <c r="U102" s="50"/>
      <c r="V102" s="11"/>
      <c r="W102" s="11"/>
      <c r="X102" s="50"/>
      <c r="Y102" s="26" t="s">
        <v>64</v>
      </c>
      <c r="Z102" s="50"/>
      <c r="AA102" s="50"/>
      <c r="AB102" s="50"/>
      <c r="AC102" s="23" t="s">
        <v>54</v>
      </c>
      <c r="AD102" s="23" t="s">
        <v>54</v>
      </c>
      <c r="AE102" s="23" t="s">
        <v>54</v>
      </c>
      <c r="AF102" s="14" t="s">
        <v>503</v>
      </c>
      <c r="AG102" s="14" t="s">
        <v>56</v>
      </c>
      <c r="AH102" s="14" t="s">
        <v>68</v>
      </c>
      <c r="AI102" s="14"/>
      <c r="AJ102" s="23" t="s">
        <v>61</v>
      </c>
      <c r="AK102" s="23" t="s">
        <v>78</v>
      </c>
      <c r="AL102" s="50"/>
      <c r="AM102" s="50" t="s">
        <v>504</v>
      </c>
      <c r="AN102" s="50"/>
      <c r="AO102" s="50"/>
      <c r="AP102" s="50"/>
      <c r="AQ102" s="50"/>
      <c r="AR102" s="50"/>
      <c r="AS102" s="50"/>
      <c r="AT102" s="50"/>
      <c r="AU102" s="50"/>
      <c r="AV102" s="50"/>
      <c r="AW102" s="50"/>
      <c r="AY102" s="50" t="str">
        <f t="shared" si="7"/>
        <v>Missing Data (175/178/179/185/188/189): Achievement and Participation data for students in the MILCNCTD subgroup for a(n) ALL, ALTASSALTACH, REGASSWACC, REGASSWOACC Assessment Type was not reported at the SEA, LEA, and School levels. Please submit data.</v>
      </c>
      <c r="AZ102" s="50" t="str">
        <f t="shared" si="8"/>
        <v/>
      </c>
      <c r="BA102" s="50"/>
      <c r="BB102" s="50" t="s">
        <v>80</v>
      </c>
      <c r="BC102" s="50"/>
      <c r="BD102" s="50"/>
      <c r="BE102" s="50" t="s">
        <v>82</v>
      </c>
      <c r="BF102" s="50" t="s">
        <v>82</v>
      </c>
      <c r="BG102" s="50"/>
      <c r="BH102" s="50" t="str">
        <f t="shared" ref="BH102:BH105" si="12">IF(BG102="Yes",CONCATENATE(AM102,"
ED Note: State indicated that data were correct as reported."), AM102)</f>
        <v>Missing Data (175/178/179/185/188/189): Achievement and Participation data for students in the MILCNCTD subgroup for a(n) ALL, ALTASSALTACH, REGASSWACC, REGASSWOACC Assessment Type was not reported at the SEA, LEA, and School levels. Please submit data.</v>
      </c>
      <c r="BI102" s="50"/>
      <c r="BJ102" s="50"/>
      <c r="BK102" s="50"/>
      <c r="BL102" s="50"/>
      <c r="BM102" s="50"/>
      <c r="BN102" s="50"/>
      <c r="BO102" s="50"/>
      <c r="BP102" s="50"/>
    </row>
    <row r="103" spans="1:68" s="9" customFormat="1" ht="120">
      <c r="A103" s="13" t="s">
        <v>505</v>
      </c>
      <c r="B103" s="14" t="s">
        <v>45</v>
      </c>
      <c r="C103" s="14" t="s">
        <v>46</v>
      </c>
      <c r="D103" s="14" t="s">
        <v>47</v>
      </c>
      <c r="E103" s="14" t="s">
        <v>475</v>
      </c>
      <c r="F103" s="14" t="s">
        <v>476</v>
      </c>
      <c r="G103" s="13" t="s">
        <v>104</v>
      </c>
      <c r="H103" s="14" t="s">
        <v>157</v>
      </c>
      <c r="I103" s="14" t="s">
        <v>158</v>
      </c>
      <c r="J103" s="14" t="s">
        <v>73</v>
      </c>
      <c r="K103" s="14" t="s">
        <v>107</v>
      </c>
      <c r="L103" s="14" t="s">
        <v>53</v>
      </c>
      <c r="M103" s="14" t="s">
        <v>54</v>
      </c>
      <c r="N103" s="14" t="s">
        <v>54</v>
      </c>
      <c r="O103" s="14" t="s">
        <v>54</v>
      </c>
      <c r="P103" s="14" t="s">
        <v>108</v>
      </c>
      <c r="Q103" s="14" t="s">
        <v>108</v>
      </c>
      <c r="R103" s="14" t="s">
        <v>108</v>
      </c>
      <c r="S103" s="14" t="s">
        <v>108</v>
      </c>
      <c r="T103" s="50"/>
      <c r="U103" s="50"/>
      <c r="V103" s="11"/>
      <c r="W103" s="11"/>
      <c r="X103" s="50" t="s">
        <v>159</v>
      </c>
      <c r="Y103" s="26" t="s">
        <v>480</v>
      </c>
      <c r="Z103" s="50"/>
      <c r="AA103" s="50"/>
      <c r="AB103" s="50"/>
      <c r="AC103" s="23" t="s">
        <v>54</v>
      </c>
      <c r="AD103" s="23" t="s">
        <v>54</v>
      </c>
      <c r="AE103" s="23" t="s">
        <v>54</v>
      </c>
      <c r="AF103" s="14" t="s">
        <v>108</v>
      </c>
      <c r="AG103" s="14" t="s">
        <v>108</v>
      </c>
      <c r="AH103" s="14" t="s">
        <v>108</v>
      </c>
      <c r="AI103" s="14" t="s">
        <v>108</v>
      </c>
      <c r="AJ103" s="23" t="s">
        <v>61</v>
      </c>
      <c r="AK103" s="23" t="s">
        <v>101</v>
      </c>
      <c r="AL103" s="50" t="s">
        <v>58</v>
      </c>
      <c r="AM103" s="50" t="s">
        <v>161</v>
      </c>
      <c r="AN103" s="50" t="s">
        <v>54</v>
      </c>
      <c r="AO103" s="50"/>
      <c r="AP103" s="50"/>
      <c r="AQ103" s="50"/>
      <c r="AR103" s="50"/>
      <c r="AS103" s="50"/>
      <c r="AT103" s="50"/>
      <c r="AU103" s="50"/>
      <c r="AV103" s="50"/>
      <c r="AW103" s="50"/>
      <c r="AY103" s="50" t="str">
        <f t="shared" si="7"/>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103" s="50" t="str">
        <f t="shared" si="8"/>
        <v>Data Resubmitted</v>
      </c>
      <c r="BA103" s="50"/>
      <c r="BB103" s="50" t="s">
        <v>80</v>
      </c>
      <c r="BC103" s="50"/>
      <c r="BD103" s="50"/>
      <c r="BE103" s="50" t="s">
        <v>58</v>
      </c>
      <c r="BF103" s="50" t="s">
        <v>125</v>
      </c>
      <c r="BG103" s="50" t="s">
        <v>58</v>
      </c>
      <c r="BH103" s="50" t="str">
        <f t="shared" si="12"/>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BI103" s="51"/>
      <c r="BJ103" s="50"/>
      <c r="BK103" s="50"/>
      <c r="BL103" s="50"/>
      <c r="BM103" s="50"/>
      <c r="BN103" s="50"/>
      <c r="BO103" s="50"/>
      <c r="BP103" s="50"/>
    </row>
    <row r="104" spans="1:68" s="9" customFormat="1" ht="105">
      <c r="A104" s="13" t="s">
        <v>506</v>
      </c>
      <c r="B104" s="14" t="s">
        <v>45</v>
      </c>
      <c r="C104" s="14" t="s">
        <v>46</v>
      </c>
      <c r="D104" s="14" t="s">
        <v>47</v>
      </c>
      <c r="E104" s="14" t="s">
        <v>475</v>
      </c>
      <c r="F104" s="14" t="s">
        <v>476</v>
      </c>
      <c r="G104" s="13" t="s">
        <v>118</v>
      </c>
      <c r="H104" s="14" t="s">
        <v>105</v>
      </c>
      <c r="I104" s="14" t="s">
        <v>106</v>
      </c>
      <c r="J104" s="14" t="s">
        <v>73</v>
      </c>
      <c r="K104" s="14" t="s">
        <v>121</v>
      </c>
      <c r="L104" s="14" t="s">
        <v>53</v>
      </c>
      <c r="M104" s="14" t="s">
        <v>54</v>
      </c>
      <c r="N104" s="14" t="s">
        <v>54</v>
      </c>
      <c r="O104" s="14" t="s">
        <v>54</v>
      </c>
      <c r="P104" s="14" t="s">
        <v>108</v>
      </c>
      <c r="Q104" s="14" t="s">
        <v>108</v>
      </c>
      <c r="R104" s="14" t="s">
        <v>108</v>
      </c>
      <c r="S104" s="14" t="s">
        <v>108</v>
      </c>
      <c r="T104" s="50"/>
      <c r="U104" s="50"/>
      <c r="V104" s="11"/>
      <c r="W104" s="11"/>
      <c r="X104" s="50" t="s">
        <v>212</v>
      </c>
      <c r="Y104" s="26" t="s">
        <v>480</v>
      </c>
      <c r="Z104" s="50"/>
      <c r="AA104" s="50"/>
      <c r="AB104" s="50"/>
      <c r="AC104" s="23" t="s">
        <v>54</v>
      </c>
      <c r="AD104" s="23" t="s">
        <v>54</v>
      </c>
      <c r="AE104" s="23" t="s">
        <v>54</v>
      </c>
      <c r="AF104" s="14" t="s">
        <v>108</v>
      </c>
      <c r="AG104" s="14" t="s">
        <v>108</v>
      </c>
      <c r="AH104" s="14" t="s">
        <v>108</v>
      </c>
      <c r="AI104" s="14" t="s">
        <v>108</v>
      </c>
      <c r="AJ104" s="23" t="s">
        <v>61</v>
      </c>
      <c r="AK104" s="23" t="s">
        <v>101</v>
      </c>
      <c r="AL104" s="50" t="s">
        <v>58</v>
      </c>
      <c r="AM104" s="50" t="s">
        <v>214</v>
      </c>
      <c r="AN104" s="50" t="s">
        <v>54</v>
      </c>
      <c r="AO104" s="50"/>
      <c r="AP104" s="50"/>
      <c r="AQ104" s="50"/>
      <c r="AR104" s="50"/>
      <c r="AS104" s="50"/>
      <c r="AT104" s="50"/>
      <c r="AU104" s="50"/>
      <c r="AV104" s="50"/>
      <c r="AW104" s="50"/>
      <c r="AY104" s="50" t="str">
        <f t="shared" si="7"/>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104" s="50" t="str">
        <f t="shared" si="8"/>
        <v>Data Resubmitted</v>
      </c>
      <c r="BA104" s="50"/>
      <c r="BB104" s="50" t="s">
        <v>80</v>
      </c>
      <c r="BC104" s="50"/>
      <c r="BD104" s="50"/>
      <c r="BE104" s="50" t="s">
        <v>58</v>
      </c>
      <c r="BF104" s="50" t="s">
        <v>125</v>
      </c>
      <c r="BG104" s="50" t="s">
        <v>58</v>
      </c>
      <c r="BH104" s="50" t="str">
        <f t="shared" si="12"/>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BI104" s="51"/>
      <c r="BJ104" s="50"/>
      <c r="BK104" s="50"/>
      <c r="BL104" s="50"/>
      <c r="BM104" s="50"/>
      <c r="BN104" s="50"/>
      <c r="BO104" s="50"/>
      <c r="BP104" s="50"/>
    </row>
    <row r="105" spans="1:68" s="9" customFormat="1" ht="105">
      <c r="A105" s="13" t="s">
        <v>507</v>
      </c>
      <c r="B105" s="14" t="s">
        <v>45</v>
      </c>
      <c r="C105" s="14" t="s">
        <v>46</v>
      </c>
      <c r="D105" s="14" t="s">
        <v>47</v>
      </c>
      <c r="E105" s="14" t="s">
        <v>475</v>
      </c>
      <c r="F105" s="14" t="s">
        <v>476</v>
      </c>
      <c r="G105" s="14" t="s">
        <v>286</v>
      </c>
      <c r="H105" s="14">
        <v>189</v>
      </c>
      <c r="I105" s="14">
        <v>590</v>
      </c>
      <c r="J105" s="14" t="s">
        <v>73</v>
      </c>
      <c r="K105" s="14" t="s">
        <v>287</v>
      </c>
      <c r="L105" s="14" t="s">
        <v>53</v>
      </c>
      <c r="M105" s="14"/>
      <c r="N105" s="14"/>
      <c r="O105" s="14" t="s">
        <v>54</v>
      </c>
      <c r="P105" s="14" t="s">
        <v>139</v>
      </c>
      <c r="Q105" s="14" t="s">
        <v>375</v>
      </c>
      <c r="R105" s="14" t="s">
        <v>376</v>
      </c>
      <c r="S105" s="14" t="s">
        <v>58</v>
      </c>
      <c r="T105" s="50"/>
      <c r="U105" s="50"/>
      <c r="V105" s="11"/>
      <c r="W105" s="11"/>
      <c r="X105" s="50" t="s">
        <v>508</v>
      </c>
      <c r="Y105" s="26" t="s">
        <v>480</v>
      </c>
      <c r="Z105" s="50"/>
      <c r="AA105" s="50"/>
      <c r="AB105" s="50"/>
      <c r="AC105" s="23"/>
      <c r="AD105" s="23"/>
      <c r="AE105" s="23" t="s">
        <v>54</v>
      </c>
      <c r="AF105" s="23"/>
      <c r="AG105" s="23"/>
      <c r="AH105" s="23"/>
      <c r="AI105" s="23"/>
      <c r="AJ105" s="23" t="s">
        <v>61</v>
      </c>
      <c r="AK105" s="23" t="s">
        <v>101</v>
      </c>
      <c r="AL105" s="50" t="s">
        <v>58</v>
      </c>
      <c r="AM105" s="50" t="s">
        <v>509</v>
      </c>
      <c r="AN105" s="50" t="s">
        <v>54</v>
      </c>
      <c r="AO105" s="50"/>
      <c r="AP105" s="50"/>
      <c r="AQ105" s="50"/>
      <c r="AR105" s="50"/>
      <c r="AS105" s="50"/>
      <c r="AT105" s="50"/>
      <c r="AU105" s="50"/>
      <c r="AV105" s="50"/>
      <c r="AW105" s="50"/>
      <c r="AY105" s="50" t="str">
        <f t="shared" si="7"/>
        <v>Year to Year comparison - CWD (FS189): The number of CWD students who were enrolled at the time of the assessment and who took an ALTASSALTACH assessment in SY 2017-18 is -100.00% different from SY 2016-17. The approximate discrepancy is 466 students. Please submit a data note explaining the discrepancy if the data are correct or resubmit the data.</v>
      </c>
      <c r="AZ105" s="50" t="str">
        <f t="shared" si="8"/>
        <v>Data Resubmitted</v>
      </c>
      <c r="BA105" s="50"/>
      <c r="BB105" s="50" t="s">
        <v>80</v>
      </c>
      <c r="BC105" s="50" t="s">
        <v>2148</v>
      </c>
      <c r="BD105" s="50"/>
      <c r="BE105" s="50" t="s">
        <v>58</v>
      </c>
      <c r="BF105" s="50" t="s">
        <v>125</v>
      </c>
      <c r="BG105" s="50" t="s">
        <v>58</v>
      </c>
      <c r="BH105" s="50" t="str">
        <f t="shared" si="12"/>
        <v>Year to Year comparison - CWD (FS189): The number of CWD students who were enrolled at the time of the assessment and who took an ALTASSALTACH assessment in SY 2017-18 is -100.00% different from SY 2016-17. The approximate discrepancy is 466 students. Please submit a data note explaining the discrepancy if the data are correct or resubmit the data.</v>
      </c>
      <c r="BI105" s="51"/>
      <c r="BJ105" s="50"/>
      <c r="BK105" s="50"/>
      <c r="BL105" s="50"/>
      <c r="BM105" s="50"/>
      <c r="BN105" s="50"/>
      <c r="BO105" s="50"/>
      <c r="BP105" s="50"/>
    </row>
    <row r="106" spans="1:68" s="9" customFormat="1" ht="225" hidden="1">
      <c r="A106" s="13" t="s">
        <v>510</v>
      </c>
      <c r="B106" s="14" t="s">
        <v>45</v>
      </c>
      <c r="C106" s="14" t="s">
        <v>46</v>
      </c>
      <c r="D106" s="14" t="s">
        <v>47</v>
      </c>
      <c r="E106" s="14" t="s">
        <v>475</v>
      </c>
      <c r="F106" s="14" t="s">
        <v>476</v>
      </c>
      <c r="G106" s="13" t="s">
        <v>127</v>
      </c>
      <c r="H106" s="14" t="s">
        <v>198</v>
      </c>
      <c r="I106" s="14" t="s">
        <v>199</v>
      </c>
      <c r="J106" s="14" t="s">
        <v>51</v>
      </c>
      <c r="K106" s="14" t="s">
        <v>130</v>
      </c>
      <c r="L106" s="14" t="s">
        <v>53</v>
      </c>
      <c r="M106" s="14" t="s">
        <v>54</v>
      </c>
      <c r="N106" s="14" t="s">
        <v>54</v>
      </c>
      <c r="O106" s="14"/>
      <c r="P106" s="14" t="s">
        <v>281</v>
      </c>
      <c r="Q106" s="14" t="s">
        <v>511</v>
      </c>
      <c r="R106" s="14" t="s">
        <v>333</v>
      </c>
      <c r="S106" s="14" t="s">
        <v>58</v>
      </c>
      <c r="T106" s="50"/>
      <c r="U106" s="50"/>
      <c r="V106" s="11"/>
      <c r="W106" s="11"/>
      <c r="X106" s="50" t="s">
        <v>512</v>
      </c>
      <c r="Y106" s="26" t="s">
        <v>480</v>
      </c>
      <c r="Z106" s="50"/>
      <c r="AA106" s="50"/>
      <c r="AB106" s="50"/>
      <c r="AC106" s="23"/>
      <c r="AD106" s="23"/>
      <c r="AE106" s="23"/>
      <c r="AF106" s="23"/>
      <c r="AG106" s="23"/>
      <c r="AH106" s="23"/>
      <c r="AI106" s="23"/>
      <c r="AJ106" s="23" t="s">
        <v>61</v>
      </c>
      <c r="AK106" s="23" t="s">
        <v>62</v>
      </c>
      <c r="AL106" s="50"/>
      <c r="AM106" s="50"/>
      <c r="AN106" s="50" t="s">
        <v>2145</v>
      </c>
      <c r="AO106" s="50"/>
      <c r="AP106" s="50"/>
      <c r="AQ106" s="50"/>
      <c r="AR106" s="50"/>
      <c r="AS106" s="50"/>
      <c r="AT106" s="50"/>
      <c r="AU106" s="50"/>
      <c r="AV106" s="50"/>
      <c r="AW106" s="50"/>
      <c r="AY106" s="50">
        <f t="shared" si="7"/>
        <v>0</v>
      </c>
      <c r="AZ106" s="50" t="str">
        <f t="shared" si="8"/>
        <v>Data Resubmitted</v>
      </c>
      <c r="BA106" s="50"/>
      <c r="BB106" s="50" t="s">
        <v>63</v>
      </c>
      <c r="BC106" s="50" t="s">
        <v>58</v>
      </c>
      <c r="BD106" s="50" t="s">
        <v>62</v>
      </c>
      <c r="BE106" s="50"/>
      <c r="BF106" s="50"/>
      <c r="BG106" s="50"/>
      <c r="BH106" s="50"/>
      <c r="BI106" s="50"/>
      <c r="BJ106" s="50"/>
      <c r="BK106" s="50"/>
      <c r="BL106" s="50"/>
      <c r="BM106" s="50"/>
      <c r="BN106" s="50"/>
      <c r="BO106" s="50"/>
      <c r="BP106" s="50"/>
    </row>
    <row r="107" spans="1:68" s="9" customFormat="1" ht="105">
      <c r="A107" s="13" t="s">
        <v>513</v>
      </c>
      <c r="B107" s="14" t="s">
        <v>45</v>
      </c>
      <c r="C107" s="14" t="s">
        <v>46</v>
      </c>
      <c r="D107" s="14" t="s">
        <v>47</v>
      </c>
      <c r="E107" s="14" t="s">
        <v>475</v>
      </c>
      <c r="F107" s="14" t="s">
        <v>476</v>
      </c>
      <c r="G107" s="13" t="s">
        <v>179</v>
      </c>
      <c r="H107" s="14">
        <v>185</v>
      </c>
      <c r="I107" s="14">
        <v>588</v>
      </c>
      <c r="J107" s="14" t="s">
        <v>73</v>
      </c>
      <c r="K107" s="14" t="s">
        <v>180</v>
      </c>
      <c r="L107" s="14" t="s">
        <v>53</v>
      </c>
      <c r="M107" s="14"/>
      <c r="N107" s="14"/>
      <c r="O107" s="14"/>
      <c r="P107" s="14"/>
      <c r="Q107" s="14"/>
      <c r="R107" s="14"/>
      <c r="S107" s="14"/>
      <c r="T107" s="49"/>
      <c r="U107" s="49"/>
      <c r="V107" s="49"/>
      <c r="W107" s="49"/>
      <c r="X107" s="49"/>
      <c r="Y107" s="26" t="s">
        <v>64</v>
      </c>
      <c r="Z107" s="49"/>
      <c r="AA107" s="49"/>
      <c r="AB107" s="49"/>
      <c r="AC107" s="23" t="s">
        <v>54</v>
      </c>
      <c r="AD107" s="14"/>
      <c r="AE107" s="14"/>
      <c r="AF107" s="14" t="s">
        <v>281</v>
      </c>
      <c r="AG107" s="23" t="s">
        <v>133</v>
      </c>
      <c r="AH107" s="23" t="s">
        <v>133</v>
      </c>
      <c r="AI107" s="23" t="s">
        <v>141</v>
      </c>
      <c r="AJ107" s="14" t="s">
        <v>61</v>
      </c>
      <c r="AK107" s="14" t="s">
        <v>78</v>
      </c>
      <c r="AL107" s="14"/>
      <c r="AM107" s="50" t="s">
        <v>514</v>
      </c>
      <c r="AN107" s="50" t="s">
        <v>54</v>
      </c>
      <c r="AO107" s="50"/>
      <c r="AP107" s="49"/>
      <c r="AQ107" s="49"/>
      <c r="AR107" s="49"/>
      <c r="AS107" s="49"/>
      <c r="AT107" s="49"/>
      <c r="AU107" s="49"/>
      <c r="AV107" s="49"/>
      <c r="AW107" s="49"/>
      <c r="AY107" s="50" t="str">
        <f t="shared" si="7"/>
        <v>Low Participation Rate (FS185): The participation rate for FCS students is 92.69%. The ESEA, as amended, requires that States annually measure the achievement of not less than 95 percent of all students, and 95 percent of all students in each subgroup of students. Please revise data and resubmit and/or provide an explanatory data note.</v>
      </c>
      <c r="AZ107" s="50" t="str">
        <f t="shared" si="8"/>
        <v/>
      </c>
      <c r="BA107" s="50"/>
      <c r="BB107" s="50" t="s">
        <v>80</v>
      </c>
      <c r="BC107" s="50" t="s">
        <v>58</v>
      </c>
      <c r="BD107" s="50"/>
      <c r="BE107" s="50" t="s">
        <v>82</v>
      </c>
      <c r="BF107" s="50" t="s">
        <v>82</v>
      </c>
      <c r="BG107" s="50"/>
      <c r="BH107" s="50" t="str">
        <f t="shared" ref="BH107:BH112" si="13">IF(BG107="Yes",CONCATENATE(AM107,"
ED Note: State indicated that data were correct as reported."), AM107)</f>
        <v>Low Participation Rate (FS185): The participation rate for FCS students is 92.69%. The ESEA, as amended, requires that States annually measure the achievement of not less than 95 percent of all students, and 95 percent of all students in each subgroup of students. Please revise data and resubmit and/or provide an explanatory data note.</v>
      </c>
      <c r="BI107" s="50"/>
      <c r="BJ107" s="50"/>
      <c r="BK107" s="50"/>
      <c r="BL107" s="50"/>
      <c r="BM107" s="50"/>
      <c r="BN107" s="50"/>
      <c r="BO107" s="50"/>
      <c r="BP107" s="50"/>
    </row>
    <row r="108" spans="1:68" s="9" customFormat="1" ht="105">
      <c r="A108" s="13" t="s">
        <v>515</v>
      </c>
      <c r="B108" s="14" t="s">
        <v>45</v>
      </c>
      <c r="C108" s="14" t="s">
        <v>46</v>
      </c>
      <c r="D108" s="14" t="s">
        <v>47</v>
      </c>
      <c r="E108" s="14" t="s">
        <v>475</v>
      </c>
      <c r="F108" s="14" t="s">
        <v>476</v>
      </c>
      <c r="G108" s="13" t="s">
        <v>179</v>
      </c>
      <c r="H108" s="14">
        <v>188</v>
      </c>
      <c r="I108" s="14">
        <v>589</v>
      </c>
      <c r="J108" s="14" t="s">
        <v>73</v>
      </c>
      <c r="K108" s="14" t="s">
        <v>180</v>
      </c>
      <c r="L108" s="14" t="s">
        <v>53</v>
      </c>
      <c r="M108" s="14"/>
      <c r="N108" s="14"/>
      <c r="O108" s="14"/>
      <c r="P108" s="14"/>
      <c r="Q108" s="14"/>
      <c r="R108" s="14"/>
      <c r="S108" s="14"/>
      <c r="T108" s="49"/>
      <c r="U108" s="49"/>
      <c r="V108" s="49"/>
      <c r="W108" s="49"/>
      <c r="X108" s="49"/>
      <c r="Y108" s="26" t="s">
        <v>64</v>
      </c>
      <c r="Z108" s="49"/>
      <c r="AA108" s="49"/>
      <c r="AB108" s="49"/>
      <c r="AC108" s="14"/>
      <c r="AD108" s="23" t="s">
        <v>54</v>
      </c>
      <c r="AE108" s="14"/>
      <c r="AF108" s="14" t="s">
        <v>281</v>
      </c>
      <c r="AG108" s="23" t="s">
        <v>133</v>
      </c>
      <c r="AH108" s="23" t="s">
        <v>133</v>
      </c>
      <c r="AI108" s="23" t="s">
        <v>141</v>
      </c>
      <c r="AJ108" s="14" t="s">
        <v>61</v>
      </c>
      <c r="AK108" s="14" t="s">
        <v>78</v>
      </c>
      <c r="AL108" s="14"/>
      <c r="AM108" s="50" t="s">
        <v>516</v>
      </c>
      <c r="AN108" s="50" t="s">
        <v>54</v>
      </c>
      <c r="AO108" s="50"/>
      <c r="AP108" s="49"/>
      <c r="AQ108" s="49"/>
      <c r="AR108" s="49"/>
      <c r="AS108" s="49"/>
      <c r="AT108" s="49"/>
      <c r="AU108" s="49"/>
      <c r="AV108" s="49"/>
      <c r="AW108" s="49"/>
      <c r="AY108" s="50" t="str">
        <f t="shared" si="7"/>
        <v>Low Participation Rate (FS188): The participation rate for FCS students is 93.55%. The ESEA, as amended, requires that States annually measure the achievement of not less than 95 percent of all students, and 95 percent of all students in each subgroup of students. Please revise data and resubmit and/or provide an explanatory data note.</v>
      </c>
      <c r="AZ108" s="50" t="str">
        <f t="shared" si="8"/>
        <v/>
      </c>
      <c r="BA108" s="50"/>
      <c r="BB108" s="50" t="s">
        <v>80</v>
      </c>
      <c r="BC108" s="50" t="s">
        <v>58</v>
      </c>
      <c r="BD108" s="50"/>
      <c r="BE108" s="50" t="s">
        <v>82</v>
      </c>
      <c r="BF108" s="50" t="s">
        <v>82</v>
      </c>
      <c r="BG108" s="50"/>
      <c r="BH108" s="50" t="str">
        <f t="shared" si="13"/>
        <v>Low Participation Rate (FS188): The participation rate for FCS students is 93.55%. The ESEA, as amended, requires that States annually measure the achievement of not less than 95 percent of all students, and 95 percent of all students in each subgroup of students. Please revise data and resubmit and/or provide an explanatory data note.</v>
      </c>
      <c r="BI108" s="50"/>
      <c r="BJ108" s="50"/>
      <c r="BK108" s="50"/>
      <c r="BL108" s="50"/>
      <c r="BM108" s="50"/>
      <c r="BN108" s="50"/>
      <c r="BO108" s="50"/>
      <c r="BP108" s="50"/>
    </row>
    <row r="109" spans="1:68" s="9" customFormat="1" ht="78.75">
      <c r="A109" s="13" t="s">
        <v>517</v>
      </c>
      <c r="B109" s="14" t="s">
        <v>45</v>
      </c>
      <c r="C109" s="14" t="s">
        <v>46</v>
      </c>
      <c r="D109" s="14" t="s">
        <v>47</v>
      </c>
      <c r="E109" s="14" t="s">
        <v>475</v>
      </c>
      <c r="F109" s="14" t="s">
        <v>476</v>
      </c>
      <c r="G109" s="17" t="s">
        <v>518</v>
      </c>
      <c r="H109" s="14">
        <v>185</v>
      </c>
      <c r="I109" s="14">
        <v>588</v>
      </c>
      <c r="J109" s="14" t="s">
        <v>73</v>
      </c>
      <c r="K109" s="14" t="s">
        <v>519</v>
      </c>
      <c r="L109" s="14" t="s">
        <v>53</v>
      </c>
      <c r="M109" s="14" t="s">
        <v>54</v>
      </c>
      <c r="N109" s="14"/>
      <c r="O109" s="14"/>
      <c r="P109" s="14" t="s">
        <v>274</v>
      </c>
      <c r="Q109" s="14" t="s">
        <v>56</v>
      </c>
      <c r="R109" s="14" t="s">
        <v>68</v>
      </c>
      <c r="S109" s="14" t="s">
        <v>58</v>
      </c>
      <c r="T109" s="50"/>
      <c r="U109" s="50"/>
      <c r="V109" s="11"/>
      <c r="W109" s="11"/>
      <c r="X109" s="50" t="s">
        <v>521</v>
      </c>
      <c r="Y109" s="26" t="s">
        <v>480</v>
      </c>
      <c r="Z109" s="50"/>
      <c r="AA109" s="50"/>
      <c r="AB109" s="50"/>
      <c r="AC109" s="23" t="s">
        <v>54</v>
      </c>
      <c r="AD109" s="23"/>
      <c r="AE109" s="23"/>
      <c r="AF109" s="23" t="s">
        <v>274</v>
      </c>
      <c r="AG109" s="23" t="s">
        <v>133</v>
      </c>
      <c r="AH109" s="23" t="s">
        <v>133</v>
      </c>
      <c r="AI109" s="23" t="s">
        <v>141</v>
      </c>
      <c r="AJ109" s="23" t="s">
        <v>61</v>
      </c>
      <c r="AK109" s="23" t="s">
        <v>101</v>
      </c>
      <c r="AL109" s="50" t="s">
        <v>58</v>
      </c>
      <c r="AM109" s="50" t="s">
        <v>523</v>
      </c>
      <c r="AN109" s="50" t="s">
        <v>54</v>
      </c>
      <c r="AO109" s="50"/>
      <c r="AP109" s="50"/>
      <c r="AQ109" s="50"/>
      <c r="AR109" s="50"/>
      <c r="AS109" s="50"/>
      <c r="AT109" s="50"/>
      <c r="AU109" s="50"/>
      <c r="AV109" s="50"/>
      <c r="AW109" s="50"/>
      <c r="AY109" s="50" t="str">
        <f t="shared" si="7"/>
        <v>100% Participation Rate (FS185): The participation rate for MIG students is 100%. ED does not expect to see participation rates below 95%. While a participation rate of 100% is possible, please resubmit data if data are inaccurate.</v>
      </c>
      <c r="AZ109" s="50" t="str">
        <f t="shared" si="8"/>
        <v>Data Resubmitted</v>
      </c>
      <c r="BA109" s="50"/>
      <c r="BB109" s="50" t="s">
        <v>80</v>
      </c>
      <c r="BC109" s="50" t="s">
        <v>2151</v>
      </c>
      <c r="BD109" s="50"/>
      <c r="BE109" s="50" t="s">
        <v>58</v>
      </c>
      <c r="BF109" s="50" t="s">
        <v>125</v>
      </c>
      <c r="BG109" s="50" t="s">
        <v>58</v>
      </c>
      <c r="BH109" s="50" t="str">
        <f t="shared" si="13"/>
        <v>100% Participation Rate (FS185): The participation rate for MIG students is 100%. ED does not expect to see participation rates below 95%. While a participation rate of 100% is possible, please resubmit data if data are inaccurate.</v>
      </c>
      <c r="BI109" s="51"/>
      <c r="BJ109" s="50"/>
      <c r="BK109" s="50"/>
      <c r="BL109" s="50"/>
      <c r="BM109" s="50"/>
      <c r="BN109" s="50"/>
      <c r="BO109" s="50"/>
      <c r="BP109" s="50"/>
    </row>
    <row r="110" spans="1:68" s="9" customFormat="1" ht="195">
      <c r="A110" s="13" t="s">
        <v>524</v>
      </c>
      <c r="B110" s="14" t="s">
        <v>45</v>
      </c>
      <c r="C110" s="14" t="s">
        <v>46</v>
      </c>
      <c r="D110" s="14" t="s">
        <v>47</v>
      </c>
      <c r="E110" s="14" t="s">
        <v>475</v>
      </c>
      <c r="F110" s="14" t="s">
        <v>476</v>
      </c>
      <c r="G110" s="17" t="s">
        <v>136</v>
      </c>
      <c r="H110" s="18">
        <v>185</v>
      </c>
      <c r="I110" s="14">
        <v>588</v>
      </c>
      <c r="J110" s="14" t="s">
        <v>73</v>
      </c>
      <c r="K110" s="14" t="s">
        <v>137</v>
      </c>
      <c r="L110" s="14" t="s">
        <v>53</v>
      </c>
      <c r="M110" s="14" t="s">
        <v>54</v>
      </c>
      <c r="N110" s="14"/>
      <c r="O110" s="14"/>
      <c r="P110" s="14" t="s">
        <v>55</v>
      </c>
      <c r="Q110" s="14" t="s">
        <v>56</v>
      </c>
      <c r="R110" s="14" t="s">
        <v>140</v>
      </c>
      <c r="S110" s="14" t="s">
        <v>58</v>
      </c>
      <c r="T110" s="50"/>
      <c r="U110" s="50"/>
      <c r="V110" s="11"/>
      <c r="W110" s="11"/>
      <c r="X110" s="50" t="s">
        <v>526</v>
      </c>
      <c r="Y110" s="26" t="s">
        <v>527</v>
      </c>
      <c r="Z110" s="50"/>
      <c r="AA110" s="50"/>
      <c r="AB110" s="50"/>
      <c r="AC110" s="23" t="s">
        <v>54</v>
      </c>
      <c r="AD110" s="23"/>
      <c r="AE110" s="23"/>
      <c r="AF110" s="14" t="s">
        <v>139</v>
      </c>
      <c r="AG110" s="14" t="s">
        <v>133</v>
      </c>
      <c r="AH110" s="14" t="s">
        <v>140</v>
      </c>
      <c r="AI110" s="14" t="s">
        <v>141</v>
      </c>
      <c r="AJ110" s="23" t="s">
        <v>61</v>
      </c>
      <c r="AK110" s="23" t="s">
        <v>101</v>
      </c>
      <c r="AL110" s="44" t="s">
        <v>2154</v>
      </c>
      <c r="AM110" s="50" t="s">
        <v>526</v>
      </c>
      <c r="AN110" s="50" t="s">
        <v>54</v>
      </c>
      <c r="AO110" s="50"/>
      <c r="AP110" s="50"/>
      <c r="AQ110" s="50"/>
      <c r="AR110" s="50"/>
      <c r="AS110" s="50"/>
      <c r="AT110" s="50"/>
      <c r="AU110" s="50"/>
      <c r="AV110" s="50"/>
      <c r="AW110" s="50"/>
      <c r="AY110" s="50" t="str">
        <f t="shared" si="7"/>
        <v>1% CWD Alternate Assessment Participation [MATHEMATICS]: Students with Disabilities (IDEA) (CWD) taking the alternate assessment based on alternate achievement standards (ALTPARTALTACH) make up 1.43%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110" s="50" t="str">
        <f t="shared" si="8"/>
        <v>Data is accurate as submitted</v>
      </c>
      <c r="BA110" s="50"/>
      <c r="BB110" s="50" t="s">
        <v>80</v>
      </c>
      <c r="BC110" s="50"/>
      <c r="BD110" s="50"/>
      <c r="BE110" s="50" t="s">
        <v>58</v>
      </c>
      <c r="BF110" s="50" t="s">
        <v>125</v>
      </c>
      <c r="BG110" s="50" t="s">
        <v>69</v>
      </c>
      <c r="BH110" s="50" t="str">
        <f t="shared" si="13"/>
        <v>1% CWD Alternate Assessment Participation [MATHEMATICS]: Students with Disabilities (IDEA) (CWD) taking the alternate assessment based on alternate achievement standards (ALTPARTALTACH) make up 1.43%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BI110" s="45"/>
      <c r="BJ110" s="50"/>
      <c r="BK110" s="50"/>
      <c r="BL110" s="50"/>
      <c r="BM110" s="50"/>
      <c r="BN110" s="50"/>
      <c r="BO110" s="50"/>
      <c r="BP110" s="50"/>
    </row>
    <row r="111" spans="1:68" s="9" customFormat="1" ht="47.25">
      <c r="A111" s="13" t="s">
        <v>529</v>
      </c>
      <c r="B111" s="14" t="s">
        <v>45</v>
      </c>
      <c r="C111" s="14" t="s">
        <v>46</v>
      </c>
      <c r="D111" s="14" t="s">
        <v>47</v>
      </c>
      <c r="E111" s="14" t="s">
        <v>475</v>
      </c>
      <c r="F111" s="14" t="s">
        <v>476</v>
      </c>
      <c r="G111" s="17" t="s">
        <v>136</v>
      </c>
      <c r="H111" s="18">
        <v>188</v>
      </c>
      <c r="I111" s="14">
        <v>589</v>
      </c>
      <c r="J111" s="14" t="s">
        <v>73</v>
      </c>
      <c r="K111" s="14" t="s">
        <v>137</v>
      </c>
      <c r="L111" s="14" t="s">
        <v>53</v>
      </c>
      <c r="M111" s="14"/>
      <c r="N111" s="14" t="s">
        <v>54</v>
      </c>
      <c r="O111" s="14"/>
      <c r="P111" s="14" t="s">
        <v>55</v>
      </c>
      <c r="Q111" s="14" t="s">
        <v>56</v>
      </c>
      <c r="R111" s="14" t="s">
        <v>140</v>
      </c>
      <c r="S111" s="14" t="s">
        <v>58</v>
      </c>
      <c r="T111" s="50"/>
      <c r="U111" s="50"/>
      <c r="V111" s="11"/>
      <c r="W111" s="11"/>
      <c r="X111" s="50" t="s">
        <v>531</v>
      </c>
      <c r="Y111" s="26" t="s">
        <v>480</v>
      </c>
      <c r="Z111" s="50"/>
      <c r="AA111" s="50"/>
      <c r="AB111" s="50"/>
      <c r="AC111" s="23"/>
      <c r="AD111" s="23" t="s">
        <v>54</v>
      </c>
      <c r="AE111" s="23"/>
      <c r="AF111" s="14" t="s">
        <v>139</v>
      </c>
      <c r="AG111" s="14" t="s">
        <v>133</v>
      </c>
      <c r="AH111" s="14" t="s">
        <v>140</v>
      </c>
      <c r="AI111" s="14" t="s">
        <v>141</v>
      </c>
      <c r="AJ111" s="23" t="s">
        <v>61</v>
      </c>
      <c r="AK111" s="23" t="s">
        <v>101</v>
      </c>
      <c r="AL111" s="50" t="s">
        <v>58</v>
      </c>
      <c r="AM111" s="50" t="s">
        <v>531</v>
      </c>
      <c r="AN111" s="50" t="s">
        <v>54</v>
      </c>
      <c r="AO111" s="50"/>
      <c r="AP111" s="50"/>
      <c r="AQ111" s="50"/>
      <c r="AR111" s="50"/>
      <c r="AS111" s="50"/>
      <c r="AT111" s="50"/>
      <c r="AU111" s="50"/>
      <c r="AV111" s="50"/>
      <c r="AW111" s="50"/>
      <c r="AY111" s="50" t="str">
        <f t="shared" si="7"/>
        <v>A similar discrepancy exists at the LEA and School levels. Please revise data and resubmit or explain in a data note why these data are accurate.</v>
      </c>
      <c r="AZ111" s="50" t="str">
        <f t="shared" si="8"/>
        <v>Data Resubmitted</v>
      </c>
      <c r="BA111" s="50"/>
      <c r="BB111" s="50" t="s">
        <v>80</v>
      </c>
      <c r="BC111" s="50"/>
      <c r="BD111" s="50"/>
      <c r="BE111" s="50" t="s">
        <v>58</v>
      </c>
      <c r="BF111" s="50" t="s">
        <v>125</v>
      </c>
      <c r="BG111" s="50" t="s">
        <v>58</v>
      </c>
      <c r="BH111" s="50" t="str">
        <f t="shared" si="13"/>
        <v>A similar discrepancy exists at the LEA and School levels. Please revise data and resubmit or explain in a data note why these data are accurate.</v>
      </c>
      <c r="BI111" s="51"/>
      <c r="BJ111" s="50"/>
      <c r="BK111" s="50"/>
      <c r="BL111" s="50"/>
      <c r="BM111" s="50"/>
      <c r="BN111" s="50"/>
      <c r="BO111" s="50"/>
      <c r="BP111" s="50"/>
    </row>
    <row r="112" spans="1:68" s="9" customFormat="1" ht="75">
      <c r="A112" s="13" t="s">
        <v>533</v>
      </c>
      <c r="B112" s="14" t="s">
        <v>45</v>
      </c>
      <c r="C112" s="14" t="s">
        <v>46</v>
      </c>
      <c r="D112" s="14" t="s">
        <v>47</v>
      </c>
      <c r="E112" s="14" t="s">
        <v>534</v>
      </c>
      <c r="F112" s="14" t="s">
        <v>535</v>
      </c>
      <c r="G112" s="13" t="s">
        <v>50</v>
      </c>
      <c r="H112" s="16" t="s">
        <v>380</v>
      </c>
      <c r="I112" s="14" t="s">
        <v>381</v>
      </c>
      <c r="J112" s="14" t="s">
        <v>51</v>
      </c>
      <c r="K112" s="14" t="s">
        <v>52</v>
      </c>
      <c r="L112" s="14" t="s">
        <v>53</v>
      </c>
      <c r="M112" s="14"/>
      <c r="N112" s="14"/>
      <c r="O112" s="14" t="s">
        <v>54</v>
      </c>
      <c r="P112" s="14" t="s">
        <v>55</v>
      </c>
      <c r="Q112" s="14" t="s">
        <v>56</v>
      </c>
      <c r="R112" s="14" t="s">
        <v>68</v>
      </c>
      <c r="S112" s="14" t="s">
        <v>69</v>
      </c>
      <c r="T112" s="50"/>
      <c r="U112" s="50"/>
      <c r="V112" s="11"/>
      <c r="W112" s="11"/>
      <c r="X112" s="50" t="s">
        <v>537</v>
      </c>
      <c r="Y112" s="26" t="s">
        <v>538</v>
      </c>
      <c r="Z112" s="50"/>
      <c r="AA112" s="50"/>
      <c r="AB112" s="50"/>
      <c r="AC112" s="23"/>
      <c r="AD112" s="23"/>
      <c r="AE112" s="14" t="s">
        <v>54</v>
      </c>
      <c r="AF112" s="14" t="s">
        <v>55</v>
      </c>
      <c r="AG112" s="14" t="s">
        <v>56</v>
      </c>
      <c r="AH112" s="14" t="s">
        <v>68</v>
      </c>
      <c r="AI112" s="23"/>
      <c r="AJ112" s="23" t="s">
        <v>185</v>
      </c>
      <c r="AK112" s="23" t="s">
        <v>101</v>
      </c>
      <c r="AL112" s="50" t="s">
        <v>69</v>
      </c>
      <c r="AM112" s="50" t="s">
        <v>537</v>
      </c>
      <c r="AN112" s="50"/>
      <c r="AO112" s="50"/>
      <c r="AP112" s="50"/>
      <c r="AQ112" s="50"/>
      <c r="AR112" s="50"/>
      <c r="AS112" s="50"/>
      <c r="AT112" s="50"/>
      <c r="AU112" s="50"/>
      <c r="AV112" s="50"/>
      <c r="AW112" s="50"/>
      <c r="AY112" s="50" t="str">
        <f t="shared" si="7"/>
        <v xml:space="preserve">Missing Data (FS 179/189): Achievement and Participation data for Science were not reported at the SEA, LEA, and School levels. Please submit data. ED acknowledges that you are working internally with OSS on this data. </v>
      </c>
      <c r="AZ112" s="50" t="str">
        <f t="shared" si="8"/>
        <v>DC did not administer a Science assessment during the 2017-18 school year.</v>
      </c>
      <c r="BA112" s="50"/>
      <c r="BB112" s="50" t="s">
        <v>80</v>
      </c>
      <c r="BC112" s="50" t="s">
        <v>2148</v>
      </c>
      <c r="BD112" s="50"/>
      <c r="BE112" s="50"/>
      <c r="BF112" s="50"/>
      <c r="BG112" s="50" t="s">
        <v>58</v>
      </c>
      <c r="BH112" s="50" t="str">
        <f t="shared" si="13"/>
        <v xml:space="preserve">Missing Data (FS 179/189): Achievement and Participation data for Science were not reported at the SEA, LEA, and School levels. Please submit data. ED acknowledges that you are working internally with OSS on this data. </v>
      </c>
      <c r="BI112" s="50" t="s">
        <v>538</v>
      </c>
      <c r="BJ112" s="50"/>
      <c r="BK112" s="50"/>
      <c r="BL112" s="50"/>
      <c r="BM112" s="50"/>
      <c r="BN112" s="50"/>
      <c r="BO112" s="50"/>
      <c r="BP112" s="50"/>
    </row>
    <row r="113" spans="1:68" s="9" customFormat="1" ht="105" hidden="1">
      <c r="A113" s="13" t="s">
        <v>540</v>
      </c>
      <c r="B113" s="14" t="s">
        <v>45</v>
      </c>
      <c r="C113" s="14" t="s">
        <v>46</v>
      </c>
      <c r="D113" s="14" t="s">
        <v>47</v>
      </c>
      <c r="E113" s="14" t="s">
        <v>534</v>
      </c>
      <c r="F113" s="14" t="s">
        <v>535</v>
      </c>
      <c r="G113" s="13" t="s">
        <v>72</v>
      </c>
      <c r="H113" s="14" t="s">
        <v>84</v>
      </c>
      <c r="I113" s="14" t="s">
        <v>85</v>
      </c>
      <c r="J113" s="14" t="s">
        <v>73</v>
      </c>
      <c r="K113" s="14" t="s">
        <v>74</v>
      </c>
      <c r="L113" s="14" t="s">
        <v>75</v>
      </c>
      <c r="M113" s="14" t="s">
        <v>54</v>
      </c>
      <c r="N113" s="14" t="s">
        <v>54</v>
      </c>
      <c r="O113" s="14"/>
      <c r="P113" s="14" t="s">
        <v>53</v>
      </c>
      <c r="Q113" s="14" t="s">
        <v>541</v>
      </c>
      <c r="R113" s="14" t="s">
        <v>140</v>
      </c>
      <c r="S113" s="14" t="s">
        <v>58</v>
      </c>
      <c r="T113" s="50"/>
      <c r="U113" s="50"/>
      <c r="V113" s="11"/>
      <c r="W113" s="11"/>
      <c r="X113" s="50" t="s">
        <v>542</v>
      </c>
      <c r="Y113" s="26" t="s">
        <v>543</v>
      </c>
      <c r="Z113" s="50"/>
      <c r="AA113" s="50"/>
      <c r="AB113" s="50"/>
      <c r="AC113" s="14"/>
      <c r="AD113" s="14"/>
      <c r="AE113" s="23"/>
      <c r="AF113" s="14"/>
      <c r="AG113" s="23"/>
      <c r="AH113" s="23"/>
      <c r="AI113" s="23"/>
      <c r="AJ113" s="23" t="s">
        <v>61</v>
      </c>
      <c r="AK113" s="23" t="s">
        <v>62</v>
      </c>
      <c r="AL113" s="50"/>
      <c r="AM113" s="50"/>
      <c r="AN113" s="50" t="s">
        <v>2145</v>
      </c>
      <c r="AO113" s="50"/>
      <c r="AP113" s="50"/>
      <c r="AQ113" s="50"/>
      <c r="AR113" s="50"/>
      <c r="AS113" s="50"/>
      <c r="AT113" s="50"/>
      <c r="AU113" s="50"/>
      <c r="AV113" s="50"/>
      <c r="AW113" s="50"/>
      <c r="AY113" s="50">
        <f t="shared" si="7"/>
        <v>0</v>
      </c>
      <c r="AZ113" s="50" t="str">
        <f t="shared" si="8"/>
        <v>The file has been resubmitted to remove zero counts for performance level 5 for MSAA</v>
      </c>
      <c r="BA113" s="50" t="s">
        <v>2162</v>
      </c>
      <c r="BB113" s="50" t="s">
        <v>63</v>
      </c>
      <c r="BC113" s="50" t="s">
        <v>58</v>
      </c>
      <c r="BD113" s="50" t="s">
        <v>62</v>
      </c>
      <c r="BE113" s="50"/>
      <c r="BF113" s="50"/>
      <c r="BG113" s="50"/>
      <c r="BH113" s="50"/>
      <c r="BI113" s="50"/>
      <c r="BJ113" s="50"/>
      <c r="BK113" s="50"/>
      <c r="BL113" s="50"/>
      <c r="BM113" s="50"/>
      <c r="BN113" s="50"/>
      <c r="BO113" s="50"/>
      <c r="BP113" s="50"/>
    </row>
    <row r="114" spans="1:68" s="9" customFormat="1" ht="105">
      <c r="A114" s="13" t="s">
        <v>544</v>
      </c>
      <c r="B114" s="14" t="s">
        <v>45</v>
      </c>
      <c r="C114" s="14" t="s">
        <v>46</v>
      </c>
      <c r="D114" s="14" t="s">
        <v>47</v>
      </c>
      <c r="E114" s="14" t="s">
        <v>534</v>
      </c>
      <c r="F114" s="14" t="s">
        <v>535</v>
      </c>
      <c r="G114" s="13" t="s">
        <v>104</v>
      </c>
      <c r="H114" s="14" t="s">
        <v>198</v>
      </c>
      <c r="I114" s="14" t="s">
        <v>199</v>
      </c>
      <c r="J114" s="14" t="s">
        <v>73</v>
      </c>
      <c r="K114" s="14" t="s">
        <v>107</v>
      </c>
      <c r="L114" s="14" t="s">
        <v>53</v>
      </c>
      <c r="M114" s="14" t="s">
        <v>54</v>
      </c>
      <c r="N114" s="14" t="s">
        <v>54</v>
      </c>
      <c r="O114" s="14"/>
      <c r="P114" s="14" t="s">
        <v>108</v>
      </c>
      <c r="Q114" s="14" t="s">
        <v>108</v>
      </c>
      <c r="R114" s="14" t="s">
        <v>108</v>
      </c>
      <c r="S114" s="14" t="s">
        <v>108</v>
      </c>
      <c r="T114" s="50"/>
      <c r="U114" s="50"/>
      <c r="V114" s="11"/>
      <c r="W114" s="11"/>
      <c r="X114" s="50" t="s">
        <v>109</v>
      </c>
      <c r="Y114" s="26" t="s">
        <v>545</v>
      </c>
      <c r="Z114" s="50"/>
      <c r="AA114" s="50"/>
      <c r="AB114" s="50"/>
      <c r="AC114" s="23" t="s">
        <v>54</v>
      </c>
      <c r="AD114" s="23" t="s">
        <v>54</v>
      </c>
      <c r="AE114" s="23"/>
      <c r="AF114" s="14" t="s">
        <v>108</v>
      </c>
      <c r="AG114" s="14" t="s">
        <v>108</v>
      </c>
      <c r="AH114" s="14" t="s">
        <v>108</v>
      </c>
      <c r="AI114" s="14" t="s">
        <v>108</v>
      </c>
      <c r="AJ114" s="23" t="s">
        <v>61</v>
      </c>
      <c r="AK114" s="23" t="s">
        <v>101</v>
      </c>
      <c r="AL114" s="50"/>
      <c r="AM114" s="50" t="s">
        <v>111</v>
      </c>
      <c r="AN114" s="50" t="s">
        <v>54</v>
      </c>
      <c r="AO114" s="50"/>
      <c r="AP114" s="50"/>
      <c r="AQ114" s="50"/>
      <c r="AR114" s="50"/>
      <c r="AS114" s="50"/>
      <c r="AT114" s="50"/>
      <c r="AU114" s="50"/>
      <c r="AV114" s="50"/>
      <c r="AW114" s="50"/>
      <c r="AY114" s="50" t="str">
        <f t="shared" si="7"/>
        <v>A year to year change of more than 200 (count difference) and 10% was identified for at least one subgroup, assessment type, or grade. Please review the CDQR Year to Year tab. Please resubmit SY 2017-18 data or submit a data note to explain why these data are accurate.</v>
      </c>
      <c r="AZ114" s="50" t="str">
        <f t="shared" si="8"/>
        <v>The data are accurate. The number of fifth graders participating in the assessment increased.</v>
      </c>
      <c r="BA114" s="50"/>
      <c r="BB114" s="50" t="s">
        <v>80</v>
      </c>
      <c r="BC114" s="50"/>
      <c r="BD114" s="50"/>
      <c r="BE114" s="50" t="s">
        <v>112</v>
      </c>
      <c r="BF114" s="50"/>
      <c r="BG114" s="50" t="s">
        <v>69</v>
      </c>
      <c r="BH114" s="50" t="str">
        <f t="shared" ref="BH114:BH115" si="14">IF(BG114="Yes",CONCATENATE(AM114,"
ED Note: State indicated that data were correct as reported."), AM114)</f>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BI114" s="50" t="s">
        <v>546</v>
      </c>
      <c r="BJ114" s="50"/>
      <c r="BK114" s="50"/>
      <c r="BL114" s="50"/>
      <c r="BM114" s="50"/>
      <c r="BN114" s="50"/>
      <c r="BO114" s="50"/>
      <c r="BP114" s="50"/>
    </row>
    <row r="115" spans="1:68" s="9" customFormat="1" ht="150">
      <c r="A115" s="13" t="s">
        <v>547</v>
      </c>
      <c r="B115" s="14" t="s">
        <v>45</v>
      </c>
      <c r="C115" s="14" t="s">
        <v>46</v>
      </c>
      <c r="D115" s="14" t="s">
        <v>47</v>
      </c>
      <c r="E115" s="14" t="s">
        <v>534</v>
      </c>
      <c r="F115" s="14" t="s">
        <v>535</v>
      </c>
      <c r="G115" s="13" t="s">
        <v>118</v>
      </c>
      <c r="H115" s="14" t="s">
        <v>548</v>
      </c>
      <c r="I115" s="14" t="s">
        <v>549</v>
      </c>
      <c r="J115" s="14" t="s">
        <v>73</v>
      </c>
      <c r="K115" s="14" t="s">
        <v>121</v>
      </c>
      <c r="L115" s="14" t="s">
        <v>53</v>
      </c>
      <c r="M115" s="14" t="s">
        <v>54</v>
      </c>
      <c r="N115" s="14" t="s">
        <v>54</v>
      </c>
      <c r="O115" s="14"/>
      <c r="P115" s="14" t="s">
        <v>108</v>
      </c>
      <c r="Q115" s="14" t="s">
        <v>108</v>
      </c>
      <c r="R115" s="14" t="s">
        <v>108</v>
      </c>
      <c r="S115" s="14" t="s">
        <v>108</v>
      </c>
      <c r="T115" s="50"/>
      <c r="U115" s="50"/>
      <c r="V115" s="11"/>
      <c r="W115" s="11"/>
      <c r="X115" s="50" t="s">
        <v>212</v>
      </c>
      <c r="Y115" s="26" t="s">
        <v>550</v>
      </c>
      <c r="Z115" s="50"/>
      <c r="AA115" s="50"/>
      <c r="AB115" s="50"/>
      <c r="AC115" s="23" t="s">
        <v>54</v>
      </c>
      <c r="AD115" s="23" t="s">
        <v>54</v>
      </c>
      <c r="AE115" s="23"/>
      <c r="AF115" s="14" t="s">
        <v>108</v>
      </c>
      <c r="AG115" s="14" t="s">
        <v>108</v>
      </c>
      <c r="AH115" s="14" t="s">
        <v>108</v>
      </c>
      <c r="AI115" s="14" t="s">
        <v>108</v>
      </c>
      <c r="AJ115" s="23" t="s">
        <v>61</v>
      </c>
      <c r="AK115" s="23" t="s">
        <v>101</v>
      </c>
      <c r="AL115" s="50"/>
      <c r="AM115" s="50" t="s">
        <v>214</v>
      </c>
      <c r="AN115" s="50" t="s">
        <v>54</v>
      </c>
      <c r="AO115" s="50"/>
      <c r="AP115" s="50"/>
      <c r="AQ115" s="50"/>
      <c r="AR115" s="50"/>
      <c r="AS115" s="50"/>
      <c r="AT115" s="50"/>
      <c r="AU115" s="50"/>
      <c r="AV115" s="50"/>
      <c r="AW115" s="50"/>
      <c r="AY115" s="50" t="str">
        <f t="shared" si="7"/>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115" s="50" t="str">
        <f t="shared" si="8"/>
        <v>The data are accurate. Because DC is a small state, although there was an increase of more than 15%, this is reflective of the performace of a small number of children.  The participation files have been resubmitted; there were increases of more than 4% for a number of student groups in participation rate - likely to improved data quality and outreach concerning the use of assessment data in the statewide accountability system.</v>
      </c>
      <c r="BA115" s="50"/>
      <c r="BB115" s="50" t="s">
        <v>80</v>
      </c>
      <c r="BC115" s="50"/>
      <c r="BD115" s="50"/>
      <c r="BE115" s="50" t="s">
        <v>112</v>
      </c>
      <c r="BF115" s="50"/>
      <c r="BG115" s="50" t="s">
        <v>69</v>
      </c>
      <c r="BH115" s="50" t="str">
        <f t="shared" si="14"/>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ED Note: State indicated that data were correct as reported.</v>
      </c>
      <c r="BI115" s="50" t="s">
        <v>2163</v>
      </c>
      <c r="BJ115" s="50"/>
      <c r="BK115" s="50"/>
      <c r="BL115" s="50"/>
      <c r="BM115" s="50"/>
      <c r="BN115" s="50"/>
      <c r="BO115" s="50"/>
      <c r="BP115" s="50"/>
    </row>
    <row r="116" spans="1:68" s="9" customFormat="1" ht="135" hidden="1">
      <c r="A116" s="13" t="s">
        <v>552</v>
      </c>
      <c r="B116" s="14" t="s">
        <v>45</v>
      </c>
      <c r="C116" s="14" t="s">
        <v>46</v>
      </c>
      <c r="D116" s="14" t="s">
        <v>47</v>
      </c>
      <c r="E116" s="14" t="s">
        <v>534</v>
      </c>
      <c r="F116" s="14" t="s">
        <v>535</v>
      </c>
      <c r="G116" s="13" t="s">
        <v>127</v>
      </c>
      <c r="H116" s="14" t="s">
        <v>128</v>
      </c>
      <c r="I116" s="14" t="s">
        <v>129</v>
      </c>
      <c r="J116" s="14" t="s">
        <v>51</v>
      </c>
      <c r="K116" s="14" t="s">
        <v>130</v>
      </c>
      <c r="L116" s="14" t="s">
        <v>53</v>
      </c>
      <c r="M116" s="14"/>
      <c r="N116" s="14" t="s">
        <v>54</v>
      </c>
      <c r="O116" s="14"/>
      <c r="P116" s="14" t="s">
        <v>131</v>
      </c>
      <c r="Q116" s="14" t="s">
        <v>133</v>
      </c>
      <c r="R116" s="14" t="s">
        <v>133</v>
      </c>
      <c r="S116" s="14" t="s">
        <v>58</v>
      </c>
      <c r="T116" s="50"/>
      <c r="U116" s="50"/>
      <c r="V116" s="11"/>
      <c r="W116" s="11"/>
      <c r="X116" s="50" t="s">
        <v>553</v>
      </c>
      <c r="Y116" s="26" t="s">
        <v>554</v>
      </c>
      <c r="Z116" s="50"/>
      <c r="AA116" s="50"/>
      <c r="AB116" s="50"/>
      <c r="AC116" s="23"/>
      <c r="AD116" s="23"/>
      <c r="AE116" s="23"/>
      <c r="AF116" s="23"/>
      <c r="AG116" s="23"/>
      <c r="AH116" s="23"/>
      <c r="AI116" s="23"/>
      <c r="AJ116" s="23" t="s">
        <v>61</v>
      </c>
      <c r="AK116" s="23" t="s">
        <v>62</v>
      </c>
      <c r="AL116" s="50"/>
      <c r="AM116" s="50"/>
      <c r="AN116" s="50" t="s">
        <v>2145</v>
      </c>
      <c r="AO116" s="50"/>
      <c r="AP116" s="50"/>
      <c r="AQ116" s="50"/>
      <c r="AR116" s="50"/>
      <c r="AS116" s="50"/>
      <c r="AT116" s="50"/>
      <c r="AU116" s="50"/>
      <c r="AV116" s="50"/>
      <c r="AW116" s="50"/>
      <c r="AY116" s="50">
        <f t="shared" si="7"/>
        <v>0</v>
      </c>
      <c r="AZ116" s="50" t="str">
        <f t="shared" si="8"/>
        <v>In DC, students must be enrolled for the full academic year (FAY) for their scores to be counted for
performance calculations. Therefore, the discrepancy of 231 students observed is reflective of students who participated in the assessment but who were not enrolled for the full academic year.</v>
      </c>
      <c r="BA116" s="50"/>
      <c r="BB116" s="50" t="s">
        <v>63</v>
      </c>
      <c r="BC116" s="50" t="s">
        <v>58</v>
      </c>
      <c r="BD116" s="50" t="s">
        <v>62</v>
      </c>
      <c r="BE116" s="50"/>
      <c r="BF116" s="50"/>
      <c r="BG116" s="50"/>
      <c r="BH116" s="50"/>
      <c r="BI116" s="50"/>
      <c r="BJ116" s="50"/>
      <c r="BK116" s="50"/>
      <c r="BL116" s="50"/>
      <c r="BM116" s="50"/>
      <c r="BN116" s="50"/>
      <c r="BO116" s="50"/>
      <c r="BP116" s="50"/>
    </row>
    <row r="117" spans="1:68" s="9" customFormat="1" ht="285">
      <c r="A117" s="13" t="s">
        <v>555</v>
      </c>
      <c r="B117" s="14" t="s">
        <v>45</v>
      </c>
      <c r="C117" s="14" t="s">
        <v>46</v>
      </c>
      <c r="D117" s="14" t="s">
        <v>47</v>
      </c>
      <c r="E117" s="14" t="s">
        <v>534</v>
      </c>
      <c r="F117" s="14" t="s">
        <v>535</v>
      </c>
      <c r="G117" s="14" t="s">
        <v>172</v>
      </c>
      <c r="H117" s="14" t="s">
        <v>91</v>
      </c>
      <c r="I117" s="14" t="s">
        <v>92</v>
      </c>
      <c r="J117" s="14" t="s">
        <v>73</v>
      </c>
      <c r="K117" s="14" t="s">
        <v>173</v>
      </c>
      <c r="L117" s="14" t="s">
        <v>53</v>
      </c>
      <c r="M117" s="14" t="s">
        <v>54</v>
      </c>
      <c r="N117" s="14" t="s">
        <v>54</v>
      </c>
      <c r="O117" s="14"/>
      <c r="P117" s="14" t="s">
        <v>556</v>
      </c>
      <c r="Q117" s="14" t="s">
        <v>76</v>
      </c>
      <c r="R117" s="14" t="s">
        <v>133</v>
      </c>
      <c r="S117" s="14" t="s">
        <v>58</v>
      </c>
      <c r="T117" s="50"/>
      <c r="U117" s="50"/>
      <c r="V117" s="11"/>
      <c r="W117" s="11"/>
      <c r="X117" s="50" t="s">
        <v>557</v>
      </c>
      <c r="Y117" s="26" t="s">
        <v>558</v>
      </c>
      <c r="Z117" s="50"/>
      <c r="AA117" s="50"/>
      <c r="AB117" s="50"/>
      <c r="AC117" s="23" t="s">
        <v>54</v>
      </c>
      <c r="AD117" s="23" t="s">
        <v>54</v>
      </c>
      <c r="AE117" s="23"/>
      <c r="AF117" s="14" t="s">
        <v>559</v>
      </c>
      <c r="AG117" s="23" t="s">
        <v>76</v>
      </c>
      <c r="AH117" s="23" t="s">
        <v>133</v>
      </c>
      <c r="AI117" s="23" t="s">
        <v>141</v>
      </c>
      <c r="AJ117" s="23" t="s">
        <v>61</v>
      </c>
      <c r="AK117" s="23" t="s">
        <v>101</v>
      </c>
      <c r="AL117" s="50"/>
      <c r="AM117" s="50" t="s">
        <v>560</v>
      </c>
      <c r="AN117" s="50" t="s">
        <v>54</v>
      </c>
      <c r="AO117" s="50"/>
      <c r="AP117" s="50"/>
      <c r="AQ117" s="50"/>
      <c r="AR117" s="50"/>
      <c r="AS117" s="50"/>
      <c r="AT117" s="50"/>
      <c r="AU117" s="50"/>
      <c r="AV117" s="50"/>
      <c r="AW117" s="50"/>
      <c r="AY117" s="50" t="str">
        <f t="shared" si="7"/>
        <v>Subject Count Comparison - MTH to RLA (FS185, 188): The count of FCS, HOM, LEP, MAN, MHL,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96 students, or 11.25%, is in the MHL subgroup. Please revise data and resubmit or explain in a data note why these data are accurate.</v>
      </c>
      <c r="AZ117" s="50" t="str">
        <f t="shared" si="8"/>
        <v>The U.S. Department of Education defines a “recently arrived” English learner (EL) as a student who has been enrolled in schools in the United States for less than 12 months. For districtwide assessments, recently arrived EL students are defined as EL students first enrolled in U.S. schools within 12 months from the first day of the previous year’s districtwide PARCC test window (April 9, 2017). In school year 2017-18, recently arrived EL students are required to participate in the ACCESS for ELLs 2.0 assessment and the PARCC mathematics assessment (if enrolled in a grade/course with a required test). These students are exempt for one year of taking the PARCC ELA assessment. Therefore, we would not expect the denominator fo the student universe for FS185 to align with FS188.</v>
      </c>
      <c r="BA117" s="50"/>
      <c r="BB117" s="50" t="s">
        <v>80</v>
      </c>
      <c r="BC117" s="50"/>
      <c r="BD117" s="50"/>
      <c r="BE117" s="50"/>
      <c r="BF117" s="50"/>
      <c r="BG117" s="50" t="s">
        <v>58</v>
      </c>
      <c r="BH117" s="50" t="str">
        <f t="shared" ref="BH117:BH119" si="15">IF(BG117="Yes",CONCATENATE(AM117,"
ED Note: State indicated that data were correct as reported."), AM117)</f>
        <v>Subject Count Comparison - MTH to RLA (FS185, 188): The count of FCS, HOM, LEP, MAN, MHL,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96 students, or 11.25%, is in the MHL subgroup. Please revise data and resubmit or explain in a data note why these data are accurate.</v>
      </c>
      <c r="BI117" s="50" t="s">
        <v>558</v>
      </c>
      <c r="BJ117" s="50"/>
      <c r="BK117" s="50"/>
      <c r="BL117" s="50"/>
      <c r="BM117" s="50"/>
      <c r="BN117" s="50"/>
      <c r="BO117" s="50"/>
      <c r="BP117" s="50"/>
    </row>
    <row r="118" spans="1:68" s="9" customFormat="1" ht="105">
      <c r="A118" s="13" t="s">
        <v>562</v>
      </c>
      <c r="B118" s="14" t="s">
        <v>45</v>
      </c>
      <c r="C118" s="14" t="s">
        <v>46</v>
      </c>
      <c r="D118" s="14" t="s">
        <v>47</v>
      </c>
      <c r="E118" s="14" t="s">
        <v>534</v>
      </c>
      <c r="F118" s="14" t="s">
        <v>535</v>
      </c>
      <c r="G118" s="13" t="s">
        <v>179</v>
      </c>
      <c r="H118" s="14">
        <v>185</v>
      </c>
      <c r="I118" s="14">
        <v>588</v>
      </c>
      <c r="J118" s="14" t="s">
        <v>73</v>
      </c>
      <c r="K118" s="14" t="s">
        <v>180</v>
      </c>
      <c r="L118" s="14" t="s">
        <v>53</v>
      </c>
      <c r="M118" s="14" t="s">
        <v>54</v>
      </c>
      <c r="N118" s="14"/>
      <c r="O118" s="14"/>
      <c r="P118" s="14" t="s">
        <v>563</v>
      </c>
      <c r="Q118" s="14" t="s">
        <v>56</v>
      </c>
      <c r="R118" s="14" t="s">
        <v>68</v>
      </c>
      <c r="S118" s="14" t="s">
        <v>58</v>
      </c>
      <c r="T118" s="50"/>
      <c r="U118" s="50"/>
      <c r="V118" s="11"/>
      <c r="W118" s="11"/>
      <c r="X118" s="50" t="s">
        <v>564</v>
      </c>
      <c r="Y118" s="26" t="s">
        <v>565</v>
      </c>
      <c r="Z118" s="50"/>
      <c r="AA118" s="50"/>
      <c r="AB118" s="50"/>
      <c r="AC118" s="23" t="s">
        <v>54</v>
      </c>
      <c r="AD118" s="23"/>
      <c r="AE118" s="23"/>
      <c r="AF118" s="23" t="s">
        <v>566</v>
      </c>
      <c r="AG118" s="23" t="s">
        <v>133</v>
      </c>
      <c r="AH118" s="23" t="s">
        <v>133</v>
      </c>
      <c r="AI118" s="23" t="s">
        <v>141</v>
      </c>
      <c r="AJ118" s="23" t="s">
        <v>61</v>
      </c>
      <c r="AK118" s="23" t="s">
        <v>101</v>
      </c>
      <c r="AL118" s="50" t="s">
        <v>58</v>
      </c>
      <c r="AM118" s="50" t="s">
        <v>567</v>
      </c>
      <c r="AN118" s="50" t="s">
        <v>54</v>
      </c>
      <c r="AO118" s="50"/>
      <c r="AP118" s="50"/>
      <c r="AQ118" s="50"/>
      <c r="AR118" s="50"/>
      <c r="AS118" s="50"/>
      <c r="AT118" s="50"/>
      <c r="AU118" s="50"/>
      <c r="AV118" s="50"/>
      <c r="AW118" s="50"/>
      <c r="AY118" s="50" t="str">
        <f t="shared" si="7"/>
        <v>Low Participation Rate (FS185): The participation rate for MA, LEP, FCS students range from 90.38 to 94.82%. The ESEA, as amended, requires that States annually measure the achievement of not less than 95 percent of all students, and 95 percent of all students in each subgroup of students. Please revise data and resubmit and/or provide an explanatory data note.</v>
      </c>
      <c r="AZ118" s="50" t="str">
        <f t="shared" si="8"/>
        <v>The data have been revised and resubmitted.</v>
      </c>
      <c r="BA118" s="50"/>
      <c r="BB118" s="50" t="s">
        <v>80</v>
      </c>
      <c r="BC118" s="50" t="s">
        <v>2151</v>
      </c>
      <c r="BD118" s="50"/>
      <c r="BE118" s="50" t="s">
        <v>58</v>
      </c>
      <c r="BF118" s="50" t="s">
        <v>125</v>
      </c>
      <c r="BG118" s="50" t="s">
        <v>58</v>
      </c>
      <c r="BH118" s="50" t="str">
        <f t="shared" si="15"/>
        <v>Low Participation Rate (FS185): The participation rate for MA, LEP, FCS students range from 90.38 to 94.82%. The ESEA, as amended, requires that States annually measure the achievement of not less than 95 percent of all students, and 95 percent of all students in each subgroup of students. Please revise data and resubmit and/or provide an explanatory data note.</v>
      </c>
      <c r="BI118" s="51"/>
      <c r="BJ118" s="50"/>
      <c r="BK118" s="50"/>
      <c r="BL118" s="50"/>
      <c r="BM118" s="50"/>
      <c r="BN118" s="50"/>
      <c r="BO118" s="50"/>
      <c r="BP118" s="50"/>
    </row>
    <row r="119" spans="1:68" s="9" customFormat="1" ht="105">
      <c r="A119" s="13" t="s">
        <v>568</v>
      </c>
      <c r="B119" s="14" t="s">
        <v>45</v>
      </c>
      <c r="C119" s="14" t="s">
        <v>46</v>
      </c>
      <c r="D119" s="14" t="s">
        <v>47</v>
      </c>
      <c r="E119" s="14" t="s">
        <v>534</v>
      </c>
      <c r="F119" s="14" t="s">
        <v>535</v>
      </c>
      <c r="G119" s="13" t="s">
        <v>179</v>
      </c>
      <c r="H119" s="14">
        <v>188</v>
      </c>
      <c r="I119" s="14">
        <v>589</v>
      </c>
      <c r="J119" s="14" t="s">
        <v>73</v>
      </c>
      <c r="K119" s="14" t="s">
        <v>180</v>
      </c>
      <c r="L119" s="14" t="s">
        <v>53</v>
      </c>
      <c r="M119" s="14"/>
      <c r="N119" s="14" t="s">
        <v>54</v>
      </c>
      <c r="O119" s="14"/>
      <c r="P119" s="14" t="s">
        <v>392</v>
      </c>
      <c r="Q119" s="14" t="s">
        <v>56</v>
      </c>
      <c r="R119" s="14" t="s">
        <v>68</v>
      </c>
      <c r="S119" s="14" t="s">
        <v>58</v>
      </c>
      <c r="T119" s="50"/>
      <c r="U119" s="50"/>
      <c r="V119" s="11"/>
      <c r="W119" s="11"/>
      <c r="X119" s="50" t="s">
        <v>569</v>
      </c>
      <c r="Y119" s="26" t="s">
        <v>565</v>
      </c>
      <c r="Z119" s="50"/>
      <c r="AA119" s="50"/>
      <c r="AB119" s="50"/>
      <c r="AC119" s="23"/>
      <c r="AD119" s="23" t="s">
        <v>54</v>
      </c>
      <c r="AE119" s="23"/>
      <c r="AF119" s="23" t="s">
        <v>281</v>
      </c>
      <c r="AG119" s="23" t="s">
        <v>133</v>
      </c>
      <c r="AH119" s="23" t="s">
        <v>133</v>
      </c>
      <c r="AI119" s="23" t="s">
        <v>141</v>
      </c>
      <c r="AJ119" s="23" t="s">
        <v>61</v>
      </c>
      <c r="AK119" s="23" t="s">
        <v>101</v>
      </c>
      <c r="AL119" s="50" t="s">
        <v>58</v>
      </c>
      <c r="AM119" s="50" t="s">
        <v>570</v>
      </c>
      <c r="AN119" s="50" t="s">
        <v>54</v>
      </c>
      <c r="AO119" s="50"/>
      <c r="AP119" s="50"/>
      <c r="AQ119" s="50"/>
      <c r="AR119" s="50"/>
      <c r="AS119" s="50"/>
      <c r="AT119" s="50"/>
      <c r="AU119" s="50"/>
      <c r="AV119" s="50"/>
      <c r="AW119" s="50"/>
      <c r="AY119" s="50" t="str">
        <f t="shared" si="7"/>
        <v>Low Participation Rate (FS188): The participation rate for FCS students is 91.81%. The ESEA, as amended, requires that States annually measure the achievement of not less than 95 percent of all students, and 95 percent of all students in each subgroup of students. Please revise data and resubmit and/or provide an explanatory data note.</v>
      </c>
      <c r="AZ119" s="50" t="str">
        <f t="shared" si="8"/>
        <v>The data have been revised and resubmitted.</v>
      </c>
      <c r="BA119" s="50"/>
      <c r="BB119" s="50" t="s">
        <v>80</v>
      </c>
      <c r="BC119" s="50" t="s">
        <v>2151</v>
      </c>
      <c r="BD119" s="50"/>
      <c r="BE119" s="50" t="s">
        <v>58</v>
      </c>
      <c r="BF119" s="50" t="s">
        <v>125</v>
      </c>
      <c r="BG119" s="50" t="s">
        <v>58</v>
      </c>
      <c r="BH119" s="50" t="str">
        <f t="shared" si="15"/>
        <v>Low Participation Rate (FS188): The participation rate for FCS students is 91.81%. The ESEA, as amended, requires that States annually measure the achievement of not less than 95 percent of all students, and 95 percent of all students in each subgroup of students. Please revise data and resubmit and/or provide an explanatory data note.</v>
      </c>
      <c r="BI119" s="51"/>
      <c r="BJ119" s="50"/>
      <c r="BK119" s="50"/>
      <c r="BL119" s="50"/>
      <c r="BM119" s="50"/>
      <c r="BN119" s="50"/>
      <c r="BO119" s="50"/>
      <c r="BP119" s="50"/>
    </row>
    <row r="120" spans="1:68" s="9" customFormat="1" ht="78.75" hidden="1">
      <c r="A120" s="13" t="s">
        <v>571</v>
      </c>
      <c r="B120" s="14" t="s">
        <v>45</v>
      </c>
      <c r="C120" s="14" t="s">
        <v>46</v>
      </c>
      <c r="D120" s="14" t="s">
        <v>47</v>
      </c>
      <c r="E120" s="14" t="s">
        <v>534</v>
      </c>
      <c r="F120" s="14" t="s">
        <v>535</v>
      </c>
      <c r="G120" s="17" t="s">
        <v>518</v>
      </c>
      <c r="H120" s="14">
        <v>185</v>
      </c>
      <c r="I120" s="14">
        <v>588</v>
      </c>
      <c r="J120" s="14" t="s">
        <v>73</v>
      </c>
      <c r="K120" s="14" t="s">
        <v>519</v>
      </c>
      <c r="L120" s="14" t="s">
        <v>53</v>
      </c>
      <c r="M120" s="14" t="s">
        <v>54</v>
      </c>
      <c r="N120" s="14"/>
      <c r="O120" s="14"/>
      <c r="P120" s="14" t="s">
        <v>572</v>
      </c>
      <c r="Q120" s="14" t="s">
        <v>56</v>
      </c>
      <c r="R120" s="14" t="s">
        <v>68</v>
      </c>
      <c r="S120" s="14" t="s">
        <v>58</v>
      </c>
      <c r="T120" s="50"/>
      <c r="U120" s="50"/>
      <c r="V120" s="11"/>
      <c r="W120" s="11"/>
      <c r="X120" s="50" t="s">
        <v>521</v>
      </c>
      <c r="Y120" s="26" t="s">
        <v>573</v>
      </c>
      <c r="Z120" s="50"/>
      <c r="AA120" s="50"/>
      <c r="AB120" s="50"/>
      <c r="AC120" s="23"/>
      <c r="AD120" s="23"/>
      <c r="AE120" s="23"/>
      <c r="AF120" s="23"/>
      <c r="AG120" s="23"/>
      <c r="AH120" s="23"/>
      <c r="AI120" s="23"/>
      <c r="AJ120" s="23" t="s">
        <v>61</v>
      </c>
      <c r="AK120" s="23" t="s">
        <v>62</v>
      </c>
      <c r="AL120" s="50"/>
      <c r="AM120" s="50"/>
      <c r="AN120" s="50" t="s">
        <v>2145</v>
      </c>
      <c r="AO120" s="50"/>
      <c r="AP120" s="50"/>
      <c r="AQ120" s="50"/>
      <c r="AR120" s="50"/>
      <c r="AS120" s="50"/>
      <c r="AT120" s="50"/>
      <c r="AU120" s="50"/>
      <c r="AV120" s="50"/>
      <c r="AW120" s="50"/>
      <c r="AY120" s="50">
        <f t="shared" si="7"/>
        <v>0</v>
      </c>
      <c r="AZ120" s="50" t="str">
        <f t="shared" si="8"/>
        <v>The data are accurate.  Because DC is a small state, 100% particiaption is reflective of a small number of children.</v>
      </c>
      <c r="BA120" s="50"/>
      <c r="BB120" s="50" t="s">
        <v>63</v>
      </c>
      <c r="BC120" s="50" t="s">
        <v>58</v>
      </c>
      <c r="BD120" s="50" t="s">
        <v>62</v>
      </c>
      <c r="BE120" s="50"/>
      <c r="BF120" s="50"/>
      <c r="BG120" s="50" t="s">
        <v>69</v>
      </c>
      <c r="BH120" s="50"/>
      <c r="BI120" s="50"/>
      <c r="BJ120" s="50"/>
      <c r="BK120" s="50"/>
      <c r="BL120" s="50"/>
      <c r="BM120" s="50"/>
      <c r="BN120" s="50"/>
      <c r="BO120" s="50"/>
      <c r="BP120" s="50"/>
    </row>
    <row r="121" spans="1:68" s="9" customFormat="1" ht="78.75">
      <c r="A121" s="13" t="s">
        <v>574</v>
      </c>
      <c r="B121" s="14" t="s">
        <v>45</v>
      </c>
      <c r="C121" s="14" t="s">
        <v>46</v>
      </c>
      <c r="D121" s="14" t="s">
        <v>47</v>
      </c>
      <c r="E121" s="14" t="s">
        <v>534</v>
      </c>
      <c r="F121" s="14" t="s">
        <v>535</v>
      </c>
      <c r="G121" s="17" t="s">
        <v>518</v>
      </c>
      <c r="H121" s="14">
        <v>188</v>
      </c>
      <c r="I121" s="14">
        <v>589</v>
      </c>
      <c r="J121" s="14" t="s">
        <v>73</v>
      </c>
      <c r="K121" s="14" t="s">
        <v>519</v>
      </c>
      <c r="L121" s="14" t="s">
        <v>53</v>
      </c>
      <c r="M121" s="14"/>
      <c r="N121" s="14"/>
      <c r="O121" s="14"/>
      <c r="P121" s="14"/>
      <c r="Q121" s="14"/>
      <c r="R121" s="14"/>
      <c r="S121" s="14"/>
      <c r="T121" s="49"/>
      <c r="U121" s="49"/>
      <c r="V121" s="49"/>
      <c r="W121" s="49"/>
      <c r="X121" s="49"/>
      <c r="Y121" s="26" t="s">
        <v>64</v>
      </c>
      <c r="Z121" s="49"/>
      <c r="AA121" s="49"/>
      <c r="AB121" s="49"/>
      <c r="AC121" s="14"/>
      <c r="AD121" s="14" t="s">
        <v>54</v>
      </c>
      <c r="AE121" s="14"/>
      <c r="AF121" s="14" t="s">
        <v>503</v>
      </c>
      <c r="AG121" s="14" t="s">
        <v>133</v>
      </c>
      <c r="AH121" s="14" t="s">
        <v>133</v>
      </c>
      <c r="AI121" s="14" t="s">
        <v>141</v>
      </c>
      <c r="AJ121" s="14" t="s">
        <v>61</v>
      </c>
      <c r="AK121" s="14" t="s">
        <v>78</v>
      </c>
      <c r="AL121" s="14"/>
      <c r="AM121" s="50" t="s">
        <v>575</v>
      </c>
      <c r="AN121" s="50" t="s">
        <v>54</v>
      </c>
      <c r="AO121" s="50"/>
      <c r="AP121" s="49"/>
      <c r="AQ121" s="49"/>
      <c r="AR121" s="49"/>
      <c r="AS121" s="49"/>
      <c r="AT121" s="49"/>
      <c r="AU121" s="49"/>
      <c r="AV121" s="49"/>
      <c r="AW121" s="49"/>
      <c r="AY121" s="50" t="str">
        <f t="shared" si="7"/>
        <v>100% Participation Rate (FS188): The participation rate for MILCNCTD students is 100%. ED does not expect to see participation rates below 95%. While a participation rate of 100% is possible, please resubmit data if data are inaccurate.</v>
      </c>
      <c r="AZ121" s="50" t="str">
        <f t="shared" si="8"/>
        <v/>
      </c>
      <c r="BA121" s="50"/>
      <c r="BB121" s="50" t="s">
        <v>80</v>
      </c>
      <c r="BC121" s="50" t="s">
        <v>58</v>
      </c>
      <c r="BD121" s="50"/>
      <c r="BE121" s="50" t="s">
        <v>82</v>
      </c>
      <c r="BF121" s="50" t="s">
        <v>82</v>
      </c>
      <c r="BG121" s="50"/>
      <c r="BH121" s="50" t="str">
        <f t="shared" ref="BH121:BH126" si="16">IF(BG121="Yes",CONCATENATE(AM121,"
ED Note: State indicated that data were correct as reported."), AM121)</f>
        <v>100% Participation Rate (FS188): The participation rate for MILCNCTD students is 100%. ED does not expect to see participation rates below 95%. While a participation rate of 100% is possible, please resubmit data if data are inaccurate.</v>
      </c>
      <c r="BI121" s="50"/>
      <c r="BJ121" s="50"/>
      <c r="BK121" s="50"/>
      <c r="BL121" s="50"/>
      <c r="BM121" s="50"/>
      <c r="BN121" s="50"/>
      <c r="BO121" s="50"/>
      <c r="BP121" s="50"/>
    </row>
    <row r="122" spans="1:68" s="9" customFormat="1" ht="165">
      <c r="A122" s="13" t="s">
        <v>576</v>
      </c>
      <c r="B122" s="14" t="s">
        <v>45</v>
      </c>
      <c r="C122" s="14" t="s">
        <v>46</v>
      </c>
      <c r="D122" s="14" t="s">
        <v>47</v>
      </c>
      <c r="E122" s="14" t="s">
        <v>534</v>
      </c>
      <c r="F122" s="14" t="s">
        <v>535</v>
      </c>
      <c r="G122" s="17" t="s">
        <v>136</v>
      </c>
      <c r="H122" s="18">
        <v>185</v>
      </c>
      <c r="I122" s="14">
        <v>588</v>
      </c>
      <c r="J122" s="14" t="s">
        <v>73</v>
      </c>
      <c r="K122" s="14" t="s">
        <v>137</v>
      </c>
      <c r="L122" s="14" t="s">
        <v>53</v>
      </c>
      <c r="M122" s="14" t="s">
        <v>54</v>
      </c>
      <c r="N122" s="14"/>
      <c r="O122" s="14"/>
      <c r="P122" s="14" t="s">
        <v>55</v>
      </c>
      <c r="Q122" s="14" t="s">
        <v>56</v>
      </c>
      <c r="R122" s="14" t="s">
        <v>140</v>
      </c>
      <c r="S122" s="14" t="s">
        <v>58</v>
      </c>
      <c r="T122" s="50"/>
      <c r="U122" s="50"/>
      <c r="V122" s="11"/>
      <c r="W122" s="11"/>
      <c r="X122" s="50" t="s">
        <v>577</v>
      </c>
      <c r="Y122" s="26" t="s">
        <v>578</v>
      </c>
      <c r="Z122" s="50"/>
      <c r="AA122" s="50"/>
      <c r="AB122" s="50"/>
      <c r="AC122" s="23" t="s">
        <v>54</v>
      </c>
      <c r="AD122" s="23"/>
      <c r="AE122" s="23"/>
      <c r="AF122" s="14" t="s">
        <v>139</v>
      </c>
      <c r="AG122" s="14" t="s">
        <v>133</v>
      </c>
      <c r="AH122" s="14" t="s">
        <v>140</v>
      </c>
      <c r="AI122" s="14" t="s">
        <v>141</v>
      </c>
      <c r="AJ122" s="23" t="s">
        <v>61</v>
      </c>
      <c r="AK122" s="23" t="s">
        <v>101</v>
      </c>
      <c r="AL122" s="50" t="s">
        <v>69</v>
      </c>
      <c r="AM122" s="50" t="s">
        <v>577</v>
      </c>
      <c r="AN122" s="50" t="s">
        <v>54</v>
      </c>
      <c r="AO122" s="50"/>
      <c r="AP122" s="50"/>
      <c r="AQ122" s="50"/>
      <c r="AR122" s="50"/>
      <c r="AS122" s="50"/>
      <c r="AT122" s="50"/>
      <c r="AU122" s="50"/>
      <c r="AV122" s="50"/>
      <c r="AW122" s="50"/>
      <c r="AY122" s="50" t="str">
        <f t="shared" si="7"/>
        <v xml:space="preserve">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122" s="50" t="str">
        <f t="shared" si="8"/>
        <v>Based on data for the 2017-18 school year, OSSE has concluded that it needs to assess more than 1% of students using an AA-AAAS. ED has granted a waiver for the 2018-19 school year.</v>
      </c>
      <c r="BA122" s="50"/>
      <c r="BB122" s="50" t="s">
        <v>80</v>
      </c>
      <c r="BC122" s="50"/>
      <c r="BD122" s="50"/>
      <c r="BE122" s="50"/>
      <c r="BF122" s="50"/>
      <c r="BG122" s="50" t="s">
        <v>58</v>
      </c>
      <c r="BH122" s="50" t="str">
        <f t="shared" si="16"/>
        <v xml:space="preserve">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BI122" s="51" t="s">
        <v>578</v>
      </c>
      <c r="BJ122" s="50"/>
      <c r="BK122" s="50"/>
      <c r="BL122" s="50"/>
      <c r="BM122" s="50"/>
      <c r="BN122" s="50"/>
      <c r="BO122" s="50"/>
      <c r="BP122" s="50"/>
    </row>
    <row r="123" spans="1:68" s="9" customFormat="1" ht="165">
      <c r="A123" s="13" t="s">
        <v>579</v>
      </c>
      <c r="B123" s="14" t="s">
        <v>45</v>
      </c>
      <c r="C123" s="14" t="s">
        <v>46</v>
      </c>
      <c r="D123" s="14" t="s">
        <v>47</v>
      </c>
      <c r="E123" s="14" t="s">
        <v>534</v>
      </c>
      <c r="F123" s="14" t="s">
        <v>535</v>
      </c>
      <c r="G123" s="17" t="s">
        <v>136</v>
      </c>
      <c r="H123" s="18">
        <v>188</v>
      </c>
      <c r="I123" s="14">
        <v>589</v>
      </c>
      <c r="J123" s="14" t="s">
        <v>73</v>
      </c>
      <c r="K123" s="14" t="s">
        <v>137</v>
      </c>
      <c r="L123" s="14" t="s">
        <v>53</v>
      </c>
      <c r="M123" s="14"/>
      <c r="N123" s="14" t="s">
        <v>54</v>
      </c>
      <c r="O123" s="14"/>
      <c r="P123" s="14" t="s">
        <v>55</v>
      </c>
      <c r="Q123" s="14" t="s">
        <v>56</v>
      </c>
      <c r="R123" s="14" t="s">
        <v>140</v>
      </c>
      <c r="S123" s="14" t="s">
        <v>58</v>
      </c>
      <c r="T123" s="50"/>
      <c r="U123" s="50"/>
      <c r="V123" s="11"/>
      <c r="W123" s="11"/>
      <c r="X123" s="50" t="s">
        <v>581</v>
      </c>
      <c r="Y123" s="26" t="s">
        <v>578</v>
      </c>
      <c r="Z123" s="50"/>
      <c r="AA123" s="50"/>
      <c r="AB123" s="50"/>
      <c r="AC123" s="23"/>
      <c r="AD123" s="23" t="s">
        <v>54</v>
      </c>
      <c r="AE123" s="23"/>
      <c r="AF123" s="14" t="s">
        <v>139</v>
      </c>
      <c r="AG123" s="14" t="s">
        <v>133</v>
      </c>
      <c r="AH123" s="14" t="s">
        <v>140</v>
      </c>
      <c r="AI123" s="14" t="s">
        <v>141</v>
      </c>
      <c r="AJ123" s="23" t="s">
        <v>61</v>
      </c>
      <c r="AK123" s="23" t="s">
        <v>101</v>
      </c>
      <c r="AL123" s="50" t="s">
        <v>69</v>
      </c>
      <c r="AM123" s="50" t="s">
        <v>581</v>
      </c>
      <c r="AN123" s="50" t="s">
        <v>54</v>
      </c>
      <c r="AO123" s="50"/>
      <c r="AP123" s="50"/>
      <c r="AQ123" s="50"/>
      <c r="AR123" s="50"/>
      <c r="AS123" s="50"/>
      <c r="AT123" s="50"/>
      <c r="AU123" s="50"/>
      <c r="AV123" s="50"/>
      <c r="AW123" s="50"/>
      <c r="AY123" s="50" t="str">
        <f t="shared" si="7"/>
        <v xml:space="preserve">1% CWD Alternate Assessment Participation [READING/LANGUAGE ARTS]: Students with Disabilities (IDEA) (CWD) taking the alternate assessment based on alternate achievement standards (ALTPARTALTACH) make up 1.18%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123" s="50" t="str">
        <f t="shared" si="8"/>
        <v>Based on data for the 2017-18 school year, OSSE has concluded that it needs to assess more than 1% of students using an AA-AAAS. ED has granted a waiver for the 2018-19 school year.</v>
      </c>
      <c r="BA123" s="50"/>
      <c r="BB123" s="50" t="s">
        <v>80</v>
      </c>
      <c r="BC123" s="50"/>
      <c r="BD123" s="50"/>
      <c r="BE123" s="50"/>
      <c r="BF123" s="50"/>
      <c r="BG123" s="50" t="s">
        <v>58</v>
      </c>
      <c r="BH123" s="50" t="str">
        <f t="shared" si="16"/>
        <v xml:space="preserve">1% CWD Alternate Assessment Participation [READING/LANGUAGE ARTS]: Students with Disabilities (IDEA) (CWD) taking the alternate assessment based on alternate achievement standards (ALTPARTALTACH) make up 1.18%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BI123" s="51" t="s">
        <v>578</v>
      </c>
      <c r="BJ123" s="50"/>
      <c r="BK123" s="50"/>
      <c r="BL123" s="50"/>
      <c r="BM123" s="50"/>
      <c r="BN123" s="50"/>
      <c r="BO123" s="50"/>
      <c r="BP123" s="50"/>
    </row>
    <row r="124" spans="1:68" s="9" customFormat="1" ht="90">
      <c r="A124" s="13" t="s">
        <v>582</v>
      </c>
      <c r="B124" s="14" t="s">
        <v>45</v>
      </c>
      <c r="C124" s="14" t="s">
        <v>46</v>
      </c>
      <c r="D124" s="14" t="s">
        <v>47</v>
      </c>
      <c r="E124" s="14" t="s">
        <v>583</v>
      </c>
      <c r="F124" s="14" t="s">
        <v>584</v>
      </c>
      <c r="G124" s="13" t="s">
        <v>95</v>
      </c>
      <c r="H124" s="16" t="s">
        <v>128</v>
      </c>
      <c r="I124" s="14" t="s">
        <v>129</v>
      </c>
      <c r="J124" s="14" t="s">
        <v>73</v>
      </c>
      <c r="K124" s="14" t="s">
        <v>98</v>
      </c>
      <c r="L124" s="14" t="s">
        <v>53</v>
      </c>
      <c r="M124" s="14"/>
      <c r="N124" s="14" t="s">
        <v>54</v>
      </c>
      <c r="O124" s="14"/>
      <c r="P124" s="14" t="s">
        <v>55</v>
      </c>
      <c r="Q124" s="14">
        <v>4</v>
      </c>
      <c r="R124" s="14" t="s">
        <v>57</v>
      </c>
      <c r="S124" s="14" t="s">
        <v>58</v>
      </c>
      <c r="T124" s="50"/>
      <c r="U124" s="50"/>
      <c r="V124" s="11"/>
      <c r="W124" s="11"/>
      <c r="X124" s="50" t="s">
        <v>585</v>
      </c>
      <c r="Y124" s="26" t="s">
        <v>586</v>
      </c>
      <c r="Z124" s="50"/>
      <c r="AA124" s="50"/>
      <c r="AB124" s="50"/>
      <c r="AC124" s="23"/>
      <c r="AD124" s="14" t="s">
        <v>54</v>
      </c>
      <c r="AE124" s="14"/>
      <c r="AF124" s="14" t="s">
        <v>55</v>
      </c>
      <c r="AG124" s="14">
        <v>4</v>
      </c>
      <c r="AH124" s="14" t="s">
        <v>57</v>
      </c>
      <c r="AI124" s="23"/>
      <c r="AJ124" s="23" t="s">
        <v>185</v>
      </c>
      <c r="AK124" s="23" t="s">
        <v>101</v>
      </c>
      <c r="AL124" s="50"/>
      <c r="AM124" s="50" t="s">
        <v>585</v>
      </c>
      <c r="AN124" s="50"/>
      <c r="AO124" s="50"/>
      <c r="AP124" s="50"/>
      <c r="AQ124" s="50"/>
      <c r="AR124" s="50"/>
      <c r="AS124" s="50"/>
      <c r="AT124" s="50"/>
      <c r="AU124" s="50"/>
      <c r="AV124" s="50"/>
      <c r="AW124" s="50"/>
      <c r="AY124" s="50" t="str">
        <f t="shared" si="7"/>
        <v>Missing Data (178/188): Achievement and Participation data for students in all subgroups for a(n) ALL Assessment Type was reported as missing (-1) in GRADE 4 at the SEA, LEA, and School levels, but no metadata were reported for this grade. Please submit data.</v>
      </c>
      <c r="AZ124" s="50" t="str">
        <f t="shared" si="8"/>
        <v>FSM reported missing for 4th grade in c178 because FSM does not test 4th grade students in its nationwide assessments on reading/language arts.</v>
      </c>
      <c r="BA124" s="50"/>
      <c r="BB124" s="50" t="s">
        <v>80</v>
      </c>
      <c r="BC124" s="50" t="s">
        <v>2153</v>
      </c>
      <c r="BD124" s="50"/>
      <c r="BE124" s="50"/>
      <c r="BF124" s="50"/>
      <c r="BG124" s="50" t="s">
        <v>58</v>
      </c>
      <c r="BH124" s="50" t="str">
        <f t="shared" si="16"/>
        <v>Missing Data (178/188): Achievement and Participation data for students in all subgroups for a(n) ALL Assessment Type was reported as missing (-1) in GRADE 4 at the SEA, LEA, and School levels, but no metadata were reported for this grade. Please submit data.</v>
      </c>
      <c r="BI124" s="50" t="s">
        <v>586</v>
      </c>
      <c r="BJ124" s="50"/>
      <c r="BK124" s="50"/>
      <c r="BL124" s="50"/>
      <c r="BM124" s="50"/>
      <c r="BN124" s="50"/>
      <c r="BO124" s="50"/>
      <c r="BP124" s="50"/>
    </row>
    <row r="125" spans="1:68" s="9" customFormat="1" ht="90">
      <c r="A125" s="13" t="s">
        <v>588</v>
      </c>
      <c r="B125" s="14" t="s">
        <v>45</v>
      </c>
      <c r="C125" s="14" t="s">
        <v>46</v>
      </c>
      <c r="D125" s="14" t="s">
        <v>47</v>
      </c>
      <c r="E125" s="14" t="s">
        <v>583</v>
      </c>
      <c r="F125" s="14" t="s">
        <v>584</v>
      </c>
      <c r="G125" s="13" t="s">
        <v>104</v>
      </c>
      <c r="H125" s="14" t="s">
        <v>589</v>
      </c>
      <c r="I125" s="14" t="s">
        <v>590</v>
      </c>
      <c r="J125" s="14" t="s">
        <v>73</v>
      </c>
      <c r="K125" s="14" t="s">
        <v>107</v>
      </c>
      <c r="L125" s="14" t="s">
        <v>53</v>
      </c>
      <c r="M125" s="14" t="s">
        <v>54</v>
      </c>
      <c r="N125" s="14" t="s">
        <v>54</v>
      </c>
      <c r="O125" s="14"/>
      <c r="P125" s="14" t="s">
        <v>108</v>
      </c>
      <c r="Q125" s="14" t="s">
        <v>108</v>
      </c>
      <c r="R125" s="14" t="s">
        <v>108</v>
      </c>
      <c r="S125" s="14" t="s">
        <v>108</v>
      </c>
      <c r="T125" s="50"/>
      <c r="U125" s="50"/>
      <c r="V125" s="11"/>
      <c r="W125" s="11"/>
      <c r="X125" s="50" t="s">
        <v>208</v>
      </c>
      <c r="Y125" s="26" t="s">
        <v>591</v>
      </c>
      <c r="Z125" s="50"/>
      <c r="AA125" s="50"/>
      <c r="AB125" s="50"/>
      <c r="AC125" s="23" t="s">
        <v>54</v>
      </c>
      <c r="AD125" s="23" t="s">
        <v>54</v>
      </c>
      <c r="AE125" s="23"/>
      <c r="AF125" s="14" t="s">
        <v>108</v>
      </c>
      <c r="AG125" s="14" t="s">
        <v>108</v>
      </c>
      <c r="AH125" s="14" t="s">
        <v>108</v>
      </c>
      <c r="AI125" s="14" t="s">
        <v>108</v>
      </c>
      <c r="AJ125" s="23" t="s">
        <v>185</v>
      </c>
      <c r="AK125" s="23" t="s">
        <v>101</v>
      </c>
      <c r="AL125" s="50"/>
      <c r="AM125" s="50" t="s">
        <v>116</v>
      </c>
      <c r="AN125" s="50" t="s">
        <v>54</v>
      </c>
      <c r="AO125" s="50"/>
      <c r="AP125" s="50"/>
      <c r="AQ125" s="50"/>
      <c r="AR125" s="50"/>
      <c r="AS125" s="50"/>
      <c r="AT125" s="50"/>
      <c r="AU125" s="50"/>
      <c r="AV125" s="50"/>
      <c r="AW125" s="50"/>
      <c r="AY125" s="50" t="str">
        <f t="shared" si="7"/>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Z125" s="50" t="str">
        <f t="shared" si="8"/>
        <v xml:space="preserve">FSM verified and reported that 50 of the 6th graders to take the FSM NMCT with accomodations were absent during the administration of the SY 2017-2018 test.  </v>
      </c>
      <c r="BA125" s="50"/>
      <c r="BB125" s="50" t="s">
        <v>80</v>
      </c>
      <c r="BC125" s="50" t="s">
        <v>2153</v>
      </c>
      <c r="BD125" s="50"/>
      <c r="BE125" s="50" t="s">
        <v>112</v>
      </c>
      <c r="BF125" s="50"/>
      <c r="BG125" s="50" t="s">
        <v>58</v>
      </c>
      <c r="BH125" s="50" t="str">
        <f t="shared" si="16"/>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BI125" s="50" t="s">
        <v>591</v>
      </c>
      <c r="BJ125" s="50"/>
      <c r="BK125" s="50"/>
      <c r="BL125" s="50"/>
      <c r="BM125" s="50"/>
      <c r="BN125" s="50"/>
      <c r="BO125" s="50"/>
      <c r="BP125" s="50"/>
    </row>
    <row r="126" spans="1:68" s="9" customFormat="1" ht="105">
      <c r="A126" s="13" t="s">
        <v>593</v>
      </c>
      <c r="B126" s="14" t="s">
        <v>45</v>
      </c>
      <c r="C126" s="14" t="s">
        <v>46</v>
      </c>
      <c r="D126" s="14" t="s">
        <v>47</v>
      </c>
      <c r="E126" s="14" t="s">
        <v>583</v>
      </c>
      <c r="F126" s="14" t="s">
        <v>584</v>
      </c>
      <c r="G126" s="13" t="s">
        <v>118</v>
      </c>
      <c r="H126" s="14" t="s">
        <v>198</v>
      </c>
      <c r="I126" s="14" t="s">
        <v>199</v>
      </c>
      <c r="J126" s="14" t="s">
        <v>73</v>
      </c>
      <c r="K126" s="14" t="s">
        <v>121</v>
      </c>
      <c r="L126" s="14" t="s">
        <v>53</v>
      </c>
      <c r="M126" s="14" t="s">
        <v>54</v>
      </c>
      <c r="N126" s="14" t="s">
        <v>54</v>
      </c>
      <c r="O126" s="14"/>
      <c r="P126" s="14" t="s">
        <v>108</v>
      </c>
      <c r="Q126" s="14" t="s">
        <v>108</v>
      </c>
      <c r="R126" s="14" t="s">
        <v>108</v>
      </c>
      <c r="S126" s="14" t="s">
        <v>108</v>
      </c>
      <c r="T126" s="50"/>
      <c r="U126" s="50"/>
      <c r="V126" s="11"/>
      <c r="W126" s="11"/>
      <c r="X126" s="50" t="s">
        <v>212</v>
      </c>
      <c r="Y126" s="26" t="s">
        <v>594</v>
      </c>
      <c r="Z126" s="50"/>
      <c r="AA126" s="50"/>
      <c r="AB126" s="50"/>
      <c r="AC126" s="23" t="s">
        <v>54</v>
      </c>
      <c r="AD126" s="23" t="s">
        <v>54</v>
      </c>
      <c r="AE126" s="23"/>
      <c r="AF126" s="14" t="s">
        <v>108</v>
      </c>
      <c r="AG126" s="14" t="s">
        <v>108</v>
      </c>
      <c r="AH126" s="14" t="s">
        <v>108</v>
      </c>
      <c r="AI126" s="14" t="s">
        <v>108</v>
      </c>
      <c r="AJ126" s="23" t="s">
        <v>185</v>
      </c>
      <c r="AK126" s="23" t="s">
        <v>101</v>
      </c>
      <c r="AL126" s="50"/>
      <c r="AM126" s="50" t="s">
        <v>214</v>
      </c>
      <c r="AN126" s="50" t="s">
        <v>54</v>
      </c>
      <c r="AO126" s="50"/>
      <c r="AP126" s="50"/>
      <c r="AQ126" s="50"/>
      <c r="AR126" s="50"/>
      <c r="AS126" s="50"/>
      <c r="AT126" s="50"/>
      <c r="AU126" s="50"/>
      <c r="AV126" s="50"/>
      <c r="AW126" s="50"/>
      <c r="AY126" s="50" t="str">
        <f t="shared" si="7"/>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126" s="50" t="str">
        <f t="shared" si="8"/>
        <v xml:space="preserve">FSM verified and reported that increases in some of the assessment types and grade levels were due to increase in the enrollments and the hiring of more assessment staff to help with coordination and administation of the tests. </v>
      </c>
      <c r="BA126" s="50"/>
      <c r="BB126" s="50" t="s">
        <v>80</v>
      </c>
      <c r="BC126" s="50" t="s">
        <v>2153</v>
      </c>
      <c r="BD126" s="50"/>
      <c r="BE126" s="50" t="s">
        <v>112</v>
      </c>
      <c r="BF126" s="50"/>
      <c r="BG126" s="50" t="s">
        <v>58</v>
      </c>
      <c r="BH126" s="50" t="str">
        <f t="shared" si="16"/>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BI126" s="50" t="s">
        <v>2164</v>
      </c>
      <c r="BJ126" s="50"/>
      <c r="BK126" s="50"/>
      <c r="BL126" s="50"/>
      <c r="BM126" s="50"/>
      <c r="BN126" s="50"/>
      <c r="BO126" s="50"/>
      <c r="BP126" s="50"/>
    </row>
    <row r="127" spans="1:68" s="9" customFormat="1" ht="120" hidden="1">
      <c r="A127" s="13" t="s">
        <v>596</v>
      </c>
      <c r="B127" s="14" t="s">
        <v>45</v>
      </c>
      <c r="C127" s="14" t="s">
        <v>46</v>
      </c>
      <c r="D127" s="14" t="s">
        <v>47</v>
      </c>
      <c r="E127" s="14" t="s">
        <v>583</v>
      </c>
      <c r="F127" s="14" t="s">
        <v>584</v>
      </c>
      <c r="G127" s="14" t="s">
        <v>172</v>
      </c>
      <c r="H127" s="14" t="s">
        <v>91</v>
      </c>
      <c r="I127" s="14" t="s">
        <v>92</v>
      </c>
      <c r="J127" s="14" t="s">
        <v>73</v>
      </c>
      <c r="K127" s="14" t="s">
        <v>173</v>
      </c>
      <c r="L127" s="14" t="s">
        <v>53</v>
      </c>
      <c r="M127" s="14" t="s">
        <v>54</v>
      </c>
      <c r="N127" s="14" t="s">
        <v>54</v>
      </c>
      <c r="O127" s="14"/>
      <c r="P127" s="14" t="s">
        <v>216</v>
      </c>
      <c r="Q127" s="14" t="s">
        <v>174</v>
      </c>
      <c r="R127" s="14" t="s">
        <v>133</v>
      </c>
      <c r="S127" s="14" t="s">
        <v>58</v>
      </c>
      <c r="T127" s="50"/>
      <c r="U127" s="50"/>
      <c r="V127" s="11"/>
      <c r="W127" s="11"/>
      <c r="X127" s="50" t="s">
        <v>597</v>
      </c>
      <c r="Y127" s="26" t="s">
        <v>598</v>
      </c>
      <c r="Z127" s="50"/>
      <c r="AA127" s="50"/>
      <c r="AB127" s="50"/>
      <c r="AC127" s="23"/>
      <c r="AD127" s="23"/>
      <c r="AE127" s="23"/>
      <c r="AF127" s="23"/>
      <c r="AG127" s="23"/>
      <c r="AH127" s="23"/>
      <c r="AI127" s="23"/>
      <c r="AJ127" s="23" t="s">
        <v>61</v>
      </c>
      <c r="AK127" s="23" t="s">
        <v>62</v>
      </c>
      <c r="AL127" s="50"/>
      <c r="AM127" s="50"/>
      <c r="AN127" s="50" t="s">
        <v>2145</v>
      </c>
      <c r="AO127" s="50"/>
      <c r="AP127" s="50"/>
      <c r="AQ127" s="50"/>
      <c r="AR127" s="50"/>
      <c r="AS127" s="50"/>
      <c r="AT127" s="50"/>
      <c r="AU127" s="50"/>
      <c r="AV127" s="50"/>
      <c r="AW127" s="50"/>
      <c r="AY127" s="50">
        <f t="shared" si="7"/>
        <v>0</v>
      </c>
      <c r="AZ127" s="50" t="str">
        <f t="shared" si="8"/>
        <v xml:space="preserve">The count of ALL and CWD students in mathematics and Reading/Language Arts are not algined because the count for Reading/Language Arts does not include 4th graders. FSM's nationwide assessment does not test 4th students in Reading/Language Arts. </v>
      </c>
      <c r="BA127" s="50"/>
      <c r="BB127" s="50" t="s">
        <v>63</v>
      </c>
      <c r="BC127" s="50" t="s">
        <v>58</v>
      </c>
      <c r="BD127" s="50" t="s">
        <v>62</v>
      </c>
      <c r="BE127" s="50"/>
      <c r="BF127" s="50"/>
      <c r="BG127" s="50"/>
      <c r="BH127" s="50"/>
      <c r="BI127" s="50"/>
      <c r="BJ127" s="50"/>
      <c r="BK127" s="50"/>
      <c r="BL127" s="50"/>
      <c r="BM127" s="50"/>
      <c r="BN127" s="50"/>
      <c r="BO127" s="50"/>
      <c r="BP127" s="50"/>
    </row>
    <row r="128" spans="1:68" s="9" customFormat="1" ht="165" hidden="1">
      <c r="A128" s="13" t="s">
        <v>599</v>
      </c>
      <c r="B128" s="14" t="s">
        <v>45</v>
      </c>
      <c r="C128" s="14" t="s">
        <v>46</v>
      </c>
      <c r="D128" s="14" t="s">
        <v>47</v>
      </c>
      <c r="E128" s="14" t="s">
        <v>583</v>
      </c>
      <c r="F128" s="14" t="s">
        <v>584</v>
      </c>
      <c r="G128" s="13" t="s">
        <v>179</v>
      </c>
      <c r="H128" s="14">
        <v>185</v>
      </c>
      <c r="I128" s="14">
        <v>588</v>
      </c>
      <c r="J128" s="14" t="s">
        <v>73</v>
      </c>
      <c r="K128" s="14" t="s">
        <v>180</v>
      </c>
      <c r="L128" s="14" t="s">
        <v>53</v>
      </c>
      <c r="M128" s="14" t="s">
        <v>54</v>
      </c>
      <c r="N128" s="14"/>
      <c r="O128" s="14"/>
      <c r="P128" s="14" t="s">
        <v>216</v>
      </c>
      <c r="Q128" s="14" t="s">
        <v>56</v>
      </c>
      <c r="R128" s="14" t="s">
        <v>68</v>
      </c>
      <c r="S128" s="14" t="s">
        <v>58</v>
      </c>
      <c r="T128" s="50"/>
      <c r="U128" s="50"/>
      <c r="V128" s="11"/>
      <c r="W128" s="11"/>
      <c r="X128" s="50" t="s">
        <v>600</v>
      </c>
      <c r="Y128" s="26" t="s">
        <v>601</v>
      </c>
      <c r="Z128" s="50"/>
      <c r="AA128" s="50"/>
      <c r="AB128" s="50"/>
      <c r="AC128" s="23"/>
      <c r="AD128" s="23"/>
      <c r="AE128" s="23"/>
      <c r="AF128" s="23"/>
      <c r="AG128" s="23"/>
      <c r="AH128" s="23"/>
      <c r="AI128" s="23"/>
      <c r="AJ128" s="23" t="s">
        <v>61</v>
      </c>
      <c r="AK128" s="23" t="s">
        <v>62</v>
      </c>
      <c r="AL128" s="50"/>
      <c r="AM128" s="50"/>
      <c r="AN128" s="50" t="s">
        <v>2145</v>
      </c>
      <c r="AO128" s="50"/>
      <c r="AP128" s="50"/>
      <c r="AQ128" s="50"/>
      <c r="AR128" s="50"/>
      <c r="AS128" s="50"/>
      <c r="AT128" s="50"/>
      <c r="AU128" s="50"/>
      <c r="AV128" s="50"/>
      <c r="AW128" s="50"/>
      <c r="AY128" s="50">
        <f t="shared" si="7"/>
        <v>0</v>
      </c>
      <c r="AZ128" s="50" t="str">
        <f t="shared" si="8"/>
        <v xml:space="preserve">FSM, a freely associate state which receives only IDEA Part B funds, set its particpation target for mathematics at 100%. Although FSM did not meet its target for FFY 2017, its participation rate increased from 59.40% in FFY 2016 to 77.7% in FFY 2017. Given FSM's unique geographic context, where 52% of all FSM's schools are on remote islands that can only be accessed by boats/ships, administration of the FSM nationwide assessments is always a challenge.    </v>
      </c>
      <c r="BA128" s="50"/>
      <c r="BB128" s="50" t="s">
        <v>63</v>
      </c>
      <c r="BC128" s="50" t="s">
        <v>58</v>
      </c>
      <c r="BD128" s="50" t="s">
        <v>62</v>
      </c>
      <c r="BE128" s="50"/>
      <c r="BF128" s="50"/>
      <c r="BG128" s="50"/>
      <c r="BH128" s="50"/>
      <c r="BI128" s="50"/>
      <c r="BJ128" s="50"/>
      <c r="BK128" s="50"/>
      <c r="BL128" s="50"/>
      <c r="BM128" s="50"/>
      <c r="BN128" s="50"/>
      <c r="BO128" s="50"/>
      <c r="BP128" s="50"/>
    </row>
    <row r="129" spans="1:68" s="9" customFormat="1" ht="165" hidden="1">
      <c r="A129" s="13" t="s">
        <v>602</v>
      </c>
      <c r="B129" s="14" t="s">
        <v>45</v>
      </c>
      <c r="C129" s="14" t="s">
        <v>46</v>
      </c>
      <c r="D129" s="14" t="s">
        <v>47</v>
      </c>
      <c r="E129" s="14" t="s">
        <v>583</v>
      </c>
      <c r="F129" s="14" t="s">
        <v>584</v>
      </c>
      <c r="G129" s="13" t="s">
        <v>179</v>
      </c>
      <c r="H129" s="14">
        <v>188</v>
      </c>
      <c r="I129" s="14">
        <v>589</v>
      </c>
      <c r="J129" s="14" t="s">
        <v>73</v>
      </c>
      <c r="K129" s="14" t="s">
        <v>180</v>
      </c>
      <c r="L129" s="14" t="s">
        <v>53</v>
      </c>
      <c r="M129" s="14"/>
      <c r="N129" s="14" t="s">
        <v>54</v>
      </c>
      <c r="O129" s="14"/>
      <c r="P129" s="14" t="s">
        <v>216</v>
      </c>
      <c r="Q129" s="14" t="s">
        <v>56</v>
      </c>
      <c r="R129" s="14" t="s">
        <v>68</v>
      </c>
      <c r="S129" s="14" t="s">
        <v>58</v>
      </c>
      <c r="T129" s="50"/>
      <c r="U129" s="50"/>
      <c r="V129" s="11"/>
      <c r="W129" s="11"/>
      <c r="X129" s="50" t="s">
        <v>603</v>
      </c>
      <c r="Y129" s="26" t="s">
        <v>604</v>
      </c>
      <c r="Z129" s="50"/>
      <c r="AA129" s="50"/>
      <c r="AB129" s="50"/>
      <c r="AC129" s="23"/>
      <c r="AD129" s="23"/>
      <c r="AE129" s="23"/>
      <c r="AF129" s="23"/>
      <c r="AG129" s="23"/>
      <c r="AH129" s="23"/>
      <c r="AI129" s="23"/>
      <c r="AJ129" s="23" t="s">
        <v>61</v>
      </c>
      <c r="AK129" s="23" t="s">
        <v>62</v>
      </c>
      <c r="AL129" s="50"/>
      <c r="AM129" s="50"/>
      <c r="AN129" s="50" t="s">
        <v>2145</v>
      </c>
      <c r="AO129" s="50"/>
      <c r="AP129" s="50"/>
      <c r="AQ129" s="50"/>
      <c r="AR129" s="50"/>
      <c r="AS129" s="50"/>
      <c r="AT129" s="50"/>
      <c r="AU129" s="50"/>
      <c r="AV129" s="50"/>
      <c r="AW129" s="50"/>
      <c r="AY129" s="50">
        <f t="shared" si="7"/>
        <v>0</v>
      </c>
      <c r="AZ129" s="50" t="str">
        <f t="shared" si="8"/>
        <v xml:space="preserve">FSM, a freely associate state which receives only IDEA Part B funds, set its particpation target for reading/language arts at 100%. Although FSM doesn't meet its target for FFY 2017, its participation rate increased from 56.6% in FFY 2016 to 78.9% in FFY 2017. Given the FSM's unique geographic context, where 52% of all FSM's schools are on remote islands that can only be accessed by boats/ships, administration of the FSM nationwide assessments is always a challenge.    </v>
      </c>
      <c r="BA129" s="50"/>
      <c r="BB129" s="50" t="s">
        <v>63</v>
      </c>
      <c r="BC129" s="50" t="s">
        <v>58</v>
      </c>
      <c r="BD129" s="50" t="s">
        <v>62</v>
      </c>
      <c r="BE129" s="50"/>
      <c r="BF129" s="50"/>
      <c r="BG129" s="50"/>
      <c r="BH129" s="50"/>
      <c r="BI129" s="50"/>
      <c r="BJ129" s="50"/>
      <c r="BK129" s="50"/>
      <c r="BL129" s="50"/>
      <c r="BM129" s="50"/>
      <c r="BN129" s="50"/>
      <c r="BO129" s="50"/>
      <c r="BP129" s="50"/>
    </row>
    <row r="130" spans="1:68" s="9" customFormat="1" ht="300">
      <c r="A130" s="13" t="s">
        <v>605</v>
      </c>
      <c r="B130" s="14" t="s">
        <v>45</v>
      </c>
      <c r="C130" s="14" t="s">
        <v>46</v>
      </c>
      <c r="D130" s="14" t="s">
        <v>47</v>
      </c>
      <c r="E130" s="14" t="s">
        <v>606</v>
      </c>
      <c r="F130" s="14" t="s">
        <v>607</v>
      </c>
      <c r="G130" s="13" t="s">
        <v>104</v>
      </c>
      <c r="H130" s="14" t="s">
        <v>157</v>
      </c>
      <c r="I130" s="14" t="s">
        <v>158</v>
      </c>
      <c r="J130" s="14" t="s">
        <v>73</v>
      </c>
      <c r="K130" s="14" t="s">
        <v>107</v>
      </c>
      <c r="L130" s="14" t="s">
        <v>53</v>
      </c>
      <c r="M130" s="14" t="s">
        <v>54</v>
      </c>
      <c r="N130" s="14" t="s">
        <v>54</v>
      </c>
      <c r="O130" s="14" t="s">
        <v>54</v>
      </c>
      <c r="P130" s="14" t="s">
        <v>108</v>
      </c>
      <c r="Q130" s="14" t="s">
        <v>108</v>
      </c>
      <c r="R130" s="14" t="s">
        <v>108</v>
      </c>
      <c r="S130" s="14" t="s">
        <v>108</v>
      </c>
      <c r="T130" s="50"/>
      <c r="U130" s="50"/>
      <c r="V130" s="11"/>
      <c r="W130" s="11"/>
      <c r="X130" s="50" t="s">
        <v>159</v>
      </c>
      <c r="Y130" s="26" t="s">
        <v>608</v>
      </c>
      <c r="Z130" s="50"/>
      <c r="AA130" s="50"/>
      <c r="AB130" s="50"/>
      <c r="AC130" s="23" t="s">
        <v>54</v>
      </c>
      <c r="AD130" s="23" t="s">
        <v>54</v>
      </c>
      <c r="AE130" s="23" t="s">
        <v>54</v>
      </c>
      <c r="AF130" s="14" t="s">
        <v>108</v>
      </c>
      <c r="AG130" s="14" t="s">
        <v>108</v>
      </c>
      <c r="AH130" s="14" t="s">
        <v>108</v>
      </c>
      <c r="AI130" s="14" t="s">
        <v>108</v>
      </c>
      <c r="AJ130" s="23" t="s">
        <v>185</v>
      </c>
      <c r="AK130" s="23" t="s">
        <v>101</v>
      </c>
      <c r="AL130" s="50" t="s">
        <v>69</v>
      </c>
      <c r="AM130" s="50" t="s">
        <v>161</v>
      </c>
      <c r="AN130" s="50" t="s">
        <v>54</v>
      </c>
      <c r="AO130" s="50"/>
      <c r="AP130" s="50"/>
      <c r="AQ130" s="50"/>
      <c r="AR130" s="50"/>
      <c r="AS130" s="50"/>
      <c r="AT130" s="50"/>
      <c r="AU130" s="50"/>
      <c r="AV130" s="50"/>
      <c r="AW130" s="50"/>
      <c r="AY130" s="50" t="str">
        <f t="shared" si="7"/>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130" s="50" t="str">
        <f t="shared" si="8"/>
        <v>The data are correct as submitted.  Florida believes the data reflect:
(1) Secular decline in American Indian / Alaska Native students similar to the decline shown in EDFacts file 052 (Membership),
(2) Hurricanes Irma and Maria (Homeless and LEP changes),
(3) Elimination of Algebra II inclusion for FS185,
(4) Increases in requests for paper-based testing, and
(5) Efforts by the state and its districts and schools to adhere to ESSA's 1% requirement resulting a decline in the use of the alternative assessment in Science.</v>
      </c>
      <c r="BA130" s="50"/>
      <c r="BB130" s="50" t="s">
        <v>80</v>
      </c>
      <c r="BC130" s="50"/>
      <c r="BD130" s="50"/>
      <c r="BE130" s="50" t="s">
        <v>112</v>
      </c>
      <c r="BF130" s="50"/>
      <c r="BG130" s="50" t="s">
        <v>69</v>
      </c>
      <c r="BH130" s="50" t="str">
        <f>IF(BG130="Yes",CONCATENATE(AM130,"
ED Note: State indicated that data were correct as reported."), AM130)</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BI130" s="50" t="s">
        <v>2165</v>
      </c>
      <c r="BJ130" s="50"/>
      <c r="BK130" s="50"/>
      <c r="BL130" s="50"/>
      <c r="BM130" s="50"/>
      <c r="BN130" s="50"/>
      <c r="BO130" s="50"/>
      <c r="BP130" s="50"/>
    </row>
    <row r="131" spans="1:68" s="9" customFormat="1" ht="135" hidden="1">
      <c r="A131" s="13" t="s">
        <v>610</v>
      </c>
      <c r="B131" s="14" t="s">
        <v>45</v>
      </c>
      <c r="C131" s="14" t="s">
        <v>46</v>
      </c>
      <c r="D131" s="14" t="s">
        <v>47</v>
      </c>
      <c r="E131" s="14" t="s">
        <v>606</v>
      </c>
      <c r="F131" s="14" t="s">
        <v>607</v>
      </c>
      <c r="G131" s="14" t="s">
        <v>172</v>
      </c>
      <c r="H131" s="14" t="s">
        <v>91</v>
      </c>
      <c r="I131" s="14" t="s">
        <v>92</v>
      </c>
      <c r="J131" s="14" t="s">
        <v>73</v>
      </c>
      <c r="K131" s="14" t="s">
        <v>173</v>
      </c>
      <c r="L131" s="14" t="s">
        <v>53</v>
      </c>
      <c r="M131" s="14" t="s">
        <v>54</v>
      </c>
      <c r="N131" s="14" t="s">
        <v>54</v>
      </c>
      <c r="O131" s="14"/>
      <c r="P131" s="14" t="s">
        <v>55</v>
      </c>
      <c r="Q131" s="14" t="s">
        <v>76</v>
      </c>
      <c r="R131" s="14" t="s">
        <v>133</v>
      </c>
      <c r="S131" s="14" t="s">
        <v>58</v>
      </c>
      <c r="T131" s="50"/>
      <c r="U131" s="50"/>
      <c r="V131" s="11"/>
      <c r="W131" s="11"/>
      <c r="X131" s="50" t="s">
        <v>611</v>
      </c>
      <c r="Y131" s="26" t="s">
        <v>612</v>
      </c>
      <c r="Z131" s="50"/>
      <c r="AA131" s="50"/>
      <c r="AB131" s="50"/>
      <c r="AC131" s="23"/>
      <c r="AD131" s="23"/>
      <c r="AE131" s="23"/>
      <c r="AF131" s="23"/>
      <c r="AG131" s="23"/>
      <c r="AH131" s="23"/>
      <c r="AI131" s="23"/>
      <c r="AJ131" s="23" t="s">
        <v>61</v>
      </c>
      <c r="AK131" s="23" t="s">
        <v>62</v>
      </c>
      <c r="AL131" s="50"/>
      <c r="AM131" s="50"/>
      <c r="AN131" s="50" t="s">
        <v>2145</v>
      </c>
      <c r="AO131" s="50"/>
      <c r="AP131" s="50"/>
      <c r="AQ131" s="50"/>
      <c r="AR131" s="50"/>
      <c r="AS131" s="50"/>
      <c r="AT131" s="50"/>
      <c r="AU131" s="50"/>
      <c r="AV131" s="50"/>
      <c r="AW131" s="50"/>
      <c r="AY131" s="50">
        <f t="shared" si="7"/>
        <v>0</v>
      </c>
      <c r="AZ131" s="50" t="str">
        <f t="shared" si="8"/>
        <v>The data are correct as submitted.  Florida believes the discrepancy is derivative of Florida's reporting on assessments no longer including Algebra II beginning with SY 2017-18, hence the two populations being tested differ by a greater margin compared with the prior year.</v>
      </c>
      <c r="BA131" s="50"/>
      <c r="BB131" s="50" t="s">
        <v>63</v>
      </c>
      <c r="BC131" s="50" t="s">
        <v>58</v>
      </c>
      <c r="BD131" s="50" t="s">
        <v>62</v>
      </c>
      <c r="BE131" s="50"/>
      <c r="BF131" s="50"/>
      <c r="BG131" s="50" t="s">
        <v>69</v>
      </c>
      <c r="BH131" s="50"/>
      <c r="BI131" s="50" t="s">
        <v>2166</v>
      </c>
      <c r="BJ131" s="50"/>
      <c r="BK131" s="50"/>
      <c r="BL131" s="50"/>
      <c r="BM131" s="50"/>
      <c r="BN131" s="50"/>
      <c r="BO131" s="50"/>
      <c r="BP131" s="50"/>
    </row>
    <row r="132" spans="1:68" s="9" customFormat="1" ht="225" hidden="1">
      <c r="A132" s="13" t="s">
        <v>613</v>
      </c>
      <c r="B132" s="14" t="s">
        <v>45</v>
      </c>
      <c r="C132" s="14" t="s">
        <v>46</v>
      </c>
      <c r="D132" s="14" t="s">
        <v>47</v>
      </c>
      <c r="E132" s="14" t="s">
        <v>606</v>
      </c>
      <c r="F132" s="14" t="s">
        <v>607</v>
      </c>
      <c r="G132" s="13" t="s">
        <v>179</v>
      </c>
      <c r="H132" s="14">
        <v>185</v>
      </c>
      <c r="I132" s="14">
        <v>588</v>
      </c>
      <c r="J132" s="14" t="s">
        <v>73</v>
      </c>
      <c r="K132" s="14" t="s">
        <v>180</v>
      </c>
      <c r="L132" s="14" t="s">
        <v>53</v>
      </c>
      <c r="M132" s="14" t="s">
        <v>54</v>
      </c>
      <c r="N132" s="14"/>
      <c r="O132" s="14"/>
      <c r="P132" s="14" t="s">
        <v>281</v>
      </c>
      <c r="Q132" s="14" t="s">
        <v>56</v>
      </c>
      <c r="R132" s="14" t="s">
        <v>68</v>
      </c>
      <c r="S132" s="14" t="s">
        <v>58</v>
      </c>
      <c r="T132" s="50"/>
      <c r="U132" s="50"/>
      <c r="V132" s="11"/>
      <c r="W132" s="11"/>
      <c r="X132" s="50" t="s">
        <v>614</v>
      </c>
      <c r="Y132" s="26" t="s">
        <v>615</v>
      </c>
      <c r="Z132" s="50"/>
      <c r="AA132" s="50"/>
      <c r="AB132" s="50"/>
      <c r="AC132" s="23"/>
      <c r="AD132" s="23"/>
      <c r="AE132" s="23"/>
      <c r="AF132" s="23"/>
      <c r="AG132" s="23"/>
      <c r="AH132" s="23"/>
      <c r="AI132" s="23"/>
      <c r="AJ132" s="23" t="s">
        <v>61</v>
      </c>
      <c r="AK132" s="23" t="s">
        <v>62</v>
      </c>
      <c r="AL132" s="50"/>
      <c r="AM132" s="50"/>
      <c r="AN132" s="50" t="s">
        <v>2145</v>
      </c>
      <c r="AO132" s="50"/>
      <c r="AP132" s="50"/>
      <c r="AQ132" s="50"/>
      <c r="AR132" s="50"/>
      <c r="AS132" s="50"/>
      <c r="AT132" s="50"/>
      <c r="AU132" s="50"/>
      <c r="AV132" s="50"/>
      <c r="AW132" s="50"/>
      <c r="AY132" s="50">
        <f t="shared" ref="AY132:AY195" si="17">AM132</f>
        <v>0</v>
      </c>
      <c r="AZ132" s="50" t="str">
        <f t="shared" ref="AZ132:AZ195" si="18">Y132</f>
        <v>The data are correct as submitted.  
The Foster Care Status data are new, and we will be looking into the low partition rates but believe the data are accurate as submitted based on FLDOE assessment information and foster information that was provided to FLDOE by the state's Department of Children &amp; Families.
Florida's ALL STUDENTS subgroup participation rate in FS185 is 97.9% (1,557,366 participants of 1,590,921 enrollees), not 90.4%.  See included email from Partner Support.</v>
      </c>
      <c r="BA132" s="50"/>
      <c r="BB132" s="50" t="s">
        <v>63</v>
      </c>
      <c r="BC132" s="50" t="s">
        <v>58</v>
      </c>
      <c r="BD132" s="50" t="s">
        <v>62</v>
      </c>
      <c r="BE132" s="50"/>
      <c r="BF132" s="50"/>
      <c r="BG132" s="50" t="s">
        <v>69</v>
      </c>
      <c r="BH132" s="50"/>
      <c r="BI132" s="50"/>
      <c r="BJ132" s="50"/>
      <c r="BK132" s="50"/>
      <c r="BL132" s="50"/>
      <c r="BM132" s="50"/>
      <c r="BN132" s="50"/>
      <c r="BO132" s="50"/>
      <c r="BP132" s="50"/>
    </row>
    <row r="133" spans="1:68" s="9" customFormat="1" ht="330" hidden="1">
      <c r="A133" s="13" t="s">
        <v>616</v>
      </c>
      <c r="B133" s="14" t="s">
        <v>45</v>
      </c>
      <c r="C133" s="14" t="s">
        <v>46</v>
      </c>
      <c r="D133" s="14" t="s">
        <v>47</v>
      </c>
      <c r="E133" s="14" t="s">
        <v>606</v>
      </c>
      <c r="F133" s="14" t="s">
        <v>607</v>
      </c>
      <c r="G133" s="13" t="s">
        <v>179</v>
      </c>
      <c r="H133" s="14">
        <v>188</v>
      </c>
      <c r="I133" s="14">
        <v>589</v>
      </c>
      <c r="J133" s="14" t="s">
        <v>73</v>
      </c>
      <c r="K133" s="14" t="s">
        <v>180</v>
      </c>
      <c r="L133" s="14" t="s">
        <v>53</v>
      </c>
      <c r="M133" s="14"/>
      <c r="N133" s="14" t="s">
        <v>54</v>
      </c>
      <c r="O133" s="14"/>
      <c r="P133" s="14" t="s">
        <v>617</v>
      </c>
      <c r="Q133" s="14" t="s">
        <v>56</v>
      </c>
      <c r="R133" s="14" t="s">
        <v>68</v>
      </c>
      <c r="S133" s="14" t="s">
        <v>58</v>
      </c>
      <c r="T133" s="7"/>
      <c r="U133" s="50"/>
      <c r="V133" s="11"/>
      <c r="W133" s="11"/>
      <c r="X133" s="7" t="s">
        <v>618</v>
      </c>
      <c r="Y133" s="26" t="s">
        <v>619</v>
      </c>
      <c r="Z133" s="50"/>
      <c r="AA133" s="50"/>
      <c r="AB133" s="50"/>
      <c r="AC133" s="23"/>
      <c r="AD133" s="23"/>
      <c r="AE133" s="23"/>
      <c r="AF133" s="23"/>
      <c r="AG133" s="23"/>
      <c r="AH133" s="23"/>
      <c r="AI133" s="23"/>
      <c r="AJ133" s="23" t="s">
        <v>61</v>
      </c>
      <c r="AK133" s="23" t="s">
        <v>62</v>
      </c>
      <c r="AL133" s="50"/>
      <c r="AM133" s="7"/>
      <c r="AN133" s="50" t="s">
        <v>2145</v>
      </c>
      <c r="AO133" s="7"/>
      <c r="AP133" s="50"/>
      <c r="AQ133" s="50"/>
      <c r="AR133" s="50"/>
      <c r="AS133" s="50"/>
      <c r="AT133" s="50"/>
      <c r="AU133" s="50"/>
      <c r="AV133" s="50"/>
      <c r="AW133" s="50"/>
      <c r="AY133" s="50">
        <f t="shared" si="17"/>
        <v>0</v>
      </c>
      <c r="AZ133" s="50" t="str">
        <f t="shared" si="18"/>
        <v>The data are correct as submitted.
The Foster Care Status data are new and we will be looking into the low partition rates but believe the data are accurate as reported based on FLDOE assessment information and foster information that was provided to FLDOE by the state's Department of Children &amp; Families.
Florida believes the low participation rate among homeless students likely reflects disruptions relating to hurricanes Maria and Irma during the testing window but is working with its districts to ensure they meet the requirements of ESSA to test 95% of all subgroups.
Florida believes the data are correct as submitted and is working with its districts to ensure at least 95% of CWD are assessed each year.</v>
      </c>
      <c r="BA133" s="50"/>
      <c r="BB133" s="50" t="s">
        <v>63</v>
      </c>
      <c r="BC133" s="50" t="s">
        <v>58</v>
      </c>
      <c r="BD133" s="50" t="s">
        <v>62</v>
      </c>
      <c r="BE133" s="50"/>
      <c r="BF133" s="50"/>
      <c r="BG133" s="50" t="s">
        <v>69</v>
      </c>
      <c r="BH133" s="50"/>
      <c r="BI133" s="50"/>
      <c r="BJ133" s="50"/>
      <c r="BK133" s="50"/>
      <c r="BL133" s="50"/>
      <c r="BM133" s="50"/>
      <c r="BN133" s="50"/>
      <c r="BO133" s="50"/>
      <c r="BP133" s="50"/>
    </row>
    <row r="134" spans="1:68" s="9" customFormat="1" ht="270">
      <c r="A134" s="13" t="s">
        <v>620</v>
      </c>
      <c r="B134" s="14" t="s">
        <v>45</v>
      </c>
      <c r="C134" s="14" t="s">
        <v>46</v>
      </c>
      <c r="D134" s="14" t="s">
        <v>47</v>
      </c>
      <c r="E134" s="14" t="s">
        <v>606</v>
      </c>
      <c r="F134" s="14" t="s">
        <v>607</v>
      </c>
      <c r="G134" s="17" t="s">
        <v>136</v>
      </c>
      <c r="H134" s="18">
        <v>185</v>
      </c>
      <c r="I134" s="14">
        <v>588</v>
      </c>
      <c r="J134" s="14" t="s">
        <v>73</v>
      </c>
      <c r="K134" s="14" t="s">
        <v>137</v>
      </c>
      <c r="L134" s="14" t="s">
        <v>53</v>
      </c>
      <c r="M134" s="14" t="s">
        <v>54</v>
      </c>
      <c r="N134" s="14"/>
      <c r="O134" s="14"/>
      <c r="P134" s="14" t="s">
        <v>55</v>
      </c>
      <c r="Q134" s="14" t="s">
        <v>56</v>
      </c>
      <c r="R134" s="14" t="s">
        <v>140</v>
      </c>
      <c r="S134" s="14" t="s">
        <v>58</v>
      </c>
      <c r="T134" s="7"/>
      <c r="U134" s="50"/>
      <c r="V134" s="11"/>
      <c r="W134" s="11"/>
      <c r="X134" s="7" t="s">
        <v>465</v>
      </c>
      <c r="Y134" s="26" t="s">
        <v>621</v>
      </c>
      <c r="Z134" s="50"/>
      <c r="AA134" s="50"/>
      <c r="AB134" s="50"/>
      <c r="AC134" s="23" t="s">
        <v>54</v>
      </c>
      <c r="AD134" s="23"/>
      <c r="AE134" s="23"/>
      <c r="AF134" s="14" t="s">
        <v>139</v>
      </c>
      <c r="AG134" s="14" t="s">
        <v>133</v>
      </c>
      <c r="AH134" s="14" t="s">
        <v>140</v>
      </c>
      <c r="AI134" s="14" t="s">
        <v>141</v>
      </c>
      <c r="AJ134" s="23" t="s">
        <v>185</v>
      </c>
      <c r="AK134" s="23" t="s">
        <v>101</v>
      </c>
      <c r="AL134" s="50" t="s">
        <v>69</v>
      </c>
      <c r="AM134" s="50" t="s">
        <v>465</v>
      </c>
      <c r="AN134" s="7" t="s">
        <v>54</v>
      </c>
      <c r="AO134" s="7"/>
      <c r="AP134" s="50"/>
      <c r="AQ134" s="50"/>
      <c r="AR134" s="50"/>
      <c r="AS134" s="50"/>
      <c r="AT134" s="50"/>
      <c r="AU134" s="50"/>
      <c r="AV134" s="50"/>
      <c r="AW134" s="50"/>
      <c r="AY134" s="50" t="str">
        <f t="shared" si="17"/>
        <v xml:space="preserve">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134" s="50" t="str">
        <f t="shared" si="18"/>
        <v>The data are correct as submitted.  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v>
      </c>
      <c r="BA134" s="50"/>
      <c r="BB134" s="50" t="s">
        <v>80</v>
      </c>
      <c r="BC134" s="50"/>
      <c r="BD134" s="50"/>
      <c r="BE134" s="50"/>
      <c r="BF134" s="50"/>
      <c r="BG134" s="50" t="s">
        <v>69</v>
      </c>
      <c r="BH134" s="50" t="str">
        <f t="shared" ref="BH134:BH144" si="19">IF(BG134="Yes",CONCATENATE(AM134,"
ED Note: State indicated that data were correct as reported."), AM134)</f>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134" s="50" t="s">
        <v>2167</v>
      </c>
      <c r="BJ134" s="50"/>
      <c r="BK134" s="50"/>
      <c r="BL134" s="50"/>
      <c r="BM134" s="50"/>
      <c r="BN134" s="50"/>
      <c r="BO134" s="50"/>
      <c r="BP134" s="50"/>
    </row>
    <row r="135" spans="1:68" s="9" customFormat="1" ht="270">
      <c r="A135" s="13" t="s">
        <v>622</v>
      </c>
      <c r="B135" s="14" t="s">
        <v>45</v>
      </c>
      <c r="C135" s="14" t="s">
        <v>46</v>
      </c>
      <c r="D135" s="14" t="s">
        <v>47</v>
      </c>
      <c r="E135" s="14" t="s">
        <v>606</v>
      </c>
      <c r="F135" s="14" t="s">
        <v>607</v>
      </c>
      <c r="G135" s="17" t="s">
        <v>136</v>
      </c>
      <c r="H135" s="18">
        <v>188</v>
      </c>
      <c r="I135" s="14">
        <v>589</v>
      </c>
      <c r="J135" s="14" t="s">
        <v>73</v>
      </c>
      <c r="K135" s="14" t="s">
        <v>137</v>
      </c>
      <c r="L135" s="14" t="s">
        <v>53</v>
      </c>
      <c r="M135" s="14"/>
      <c r="N135" s="14" t="s">
        <v>54</v>
      </c>
      <c r="O135" s="14"/>
      <c r="P135" s="14" t="s">
        <v>55</v>
      </c>
      <c r="Q135" s="14" t="s">
        <v>56</v>
      </c>
      <c r="R135" s="14" t="s">
        <v>140</v>
      </c>
      <c r="S135" s="14" t="s">
        <v>58</v>
      </c>
      <c r="T135" s="50"/>
      <c r="U135" s="50"/>
      <c r="V135" s="11"/>
      <c r="W135" s="11"/>
      <c r="X135" s="50" t="s">
        <v>624</v>
      </c>
      <c r="Y135" s="26" t="s">
        <v>621</v>
      </c>
      <c r="Z135" s="50"/>
      <c r="AA135" s="50"/>
      <c r="AB135" s="50"/>
      <c r="AC135" s="23"/>
      <c r="AD135" s="23" t="s">
        <v>54</v>
      </c>
      <c r="AE135" s="23"/>
      <c r="AF135" s="14" t="s">
        <v>139</v>
      </c>
      <c r="AG135" s="14" t="s">
        <v>133</v>
      </c>
      <c r="AH135" s="14" t="s">
        <v>140</v>
      </c>
      <c r="AI135" s="14" t="s">
        <v>141</v>
      </c>
      <c r="AJ135" s="23" t="s">
        <v>185</v>
      </c>
      <c r="AK135" s="23" t="s">
        <v>101</v>
      </c>
      <c r="AL135" s="50" t="s">
        <v>69</v>
      </c>
      <c r="AM135" s="50" t="s">
        <v>624</v>
      </c>
      <c r="AN135" s="50" t="s">
        <v>54</v>
      </c>
      <c r="AO135" s="50"/>
      <c r="AP135" s="50"/>
      <c r="AQ135" s="50"/>
      <c r="AR135" s="50"/>
      <c r="AS135" s="50"/>
      <c r="AT135" s="50"/>
      <c r="AU135" s="50"/>
      <c r="AV135" s="50"/>
      <c r="AW135" s="50"/>
      <c r="AY135" s="50" t="str">
        <f t="shared" si="17"/>
        <v xml:space="preserve">1% CWD Alternate Assessment Participation [READING/LANGUAGE ARTS]: Students with Disabilities (IDEA) (CWD) taking the alternate assessment based on alternate achievement standards (ALTPARTALTACH) make up 1.40%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135" s="50" t="str">
        <f t="shared" si="18"/>
        <v>The data are correct as submitted.  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v>
      </c>
      <c r="BA135" s="50"/>
      <c r="BB135" s="50" t="s">
        <v>80</v>
      </c>
      <c r="BC135" s="50"/>
      <c r="BD135" s="50"/>
      <c r="BE135" s="50"/>
      <c r="BF135" s="50"/>
      <c r="BG135" s="50" t="s">
        <v>69</v>
      </c>
      <c r="BH135" s="50" t="str">
        <f t="shared" si="19"/>
        <v>1% CWD Alternate Assessment Participation [READING/LANGUAGE ARTS]: Students with Disabilities (IDEA) (CWD) taking the alternate assessment based on alternate achievement standards (ALTPARTALTACH) make up 1.40%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135" s="50" t="s">
        <v>2167</v>
      </c>
      <c r="BJ135" s="50"/>
      <c r="BK135" s="50"/>
      <c r="BL135" s="50"/>
      <c r="BM135" s="50"/>
      <c r="BN135" s="50"/>
      <c r="BO135" s="50"/>
      <c r="BP135" s="50"/>
    </row>
    <row r="136" spans="1:68" s="9" customFormat="1" ht="270">
      <c r="A136" s="13" t="s">
        <v>625</v>
      </c>
      <c r="B136" s="14" t="s">
        <v>45</v>
      </c>
      <c r="C136" s="14" t="s">
        <v>46</v>
      </c>
      <c r="D136" s="14" t="s">
        <v>47</v>
      </c>
      <c r="E136" s="14" t="s">
        <v>606</v>
      </c>
      <c r="F136" s="14" t="s">
        <v>607</v>
      </c>
      <c r="G136" s="17" t="s">
        <v>136</v>
      </c>
      <c r="H136" s="18">
        <v>189</v>
      </c>
      <c r="I136" s="14">
        <v>590</v>
      </c>
      <c r="J136" s="14" t="s">
        <v>73</v>
      </c>
      <c r="K136" s="14" t="s">
        <v>137</v>
      </c>
      <c r="L136" s="14" t="s">
        <v>53</v>
      </c>
      <c r="M136" s="14"/>
      <c r="N136" s="14"/>
      <c r="O136" s="14" t="s">
        <v>54</v>
      </c>
      <c r="P136" s="14" t="s">
        <v>55</v>
      </c>
      <c r="Q136" s="14" t="s">
        <v>56</v>
      </c>
      <c r="R136" s="14" t="s">
        <v>140</v>
      </c>
      <c r="S136" s="14" t="s">
        <v>58</v>
      </c>
      <c r="T136" s="50"/>
      <c r="U136" s="50"/>
      <c r="V136" s="11"/>
      <c r="W136" s="11"/>
      <c r="X136" s="50" t="s">
        <v>627</v>
      </c>
      <c r="Y136" s="26" t="s">
        <v>621</v>
      </c>
      <c r="Z136" s="50"/>
      <c r="AA136" s="50"/>
      <c r="AB136" s="50"/>
      <c r="AC136" s="23"/>
      <c r="AD136" s="23"/>
      <c r="AE136" s="23" t="s">
        <v>54</v>
      </c>
      <c r="AF136" s="14" t="s">
        <v>139</v>
      </c>
      <c r="AG136" s="14" t="s">
        <v>133</v>
      </c>
      <c r="AH136" s="14" t="s">
        <v>140</v>
      </c>
      <c r="AI136" s="14" t="s">
        <v>141</v>
      </c>
      <c r="AJ136" s="23" t="s">
        <v>185</v>
      </c>
      <c r="AK136" s="23" t="s">
        <v>101</v>
      </c>
      <c r="AL136" s="50" t="s">
        <v>69</v>
      </c>
      <c r="AM136" s="50" t="s">
        <v>627</v>
      </c>
      <c r="AN136" s="50" t="s">
        <v>54</v>
      </c>
      <c r="AO136" s="50"/>
      <c r="AP136" s="50"/>
      <c r="AQ136" s="50"/>
      <c r="AR136" s="50"/>
      <c r="AS136" s="50"/>
      <c r="AT136" s="50"/>
      <c r="AU136" s="50"/>
      <c r="AV136" s="50"/>
      <c r="AW136" s="50"/>
      <c r="AY136" s="50" t="str">
        <f t="shared" si="17"/>
        <v xml:space="preserve">1% CWD Alternate Assessment Participation [SCIENCE]: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136" s="50" t="str">
        <f t="shared" si="18"/>
        <v>The data are correct as submitted.  Florida continually provides technical assistance to the LEAs for properly identifying students eligible to participate in the alternate assessments. In addition, parents must sign consent for participation in accordance with Florida Rule 6A-6.0331(10), F.A.C.  found at https://www.flrules.org/gateway/ruleNo.asp?id=6A-6.0331  The SEA also works in conjunction with discretionary projects in providing professional development to the LEAs.  Such activities are identifying the specific exceptionalities for those students taking the alternate assessments, providing district teams with tools to facilitate a data-based process that results in continuous improvement, and comparing the type of instruction provided to the alternate assessment participation.</v>
      </c>
      <c r="BA136" s="50"/>
      <c r="BB136" s="50" t="s">
        <v>80</v>
      </c>
      <c r="BC136" s="50" t="s">
        <v>2148</v>
      </c>
      <c r="BD136" s="50"/>
      <c r="BE136" s="50"/>
      <c r="BF136" s="50"/>
      <c r="BG136" s="50" t="s">
        <v>69</v>
      </c>
      <c r="BH136" s="50" t="str">
        <f t="shared" si="19"/>
        <v>1% CWD Alternate Assessment Participation [SCIENCE]: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136" s="50" t="s">
        <v>621</v>
      </c>
      <c r="BJ136" s="50"/>
      <c r="BK136" s="50"/>
      <c r="BL136" s="50"/>
      <c r="BM136" s="50"/>
      <c r="BN136" s="50"/>
      <c r="BO136" s="50"/>
      <c r="BP136" s="50"/>
    </row>
    <row r="137" spans="1:68" s="9" customFormat="1" ht="135">
      <c r="A137" s="13" t="s">
        <v>629</v>
      </c>
      <c r="B137" s="14" t="s">
        <v>45</v>
      </c>
      <c r="C137" s="14" t="s">
        <v>46</v>
      </c>
      <c r="D137" s="14" t="s">
        <v>47</v>
      </c>
      <c r="E137" s="14" t="s">
        <v>630</v>
      </c>
      <c r="F137" s="14" t="s">
        <v>631</v>
      </c>
      <c r="G137" s="14" t="s">
        <v>72</v>
      </c>
      <c r="H137" s="14" t="s">
        <v>84</v>
      </c>
      <c r="I137" s="14" t="s">
        <v>85</v>
      </c>
      <c r="J137" s="14" t="s">
        <v>73</v>
      </c>
      <c r="K137" s="14" t="s">
        <v>74</v>
      </c>
      <c r="L137" s="14" t="s">
        <v>269</v>
      </c>
      <c r="M137" s="14"/>
      <c r="N137" s="14"/>
      <c r="O137" s="14"/>
      <c r="P137" s="14"/>
      <c r="Q137" s="14"/>
      <c r="R137" s="14"/>
      <c r="S137" s="14"/>
      <c r="T137" s="49"/>
      <c r="U137" s="49"/>
      <c r="V137" s="49"/>
      <c r="W137" s="49"/>
      <c r="X137" s="49"/>
      <c r="Y137" s="26" t="s">
        <v>64</v>
      </c>
      <c r="Z137" s="49"/>
      <c r="AA137" s="49"/>
      <c r="AB137" s="49"/>
      <c r="AC137" s="14" t="s">
        <v>54</v>
      </c>
      <c r="AD137" s="14" t="s">
        <v>54</v>
      </c>
      <c r="AE137" s="14"/>
      <c r="AF137" s="14" t="s">
        <v>53</v>
      </c>
      <c r="AG137" s="14" t="s">
        <v>632</v>
      </c>
      <c r="AH137" s="23" t="s">
        <v>498</v>
      </c>
      <c r="AI137" s="14"/>
      <c r="AJ137" s="23" t="s">
        <v>61</v>
      </c>
      <c r="AK137" s="23" t="s">
        <v>78</v>
      </c>
      <c r="AL137" s="49"/>
      <c r="AM137" s="11" t="s">
        <v>633</v>
      </c>
      <c r="AN137" s="50"/>
      <c r="AO137" s="50"/>
      <c r="AP137" s="49"/>
      <c r="AQ137" s="49"/>
      <c r="AR137" s="49"/>
      <c r="AS137" s="49"/>
      <c r="AT137" s="49"/>
      <c r="AU137" s="49"/>
      <c r="AV137" s="49"/>
      <c r="AW137" s="49"/>
      <c r="AY137" s="50" t="str">
        <f t="shared" si="17"/>
        <v>Achievement metadata - [MATHEMATICS and READING/LANGUAGE ARTS]: No achievement data (FS 175/178) submitted for REGASSWACC, REGASSWOACC [PERF LEVEL 4] for GRADES 9, 12; however, EMAPS assessment metadata indicated GRADE 9/REGASSWOACC, REGASSWACC/PERF LEVEL 4 and GRADE 12/REGASSWOACC/PERF LEVEL 4 combinations would be submitted. Please resubmit metadata and/or data to ensure consistency.</v>
      </c>
      <c r="AZ137" s="50" t="str">
        <f t="shared" si="18"/>
        <v/>
      </c>
      <c r="BA137" s="50"/>
      <c r="BB137" s="50" t="s">
        <v>80</v>
      </c>
      <c r="BC137" s="50"/>
      <c r="BD137" s="50"/>
      <c r="BE137" s="50" t="s">
        <v>82</v>
      </c>
      <c r="BF137" s="50" t="s">
        <v>82</v>
      </c>
      <c r="BG137" s="50"/>
      <c r="BH137" s="50" t="str">
        <f t="shared" si="19"/>
        <v>Achievement metadata - [MATHEMATICS and READING/LANGUAGE ARTS]: No achievement data (FS 175/178) submitted for REGASSWACC, REGASSWOACC [PERF LEVEL 4] for GRADES 9, 12; however, EMAPS assessment metadata indicated GRADE 9/REGASSWOACC, REGASSWACC/PERF LEVEL 4 and GRADE 12/REGASSWOACC/PERF LEVEL 4 combinations would be submitted. Please resubmit metadata and/or data to ensure consistency.</v>
      </c>
      <c r="BI137" s="50"/>
      <c r="BJ137" s="50"/>
      <c r="BK137" s="50"/>
      <c r="BL137" s="50"/>
      <c r="BM137" s="50"/>
      <c r="BN137" s="50"/>
      <c r="BO137" s="50"/>
      <c r="BP137" s="50"/>
    </row>
    <row r="138" spans="1:68" s="9" customFormat="1" ht="105">
      <c r="A138" s="13" t="s">
        <v>634</v>
      </c>
      <c r="B138" s="14" t="s">
        <v>45</v>
      </c>
      <c r="C138" s="14" t="s">
        <v>46</v>
      </c>
      <c r="D138" s="14" t="s">
        <v>47</v>
      </c>
      <c r="E138" s="14" t="s">
        <v>630</v>
      </c>
      <c r="F138" s="14" t="s">
        <v>631</v>
      </c>
      <c r="G138" s="13" t="s">
        <v>104</v>
      </c>
      <c r="H138" s="14" t="s">
        <v>157</v>
      </c>
      <c r="I138" s="14" t="s">
        <v>158</v>
      </c>
      <c r="J138" s="14" t="s">
        <v>73</v>
      </c>
      <c r="K138" s="14" t="s">
        <v>107</v>
      </c>
      <c r="L138" s="14" t="s">
        <v>53</v>
      </c>
      <c r="M138" s="14" t="s">
        <v>54</v>
      </c>
      <c r="N138" s="14" t="s">
        <v>54</v>
      </c>
      <c r="O138" s="14" t="s">
        <v>54</v>
      </c>
      <c r="P138" s="14" t="s">
        <v>108</v>
      </c>
      <c r="Q138" s="14" t="s">
        <v>108</v>
      </c>
      <c r="R138" s="14" t="s">
        <v>108</v>
      </c>
      <c r="S138" s="14" t="s">
        <v>108</v>
      </c>
      <c r="T138" s="50"/>
      <c r="U138" s="50"/>
      <c r="V138" s="11"/>
      <c r="W138" s="11"/>
      <c r="X138" s="50" t="s">
        <v>109</v>
      </c>
      <c r="Y138" s="26" t="s">
        <v>635</v>
      </c>
      <c r="Z138" s="50"/>
      <c r="AA138" s="50"/>
      <c r="AB138" s="50"/>
      <c r="AC138" s="23" t="s">
        <v>54</v>
      </c>
      <c r="AD138" s="23" t="s">
        <v>54</v>
      </c>
      <c r="AE138" s="23" t="s">
        <v>54</v>
      </c>
      <c r="AF138" s="14" t="s">
        <v>108</v>
      </c>
      <c r="AG138" s="14" t="s">
        <v>108</v>
      </c>
      <c r="AH138" s="14" t="s">
        <v>108</v>
      </c>
      <c r="AI138" s="14" t="s">
        <v>108</v>
      </c>
      <c r="AJ138" s="23" t="s">
        <v>61</v>
      </c>
      <c r="AK138" s="23" t="s">
        <v>101</v>
      </c>
      <c r="AL138" s="44" t="s">
        <v>2154</v>
      </c>
      <c r="AM138" s="50" t="s">
        <v>111</v>
      </c>
      <c r="AN138" s="50" t="s">
        <v>54</v>
      </c>
      <c r="AO138" s="50"/>
      <c r="AP138" s="50"/>
      <c r="AQ138" s="50"/>
      <c r="AR138" s="50"/>
      <c r="AS138" s="50"/>
      <c r="AT138" s="50"/>
      <c r="AU138" s="50"/>
      <c r="AV138" s="50"/>
      <c r="AW138" s="50"/>
      <c r="AY138" s="50" t="str">
        <f t="shared" si="17"/>
        <v>A year to year change of more than 200 (count difference) and 10% was identified for at least one subgroup, assessment type, or grade. Please review the CDQR Year to Year tab. Please resubmit SY 2017-18 data or submit a data note to explain why these data are accurate.</v>
      </c>
      <c r="AZ138" s="50" t="str">
        <f t="shared" si="18"/>
        <v>We have verified these numbers are correct.</v>
      </c>
      <c r="BA138" s="50"/>
      <c r="BB138" s="50" t="s">
        <v>80</v>
      </c>
      <c r="BC138" s="50"/>
      <c r="BD138" s="50"/>
      <c r="BE138" s="50" t="s">
        <v>58</v>
      </c>
      <c r="BF138" s="50" t="s">
        <v>125</v>
      </c>
      <c r="BG138" s="50" t="s">
        <v>69</v>
      </c>
      <c r="BH138" s="50" t="str">
        <f t="shared" si="19"/>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BI138" s="51"/>
      <c r="BJ138" s="50"/>
      <c r="BK138" s="50"/>
      <c r="BL138" s="50"/>
      <c r="BM138" s="50"/>
      <c r="BN138" s="50"/>
      <c r="BO138" s="50"/>
      <c r="BP138" s="50"/>
    </row>
    <row r="139" spans="1:68" s="9" customFormat="1" ht="180">
      <c r="A139" s="13" t="s">
        <v>636</v>
      </c>
      <c r="B139" s="14" t="s">
        <v>45</v>
      </c>
      <c r="C139" s="14" t="s">
        <v>46</v>
      </c>
      <c r="D139" s="14" t="s">
        <v>47</v>
      </c>
      <c r="E139" s="14" t="s">
        <v>630</v>
      </c>
      <c r="F139" s="14" t="s">
        <v>631</v>
      </c>
      <c r="G139" s="14" t="s">
        <v>172</v>
      </c>
      <c r="H139" s="14" t="s">
        <v>91</v>
      </c>
      <c r="I139" s="14" t="s">
        <v>92</v>
      </c>
      <c r="J139" s="14" t="s">
        <v>73</v>
      </c>
      <c r="K139" s="14" t="s">
        <v>173</v>
      </c>
      <c r="L139" s="14" t="s">
        <v>53</v>
      </c>
      <c r="M139" s="14" t="s">
        <v>54</v>
      </c>
      <c r="N139" s="14" t="s">
        <v>54</v>
      </c>
      <c r="O139" s="14"/>
      <c r="P139" s="14" t="s">
        <v>55</v>
      </c>
      <c r="Q139" s="14" t="s">
        <v>76</v>
      </c>
      <c r="R139" s="14" t="s">
        <v>133</v>
      </c>
      <c r="S139" s="14" t="s">
        <v>58</v>
      </c>
      <c r="T139" s="50"/>
      <c r="U139" s="50"/>
      <c r="V139" s="11"/>
      <c r="W139" s="11"/>
      <c r="X139" s="50" t="s">
        <v>637</v>
      </c>
      <c r="Y139" s="26" t="s">
        <v>638</v>
      </c>
      <c r="Z139" s="50"/>
      <c r="AA139" s="50"/>
      <c r="AB139" s="50"/>
      <c r="AC139" s="23" t="s">
        <v>54</v>
      </c>
      <c r="AD139" s="23" t="s">
        <v>54</v>
      </c>
      <c r="AE139" s="23"/>
      <c r="AF139" s="23" t="s">
        <v>55</v>
      </c>
      <c r="AG139" s="23" t="s">
        <v>76</v>
      </c>
      <c r="AH139" s="23" t="s">
        <v>133</v>
      </c>
      <c r="AI139" s="23" t="s">
        <v>141</v>
      </c>
      <c r="AJ139" s="23" t="s">
        <v>61</v>
      </c>
      <c r="AK139" s="23" t="s">
        <v>101</v>
      </c>
      <c r="AL139" s="50"/>
      <c r="AM139" s="50" t="s">
        <v>639</v>
      </c>
      <c r="AN139" s="50" t="s">
        <v>54</v>
      </c>
      <c r="AO139" s="50"/>
      <c r="AP139" s="50"/>
      <c r="AQ139" s="50"/>
      <c r="AR139" s="50"/>
      <c r="AS139" s="50"/>
      <c r="AT139" s="50"/>
      <c r="AU139" s="50"/>
      <c r="AV139" s="50"/>
      <c r="AW139" s="50"/>
      <c r="AY139" s="50" t="str">
        <f t="shared" si="17"/>
        <v>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111721 students, or -47.40%, is in the ALL STUDENTS subgroup. Please revise data and resubmit or explain in a data note why these data are accurate.</v>
      </c>
      <c r="AZ139" s="50" t="str">
        <f t="shared" si="18"/>
        <v xml:space="preserve"> In Georgia, there are 2  math courses that require high school state standardized assessment and there are 2 ELA courses for high school state standardized assessment.  When a student enters 9th grade, they are normally scheduled for a math and an ELA course the same year.  This is not the case for the remainder of their high school career. The student schedules vary as to when the remaining math and ELA course will occur and most likely, they will not occur the same year.  </v>
      </c>
      <c r="BA139" s="50"/>
      <c r="BB139" s="50" t="s">
        <v>80</v>
      </c>
      <c r="BC139" s="50"/>
      <c r="BD139" s="50"/>
      <c r="BE139" s="50"/>
      <c r="BF139" s="50"/>
      <c r="BG139" s="50" t="s">
        <v>58</v>
      </c>
      <c r="BH139" s="50" t="str">
        <f t="shared" si="19"/>
        <v>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111721 students, or -47.40%, is in the ALL STUDENTS subgroup. Please revise data and resubmit or explain in a data note why these data are accurate.</v>
      </c>
      <c r="BI139" s="50" t="s">
        <v>2168</v>
      </c>
      <c r="BJ139" s="50"/>
      <c r="BK139" s="50"/>
      <c r="BL139" s="50"/>
      <c r="BM139" s="50"/>
      <c r="BN139" s="50"/>
      <c r="BO139" s="50"/>
      <c r="BP139" s="50"/>
    </row>
    <row r="140" spans="1:68" s="9" customFormat="1" ht="180">
      <c r="A140" s="13" t="s">
        <v>641</v>
      </c>
      <c r="B140" s="14" t="s">
        <v>45</v>
      </c>
      <c r="C140" s="14" t="s">
        <v>46</v>
      </c>
      <c r="D140" s="14" t="s">
        <v>47</v>
      </c>
      <c r="E140" s="14" t="s">
        <v>630</v>
      </c>
      <c r="F140" s="14" t="s">
        <v>631</v>
      </c>
      <c r="G140" s="17" t="s">
        <v>136</v>
      </c>
      <c r="H140" s="18">
        <v>185</v>
      </c>
      <c r="I140" s="14">
        <v>588</v>
      </c>
      <c r="J140" s="14" t="s">
        <v>73</v>
      </c>
      <c r="K140" s="14" t="s">
        <v>137</v>
      </c>
      <c r="L140" s="14" t="s">
        <v>53</v>
      </c>
      <c r="M140" s="14" t="s">
        <v>54</v>
      </c>
      <c r="N140" s="14"/>
      <c r="O140" s="14"/>
      <c r="P140" s="14" t="s">
        <v>55</v>
      </c>
      <c r="Q140" s="14" t="s">
        <v>56</v>
      </c>
      <c r="R140" s="14" t="s">
        <v>140</v>
      </c>
      <c r="S140" s="14" t="s">
        <v>58</v>
      </c>
      <c r="T140" s="50"/>
      <c r="U140" s="50"/>
      <c r="V140" s="11"/>
      <c r="W140" s="11"/>
      <c r="X140" s="50" t="s">
        <v>643</v>
      </c>
      <c r="Y140" s="26" t="s">
        <v>644</v>
      </c>
      <c r="Z140" s="50"/>
      <c r="AA140" s="50"/>
      <c r="AB140" s="50"/>
      <c r="AC140" s="23" t="s">
        <v>54</v>
      </c>
      <c r="AD140" s="23"/>
      <c r="AE140" s="23"/>
      <c r="AF140" s="14" t="s">
        <v>139</v>
      </c>
      <c r="AG140" s="14" t="s">
        <v>133</v>
      </c>
      <c r="AH140" s="14" t="s">
        <v>140</v>
      </c>
      <c r="AI140" s="14" t="s">
        <v>141</v>
      </c>
      <c r="AJ140" s="23" t="s">
        <v>61</v>
      </c>
      <c r="AK140" s="23" t="s">
        <v>101</v>
      </c>
      <c r="AL140" s="44" t="s">
        <v>2154</v>
      </c>
      <c r="AM140" s="50" t="s">
        <v>643</v>
      </c>
      <c r="AN140" s="50" t="s">
        <v>54</v>
      </c>
      <c r="AO140" s="50"/>
      <c r="AP140" s="50"/>
      <c r="AQ140" s="50"/>
      <c r="AR140" s="50"/>
      <c r="AS140" s="50"/>
      <c r="AT140" s="50"/>
      <c r="AU140" s="50"/>
      <c r="AV140" s="50"/>
      <c r="AW140" s="50"/>
      <c r="AY140" s="50" t="str">
        <f t="shared" si="17"/>
        <v xml:space="preserve">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v>
      </c>
      <c r="AZ140" s="50" t="str">
        <f t="shared" si="18"/>
        <v>It has been confirmed with the Special Education program office that Georgia does have a waiver for this subject area.</v>
      </c>
      <c r="BA140" s="50"/>
      <c r="BB140" s="50" t="s">
        <v>80</v>
      </c>
      <c r="BC140" s="50"/>
      <c r="BD140" s="50"/>
      <c r="BE140" s="50"/>
      <c r="BF140" s="50"/>
      <c r="BG140" s="50" t="s">
        <v>58</v>
      </c>
      <c r="BH140" s="50" t="str">
        <f t="shared" si="19"/>
        <v xml:space="preserve">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v>
      </c>
      <c r="BI140" s="51" t="s">
        <v>644</v>
      </c>
      <c r="BJ140" s="50"/>
      <c r="BK140" s="50"/>
      <c r="BL140" s="50"/>
      <c r="BM140" s="50"/>
      <c r="BN140" s="50"/>
      <c r="BO140" s="50"/>
      <c r="BP140" s="50"/>
    </row>
    <row r="141" spans="1:68" s="9" customFormat="1" ht="195">
      <c r="A141" s="13" t="s">
        <v>645</v>
      </c>
      <c r="B141" s="14" t="s">
        <v>45</v>
      </c>
      <c r="C141" s="14" t="s">
        <v>46</v>
      </c>
      <c r="D141" s="14" t="s">
        <v>47</v>
      </c>
      <c r="E141" s="14" t="s">
        <v>630</v>
      </c>
      <c r="F141" s="14" t="s">
        <v>631</v>
      </c>
      <c r="G141" s="17" t="s">
        <v>136</v>
      </c>
      <c r="H141" s="18">
        <v>188</v>
      </c>
      <c r="I141" s="14">
        <v>589</v>
      </c>
      <c r="J141" s="14" t="s">
        <v>73</v>
      </c>
      <c r="K141" s="14" t="s">
        <v>137</v>
      </c>
      <c r="L141" s="14" t="s">
        <v>53</v>
      </c>
      <c r="M141" s="14"/>
      <c r="N141" s="14" t="s">
        <v>54</v>
      </c>
      <c r="O141" s="14"/>
      <c r="P141" s="14" t="s">
        <v>55</v>
      </c>
      <c r="Q141" s="14" t="s">
        <v>56</v>
      </c>
      <c r="R141" s="14" t="s">
        <v>140</v>
      </c>
      <c r="S141" s="14" t="s">
        <v>58</v>
      </c>
      <c r="T141" s="50"/>
      <c r="U141" s="50"/>
      <c r="V141" s="11"/>
      <c r="W141" s="11"/>
      <c r="X141" s="50" t="s">
        <v>647</v>
      </c>
      <c r="Y141" s="26" t="s">
        <v>644</v>
      </c>
      <c r="Z141" s="50"/>
      <c r="AA141" s="50"/>
      <c r="AB141" s="50"/>
      <c r="AC141" s="23"/>
      <c r="AD141" s="23" t="s">
        <v>54</v>
      </c>
      <c r="AE141" s="23"/>
      <c r="AF141" s="14" t="s">
        <v>139</v>
      </c>
      <c r="AG141" s="14" t="s">
        <v>133</v>
      </c>
      <c r="AH141" s="14" t="s">
        <v>140</v>
      </c>
      <c r="AI141" s="14" t="s">
        <v>141</v>
      </c>
      <c r="AJ141" s="23" t="s">
        <v>61</v>
      </c>
      <c r="AK141" s="23" t="s">
        <v>101</v>
      </c>
      <c r="AL141" s="44" t="s">
        <v>2154</v>
      </c>
      <c r="AM141" s="50" t="s">
        <v>647</v>
      </c>
      <c r="AN141" s="50" t="s">
        <v>54</v>
      </c>
      <c r="AO141" s="50"/>
      <c r="AP141" s="50"/>
      <c r="AQ141" s="50"/>
      <c r="AR141" s="50"/>
      <c r="AS141" s="50"/>
      <c r="AT141" s="50"/>
      <c r="AU141" s="50"/>
      <c r="AV141" s="50"/>
      <c r="AW141" s="50"/>
      <c r="AY141" s="50" t="str">
        <f t="shared" si="17"/>
        <v>1% CWD Alternate Assessment Participation [READING/LANGUAGE ARTS]: Students with Disabilities (IDEA) (CWD) taking the alternate assessment based on alternate achievement standards (ALTPARTALTACH) make up 1.29%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141" s="50" t="str">
        <f t="shared" si="18"/>
        <v>It has been confirmed with the Special Education program office that Georgia does have a waiver for this subject area.</v>
      </c>
      <c r="BA141" s="50"/>
      <c r="BB141" s="50" t="s">
        <v>80</v>
      </c>
      <c r="BC141" s="50"/>
      <c r="BD141" s="50"/>
      <c r="BE141" s="50"/>
      <c r="BF141" s="50"/>
      <c r="BG141" s="50" t="s">
        <v>58</v>
      </c>
      <c r="BH141" s="50" t="str">
        <f t="shared" si="19"/>
        <v>1% CWD Alternate Assessment Participation [READING/LANGUAGE ARTS]: Students with Disabilities (IDEA) (CWD) taking the alternate assessment based on alternate achievement standards (ALTPARTALTACH) make up 1.29%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141" s="51" t="s">
        <v>644</v>
      </c>
      <c r="BJ141" s="50"/>
      <c r="BK141" s="50"/>
      <c r="BL141" s="50"/>
      <c r="BM141" s="50"/>
      <c r="BN141" s="50"/>
      <c r="BO141" s="50"/>
      <c r="BP141" s="50"/>
    </row>
    <row r="142" spans="1:68" s="9" customFormat="1" ht="195">
      <c r="A142" s="13" t="s">
        <v>648</v>
      </c>
      <c r="B142" s="14" t="s">
        <v>45</v>
      </c>
      <c r="C142" s="14" t="s">
        <v>46</v>
      </c>
      <c r="D142" s="14" t="s">
        <v>47</v>
      </c>
      <c r="E142" s="14" t="s">
        <v>630</v>
      </c>
      <c r="F142" s="14" t="s">
        <v>631</v>
      </c>
      <c r="G142" s="17" t="s">
        <v>136</v>
      </c>
      <c r="H142" s="18">
        <v>189</v>
      </c>
      <c r="I142" s="14">
        <v>590</v>
      </c>
      <c r="J142" s="14" t="s">
        <v>73</v>
      </c>
      <c r="K142" s="14" t="s">
        <v>137</v>
      </c>
      <c r="L142" s="14" t="s">
        <v>53</v>
      </c>
      <c r="M142" s="14"/>
      <c r="N142" s="14"/>
      <c r="O142" s="14" t="s">
        <v>54</v>
      </c>
      <c r="P142" s="14" t="s">
        <v>55</v>
      </c>
      <c r="Q142" s="14" t="s">
        <v>56</v>
      </c>
      <c r="R142" s="14" t="s">
        <v>140</v>
      </c>
      <c r="S142" s="14" t="s">
        <v>58</v>
      </c>
      <c r="T142" s="50"/>
      <c r="U142" s="50"/>
      <c r="V142" s="11"/>
      <c r="W142" s="11"/>
      <c r="X142" s="50" t="s">
        <v>650</v>
      </c>
      <c r="Y142" s="26" t="s">
        <v>644</v>
      </c>
      <c r="Z142" s="50"/>
      <c r="AA142" s="50"/>
      <c r="AB142" s="50"/>
      <c r="AC142" s="23"/>
      <c r="AD142" s="23"/>
      <c r="AE142" s="23" t="s">
        <v>54</v>
      </c>
      <c r="AF142" s="14" t="s">
        <v>139</v>
      </c>
      <c r="AG142" s="14" t="s">
        <v>133</v>
      </c>
      <c r="AH142" s="14" t="s">
        <v>140</v>
      </c>
      <c r="AI142" s="14" t="s">
        <v>141</v>
      </c>
      <c r="AJ142" s="23" t="s">
        <v>61</v>
      </c>
      <c r="AK142" s="23" t="s">
        <v>101</v>
      </c>
      <c r="AL142" s="50" t="s">
        <v>2169</v>
      </c>
      <c r="AM142" s="50" t="s">
        <v>650</v>
      </c>
      <c r="AN142" s="50" t="s">
        <v>54</v>
      </c>
      <c r="AO142" s="50"/>
      <c r="AP142" s="50"/>
      <c r="AQ142" s="50"/>
      <c r="AR142" s="50"/>
      <c r="AS142" s="50"/>
      <c r="AT142" s="50"/>
      <c r="AU142" s="50"/>
      <c r="AV142" s="50"/>
      <c r="AW142" s="50"/>
      <c r="AY142" s="50" t="str">
        <f t="shared" si="17"/>
        <v>1% CWD Alternate Assessment Participation [SCIENCE]: Students with Disabilities (IDEA) (CWD) taking the alternate assessment based on alternate achievement standards (ALTPARTALTACH) make up 1.30%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142" s="50" t="str">
        <f t="shared" si="18"/>
        <v>It has been confirmed with the Special Education program office that Georgia does have a waiver for this subject area.</v>
      </c>
      <c r="BA142" s="50"/>
      <c r="BB142" s="50" t="s">
        <v>80</v>
      </c>
      <c r="BC142" s="50" t="s">
        <v>2148</v>
      </c>
      <c r="BD142" s="50"/>
      <c r="BE142" s="50"/>
      <c r="BF142" s="50"/>
      <c r="BG142" s="50" t="s">
        <v>58</v>
      </c>
      <c r="BH142" s="50" t="str">
        <f t="shared" si="19"/>
        <v>1% CWD Alternate Assessment Participation [SCIENCE]: Students with Disabilities (IDEA) (CWD) taking the alternate assessment based on alternate achievement standards (ALTPARTALTACH) make up 1.30%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142" s="50" t="s">
        <v>644</v>
      </c>
      <c r="BJ142" s="50"/>
      <c r="BK142" s="50"/>
      <c r="BL142" s="50"/>
      <c r="BM142" s="50"/>
      <c r="BN142" s="50"/>
      <c r="BO142" s="50"/>
      <c r="BP142" s="50"/>
    </row>
    <row r="143" spans="1:68" s="9" customFormat="1" ht="330">
      <c r="A143" s="13" t="s">
        <v>652</v>
      </c>
      <c r="B143" s="14" t="s">
        <v>45</v>
      </c>
      <c r="C143" s="14" t="s">
        <v>46</v>
      </c>
      <c r="D143" s="14" t="s">
        <v>47</v>
      </c>
      <c r="E143" s="14" t="s">
        <v>653</v>
      </c>
      <c r="F143" s="14" t="s">
        <v>654</v>
      </c>
      <c r="G143" s="13" t="s">
        <v>104</v>
      </c>
      <c r="H143" s="14" t="s">
        <v>84</v>
      </c>
      <c r="I143" s="14" t="s">
        <v>85</v>
      </c>
      <c r="J143" s="14" t="s">
        <v>73</v>
      </c>
      <c r="K143" s="14" t="s">
        <v>107</v>
      </c>
      <c r="L143" s="14" t="s">
        <v>53</v>
      </c>
      <c r="M143" s="14" t="s">
        <v>54</v>
      </c>
      <c r="N143" s="14" t="s">
        <v>54</v>
      </c>
      <c r="O143" s="14"/>
      <c r="P143" s="14" t="s">
        <v>108</v>
      </c>
      <c r="Q143" s="14" t="s">
        <v>108</v>
      </c>
      <c r="R143" s="14" t="s">
        <v>108</v>
      </c>
      <c r="S143" s="14" t="s">
        <v>108</v>
      </c>
      <c r="T143" s="50"/>
      <c r="U143" s="50"/>
      <c r="V143" s="11"/>
      <c r="W143" s="11"/>
      <c r="X143" s="50" t="s">
        <v>208</v>
      </c>
      <c r="Y143" s="26" t="s">
        <v>655</v>
      </c>
      <c r="Z143" s="50"/>
      <c r="AA143" s="50"/>
      <c r="AB143" s="50"/>
      <c r="AC143" s="23" t="s">
        <v>54</v>
      </c>
      <c r="AD143" s="23" t="s">
        <v>54</v>
      </c>
      <c r="AE143" s="23"/>
      <c r="AF143" s="14" t="s">
        <v>108</v>
      </c>
      <c r="AG143" s="14" t="s">
        <v>108</v>
      </c>
      <c r="AH143" s="14" t="s">
        <v>108</v>
      </c>
      <c r="AI143" s="14" t="s">
        <v>108</v>
      </c>
      <c r="AJ143" s="23" t="s">
        <v>185</v>
      </c>
      <c r="AK143" s="23" t="s">
        <v>101</v>
      </c>
      <c r="AL143" s="50"/>
      <c r="AM143" s="50" t="s">
        <v>116</v>
      </c>
      <c r="AN143" s="50" t="s">
        <v>54</v>
      </c>
      <c r="AO143" s="50"/>
      <c r="AP143" s="50"/>
      <c r="AQ143" s="50"/>
      <c r="AR143" s="50"/>
      <c r="AS143" s="50"/>
      <c r="AT143" s="50"/>
      <c r="AU143" s="50"/>
      <c r="AV143" s="50"/>
      <c r="AW143" s="50"/>
      <c r="AY143" s="50" t="str">
        <f t="shared" si="17"/>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Z143" s="50" t="str">
        <f t="shared" si="18"/>
        <v xml:space="preserve">Guam Part B did an analysis to determine the reasons that could be attributed to the decline in performance for its students with disabilities.  The analysis included:    
• procedures for the administration of required accommodations for participating in the district-wide assessment (ACT Aspire and MSAA); and
• proficiency results between children with disabilities and children without disabilities in the ACT Aspire. 
Upon review of the administration procedures, Guam Part B did not find any issues that would invalidate the assessment results.
Upon comparison of the performance results of students with and without disabilities in the ACT Aspire, performance shows that all GDOE students are not reaching benchmarks in either Reading or Math in the district-wide assessments.
</v>
      </c>
      <c r="BA143" s="50"/>
      <c r="BB143" s="50" t="s">
        <v>80</v>
      </c>
      <c r="BC143" s="50" t="s">
        <v>2153</v>
      </c>
      <c r="BD143" s="50"/>
      <c r="BE143" s="50" t="s">
        <v>112</v>
      </c>
      <c r="BF143" s="50"/>
      <c r="BG143" s="50" t="s">
        <v>58</v>
      </c>
      <c r="BH143" s="50" t="str">
        <f t="shared" si="19"/>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BI143" s="50" t="s">
        <v>2170</v>
      </c>
      <c r="BJ143" s="50"/>
      <c r="BK143" s="50"/>
      <c r="BL143" s="50"/>
      <c r="BM143" s="50"/>
      <c r="BN143" s="50"/>
      <c r="BO143" s="50"/>
      <c r="BP143" s="50"/>
    </row>
    <row r="144" spans="1:68" s="9" customFormat="1" ht="330">
      <c r="A144" s="13" t="s">
        <v>656</v>
      </c>
      <c r="B144" s="14" t="s">
        <v>45</v>
      </c>
      <c r="C144" s="14" t="s">
        <v>46</v>
      </c>
      <c r="D144" s="14" t="s">
        <v>47</v>
      </c>
      <c r="E144" s="14" t="s">
        <v>653</v>
      </c>
      <c r="F144" s="14" t="s">
        <v>654</v>
      </c>
      <c r="G144" s="13" t="s">
        <v>118</v>
      </c>
      <c r="H144" s="14" t="s">
        <v>198</v>
      </c>
      <c r="I144" s="14" t="s">
        <v>199</v>
      </c>
      <c r="J144" s="14" t="s">
        <v>73</v>
      </c>
      <c r="K144" s="14" t="s">
        <v>121</v>
      </c>
      <c r="L144" s="14" t="s">
        <v>53</v>
      </c>
      <c r="M144" s="14" t="s">
        <v>54</v>
      </c>
      <c r="N144" s="14" t="s">
        <v>54</v>
      </c>
      <c r="O144" s="14"/>
      <c r="P144" s="14" t="s">
        <v>108</v>
      </c>
      <c r="Q144" s="14" t="s">
        <v>108</v>
      </c>
      <c r="R144" s="14" t="s">
        <v>108</v>
      </c>
      <c r="S144" s="14" t="s">
        <v>108</v>
      </c>
      <c r="T144" s="50"/>
      <c r="U144" s="50"/>
      <c r="V144" s="11"/>
      <c r="W144" s="11"/>
      <c r="X144" s="50" t="s">
        <v>212</v>
      </c>
      <c r="Y144" s="26" t="s">
        <v>655</v>
      </c>
      <c r="Z144" s="50"/>
      <c r="AA144" s="50"/>
      <c r="AB144" s="50"/>
      <c r="AC144" s="23" t="s">
        <v>54</v>
      </c>
      <c r="AD144" s="23" t="s">
        <v>54</v>
      </c>
      <c r="AE144" s="23"/>
      <c r="AF144" s="14" t="s">
        <v>108</v>
      </c>
      <c r="AG144" s="14" t="s">
        <v>108</v>
      </c>
      <c r="AH144" s="14" t="s">
        <v>108</v>
      </c>
      <c r="AI144" s="14" t="s">
        <v>108</v>
      </c>
      <c r="AJ144" s="23" t="s">
        <v>185</v>
      </c>
      <c r="AK144" s="23" t="s">
        <v>101</v>
      </c>
      <c r="AL144" s="50"/>
      <c r="AM144" s="50" t="s">
        <v>214</v>
      </c>
      <c r="AN144" s="50" t="s">
        <v>54</v>
      </c>
      <c r="AO144" s="50"/>
      <c r="AP144" s="50"/>
      <c r="AQ144" s="50"/>
      <c r="AR144" s="50"/>
      <c r="AS144" s="50"/>
      <c r="AT144" s="50"/>
      <c r="AU144" s="50"/>
      <c r="AV144" s="50"/>
      <c r="AW144" s="50"/>
      <c r="AY144" s="50" t="str">
        <f t="shared" si="17"/>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144" s="50" t="str">
        <f t="shared" si="18"/>
        <v xml:space="preserve">Guam Part B did an analysis to determine the reasons that could be attributed to the decline in performance for its students with disabilities.  The analysis included:    
• procedures for the administration of required accommodations for participating in the district-wide assessment (ACT Aspire and MSAA); and
• proficiency results between children with disabilities and children without disabilities in the ACT Aspire. 
Upon review of the administration procedures, Guam Part B did not find any issues that would invalidate the assessment results.
Upon comparison of the performance results of students with and without disabilities in the ACT Aspire, performance shows that all GDOE students are not reaching benchmarks in either Reading or Math in the district-wide assessments.
</v>
      </c>
      <c r="BA144" s="50"/>
      <c r="BB144" s="50" t="s">
        <v>80</v>
      </c>
      <c r="BC144" s="50" t="s">
        <v>2153</v>
      </c>
      <c r="BD144" s="50"/>
      <c r="BE144" s="50" t="s">
        <v>112</v>
      </c>
      <c r="BF144" s="50"/>
      <c r="BG144" s="50" t="s">
        <v>58</v>
      </c>
      <c r="BH144" s="50" t="str">
        <f t="shared" si="19"/>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BI144" s="50" t="s">
        <v>2170</v>
      </c>
      <c r="BJ144" s="50"/>
      <c r="BK144" s="50"/>
      <c r="BL144" s="50"/>
      <c r="BM144" s="50"/>
      <c r="BN144" s="50"/>
      <c r="BO144" s="50"/>
      <c r="BP144" s="50"/>
    </row>
    <row r="145" spans="1:68" s="9" customFormat="1" ht="330" hidden="1">
      <c r="A145" s="13" t="s">
        <v>657</v>
      </c>
      <c r="B145" s="14" t="s">
        <v>45</v>
      </c>
      <c r="C145" s="14" t="s">
        <v>46</v>
      </c>
      <c r="D145" s="14" t="s">
        <v>47</v>
      </c>
      <c r="E145" s="14" t="s">
        <v>653</v>
      </c>
      <c r="F145" s="14" t="s">
        <v>654</v>
      </c>
      <c r="G145" s="13" t="s">
        <v>179</v>
      </c>
      <c r="H145" s="14">
        <v>188</v>
      </c>
      <c r="I145" s="14">
        <v>589</v>
      </c>
      <c r="J145" s="14" t="s">
        <v>73</v>
      </c>
      <c r="K145" s="14" t="s">
        <v>180</v>
      </c>
      <c r="L145" s="14" t="s">
        <v>53</v>
      </c>
      <c r="M145" s="14"/>
      <c r="N145" s="14" t="s">
        <v>54</v>
      </c>
      <c r="O145" s="14"/>
      <c r="P145" s="14" t="s">
        <v>216</v>
      </c>
      <c r="Q145" s="14" t="s">
        <v>56</v>
      </c>
      <c r="R145" s="14" t="s">
        <v>68</v>
      </c>
      <c r="S145" s="14" t="s">
        <v>58</v>
      </c>
      <c r="T145" s="50"/>
      <c r="U145" s="50"/>
      <c r="V145" s="11"/>
      <c r="W145" s="11"/>
      <c r="X145" s="50" t="s">
        <v>658</v>
      </c>
      <c r="Y145" s="26" t="s">
        <v>659</v>
      </c>
      <c r="Z145" s="50"/>
      <c r="AA145" s="50"/>
      <c r="AB145" s="50"/>
      <c r="AC145" s="23"/>
      <c r="AD145" s="23"/>
      <c r="AE145" s="23"/>
      <c r="AF145" s="23"/>
      <c r="AG145" s="23"/>
      <c r="AH145" s="23"/>
      <c r="AI145" s="23"/>
      <c r="AJ145" s="23" t="s">
        <v>61</v>
      </c>
      <c r="AK145" s="23" t="s">
        <v>62</v>
      </c>
      <c r="AL145" s="50"/>
      <c r="AM145" s="50"/>
      <c r="AN145" s="50" t="s">
        <v>2145</v>
      </c>
      <c r="AO145" s="50"/>
      <c r="AP145" s="50"/>
      <c r="AQ145" s="50"/>
      <c r="AR145" s="50"/>
      <c r="AS145" s="50"/>
      <c r="AT145" s="50"/>
      <c r="AU145" s="50"/>
      <c r="AV145" s="50"/>
      <c r="AW145" s="50"/>
      <c r="AY145" s="50">
        <f t="shared" si="17"/>
        <v>0</v>
      </c>
      <c r="AZ145" s="50" t="str">
        <f t="shared" si="18"/>
        <v xml:space="preserve">Guam Part B did an analysis to determine the reasons that could be attributed to the slippage in the participation of its students with disabilities for each grade:
3rd Grade - 100% participation
4th Grade - 97.83% participation
5th Grade - 98.71% participation
6th Grade - 96.79% participation
7th Grade - 96.23% participation
8th Grade - 93.79% participation
HS Grade - 86.00% participation
Based on this data, it was the HS grade that had the lowest participation rate, with 28 of its students with disabilities who did not participate.  Drill down exercises were conducted to determine the reasons for non-participation.  It was discovered that student absenteeism is the contributing factor for non-participation.
</v>
      </c>
      <c r="BA145" s="50"/>
      <c r="BB145" s="50" t="s">
        <v>63</v>
      </c>
      <c r="BC145" s="50" t="s">
        <v>58</v>
      </c>
      <c r="BD145" s="50" t="s">
        <v>62</v>
      </c>
      <c r="BE145" s="50"/>
      <c r="BF145" s="50"/>
      <c r="BG145" s="50"/>
      <c r="BH145" s="50"/>
      <c r="BI145" s="50"/>
      <c r="BJ145" s="50"/>
      <c r="BK145" s="50"/>
      <c r="BL145" s="50"/>
      <c r="BM145" s="50"/>
      <c r="BN145" s="50"/>
      <c r="BO145" s="50"/>
      <c r="BP145" s="50"/>
    </row>
    <row r="146" spans="1:68" s="9" customFormat="1" ht="60" hidden="1">
      <c r="A146" s="13" t="s">
        <v>660</v>
      </c>
      <c r="B146" s="14" t="s">
        <v>45</v>
      </c>
      <c r="C146" s="14" t="s">
        <v>46</v>
      </c>
      <c r="D146" s="14" t="s">
        <v>47</v>
      </c>
      <c r="E146" s="14" t="s">
        <v>661</v>
      </c>
      <c r="F146" s="14" t="s">
        <v>662</v>
      </c>
      <c r="G146" s="13" t="s">
        <v>50</v>
      </c>
      <c r="H146" s="16" t="s">
        <v>380</v>
      </c>
      <c r="I146" s="14" t="s">
        <v>381</v>
      </c>
      <c r="J146" s="14" t="s">
        <v>73</v>
      </c>
      <c r="K146" s="14" t="s">
        <v>52</v>
      </c>
      <c r="L146" s="14" t="s">
        <v>53</v>
      </c>
      <c r="M146" s="14"/>
      <c r="N146" s="14"/>
      <c r="O146" s="14" t="s">
        <v>54</v>
      </c>
      <c r="P146" s="14" t="s">
        <v>55</v>
      </c>
      <c r="Q146" s="14" t="s">
        <v>56</v>
      </c>
      <c r="R146" s="14" t="s">
        <v>77</v>
      </c>
      <c r="S146" s="14" t="s">
        <v>58</v>
      </c>
      <c r="T146" s="50"/>
      <c r="U146" s="50"/>
      <c r="V146" s="50"/>
      <c r="W146" s="50"/>
      <c r="X146" s="50" t="s">
        <v>663</v>
      </c>
      <c r="Y146" s="26" t="s">
        <v>664</v>
      </c>
      <c r="Z146" s="50"/>
      <c r="AA146" s="50"/>
      <c r="AB146" s="50"/>
      <c r="AC146" s="23"/>
      <c r="AD146" s="23"/>
      <c r="AE146" s="23"/>
      <c r="AF146" s="23"/>
      <c r="AG146" s="23"/>
      <c r="AH146" s="23"/>
      <c r="AI146" s="23"/>
      <c r="AJ146" s="23" t="s">
        <v>61</v>
      </c>
      <c r="AK146" s="23" t="s">
        <v>62</v>
      </c>
      <c r="AL146" s="50"/>
      <c r="AM146" s="50"/>
      <c r="AN146" s="50" t="s">
        <v>2145</v>
      </c>
      <c r="AO146" s="50"/>
      <c r="AP146" s="50"/>
      <c r="AQ146" s="50"/>
      <c r="AR146" s="50"/>
      <c r="AS146" s="50"/>
      <c r="AT146" s="50"/>
      <c r="AU146" s="50"/>
      <c r="AV146" s="50"/>
      <c r="AW146" s="50"/>
      <c r="AY146" s="50">
        <f t="shared" si="17"/>
        <v>0</v>
      </c>
      <c r="AZ146" s="50" t="str">
        <f t="shared" si="18"/>
        <v>Science accommodation flag was not set.  Flag corrected and file resubmitted.</v>
      </c>
      <c r="BA146" s="50"/>
      <c r="BB146" s="50" t="s">
        <v>63</v>
      </c>
      <c r="BC146" s="50" t="s">
        <v>58</v>
      </c>
      <c r="BD146" s="50" t="s">
        <v>62</v>
      </c>
      <c r="BE146" s="50"/>
      <c r="BF146" s="50"/>
      <c r="BG146" s="50"/>
      <c r="BH146" s="50"/>
      <c r="BI146" s="50"/>
      <c r="BJ146" s="50"/>
      <c r="BK146" s="50"/>
      <c r="BL146" s="50"/>
      <c r="BM146" s="50"/>
      <c r="BN146" s="50"/>
      <c r="BO146" s="50"/>
      <c r="BP146" s="50"/>
    </row>
    <row r="147" spans="1:68" s="9" customFormat="1" ht="285" hidden="1">
      <c r="A147" s="13" t="s">
        <v>665</v>
      </c>
      <c r="B147" s="14" t="s">
        <v>45</v>
      </c>
      <c r="C147" s="14" t="s">
        <v>46</v>
      </c>
      <c r="D147" s="14" t="s">
        <v>47</v>
      </c>
      <c r="E147" s="14" t="s">
        <v>661</v>
      </c>
      <c r="F147" s="14" t="s">
        <v>662</v>
      </c>
      <c r="G147" s="13" t="s">
        <v>299</v>
      </c>
      <c r="H147" s="14" t="s">
        <v>84</v>
      </c>
      <c r="I147" s="14" t="s">
        <v>85</v>
      </c>
      <c r="J147" s="14" t="s">
        <v>152</v>
      </c>
      <c r="K147" s="14" t="s">
        <v>153</v>
      </c>
      <c r="L147" s="14" t="s">
        <v>53</v>
      </c>
      <c r="M147" s="14" t="s">
        <v>54</v>
      </c>
      <c r="N147" s="14" t="s">
        <v>54</v>
      </c>
      <c r="O147" s="14"/>
      <c r="P147" s="14" t="s">
        <v>503</v>
      </c>
      <c r="Q147" s="14" t="s">
        <v>375</v>
      </c>
      <c r="R147" s="14" t="s">
        <v>666</v>
      </c>
      <c r="S147" s="14" t="s">
        <v>58</v>
      </c>
      <c r="T147" s="50"/>
      <c r="U147" s="50"/>
      <c r="V147" s="11"/>
      <c r="W147" s="11"/>
      <c r="X147" s="50" t="s">
        <v>667</v>
      </c>
      <c r="Y147" s="26" t="s">
        <v>668</v>
      </c>
      <c r="Z147" s="50"/>
      <c r="AA147" s="50"/>
      <c r="AB147" s="50"/>
      <c r="AC147" s="23"/>
      <c r="AD147" s="23"/>
      <c r="AE147" s="23"/>
      <c r="AF147" s="23"/>
      <c r="AG147" s="23"/>
      <c r="AH147" s="23"/>
      <c r="AI147" s="23"/>
      <c r="AJ147" s="23" t="s">
        <v>61</v>
      </c>
      <c r="AK147" s="23" t="s">
        <v>62</v>
      </c>
      <c r="AL147" s="50"/>
      <c r="AM147" s="50"/>
      <c r="AN147" s="50" t="s">
        <v>2145</v>
      </c>
      <c r="AO147" s="50"/>
      <c r="AP147" s="50"/>
      <c r="AQ147" s="50"/>
      <c r="AR147" s="50"/>
      <c r="AS147" s="50"/>
      <c r="AT147" s="50"/>
      <c r="AU147" s="50"/>
      <c r="AV147" s="50"/>
      <c r="AW147" s="50"/>
      <c r="AY147" s="50">
        <f t="shared" si="17"/>
        <v>0</v>
      </c>
      <c r="AZ147" s="50" t="str">
        <f t="shared" si="18"/>
        <v>Filter to count only Military Connected students was missing.  LEA files corrected and resubmitted.</v>
      </c>
      <c r="BA147" s="50"/>
      <c r="BB147" s="50" t="s">
        <v>63</v>
      </c>
      <c r="BC147" s="50" t="s">
        <v>58</v>
      </c>
      <c r="BD147" s="50" t="s">
        <v>62</v>
      </c>
      <c r="BE147" s="50"/>
      <c r="BF147" s="50"/>
      <c r="BG147" s="50"/>
      <c r="BH147" s="50"/>
      <c r="BI147" s="50"/>
      <c r="BJ147" s="50"/>
      <c r="BK147" s="50"/>
      <c r="BL147" s="50"/>
      <c r="BM147" s="50"/>
      <c r="BN147" s="50"/>
      <c r="BO147" s="50"/>
      <c r="BP147" s="50"/>
    </row>
    <row r="148" spans="1:68" s="9" customFormat="1" ht="240">
      <c r="A148" s="13" t="s">
        <v>669</v>
      </c>
      <c r="B148" s="14" t="s">
        <v>45</v>
      </c>
      <c r="C148" s="14" t="s">
        <v>46</v>
      </c>
      <c r="D148" s="14" t="s">
        <v>47</v>
      </c>
      <c r="E148" s="14" t="s">
        <v>661</v>
      </c>
      <c r="F148" s="14" t="s">
        <v>662</v>
      </c>
      <c r="G148" s="13" t="s">
        <v>299</v>
      </c>
      <c r="H148" s="14">
        <v>179</v>
      </c>
      <c r="I148" s="14">
        <v>585</v>
      </c>
      <c r="J148" s="14" t="s">
        <v>152</v>
      </c>
      <c r="K148" s="14" t="s">
        <v>153</v>
      </c>
      <c r="L148" s="14" t="s">
        <v>53</v>
      </c>
      <c r="M148" s="14"/>
      <c r="N148" s="14"/>
      <c r="O148" s="14"/>
      <c r="P148" s="14"/>
      <c r="Q148" s="14"/>
      <c r="R148" s="14"/>
      <c r="S148" s="14"/>
      <c r="T148" s="49"/>
      <c r="U148" s="49"/>
      <c r="V148" s="49"/>
      <c r="W148" s="49"/>
      <c r="X148" s="49"/>
      <c r="Y148" s="26" t="s">
        <v>64</v>
      </c>
      <c r="Z148" s="49"/>
      <c r="AA148" s="49"/>
      <c r="AB148" s="49"/>
      <c r="AC148" s="14"/>
      <c r="AD148" s="14"/>
      <c r="AE148" s="14" t="s">
        <v>54</v>
      </c>
      <c r="AF148" s="14" t="s">
        <v>670</v>
      </c>
      <c r="AG148" s="14" t="s">
        <v>671</v>
      </c>
      <c r="AH148" s="14" t="s">
        <v>672</v>
      </c>
      <c r="AI148" s="14"/>
      <c r="AJ148" s="23" t="s">
        <v>61</v>
      </c>
      <c r="AK148" s="14" t="s">
        <v>78</v>
      </c>
      <c r="AL148" s="49"/>
      <c r="AM148" s="50" t="s">
        <v>673</v>
      </c>
      <c r="AN148" s="50"/>
      <c r="AO148" s="50"/>
      <c r="AP148" s="49"/>
      <c r="AQ148" s="49"/>
      <c r="AR148" s="49"/>
      <c r="AS148" s="49"/>
      <c r="AT148" s="49"/>
      <c r="AU148" s="49"/>
      <c r="AV148" s="49"/>
      <c r="AW148" s="49"/>
      <c r="AY148" s="50" t="str">
        <f t="shared" si="17"/>
        <v>Achievement SEA to LEA comparison - [SCIENCE]: The SEA FS 179 number of students in the MHL, MM, MW subgroups who took an ALL, REGASSWOACC assessment and received a valid score in GRADES ALL, HS is different from the sum of the LEA level counts of students who took an assessment and received a valid score. 
SEA to LEA discrepancies by Subgroup/Assessment Type for SCIENCE:
-MHL/GRADE ALL: 632 students, 34.67%
-MM/GRADE ALL: 419 students, 51.79%
-MW/GRADE HS: 559 students, -41.19%
Please revise data and resubmit or explain in a data note why these data are accurate.</v>
      </c>
      <c r="AZ148" s="50" t="str">
        <f t="shared" si="18"/>
        <v/>
      </c>
      <c r="BA148" s="50"/>
      <c r="BB148" s="50" t="s">
        <v>80</v>
      </c>
      <c r="BC148" s="50" t="s">
        <v>2148</v>
      </c>
      <c r="BD148" s="50"/>
      <c r="BE148" s="50" t="s">
        <v>82</v>
      </c>
      <c r="BF148" s="50" t="s">
        <v>82</v>
      </c>
      <c r="BG148" s="50"/>
      <c r="BH148" s="50" t="str">
        <f t="shared" ref="BH148:BH150" si="20">IF(BG148="Yes",CONCATENATE(AM148,"
ED Note: State indicated that data were correct as reported."), AM148)</f>
        <v>Achievement SEA to LEA comparison - [SCIENCE]: The SEA FS 179 number of students in the MHL, MM, MW subgroups who took an ALL, REGASSWOACC assessment and received a valid score in GRADES ALL, HS is different from the sum of the LEA level counts of students who took an assessment and received a valid score. 
SEA to LEA discrepancies by Subgroup/Assessment Type for SCIENCE:
-MHL/GRADE ALL: 632 students, 34.67%
-MM/GRADE ALL: 419 students, 51.79%
-MW/GRADE HS: 559 students, -41.19%
Please revise data and resubmit or explain in a data note why these data are accurate.</v>
      </c>
      <c r="BI148" s="50"/>
      <c r="BJ148" s="50"/>
      <c r="BK148" s="50"/>
      <c r="BL148" s="50"/>
      <c r="BM148" s="50"/>
      <c r="BN148" s="50"/>
      <c r="BO148" s="50"/>
      <c r="BP148" s="50"/>
    </row>
    <row r="149" spans="1:68" s="9" customFormat="1" ht="390">
      <c r="A149" s="13" t="s">
        <v>674</v>
      </c>
      <c r="B149" s="14" t="s">
        <v>45</v>
      </c>
      <c r="C149" s="14" t="s">
        <v>46</v>
      </c>
      <c r="D149" s="14" t="s">
        <v>47</v>
      </c>
      <c r="E149" s="14" t="s">
        <v>661</v>
      </c>
      <c r="F149" s="14" t="s">
        <v>662</v>
      </c>
      <c r="G149" s="13" t="s">
        <v>104</v>
      </c>
      <c r="H149" s="14" t="s">
        <v>157</v>
      </c>
      <c r="I149" s="14" t="s">
        <v>158</v>
      </c>
      <c r="J149" s="14" t="s">
        <v>73</v>
      </c>
      <c r="K149" s="14" t="s">
        <v>107</v>
      </c>
      <c r="L149" s="14" t="s">
        <v>53</v>
      </c>
      <c r="M149" s="14" t="s">
        <v>54</v>
      </c>
      <c r="N149" s="14" t="s">
        <v>54</v>
      </c>
      <c r="O149" s="14" t="s">
        <v>54</v>
      </c>
      <c r="P149" s="14" t="s">
        <v>108</v>
      </c>
      <c r="Q149" s="14" t="s">
        <v>108</v>
      </c>
      <c r="R149" s="14" t="s">
        <v>108</v>
      </c>
      <c r="S149" s="14" t="s">
        <v>108</v>
      </c>
      <c r="T149" s="50"/>
      <c r="U149" s="50"/>
      <c r="V149" s="11"/>
      <c r="W149" s="11"/>
      <c r="X149" s="50" t="s">
        <v>109</v>
      </c>
      <c r="Y149" s="26" t="s">
        <v>675</v>
      </c>
      <c r="Z149" s="50"/>
      <c r="AA149" s="50"/>
      <c r="AB149" s="50"/>
      <c r="AC149" s="23" t="s">
        <v>54</v>
      </c>
      <c r="AD149" s="23" t="s">
        <v>54</v>
      </c>
      <c r="AE149" s="23" t="s">
        <v>54</v>
      </c>
      <c r="AF149" s="14" t="s">
        <v>108</v>
      </c>
      <c r="AG149" s="14" t="s">
        <v>108</v>
      </c>
      <c r="AH149" s="14" t="s">
        <v>108</v>
      </c>
      <c r="AI149" s="14" t="s">
        <v>108</v>
      </c>
      <c r="AJ149" s="23" t="s">
        <v>61</v>
      </c>
      <c r="AK149" s="23" t="s">
        <v>101</v>
      </c>
      <c r="AL149" s="50"/>
      <c r="AM149" s="50" t="s">
        <v>111</v>
      </c>
      <c r="AN149" s="50" t="s">
        <v>54</v>
      </c>
      <c r="AO149" s="50"/>
      <c r="AP149" s="50"/>
      <c r="AQ149" s="50"/>
      <c r="AR149" s="50"/>
      <c r="AS149" s="50"/>
      <c r="AT149" s="50"/>
      <c r="AU149" s="50"/>
      <c r="AV149" s="50"/>
      <c r="AW149" s="50"/>
      <c r="AY149" s="50" t="str">
        <f t="shared" si="17"/>
        <v>A year to year change of more than 200 (count difference) and 10% was identified for at least one subgroup, assessment type, or grade. Please review the CDQR Year to Year tab. Please resubmit SY 2017-18 data or submit a data note to explain why these data are accurate.</v>
      </c>
      <c r="AZ149" s="50" t="str">
        <f t="shared" si="18"/>
        <v>Grade 3:  Grade 3 counts are correct. The age requirement for kindergarten enrollment is a result of Act 183(2010) and Act 179(2012). On November 15, 2013, the Hawaii Department of Education changed the eligibility to enter kindergarten for school year 2014-15.  Since August 2014, a child must be 5 years of age on or before July 31 of the school year to enter kindergarten. At that time it was estimated that this change would reduce kindergarten enrollment by 5000 children for SY 2014-15.  This year to year change will keep appearing every year until this cohort graduates in SY 2026-27.
LEP:  The requirements for EL proficiency were increased resulting in less students exiting EL.
Race/Ethnicity: For Hawaii Strive HI (ESSA), the focus is on Pacific Islanders and Hawaiians. A potential problem in recoding the Race/Ethnicity subgroup in the source system for the science end of course assessment may be causing a discrepancy with this subgroup. The science files were resubmitted using the same rollup process as that used in SY 2016-17.</v>
      </c>
      <c r="BA149" s="50"/>
      <c r="BB149" s="50" t="s">
        <v>80</v>
      </c>
      <c r="BC149" s="50"/>
      <c r="BD149" s="50"/>
      <c r="BE149" s="50" t="s">
        <v>112</v>
      </c>
      <c r="BF149" s="50"/>
      <c r="BG149" s="50" t="s">
        <v>58</v>
      </c>
      <c r="BH149" s="50" t="str">
        <f t="shared" si="20"/>
        <v>A year to year change of more than 200 (count difference) and 10% was identified for at least one subgroup, assessment type, or grade. Please review the CDQR Year to Year tab. Please resubmit SY 2017-18 data or submit a data note to explain why these data are accurate.</v>
      </c>
      <c r="BI149" s="50" t="s">
        <v>2171</v>
      </c>
      <c r="BJ149" s="50"/>
      <c r="BK149" s="50"/>
      <c r="BL149" s="50"/>
      <c r="BM149" s="50"/>
      <c r="BN149" s="50"/>
      <c r="BO149" s="50"/>
      <c r="BP149" s="50"/>
    </row>
    <row r="150" spans="1:68" s="9" customFormat="1" ht="180">
      <c r="A150" s="13" t="s">
        <v>677</v>
      </c>
      <c r="B150" s="14" t="s">
        <v>45</v>
      </c>
      <c r="C150" s="14" t="s">
        <v>46</v>
      </c>
      <c r="D150" s="14" t="s">
        <v>47</v>
      </c>
      <c r="E150" s="14" t="s">
        <v>661</v>
      </c>
      <c r="F150" s="14" t="s">
        <v>662</v>
      </c>
      <c r="G150" s="13" t="s">
        <v>127</v>
      </c>
      <c r="H150" s="14" t="s">
        <v>128</v>
      </c>
      <c r="I150" s="14" t="s">
        <v>129</v>
      </c>
      <c r="J150" s="14" t="s">
        <v>51</v>
      </c>
      <c r="K150" s="14" t="s">
        <v>130</v>
      </c>
      <c r="L150" s="14" t="s">
        <v>53</v>
      </c>
      <c r="M150" s="14"/>
      <c r="N150" s="14" t="s">
        <v>54</v>
      </c>
      <c r="O150" s="14"/>
      <c r="P150" s="14" t="s">
        <v>131</v>
      </c>
      <c r="Q150" s="14" t="s">
        <v>678</v>
      </c>
      <c r="R150" s="14" t="s">
        <v>133</v>
      </c>
      <c r="S150" s="14" t="s">
        <v>58</v>
      </c>
      <c r="T150" s="50"/>
      <c r="U150" s="50"/>
      <c r="V150" s="11"/>
      <c r="W150" s="11"/>
      <c r="X150" s="50" t="s">
        <v>679</v>
      </c>
      <c r="Y150" s="26" t="s">
        <v>680</v>
      </c>
      <c r="Z150" s="50"/>
      <c r="AA150" s="50"/>
      <c r="AB150" s="50"/>
      <c r="AC150" s="23"/>
      <c r="AD150" s="14" t="s">
        <v>54</v>
      </c>
      <c r="AE150" s="14"/>
      <c r="AF150" s="14" t="s">
        <v>131</v>
      </c>
      <c r="AG150" s="14" t="s">
        <v>678</v>
      </c>
      <c r="AH150" s="14" t="s">
        <v>133</v>
      </c>
      <c r="AI150" s="23"/>
      <c r="AJ150" s="23" t="s">
        <v>61</v>
      </c>
      <c r="AK150" s="23" t="s">
        <v>101</v>
      </c>
      <c r="AL150" s="50" t="s">
        <v>69</v>
      </c>
      <c r="AM150" s="50" t="s">
        <v>681</v>
      </c>
      <c r="AN150" s="50"/>
      <c r="AO150" s="50"/>
      <c r="AP150" s="50"/>
      <c r="AQ150" s="50"/>
      <c r="AR150" s="50"/>
      <c r="AS150" s="50"/>
      <c r="AT150" s="50"/>
      <c r="AU150" s="50"/>
      <c r="AV150" s="50"/>
      <c r="AW150" s="50"/>
      <c r="AY150" s="50" t="str">
        <f t="shared" si="17"/>
        <v>Across file comparison: The SEA number of students in the LEP subgroup who took an assessment and received a valid score in GRADES 3, 4, 5, 6, 7, 8, 11 does not equal the number of students in the LEP subgroup who participated in the assessment. Across all grades for all assessments, the Grand Total discrepancy is 764 students, or -11.34%. 
Similar discrepancies exist at the LEA and School levels. Please revise data and resubmit or explain in a data note why these data are accurate.</v>
      </c>
      <c r="AZ150" s="50" t="str">
        <f t="shared" si="18"/>
        <v>Data is correct.  Although the 764 EL students took the assessment, they were not assigned a proficiency score.</v>
      </c>
      <c r="BA150" s="50"/>
      <c r="BB150" s="50" t="s">
        <v>80</v>
      </c>
      <c r="BC150" s="50"/>
      <c r="BD150" s="50"/>
      <c r="BE150" s="50"/>
      <c r="BF150" s="50"/>
      <c r="BG150" s="50" t="s">
        <v>69</v>
      </c>
      <c r="BH150" s="50" t="str">
        <f t="shared" si="20"/>
        <v>Across file comparison: The SEA number of students in the LEP subgroup who took an assessment and received a valid score in GRADES 3, 4, 5, 6, 7, 8, 11 does not equal the number of students in the LEP subgroup who participated in the assessment. Across all grades for all assessments, the Grand Total discrepancy is 764 students, or -11.34%. 
Similar discrepancies exist at the LEA and School levels. Please revise data and resubmit or explain in a data note why these data are accurate.
ED Note: State indicated that data were correct as reported.</v>
      </c>
      <c r="BI150" s="50" t="s">
        <v>680</v>
      </c>
      <c r="BJ150" s="50"/>
      <c r="BK150" s="50"/>
      <c r="BL150" s="50"/>
      <c r="BM150" s="50"/>
      <c r="BN150" s="50"/>
      <c r="BO150" s="50"/>
      <c r="BP150" s="50"/>
    </row>
    <row r="151" spans="1:68" s="9" customFormat="1" ht="150" hidden="1">
      <c r="A151" s="13" t="s">
        <v>682</v>
      </c>
      <c r="B151" s="14" t="s">
        <v>45</v>
      </c>
      <c r="C151" s="14" t="s">
        <v>46</v>
      </c>
      <c r="D151" s="14" t="s">
        <v>47</v>
      </c>
      <c r="E151" s="14" t="s">
        <v>661</v>
      </c>
      <c r="F151" s="14" t="s">
        <v>662</v>
      </c>
      <c r="G151" s="13" t="s">
        <v>127</v>
      </c>
      <c r="H151" s="14" t="s">
        <v>128</v>
      </c>
      <c r="I151" s="14" t="s">
        <v>129</v>
      </c>
      <c r="J151" s="14" t="s">
        <v>51</v>
      </c>
      <c r="K151" s="14" t="s">
        <v>130</v>
      </c>
      <c r="L151" s="14" t="s">
        <v>53</v>
      </c>
      <c r="M151" s="14"/>
      <c r="N151" s="14" t="s">
        <v>54</v>
      </c>
      <c r="O151" s="14"/>
      <c r="P151" s="14" t="s">
        <v>572</v>
      </c>
      <c r="Q151" s="14" t="s">
        <v>683</v>
      </c>
      <c r="R151" s="14" t="s">
        <v>133</v>
      </c>
      <c r="S151" s="14" t="s">
        <v>58</v>
      </c>
      <c r="T151" s="50"/>
      <c r="U151" s="50"/>
      <c r="V151" s="11"/>
      <c r="W151" s="11"/>
      <c r="X151" s="50" t="s">
        <v>684</v>
      </c>
      <c r="Y151" s="26" t="s">
        <v>685</v>
      </c>
      <c r="Z151" s="50"/>
      <c r="AA151" s="50"/>
      <c r="AB151" s="50"/>
      <c r="AC151" s="23"/>
      <c r="AD151" s="23"/>
      <c r="AE151" s="23"/>
      <c r="AF151" s="23"/>
      <c r="AG151" s="23"/>
      <c r="AH151" s="23"/>
      <c r="AI151" s="23"/>
      <c r="AJ151" s="23" t="s">
        <v>61</v>
      </c>
      <c r="AK151" s="23" t="s">
        <v>62</v>
      </c>
      <c r="AL151" s="50"/>
      <c r="AM151" s="50"/>
      <c r="AN151" s="50" t="s">
        <v>2145</v>
      </c>
      <c r="AO151" s="50"/>
      <c r="AP151" s="50"/>
      <c r="AQ151" s="50"/>
      <c r="AR151" s="50"/>
      <c r="AS151" s="50"/>
      <c r="AT151" s="50"/>
      <c r="AU151" s="50"/>
      <c r="AV151" s="50"/>
      <c r="AW151" s="50"/>
      <c r="AY151" s="50">
        <f t="shared" si="17"/>
        <v>0</v>
      </c>
      <c r="AZ151" s="50" t="str">
        <f t="shared" si="18"/>
        <v>Counts are accurate. Hawaiian students taking the KAEO assessment (an assessment translated into the Hawaiian language) do not receive a proficiency score.  KAEO is administerd only to students in grades 5 and 6.</v>
      </c>
      <c r="BA151" s="50"/>
      <c r="BB151" s="50" t="s">
        <v>63</v>
      </c>
      <c r="BC151" s="50" t="s">
        <v>58</v>
      </c>
      <c r="BD151" s="50" t="s">
        <v>62</v>
      </c>
      <c r="BE151" s="50"/>
      <c r="BF151" s="50"/>
      <c r="BG151" s="50" t="s">
        <v>69</v>
      </c>
      <c r="BH151" s="50"/>
      <c r="BI151" s="50"/>
      <c r="BJ151" s="50"/>
      <c r="BK151" s="50"/>
      <c r="BL151" s="50"/>
      <c r="BM151" s="50"/>
      <c r="BN151" s="50"/>
      <c r="BO151" s="50"/>
      <c r="BP151" s="50"/>
    </row>
    <row r="152" spans="1:68" s="9" customFormat="1" ht="135" hidden="1">
      <c r="A152" s="13" t="s">
        <v>686</v>
      </c>
      <c r="B152" s="14" t="s">
        <v>45</v>
      </c>
      <c r="C152" s="14" t="s">
        <v>46</v>
      </c>
      <c r="D152" s="14" t="s">
        <v>47</v>
      </c>
      <c r="E152" s="14" t="s">
        <v>661</v>
      </c>
      <c r="F152" s="14" t="s">
        <v>662</v>
      </c>
      <c r="G152" s="14" t="s">
        <v>172</v>
      </c>
      <c r="H152" s="14" t="s">
        <v>91</v>
      </c>
      <c r="I152" s="14" t="s">
        <v>92</v>
      </c>
      <c r="J152" s="14" t="s">
        <v>73</v>
      </c>
      <c r="K152" s="14" t="s">
        <v>173</v>
      </c>
      <c r="L152" s="14" t="s">
        <v>53</v>
      </c>
      <c r="M152" s="14" t="s">
        <v>54</v>
      </c>
      <c r="N152" s="14" t="s">
        <v>54</v>
      </c>
      <c r="O152" s="14"/>
      <c r="P152" s="14" t="s">
        <v>281</v>
      </c>
      <c r="Q152" s="14" t="s">
        <v>56</v>
      </c>
      <c r="R152" s="14" t="s">
        <v>133</v>
      </c>
      <c r="S152" s="14" t="s">
        <v>58</v>
      </c>
      <c r="T152" s="50"/>
      <c r="U152" s="50"/>
      <c r="V152" s="50"/>
      <c r="W152" s="50"/>
      <c r="X152" s="50" t="s">
        <v>687</v>
      </c>
      <c r="Y152" s="26" t="s">
        <v>688</v>
      </c>
      <c r="Z152" s="50"/>
      <c r="AA152" s="50"/>
      <c r="AB152" s="50"/>
      <c r="AC152" s="23"/>
      <c r="AD152" s="23"/>
      <c r="AE152" s="23"/>
      <c r="AF152" s="23"/>
      <c r="AG152" s="23"/>
      <c r="AH152" s="23"/>
      <c r="AI152" s="23"/>
      <c r="AJ152" s="23" t="s">
        <v>61</v>
      </c>
      <c r="AK152" s="23" t="s">
        <v>62</v>
      </c>
      <c r="AL152" s="50"/>
      <c r="AM152" s="50"/>
      <c r="AN152" s="50" t="s">
        <v>2145</v>
      </c>
      <c r="AO152" s="50"/>
      <c r="AP152" s="50"/>
      <c r="AQ152" s="50"/>
      <c r="AR152" s="50"/>
      <c r="AS152" s="50"/>
      <c r="AT152" s="50"/>
      <c r="AU152" s="50"/>
      <c r="AV152" s="50"/>
      <c r="AW152" s="50"/>
      <c r="AY152" s="50">
        <f t="shared" si="17"/>
        <v>0</v>
      </c>
      <c r="AZ152" s="50" t="str">
        <f t="shared" si="18"/>
        <v>Counts disappeared due to a coding error.  Code corrected. File resubmitted.</v>
      </c>
      <c r="BA152" s="50"/>
      <c r="BB152" s="50" t="s">
        <v>63</v>
      </c>
      <c r="BC152" s="50" t="s">
        <v>58</v>
      </c>
      <c r="BD152" s="50" t="s">
        <v>62</v>
      </c>
      <c r="BE152" s="50"/>
      <c r="BF152" s="50"/>
      <c r="BG152" s="50"/>
      <c r="BH152" s="50"/>
      <c r="BI152" s="50"/>
      <c r="BJ152" s="50"/>
      <c r="BK152" s="50"/>
      <c r="BL152" s="50"/>
      <c r="BM152" s="50"/>
      <c r="BN152" s="50"/>
      <c r="BO152" s="50"/>
      <c r="BP152" s="50"/>
    </row>
    <row r="153" spans="1:68" s="9" customFormat="1" ht="120">
      <c r="A153" s="13" t="s">
        <v>689</v>
      </c>
      <c r="B153" s="14" t="s">
        <v>45</v>
      </c>
      <c r="C153" s="14" t="s">
        <v>46</v>
      </c>
      <c r="D153" s="14" t="s">
        <v>47</v>
      </c>
      <c r="E153" s="14" t="s">
        <v>661</v>
      </c>
      <c r="F153" s="14" t="s">
        <v>662</v>
      </c>
      <c r="G153" s="13" t="s">
        <v>179</v>
      </c>
      <c r="H153" s="14">
        <v>188</v>
      </c>
      <c r="I153" s="14">
        <v>589</v>
      </c>
      <c r="J153" s="14" t="s">
        <v>73</v>
      </c>
      <c r="K153" s="14" t="s">
        <v>180</v>
      </c>
      <c r="L153" s="14" t="s">
        <v>53</v>
      </c>
      <c r="M153" s="14"/>
      <c r="N153" s="14" t="s">
        <v>54</v>
      </c>
      <c r="O153" s="14"/>
      <c r="P153" s="14" t="s">
        <v>315</v>
      </c>
      <c r="Q153" s="14" t="s">
        <v>56</v>
      </c>
      <c r="R153" s="14" t="s">
        <v>68</v>
      </c>
      <c r="S153" s="14" t="s">
        <v>58</v>
      </c>
      <c r="T153" s="50"/>
      <c r="U153" s="50"/>
      <c r="V153" s="50"/>
      <c r="W153" s="50"/>
      <c r="X153" s="50" t="s">
        <v>690</v>
      </c>
      <c r="Y153" s="26" t="s">
        <v>691</v>
      </c>
      <c r="Z153" s="50"/>
      <c r="AA153" s="50"/>
      <c r="AB153" s="50"/>
      <c r="AC153" s="23"/>
      <c r="AD153" s="23" t="s">
        <v>54</v>
      </c>
      <c r="AE153" s="23"/>
      <c r="AF153" s="23" t="s">
        <v>315</v>
      </c>
      <c r="AG153" s="23" t="s">
        <v>133</v>
      </c>
      <c r="AH153" s="23" t="s">
        <v>133</v>
      </c>
      <c r="AI153" s="23" t="s">
        <v>141</v>
      </c>
      <c r="AJ153" s="23" t="s">
        <v>61</v>
      </c>
      <c r="AK153" s="23" t="s">
        <v>101</v>
      </c>
      <c r="AL153" s="50"/>
      <c r="AM153" s="50" t="s">
        <v>692</v>
      </c>
      <c r="AN153" s="50" t="s">
        <v>54</v>
      </c>
      <c r="AO153" s="50"/>
      <c r="AP153" s="50"/>
      <c r="AQ153" s="50"/>
      <c r="AR153" s="50"/>
      <c r="AS153" s="50"/>
      <c r="AT153" s="50"/>
      <c r="AU153" s="50"/>
      <c r="AV153" s="50"/>
      <c r="AW153" s="50"/>
      <c r="AY153" s="50" t="str">
        <f t="shared" si="17"/>
        <v>Low Participation Rate (FS188): The participation rate for HOM students is 94.93%. The ESEA, as amended, requires that States annually measure the achievement of not less than 95 percent of all students, and 95 percent of all students in each subgroup of students. Please revise data and resubmit and/or provide an explanatory data note.</v>
      </c>
      <c r="AZ153" s="50" t="str">
        <f t="shared" si="18"/>
        <v>The data is correct, however, the department will continue to work with the schools to increase this subgroup's participation.</v>
      </c>
      <c r="BA153" s="50"/>
      <c r="BB153" s="50" t="s">
        <v>80</v>
      </c>
      <c r="BC153" s="50" t="s">
        <v>2151</v>
      </c>
      <c r="BD153" s="50"/>
      <c r="BE153" s="50"/>
      <c r="BF153" s="50"/>
      <c r="BG153" s="50" t="s">
        <v>69</v>
      </c>
      <c r="BH153" s="50" t="str">
        <f t="shared" ref="BH153:BH163" si="21">IF(BG153="Yes",CONCATENATE(AM153,"
ED Note: State indicated that data were correct as reported."), AM153)</f>
        <v>Low Participation Rate (FS188): The participation rate for HOM students is 94.93%.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BI153" s="51" t="s">
        <v>2172</v>
      </c>
      <c r="BJ153" s="50"/>
      <c r="BK153" s="50"/>
      <c r="BL153" s="50"/>
      <c r="BM153" s="50"/>
      <c r="BN153" s="50"/>
      <c r="BO153" s="50"/>
      <c r="BP153" s="50"/>
    </row>
    <row r="154" spans="1:68" s="9" customFormat="1" ht="180">
      <c r="A154" s="13" t="s">
        <v>693</v>
      </c>
      <c r="B154" s="14" t="s">
        <v>45</v>
      </c>
      <c r="C154" s="14" t="s">
        <v>46</v>
      </c>
      <c r="D154" s="14" t="s">
        <v>47</v>
      </c>
      <c r="E154" s="14" t="s">
        <v>661</v>
      </c>
      <c r="F154" s="14" t="s">
        <v>662</v>
      </c>
      <c r="G154" s="17" t="s">
        <v>136</v>
      </c>
      <c r="H154" s="18">
        <v>185</v>
      </c>
      <c r="I154" s="14">
        <v>588</v>
      </c>
      <c r="J154" s="14" t="s">
        <v>73</v>
      </c>
      <c r="K154" s="14" t="s">
        <v>137</v>
      </c>
      <c r="L154" s="14" t="s">
        <v>53</v>
      </c>
      <c r="M154" s="14" t="s">
        <v>54</v>
      </c>
      <c r="N154" s="14"/>
      <c r="O154" s="14"/>
      <c r="P154" s="14" t="s">
        <v>55</v>
      </c>
      <c r="Q154" s="14" t="s">
        <v>56</v>
      </c>
      <c r="R154" s="14" t="s">
        <v>140</v>
      </c>
      <c r="S154" s="14" t="s">
        <v>58</v>
      </c>
      <c r="T154" s="50"/>
      <c r="U154" s="50"/>
      <c r="V154" s="11"/>
      <c r="W154" s="11"/>
      <c r="X154" s="50" t="s">
        <v>694</v>
      </c>
      <c r="Y154" s="26" t="s">
        <v>695</v>
      </c>
      <c r="Z154" s="50"/>
      <c r="AA154" s="50"/>
      <c r="AB154" s="50"/>
      <c r="AC154" s="23" t="s">
        <v>54</v>
      </c>
      <c r="AD154" s="23"/>
      <c r="AE154" s="23"/>
      <c r="AF154" s="14" t="s">
        <v>139</v>
      </c>
      <c r="AG154" s="14" t="s">
        <v>133</v>
      </c>
      <c r="AH154" s="14" t="s">
        <v>140</v>
      </c>
      <c r="AI154" s="14" t="s">
        <v>141</v>
      </c>
      <c r="AJ154" s="23" t="s">
        <v>185</v>
      </c>
      <c r="AK154" s="23" t="s">
        <v>101</v>
      </c>
      <c r="AL154" s="44" t="s">
        <v>2154</v>
      </c>
      <c r="AM154" s="50" t="s">
        <v>694</v>
      </c>
      <c r="AN154" s="50" t="s">
        <v>54</v>
      </c>
      <c r="AO154" s="50"/>
      <c r="AP154" s="50"/>
      <c r="AQ154" s="50"/>
      <c r="AR154" s="50"/>
      <c r="AS154" s="50"/>
      <c r="AT154" s="50"/>
      <c r="AU154" s="50"/>
      <c r="AV154" s="50"/>
      <c r="AW154" s="50"/>
      <c r="AY154" s="50" t="str">
        <f t="shared" si="17"/>
        <v xml:space="preserve">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v>
      </c>
      <c r="AZ154" s="50" t="str">
        <f t="shared" si="18"/>
        <v>Waiver noted by ED</v>
      </c>
      <c r="BA154" s="50"/>
      <c r="BB154" s="50" t="s">
        <v>80</v>
      </c>
      <c r="BC154" s="50"/>
      <c r="BD154" s="50"/>
      <c r="BE154" s="50" t="s">
        <v>58</v>
      </c>
      <c r="BF154" s="50" t="s">
        <v>125</v>
      </c>
      <c r="BG154" s="50" t="s">
        <v>58</v>
      </c>
      <c r="BH154" s="50" t="str">
        <f t="shared" si="21"/>
        <v xml:space="preserve">1% CWD Alternate Assessment Participation [MATHEMATICS]: Students with Disabilities (IDEA) (CWD) taking the alternate assessment based on alternate achievement standards (ALTPARTALTACH) make up 1.09%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in this subject area. </v>
      </c>
      <c r="BI154" s="51"/>
      <c r="BJ154" s="50"/>
      <c r="BK154" s="50"/>
      <c r="BL154" s="50"/>
      <c r="BM154" s="50"/>
      <c r="BN154" s="50"/>
      <c r="BO154" s="50"/>
      <c r="BP154" s="50"/>
    </row>
    <row r="155" spans="1:68" s="9" customFormat="1" ht="195">
      <c r="A155" s="13" t="s">
        <v>696</v>
      </c>
      <c r="B155" s="14" t="s">
        <v>45</v>
      </c>
      <c r="C155" s="14" t="s">
        <v>46</v>
      </c>
      <c r="D155" s="14" t="s">
        <v>47</v>
      </c>
      <c r="E155" s="14" t="s">
        <v>661</v>
      </c>
      <c r="F155" s="14" t="s">
        <v>662</v>
      </c>
      <c r="G155" s="17" t="s">
        <v>136</v>
      </c>
      <c r="H155" s="18">
        <v>188</v>
      </c>
      <c r="I155" s="14">
        <v>589</v>
      </c>
      <c r="J155" s="14" t="s">
        <v>73</v>
      </c>
      <c r="K155" s="14" t="s">
        <v>137</v>
      </c>
      <c r="L155" s="14" t="s">
        <v>53</v>
      </c>
      <c r="M155" s="14"/>
      <c r="N155" s="14" t="s">
        <v>54</v>
      </c>
      <c r="O155" s="14"/>
      <c r="P155" s="14" t="s">
        <v>55</v>
      </c>
      <c r="Q155" s="14" t="s">
        <v>56</v>
      </c>
      <c r="R155" s="14" t="s">
        <v>140</v>
      </c>
      <c r="S155" s="14" t="s">
        <v>58</v>
      </c>
      <c r="T155" s="50"/>
      <c r="U155" s="50"/>
      <c r="V155" s="11"/>
      <c r="W155" s="11"/>
      <c r="X155" s="50" t="s">
        <v>697</v>
      </c>
      <c r="Y155" s="26" t="s">
        <v>695</v>
      </c>
      <c r="Z155" s="50"/>
      <c r="AA155" s="50"/>
      <c r="AB155" s="50"/>
      <c r="AC155" s="23"/>
      <c r="AD155" s="23" t="s">
        <v>54</v>
      </c>
      <c r="AE155" s="23"/>
      <c r="AF155" s="14" t="s">
        <v>139</v>
      </c>
      <c r="AG155" s="14" t="s">
        <v>133</v>
      </c>
      <c r="AH155" s="14" t="s">
        <v>140</v>
      </c>
      <c r="AI155" s="14" t="s">
        <v>141</v>
      </c>
      <c r="AJ155" s="23" t="s">
        <v>61</v>
      </c>
      <c r="AK155" s="23" t="s">
        <v>101</v>
      </c>
      <c r="AL155" s="44" t="s">
        <v>2154</v>
      </c>
      <c r="AM155" s="50" t="s">
        <v>697</v>
      </c>
      <c r="AN155" s="50" t="s">
        <v>54</v>
      </c>
      <c r="AO155" s="50"/>
      <c r="AP155" s="50"/>
      <c r="AQ155" s="50"/>
      <c r="AR155" s="50"/>
      <c r="AS155" s="50"/>
      <c r="AT155" s="50"/>
      <c r="AU155" s="50"/>
      <c r="AV155" s="50"/>
      <c r="AW155" s="50"/>
      <c r="AY155" s="50" t="str">
        <f t="shared" si="17"/>
        <v xml:space="preserve">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155" s="50" t="str">
        <f t="shared" si="18"/>
        <v>Waiver noted by ED</v>
      </c>
      <c r="BA155" s="50"/>
      <c r="BB155" s="50" t="s">
        <v>80</v>
      </c>
      <c r="BC155" s="50"/>
      <c r="BD155" s="50"/>
      <c r="BE155" s="50" t="s">
        <v>58</v>
      </c>
      <c r="BF155" s="50" t="s">
        <v>125</v>
      </c>
      <c r="BG155" s="50" t="s">
        <v>58</v>
      </c>
      <c r="BH155" s="50" t="str">
        <f t="shared" si="21"/>
        <v xml:space="preserve">1% CWD Alternate Assessment Participation [READING/LANGUAGE ARTS]: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155" s="51"/>
      <c r="BJ155" s="50"/>
      <c r="BK155" s="50"/>
      <c r="BL155" s="50"/>
      <c r="BM155" s="50"/>
      <c r="BN155" s="50"/>
      <c r="BO155" s="50"/>
      <c r="BP155" s="50"/>
    </row>
    <row r="156" spans="1:68" s="9" customFormat="1" ht="165">
      <c r="A156" s="13" t="s">
        <v>698</v>
      </c>
      <c r="B156" s="14" t="s">
        <v>45</v>
      </c>
      <c r="C156" s="14" t="s">
        <v>46</v>
      </c>
      <c r="D156" s="14" t="s">
        <v>47</v>
      </c>
      <c r="E156" s="14" t="s">
        <v>661</v>
      </c>
      <c r="F156" s="14" t="s">
        <v>662</v>
      </c>
      <c r="G156" s="17" t="s">
        <v>136</v>
      </c>
      <c r="H156" s="18">
        <v>189</v>
      </c>
      <c r="I156" s="14">
        <v>590</v>
      </c>
      <c r="J156" s="14" t="s">
        <v>73</v>
      </c>
      <c r="K156" s="14" t="s">
        <v>137</v>
      </c>
      <c r="L156" s="14" t="s">
        <v>53</v>
      </c>
      <c r="M156" s="14"/>
      <c r="N156" s="14"/>
      <c r="O156" s="14" t="s">
        <v>54</v>
      </c>
      <c r="P156" s="14" t="s">
        <v>55</v>
      </c>
      <c r="Q156" s="14" t="s">
        <v>56</v>
      </c>
      <c r="R156" s="14" t="s">
        <v>140</v>
      </c>
      <c r="S156" s="14" t="s">
        <v>58</v>
      </c>
      <c r="T156" s="50"/>
      <c r="U156" s="50"/>
      <c r="V156" s="11"/>
      <c r="W156" s="11"/>
      <c r="X156" s="50" t="s">
        <v>700</v>
      </c>
      <c r="Y156" s="26" t="s">
        <v>701</v>
      </c>
      <c r="Z156" s="50"/>
      <c r="AA156" s="50"/>
      <c r="AB156" s="50"/>
      <c r="AC156" s="23"/>
      <c r="AD156" s="23"/>
      <c r="AE156" s="23" t="s">
        <v>54</v>
      </c>
      <c r="AF156" s="14" t="s">
        <v>139</v>
      </c>
      <c r="AG156" s="14" t="s">
        <v>133</v>
      </c>
      <c r="AH156" s="14" t="s">
        <v>140</v>
      </c>
      <c r="AI156" s="14" t="s">
        <v>141</v>
      </c>
      <c r="AJ156" s="23" t="s">
        <v>61</v>
      </c>
      <c r="AK156" s="23" t="s">
        <v>101</v>
      </c>
      <c r="AL156" s="50" t="s">
        <v>69</v>
      </c>
      <c r="AM156" s="50" t="s">
        <v>700</v>
      </c>
      <c r="AN156" s="50" t="s">
        <v>54</v>
      </c>
      <c r="AO156" s="50"/>
      <c r="AP156" s="50"/>
      <c r="AQ156" s="50"/>
      <c r="AR156" s="50"/>
      <c r="AS156" s="50"/>
      <c r="AT156" s="50"/>
      <c r="AU156" s="50"/>
      <c r="AV156" s="50"/>
      <c r="AW156" s="50"/>
      <c r="AY156" s="50" t="str">
        <f t="shared" si="17"/>
        <v xml:space="preserve">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156" s="50" t="str">
        <f t="shared" si="18"/>
        <v>Strive HI waiver covers only Math and R/LA.  Hawaii will request that Science also be covered by a waiver.</v>
      </c>
      <c r="BA156" s="50"/>
      <c r="BB156" s="50" t="s">
        <v>80</v>
      </c>
      <c r="BC156" s="50" t="s">
        <v>2148</v>
      </c>
      <c r="BD156" s="50"/>
      <c r="BE156" s="50"/>
      <c r="BF156" s="50"/>
      <c r="BG156" s="50" t="s">
        <v>58</v>
      </c>
      <c r="BH156" s="50" t="str">
        <f t="shared" si="21"/>
        <v xml:space="preserve">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BI156" s="50" t="s">
        <v>701</v>
      </c>
      <c r="BJ156" s="50"/>
      <c r="BK156" s="50"/>
      <c r="BL156" s="50"/>
      <c r="BM156" s="50"/>
      <c r="BN156" s="50"/>
      <c r="BO156" s="50"/>
      <c r="BP156" s="50"/>
    </row>
    <row r="157" spans="1:68" s="9" customFormat="1" ht="94.5">
      <c r="A157" s="13" t="s">
        <v>704</v>
      </c>
      <c r="B157" s="14" t="s">
        <v>45</v>
      </c>
      <c r="C157" s="14" t="s">
        <v>46</v>
      </c>
      <c r="D157" s="14" t="s">
        <v>47</v>
      </c>
      <c r="E157" s="14" t="s">
        <v>705</v>
      </c>
      <c r="F157" s="14" t="s">
        <v>706</v>
      </c>
      <c r="G157" s="13" t="s">
        <v>104</v>
      </c>
      <c r="H157" s="14" t="s">
        <v>157</v>
      </c>
      <c r="I157" s="14" t="s">
        <v>158</v>
      </c>
      <c r="J157" s="14" t="s">
        <v>73</v>
      </c>
      <c r="K157" s="14" t="s">
        <v>107</v>
      </c>
      <c r="L157" s="14" t="s">
        <v>53</v>
      </c>
      <c r="M157" s="14" t="s">
        <v>54</v>
      </c>
      <c r="N157" s="14" t="s">
        <v>54</v>
      </c>
      <c r="O157" s="14" t="s">
        <v>54</v>
      </c>
      <c r="P157" s="14" t="s">
        <v>108</v>
      </c>
      <c r="Q157" s="14" t="s">
        <v>108</v>
      </c>
      <c r="R157" s="14" t="s">
        <v>108</v>
      </c>
      <c r="S157" s="14" t="s">
        <v>108</v>
      </c>
      <c r="T157" s="50"/>
      <c r="U157" s="50"/>
      <c r="V157" s="11"/>
      <c r="W157" s="11"/>
      <c r="X157" s="50" t="s">
        <v>109</v>
      </c>
      <c r="Y157" s="26" t="s">
        <v>707</v>
      </c>
      <c r="Z157" s="50"/>
      <c r="AA157" s="50"/>
      <c r="AB157" s="50"/>
      <c r="AC157" s="23" t="s">
        <v>54</v>
      </c>
      <c r="AD157" s="23" t="s">
        <v>54</v>
      </c>
      <c r="AE157" s="23" t="s">
        <v>54</v>
      </c>
      <c r="AF157" s="14" t="s">
        <v>108</v>
      </c>
      <c r="AG157" s="14" t="s">
        <v>108</v>
      </c>
      <c r="AH157" s="14" t="s">
        <v>108</v>
      </c>
      <c r="AI157" s="14" t="s">
        <v>108</v>
      </c>
      <c r="AJ157" s="23" t="s">
        <v>185</v>
      </c>
      <c r="AK157" s="23" t="s">
        <v>101</v>
      </c>
      <c r="AL157" s="50"/>
      <c r="AM157" s="50" t="s">
        <v>111</v>
      </c>
      <c r="AN157" s="50" t="s">
        <v>54</v>
      </c>
      <c r="AO157" s="50"/>
      <c r="AP157" s="50"/>
      <c r="AQ157" s="50"/>
      <c r="AR157" s="50"/>
      <c r="AS157" s="50"/>
      <c r="AT157" s="50"/>
      <c r="AU157" s="50"/>
      <c r="AV157" s="50"/>
      <c r="AW157" s="50"/>
      <c r="AX157" s="9" t="s">
        <v>2173</v>
      </c>
      <c r="AY157" s="50" t="str">
        <f t="shared" si="17"/>
        <v>A year to year change of more than 200 (count difference) and 10% was identified for at least one subgroup, assessment type, or grade. Please review the CDQR Year to Year tab. Please resubmit SY 2017-18 data or submit a data note to explain why these data are accurate.</v>
      </c>
      <c r="AZ157" s="50" t="str">
        <f t="shared" si="18"/>
        <v>See line 5</v>
      </c>
      <c r="BA157" s="50"/>
      <c r="BB157" s="50" t="s">
        <v>80</v>
      </c>
      <c r="BC157" s="50"/>
      <c r="BD157" s="50"/>
      <c r="BE157" s="50" t="s">
        <v>112</v>
      </c>
      <c r="BF157" s="50"/>
      <c r="BG157" s="50" t="s">
        <v>58</v>
      </c>
      <c r="BH157" s="50" t="str">
        <f t="shared" si="21"/>
        <v>A year to year change of more than 200 (count difference) and 10% was identified for at least one subgroup, assessment type, or grade. Please review the CDQR Year to Year tab. Please resubmit SY 2017-18 data or submit a data note to explain why these data are accurate.</v>
      </c>
      <c r="BI157" s="50" t="s">
        <v>707</v>
      </c>
      <c r="BJ157" s="50"/>
      <c r="BK157" s="50"/>
      <c r="BL157" s="50"/>
      <c r="BM157" s="50"/>
      <c r="BN157" s="50"/>
      <c r="BO157" s="50"/>
      <c r="BP157" s="50"/>
    </row>
    <row r="158" spans="1:68" s="9" customFormat="1" ht="409.5">
      <c r="A158" s="13" t="s">
        <v>709</v>
      </c>
      <c r="B158" s="14" t="s">
        <v>45</v>
      </c>
      <c r="C158" s="14" t="s">
        <v>46</v>
      </c>
      <c r="D158" s="14" t="s">
        <v>47</v>
      </c>
      <c r="E158" s="14" t="s">
        <v>705</v>
      </c>
      <c r="F158" s="14" t="s">
        <v>706</v>
      </c>
      <c r="G158" s="13" t="s">
        <v>118</v>
      </c>
      <c r="H158" s="14">
        <v>189</v>
      </c>
      <c r="I158" s="14">
        <v>590</v>
      </c>
      <c r="J158" s="14" t="s">
        <v>73</v>
      </c>
      <c r="K158" s="14" t="s">
        <v>121</v>
      </c>
      <c r="L158" s="14" t="s">
        <v>53</v>
      </c>
      <c r="M158" s="14"/>
      <c r="N158" s="14"/>
      <c r="O158" s="14" t="s">
        <v>54</v>
      </c>
      <c r="P158" s="14" t="s">
        <v>108</v>
      </c>
      <c r="Q158" s="14" t="s">
        <v>108</v>
      </c>
      <c r="R158" s="14" t="s">
        <v>108</v>
      </c>
      <c r="S158" s="14" t="s">
        <v>108</v>
      </c>
      <c r="T158" s="50"/>
      <c r="U158" s="50"/>
      <c r="V158" s="11"/>
      <c r="W158" s="11"/>
      <c r="X158" s="50" t="s">
        <v>164</v>
      </c>
      <c r="Y158" s="26" t="s">
        <v>710</v>
      </c>
      <c r="Z158" s="50"/>
      <c r="AA158" s="50"/>
      <c r="AB158" s="50"/>
      <c r="AC158" s="23"/>
      <c r="AD158" s="23"/>
      <c r="AE158" s="23" t="s">
        <v>54</v>
      </c>
      <c r="AF158" s="14" t="s">
        <v>108</v>
      </c>
      <c r="AG158" s="14" t="s">
        <v>108</v>
      </c>
      <c r="AH158" s="14" t="s">
        <v>108</v>
      </c>
      <c r="AI158" s="14" t="s">
        <v>108</v>
      </c>
      <c r="AJ158" s="23" t="s">
        <v>185</v>
      </c>
      <c r="AK158" s="23" t="s">
        <v>101</v>
      </c>
      <c r="AL158" s="50"/>
      <c r="AM158" s="50" t="s">
        <v>166</v>
      </c>
      <c r="AN158" s="50" t="s">
        <v>54</v>
      </c>
      <c r="AO158" s="50"/>
      <c r="AP158" s="50"/>
      <c r="AQ158" s="50"/>
      <c r="AR158" s="50"/>
      <c r="AS158" s="50"/>
      <c r="AT158" s="50"/>
      <c r="AU158" s="50"/>
      <c r="AV158" s="50"/>
      <c r="AW158" s="50"/>
      <c r="AY158" s="50" t="str">
        <f t="shared" si="17"/>
        <v>A year to year participation rate change of more than 4% was identified for at least one subgroup, assessment type, or grade. Please review the CDQR Year to Year tab. Please resubmit SY 2017-18 data or submit a data note to explain why these data are accurate.</v>
      </c>
      <c r="AZ158" s="50" t="str">
        <f t="shared" si="18"/>
        <v xml:space="preserve">In the 2016-2017 school year, the state identified the accommodation use at the test level based on the codes provided by our assessment vendor. In the 2017-2018 school year, our vendor identified the accommodation use at the student and test subject level in coordination with the state department of education staff.  This was changed to properly differentiate between accommodations available only to students with disabilities and tools or supports that are available to all students.   In 2016-2017 we were not able to differentiate whether a tool was meant to be an accommodation,  support, or universal tool. For example, text-to-speech passages in ELA and text-to-speech stimuli in mathematics both utilize the same code ‘TDS_TTS_Stim’ in our vendor supplied data file, although it is recognized as an accommodation on the ELA assessment and a designated support on the  mathematics assessment.  In the 2016-2017 school year, the state failed to identify the difference and counted and reported the code as a test with an accommodation for both ELA and mathematics. As a result, the number of students tested on regular assessment with accommodation in mathematics in the school year 2016-2017 was inflated.
Idaho’s overall population is growing, and with it, the number of students with disabilities is increasing year to year. The state is also working to address the over-identification of students for alternate assessment.
The state notes the use of accommodations in ELA and science increased due to the increasing number of students identified as eligible for special education services statewide and to address issues related to the 1% cap on alternate assessment participation.
The number of EL students has increased statewide due to the state's rigorous EL program exit criteria. For more information, refer to our response on the English Learners tab.
</v>
      </c>
      <c r="BA158" s="50"/>
      <c r="BB158" s="50" t="s">
        <v>80</v>
      </c>
      <c r="BC158" s="50" t="s">
        <v>2148</v>
      </c>
      <c r="BD158" s="50"/>
      <c r="BE158" s="50" t="s">
        <v>112</v>
      </c>
      <c r="BF158" s="50"/>
      <c r="BG158" s="50" t="s">
        <v>58</v>
      </c>
      <c r="BH158" s="50" t="str">
        <f t="shared" si="21"/>
        <v>A year to year participation rate change of more than 4% was identified for at least one subgroup, assessment type, or grade. Please review the CDQR Year to Year tab. Please resubmit SY 2017-18 data or submit a data note to explain why these data are accurate.</v>
      </c>
      <c r="BI158" s="50" t="s">
        <v>710</v>
      </c>
      <c r="BJ158" s="50"/>
      <c r="BK158" s="50"/>
      <c r="BL158" s="50"/>
      <c r="BM158" s="50"/>
      <c r="BN158" s="50"/>
      <c r="BO158" s="50"/>
      <c r="BP158" s="50"/>
    </row>
    <row r="159" spans="1:68" s="9" customFormat="1" ht="135">
      <c r="A159" s="13" t="s">
        <v>711</v>
      </c>
      <c r="B159" s="14" t="s">
        <v>45</v>
      </c>
      <c r="C159" s="14" t="s">
        <v>46</v>
      </c>
      <c r="D159" s="14" t="s">
        <v>47</v>
      </c>
      <c r="E159" s="14" t="s">
        <v>705</v>
      </c>
      <c r="F159" s="14" t="s">
        <v>706</v>
      </c>
      <c r="G159" s="13" t="s">
        <v>127</v>
      </c>
      <c r="H159" s="14" t="s">
        <v>128</v>
      </c>
      <c r="I159" s="14" t="s">
        <v>129</v>
      </c>
      <c r="J159" s="14" t="s">
        <v>51</v>
      </c>
      <c r="K159" s="14" t="s">
        <v>130</v>
      </c>
      <c r="L159" s="14" t="s">
        <v>53</v>
      </c>
      <c r="M159" s="14"/>
      <c r="N159" s="14" t="s">
        <v>54</v>
      </c>
      <c r="O159" s="14"/>
      <c r="P159" s="14" t="s">
        <v>131</v>
      </c>
      <c r="Q159" s="14" t="s">
        <v>76</v>
      </c>
      <c r="R159" s="14" t="s">
        <v>133</v>
      </c>
      <c r="S159" s="14" t="s">
        <v>58</v>
      </c>
      <c r="T159" s="50"/>
      <c r="U159" s="50"/>
      <c r="V159" s="11"/>
      <c r="W159" s="11"/>
      <c r="X159" s="50" t="s">
        <v>712</v>
      </c>
      <c r="Y159" s="26" t="s">
        <v>713</v>
      </c>
      <c r="Z159" s="50"/>
      <c r="AA159" s="50"/>
      <c r="AB159" s="50"/>
      <c r="AC159" s="23"/>
      <c r="AD159" s="23" t="s">
        <v>54</v>
      </c>
      <c r="AE159" s="23"/>
      <c r="AF159" s="14" t="s">
        <v>131</v>
      </c>
      <c r="AG159" s="14" t="s">
        <v>76</v>
      </c>
      <c r="AH159" s="14" t="s">
        <v>133</v>
      </c>
      <c r="AI159" s="14" t="s">
        <v>58</v>
      </c>
      <c r="AJ159" s="23" t="s">
        <v>185</v>
      </c>
      <c r="AK159" s="23" t="s">
        <v>101</v>
      </c>
      <c r="AL159" s="50"/>
      <c r="AM159" s="50" t="s">
        <v>712</v>
      </c>
      <c r="AN159" s="50"/>
      <c r="AO159" s="50"/>
      <c r="AP159" s="50"/>
      <c r="AQ159" s="50"/>
      <c r="AR159" s="50"/>
      <c r="AS159" s="50"/>
      <c r="AT159" s="50"/>
      <c r="AU159" s="50"/>
      <c r="AV159" s="50"/>
      <c r="AW159" s="50"/>
      <c r="AY159" s="50" t="str">
        <f t="shared" si="17"/>
        <v>Across file comparison: The SEA number of students in the LEP subgroup who took an assessment and received a valid score for GRADE HS and ALL assessment types (718 students) (FS 178) does not equal the number of students in the LEP subgroup who participated in the assessment (790 students) (FS 188). This is a discrepancy of -72 students, or -9%. Please revise data and resubmit or explain in a data note why these data are accurate.</v>
      </c>
      <c r="AZ159" s="50" t="str">
        <f t="shared" si="18"/>
        <v>72 first-year LE students who tested on ELPA in lieu of ELA assessment are part of 188 but are not part of 178. File 178 does not include ELPA achievement results.</v>
      </c>
      <c r="BA159" s="50"/>
      <c r="BB159" s="50" t="s">
        <v>80</v>
      </c>
      <c r="BC159" s="50"/>
      <c r="BD159" s="50"/>
      <c r="BE159" s="50"/>
      <c r="BF159" s="50"/>
      <c r="BG159" s="50" t="s">
        <v>58</v>
      </c>
      <c r="BH159" s="50" t="str">
        <f t="shared" si="21"/>
        <v>Across file comparison: The SEA number of students in the LEP subgroup who took an assessment and received a valid score for GRADE HS and ALL assessment types (718 students) (FS 178) does not equal the number of students in the LEP subgroup who participated in the assessment (790 students) (FS 188). This is a discrepancy of -72 students, or -9%. Please revise data and resubmit or explain in a data note why these data are accurate.</v>
      </c>
      <c r="BI159" s="50" t="s">
        <v>713</v>
      </c>
      <c r="BJ159" s="50"/>
      <c r="BK159" s="50"/>
      <c r="BL159" s="50"/>
      <c r="BM159" s="50"/>
      <c r="BN159" s="50"/>
      <c r="BO159" s="50"/>
      <c r="BP159" s="50"/>
    </row>
    <row r="160" spans="1:68" s="9" customFormat="1" ht="195">
      <c r="A160" s="13" t="s">
        <v>715</v>
      </c>
      <c r="B160" s="14" t="s">
        <v>45</v>
      </c>
      <c r="C160" s="14" t="s">
        <v>46</v>
      </c>
      <c r="D160" s="14" t="s">
        <v>47</v>
      </c>
      <c r="E160" s="14" t="s">
        <v>705</v>
      </c>
      <c r="F160" s="14" t="s">
        <v>706</v>
      </c>
      <c r="G160" s="17" t="s">
        <v>136</v>
      </c>
      <c r="H160" s="18">
        <v>185</v>
      </c>
      <c r="I160" s="14">
        <v>588</v>
      </c>
      <c r="J160" s="14" t="s">
        <v>73</v>
      </c>
      <c r="K160" s="14" t="s">
        <v>137</v>
      </c>
      <c r="L160" s="14" t="s">
        <v>53</v>
      </c>
      <c r="M160" s="14" t="s">
        <v>54</v>
      </c>
      <c r="N160" s="14"/>
      <c r="O160" s="14"/>
      <c r="P160" s="14" t="s">
        <v>55</v>
      </c>
      <c r="Q160" s="14" t="s">
        <v>56</v>
      </c>
      <c r="R160" s="14" t="s">
        <v>140</v>
      </c>
      <c r="S160" s="14" t="s">
        <v>58</v>
      </c>
      <c r="T160" s="50"/>
      <c r="U160" s="50"/>
      <c r="V160" s="11"/>
      <c r="W160" s="11"/>
      <c r="X160" s="50" t="s">
        <v>716</v>
      </c>
      <c r="Y160" s="26" t="s">
        <v>64</v>
      </c>
      <c r="Z160" s="50"/>
      <c r="AA160" s="50"/>
      <c r="AB160" s="50"/>
      <c r="AC160" s="23" t="s">
        <v>54</v>
      </c>
      <c r="AD160" s="23"/>
      <c r="AE160" s="23"/>
      <c r="AF160" s="14" t="s">
        <v>139</v>
      </c>
      <c r="AG160" s="14" t="s">
        <v>133</v>
      </c>
      <c r="AH160" s="14" t="s">
        <v>140</v>
      </c>
      <c r="AI160" s="14" t="s">
        <v>141</v>
      </c>
      <c r="AJ160" s="23" t="s">
        <v>185</v>
      </c>
      <c r="AK160" s="23" t="s">
        <v>101</v>
      </c>
      <c r="AL160" s="50" t="s">
        <v>58</v>
      </c>
      <c r="AM160" s="50" t="s">
        <v>716</v>
      </c>
      <c r="AN160" s="50" t="s">
        <v>54</v>
      </c>
      <c r="AO160" s="50"/>
      <c r="AP160" s="50"/>
      <c r="AQ160" s="50"/>
      <c r="AR160" s="50"/>
      <c r="AS160" s="50"/>
      <c r="AT160" s="50"/>
      <c r="AU160" s="50"/>
      <c r="AV160" s="50"/>
      <c r="AW160" s="50"/>
      <c r="AY160" s="50" t="str">
        <f t="shared" si="17"/>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160" s="50" t="str">
        <f t="shared" si="18"/>
        <v/>
      </c>
      <c r="BA160" s="50"/>
      <c r="BB160" s="50" t="s">
        <v>80</v>
      </c>
      <c r="BC160" s="50"/>
      <c r="BD160" s="50"/>
      <c r="BE160" s="50" t="s">
        <v>82</v>
      </c>
      <c r="BF160" s="50" t="s">
        <v>82</v>
      </c>
      <c r="BG160" s="50"/>
      <c r="BH160" s="50" t="str">
        <f t="shared" si="21"/>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BI160" s="50"/>
      <c r="BJ160" s="50"/>
      <c r="BK160" s="50"/>
      <c r="BL160" s="50"/>
      <c r="BM160" s="50"/>
      <c r="BN160" s="50"/>
      <c r="BO160" s="50"/>
      <c r="BP160" s="50"/>
    </row>
    <row r="161" spans="1:68" s="9" customFormat="1" ht="195">
      <c r="A161" s="13" t="s">
        <v>717</v>
      </c>
      <c r="B161" s="14" t="s">
        <v>45</v>
      </c>
      <c r="C161" s="14" t="s">
        <v>46</v>
      </c>
      <c r="D161" s="14" t="s">
        <v>47</v>
      </c>
      <c r="E161" s="14" t="s">
        <v>705</v>
      </c>
      <c r="F161" s="14" t="s">
        <v>706</v>
      </c>
      <c r="G161" s="17" t="s">
        <v>136</v>
      </c>
      <c r="H161" s="18">
        <v>188</v>
      </c>
      <c r="I161" s="14">
        <v>589</v>
      </c>
      <c r="J161" s="14" t="s">
        <v>73</v>
      </c>
      <c r="K161" s="14" t="s">
        <v>137</v>
      </c>
      <c r="L161" s="14" t="s">
        <v>53</v>
      </c>
      <c r="M161" s="14"/>
      <c r="N161" s="14" t="s">
        <v>54</v>
      </c>
      <c r="O161" s="14"/>
      <c r="P161" s="14" t="s">
        <v>55</v>
      </c>
      <c r="Q161" s="14" t="s">
        <v>56</v>
      </c>
      <c r="R161" s="14" t="s">
        <v>140</v>
      </c>
      <c r="S161" s="14" t="s">
        <v>58</v>
      </c>
      <c r="T161" s="50"/>
      <c r="U161" s="50"/>
      <c r="V161" s="11"/>
      <c r="W161" s="11"/>
      <c r="X161" s="50" t="s">
        <v>719</v>
      </c>
      <c r="Y161" s="26" t="s">
        <v>64</v>
      </c>
      <c r="Z161" s="50"/>
      <c r="AA161" s="50"/>
      <c r="AB161" s="50"/>
      <c r="AC161" s="23"/>
      <c r="AD161" s="23" t="s">
        <v>54</v>
      </c>
      <c r="AE161" s="23"/>
      <c r="AF161" s="14" t="s">
        <v>139</v>
      </c>
      <c r="AG161" s="14" t="s">
        <v>133</v>
      </c>
      <c r="AH161" s="14" t="s">
        <v>140</v>
      </c>
      <c r="AI161" s="14" t="s">
        <v>141</v>
      </c>
      <c r="AJ161" s="23" t="s">
        <v>185</v>
      </c>
      <c r="AK161" s="23" t="s">
        <v>101</v>
      </c>
      <c r="AL161" s="50" t="s">
        <v>58</v>
      </c>
      <c r="AM161" s="50" t="s">
        <v>719</v>
      </c>
      <c r="AN161" s="50" t="s">
        <v>54</v>
      </c>
      <c r="AO161" s="50"/>
      <c r="AP161" s="50"/>
      <c r="AQ161" s="50"/>
      <c r="AR161" s="50"/>
      <c r="AS161" s="50"/>
      <c r="AT161" s="50"/>
      <c r="AU161" s="50"/>
      <c r="AV161" s="50"/>
      <c r="AW161" s="50"/>
      <c r="AY161" s="50" t="str">
        <f t="shared" si="17"/>
        <v>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161" s="50" t="str">
        <f t="shared" si="18"/>
        <v/>
      </c>
      <c r="BA161" s="50"/>
      <c r="BB161" s="50" t="s">
        <v>80</v>
      </c>
      <c r="BC161" s="50"/>
      <c r="BD161" s="50"/>
      <c r="BE161" s="50" t="s">
        <v>82</v>
      </c>
      <c r="BF161" s="50" t="s">
        <v>82</v>
      </c>
      <c r="BG161" s="50"/>
      <c r="BH161" s="50" t="str">
        <f t="shared" si="21"/>
        <v>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161" s="50"/>
      <c r="BJ161" s="50"/>
      <c r="BK161" s="50"/>
      <c r="BL161" s="50"/>
      <c r="BM161" s="50"/>
      <c r="BN161" s="50"/>
      <c r="BO161" s="50"/>
      <c r="BP161" s="50"/>
    </row>
    <row r="162" spans="1:68" s="9" customFormat="1" ht="195">
      <c r="A162" s="13" t="s">
        <v>720</v>
      </c>
      <c r="B162" s="14" t="s">
        <v>45</v>
      </c>
      <c r="C162" s="14" t="s">
        <v>46</v>
      </c>
      <c r="D162" s="14" t="s">
        <v>47</v>
      </c>
      <c r="E162" s="14" t="s">
        <v>705</v>
      </c>
      <c r="F162" s="14" t="s">
        <v>706</v>
      </c>
      <c r="G162" s="17" t="s">
        <v>136</v>
      </c>
      <c r="H162" s="18">
        <v>189</v>
      </c>
      <c r="I162" s="14">
        <v>590</v>
      </c>
      <c r="J162" s="14" t="s">
        <v>73</v>
      </c>
      <c r="K162" s="14" t="s">
        <v>137</v>
      </c>
      <c r="L162" s="14" t="s">
        <v>53</v>
      </c>
      <c r="M162" s="14"/>
      <c r="N162" s="14"/>
      <c r="O162" s="14" t="s">
        <v>54</v>
      </c>
      <c r="P162" s="14" t="s">
        <v>55</v>
      </c>
      <c r="Q162" s="14" t="s">
        <v>56</v>
      </c>
      <c r="R162" s="14" t="s">
        <v>140</v>
      </c>
      <c r="S162" s="14" t="s">
        <v>58</v>
      </c>
      <c r="T162" s="50"/>
      <c r="U162" s="50"/>
      <c r="V162" s="11"/>
      <c r="W162" s="11"/>
      <c r="X162" s="50" t="s">
        <v>721</v>
      </c>
      <c r="Y162" s="26" t="s">
        <v>722</v>
      </c>
      <c r="Z162" s="50"/>
      <c r="AA162" s="50"/>
      <c r="AB162" s="50"/>
      <c r="AC162" s="23"/>
      <c r="AD162" s="23"/>
      <c r="AE162" s="23" t="s">
        <v>54</v>
      </c>
      <c r="AF162" s="14" t="s">
        <v>139</v>
      </c>
      <c r="AG162" s="14" t="s">
        <v>133</v>
      </c>
      <c r="AH162" s="14" t="s">
        <v>140</v>
      </c>
      <c r="AI162" s="14" t="s">
        <v>141</v>
      </c>
      <c r="AJ162" s="23" t="s">
        <v>185</v>
      </c>
      <c r="AK162" s="23" t="s">
        <v>101</v>
      </c>
      <c r="AL162" s="50" t="s">
        <v>69</v>
      </c>
      <c r="AM162" s="50" t="s">
        <v>721</v>
      </c>
      <c r="AN162" s="50" t="s">
        <v>54</v>
      </c>
      <c r="AO162" s="50"/>
      <c r="AP162" s="50"/>
      <c r="AQ162" s="50"/>
      <c r="AR162" s="50"/>
      <c r="AS162" s="50"/>
      <c r="AT162" s="50"/>
      <c r="AU162" s="50"/>
      <c r="AV162" s="50"/>
      <c r="AW162" s="50"/>
      <c r="AY162" s="50" t="str">
        <f t="shared" si="17"/>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162" s="50" t="str">
        <f t="shared" si="18"/>
        <v>State has a waiver of the 1% cap requirement in this subject area.</v>
      </c>
      <c r="BA162" s="50"/>
      <c r="BB162" s="50" t="s">
        <v>80</v>
      </c>
      <c r="BC162" s="50" t="s">
        <v>2148</v>
      </c>
      <c r="BD162" s="50"/>
      <c r="BE162" s="50"/>
      <c r="BF162" s="50"/>
      <c r="BG162" s="50" t="s">
        <v>58</v>
      </c>
      <c r="BH162" s="50" t="str">
        <f t="shared" si="21"/>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162" s="50" t="s">
        <v>722</v>
      </c>
      <c r="BJ162" s="50"/>
      <c r="BK162" s="50"/>
      <c r="BL162" s="50"/>
      <c r="BM162" s="50"/>
      <c r="BN162" s="50"/>
      <c r="BO162" s="50"/>
      <c r="BP162" s="50"/>
    </row>
    <row r="163" spans="1:68" s="9" customFormat="1" ht="135">
      <c r="A163" s="13" t="s">
        <v>724</v>
      </c>
      <c r="B163" s="14" t="s">
        <v>45</v>
      </c>
      <c r="C163" s="14" t="s">
        <v>46</v>
      </c>
      <c r="D163" s="14" t="s">
        <v>47</v>
      </c>
      <c r="E163" s="14" t="s">
        <v>725</v>
      </c>
      <c r="F163" s="14" t="s">
        <v>726</v>
      </c>
      <c r="G163" s="13" t="s">
        <v>72</v>
      </c>
      <c r="H163" s="14">
        <v>179</v>
      </c>
      <c r="I163" s="14">
        <v>585</v>
      </c>
      <c r="J163" s="14" t="s">
        <v>73</v>
      </c>
      <c r="K163" s="14" t="s">
        <v>74</v>
      </c>
      <c r="L163" s="14" t="s">
        <v>269</v>
      </c>
      <c r="M163" s="14"/>
      <c r="N163" s="14"/>
      <c r="O163" s="14" t="s">
        <v>54</v>
      </c>
      <c r="P163" s="14" t="s">
        <v>53</v>
      </c>
      <c r="Q163" s="14">
        <v>9</v>
      </c>
      <c r="R163" s="14" t="s">
        <v>77</v>
      </c>
      <c r="S163" s="14" t="s">
        <v>58</v>
      </c>
      <c r="T163" s="50"/>
      <c r="U163" s="50"/>
      <c r="V163" s="11"/>
      <c r="W163" s="11"/>
      <c r="X163" s="50" t="s">
        <v>727</v>
      </c>
      <c r="Y163" s="26" t="s">
        <v>728</v>
      </c>
      <c r="Z163" s="50"/>
      <c r="AA163" s="50"/>
      <c r="AB163" s="50"/>
      <c r="AC163" s="23"/>
      <c r="AD163" s="23"/>
      <c r="AE163" s="14" t="s">
        <v>54</v>
      </c>
      <c r="AF163" s="14" t="s">
        <v>53</v>
      </c>
      <c r="AG163" s="23" t="s">
        <v>729</v>
      </c>
      <c r="AH163" s="23" t="s">
        <v>77</v>
      </c>
      <c r="AI163" s="23"/>
      <c r="AJ163" s="23" t="s">
        <v>61</v>
      </c>
      <c r="AK163" s="23" t="s">
        <v>101</v>
      </c>
      <c r="AL163" s="50"/>
      <c r="AM163" s="50" t="s">
        <v>730</v>
      </c>
      <c r="AN163" s="50" t="s">
        <v>2174</v>
      </c>
      <c r="AO163" s="50"/>
      <c r="AP163" s="50"/>
      <c r="AQ163" s="50"/>
      <c r="AR163" s="50"/>
      <c r="AS163" s="50"/>
      <c r="AT163" s="50"/>
      <c r="AU163" s="50"/>
      <c r="AV163" s="50"/>
      <c r="AW163" s="50"/>
      <c r="AY163" s="50" t="str">
        <f t="shared" si="17"/>
        <v>Achievement metadata - [SCIENCE]: No achievement data (FS 179) submitted for REGASSWACC [PERF LEVELS 1, 2] for GRADE 9 and zeroes were submitted for REGASSWACC [PERF LEVELS 1, 2) for GRADES 5, 8, HS; however, EMAPS assessment metadata indicated GRADES 5, 8, 9, HS/REGASSWACC/LEVELS 1, 2 would be submitted. Please resubmit metadata and/or data to ensure consistency.</v>
      </c>
      <c r="AZ163" s="50" t="str">
        <f t="shared" si="18"/>
        <v>The data are correct.  The accommodation data were not available and will be corrected in the future.  A footnote is addred to EMAPS.</v>
      </c>
      <c r="BA163" s="50"/>
      <c r="BB163" s="50" t="s">
        <v>80</v>
      </c>
      <c r="BC163" s="50" t="s">
        <v>2148</v>
      </c>
      <c r="BD163" s="50" t="s">
        <v>81</v>
      </c>
      <c r="BE163" s="50"/>
      <c r="BF163" s="50"/>
      <c r="BG163" s="50" t="s">
        <v>69</v>
      </c>
      <c r="BH163" s="50" t="str">
        <f t="shared" si="21"/>
        <v>Achievement metadata - [SCIENCE]: No achievement data (FS 179) submitted for REGASSWACC [PERF LEVELS 1, 2] for GRADE 9 and zeroes were submitted for REGASSWACC [PERF LEVELS 1, 2) for GRADES 5, 8, HS; however, EMAPS assessment metadata indicated GRADES 5, 8, 9, HS/REGASSWACC/LEVELS 1, 2 would be submitted. Please resubmit metadata and/or data to ensure consistency.
ED Note: State indicated that data were correct as reported.</v>
      </c>
      <c r="BI163" s="50" t="s">
        <v>728</v>
      </c>
      <c r="BJ163" s="50"/>
      <c r="BK163" s="50"/>
      <c r="BL163" s="50"/>
      <c r="BM163" s="50"/>
      <c r="BN163" s="50"/>
      <c r="BO163" s="50"/>
      <c r="BP163" s="50"/>
    </row>
    <row r="164" spans="1:68" s="9" customFormat="1" ht="105" hidden="1">
      <c r="A164" s="13" t="s">
        <v>732</v>
      </c>
      <c r="B164" s="14" t="s">
        <v>45</v>
      </c>
      <c r="C164" s="14" t="s">
        <v>46</v>
      </c>
      <c r="D164" s="14" t="s">
        <v>47</v>
      </c>
      <c r="E164" s="14" t="s">
        <v>725</v>
      </c>
      <c r="F164" s="14" t="s">
        <v>726</v>
      </c>
      <c r="G164" s="13" t="s">
        <v>72</v>
      </c>
      <c r="H164" s="14" t="s">
        <v>84</v>
      </c>
      <c r="I164" s="14" t="s">
        <v>85</v>
      </c>
      <c r="J164" s="14" t="s">
        <v>73</v>
      </c>
      <c r="K164" s="14" t="s">
        <v>74</v>
      </c>
      <c r="L164" s="14" t="s">
        <v>75</v>
      </c>
      <c r="M164" s="14" t="s">
        <v>54</v>
      </c>
      <c r="N164" s="14" t="s">
        <v>54</v>
      </c>
      <c r="O164" s="14"/>
      <c r="P164" s="14" t="s">
        <v>53</v>
      </c>
      <c r="Q164" s="14" t="s">
        <v>733</v>
      </c>
      <c r="R164" s="14" t="s">
        <v>140</v>
      </c>
      <c r="S164" s="14" t="s">
        <v>58</v>
      </c>
      <c r="T164" s="50"/>
      <c r="U164" s="50"/>
      <c r="V164" s="11"/>
      <c r="W164" s="11"/>
      <c r="X164" s="50" t="s">
        <v>542</v>
      </c>
      <c r="Y164" s="26" t="s">
        <v>734</v>
      </c>
      <c r="Z164" s="50"/>
      <c r="AA164" s="50"/>
      <c r="AB164" s="50"/>
      <c r="AC164" s="14"/>
      <c r="AD164" s="14"/>
      <c r="AE164" s="23"/>
      <c r="AF164" s="14"/>
      <c r="AG164" s="23"/>
      <c r="AH164" s="23"/>
      <c r="AI164" s="23"/>
      <c r="AJ164" s="23" t="s">
        <v>61</v>
      </c>
      <c r="AK164" s="23" t="s">
        <v>62</v>
      </c>
      <c r="AL164" s="50"/>
      <c r="AM164" s="50"/>
      <c r="AN164" s="50" t="s">
        <v>2145</v>
      </c>
      <c r="AO164" s="50"/>
      <c r="AP164" s="50"/>
      <c r="AQ164" s="50"/>
      <c r="AR164" s="50"/>
      <c r="AS164" s="50"/>
      <c r="AT164" s="50"/>
      <c r="AU164" s="50"/>
      <c r="AV164" s="50"/>
      <c r="AW164" s="50"/>
      <c r="AY164" s="50">
        <f t="shared" si="17"/>
        <v>0</v>
      </c>
      <c r="AZ164" s="50" t="str">
        <f t="shared" si="18"/>
        <v xml:space="preserve">EMAPS report is accurate. The performance levels of alternate assessment are 1-4 only.  All the level 5 results are coded as zero to meet the format requirement.  To improve the data quality, the assessment data are re-submitted to remove all zero count receord on level 5 of the alternate assessment. </v>
      </c>
      <c r="BA164" s="50" t="s">
        <v>2162</v>
      </c>
      <c r="BB164" s="50" t="s">
        <v>63</v>
      </c>
      <c r="BC164" s="50" t="s">
        <v>58</v>
      </c>
      <c r="BD164" s="50" t="s">
        <v>62</v>
      </c>
      <c r="BE164" s="50"/>
      <c r="BF164" s="50"/>
      <c r="BG164" s="50" t="s">
        <v>69</v>
      </c>
      <c r="BH164" s="50"/>
      <c r="BI164" s="50"/>
      <c r="BJ164" s="50"/>
      <c r="BK164" s="50"/>
      <c r="BL164" s="50"/>
      <c r="BM164" s="50"/>
      <c r="BN164" s="50"/>
      <c r="BO164" s="50"/>
      <c r="BP164" s="50"/>
    </row>
    <row r="165" spans="1:68" s="9" customFormat="1" ht="75">
      <c r="A165" s="13" t="s">
        <v>735</v>
      </c>
      <c r="B165" s="14" t="s">
        <v>45</v>
      </c>
      <c r="C165" s="14" t="s">
        <v>46</v>
      </c>
      <c r="D165" s="14" t="s">
        <v>47</v>
      </c>
      <c r="E165" s="14" t="s">
        <v>725</v>
      </c>
      <c r="F165" s="14" t="s">
        <v>726</v>
      </c>
      <c r="G165" s="13" t="s">
        <v>88</v>
      </c>
      <c r="H165" s="16">
        <v>189</v>
      </c>
      <c r="I165" s="14">
        <v>590</v>
      </c>
      <c r="J165" s="14" t="s">
        <v>73</v>
      </c>
      <c r="K165" s="14" t="s">
        <v>74</v>
      </c>
      <c r="L165" s="14" t="s">
        <v>269</v>
      </c>
      <c r="M165" s="14"/>
      <c r="N165" s="14"/>
      <c r="O165" s="14" t="s">
        <v>54</v>
      </c>
      <c r="P165" s="14" t="s">
        <v>53</v>
      </c>
      <c r="Q165" s="14">
        <v>9</v>
      </c>
      <c r="R165" s="14" t="s">
        <v>77</v>
      </c>
      <c r="S165" s="14" t="s">
        <v>58</v>
      </c>
      <c r="T165" s="50"/>
      <c r="U165" s="50"/>
      <c r="V165" s="11"/>
      <c r="W165" s="11"/>
      <c r="X165" s="50" t="s">
        <v>736</v>
      </c>
      <c r="Y165" s="26" t="s">
        <v>737</v>
      </c>
      <c r="Z165" s="50"/>
      <c r="AA165" s="50"/>
      <c r="AB165" s="50"/>
      <c r="AC165" s="23"/>
      <c r="AD165" s="23"/>
      <c r="AE165" s="14" t="s">
        <v>54</v>
      </c>
      <c r="AF165" s="14" t="s">
        <v>53</v>
      </c>
      <c r="AG165" s="23">
        <v>9</v>
      </c>
      <c r="AH165" s="23" t="s">
        <v>77</v>
      </c>
      <c r="AI165" s="23"/>
      <c r="AJ165" s="23" t="s">
        <v>61</v>
      </c>
      <c r="AK165" s="23" t="s">
        <v>101</v>
      </c>
      <c r="AL165" s="50"/>
      <c r="AM165" s="50" t="s">
        <v>736</v>
      </c>
      <c r="AN165" s="50" t="s">
        <v>2156</v>
      </c>
      <c r="AO165" s="50"/>
      <c r="AP165" s="50"/>
      <c r="AQ165" s="50"/>
      <c r="AR165" s="50"/>
      <c r="AS165" s="50"/>
      <c r="AT165" s="50"/>
      <c r="AU165" s="50"/>
      <c r="AV165" s="50"/>
      <c r="AW165" s="50"/>
      <c r="AY165" s="50" t="str">
        <f t="shared" si="17"/>
        <v>Participation metadata - [SCIENCE]: No Participation data (FS 189) submitted for REGPARTWACC for GRADE 9; however, EMAPS assessment metadata indicated GRADE 9/REGPARTWACC would be submitted. Please resubmit metadata and/or data to ensure consistency.</v>
      </c>
      <c r="AZ165" s="50" t="str">
        <f t="shared" si="18"/>
        <v>Accommodation data are not collected for the Illinois Science Assessment.  A footnote is added to EMAPS.</v>
      </c>
      <c r="BA165" s="50"/>
      <c r="BB165" s="50" t="s">
        <v>80</v>
      </c>
      <c r="BC165" s="50" t="s">
        <v>2148</v>
      </c>
      <c r="BD165" s="50" t="s">
        <v>81</v>
      </c>
      <c r="BE165" s="50"/>
      <c r="BF165" s="50"/>
      <c r="BG165" s="50" t="s">
        <v>58</v>
      </c>
      <c r="BH165" s="50" t="str">
        <f t="shared" ref="BH165:BH166" si="22">IF(BG165="Yes",CONCATENATE(AM165,"
ED Note: State indicated that data were correct as reported."), AM165)</f>
        <v>Participation metadata - [SCIENCE]: No Participation data (FS 189) submitted for REGPARTWACC for GRADE 9; however, EMAPS assessment metadata indicated GRADE 9/REGPARTWACC would be submitted. Please resubmit metadata and/or data to ensure consistency.</v>
      </c>
      <c r="BI165" s="50" t="s">
        <v>737</v>
      </c>
      <c r="BJ165" s="50"/>
      <c r="BK165" s="50"/>
      <c r="BL165" s="50"/>
      <c r="BM165" s="50"/>
      <c r="BN165" s="50"/>
      <c r="BO165" s="50"/>
      <c r="BP165" s="50"/>
    </row>
    <row r="166" spans="1:68" s="9" customFormat="1" ht="105">
      <c r="A166" s="13" t="s">
        <v>738</v>
      </c>
      <c r="B166" s="14" t="s">
        <v>45</v>
      </c>
      <c r="C166" s="14" t="s">
        <v>46</v>
      </c>
      <c r="D166" s="14" t="s">
        <v>47</v>
      </c>
      <c r="E166" s="14" t="s">
        <v>725</v>
      </c>
      <c r="F166" s="14" t="s">
        <v>726</v>
      </c>
      <c r="G166" s="13" t="s">
        <v>88</v>
      </c>
      <c r="H166" s="16">
        <v>189</v>
      </c>
      <c r="I166" s="14">
        <v>590</v>
      </c>
      <c r="J166" s="14" t="s">
        <v>73</v>
      </c>
      <c r="K166" s="14" t="s">
        <v>74</v>
      </c>
      <c r="L166" s="14" t="s">
        <v>75</v>
      </c>
      <c r="M166" s="14"/>
      <c r="N166" s="14"/>
      <c r="O166" s="14" t="s">
        <v>54</v>
      </c>
      <c r="P166" s="14" t="s">
        <v>53</v>
      </c>
      <c r="Q166" s="14" t="s">
        <v>496</v>
      </c>
      <c r="R166" s="14" t="s">
        <v>77</v>
      </c>
      <c r="S166" s="14" t="s">
        <v>58</v>
      </c>
      <c r="T166" s="50"/>
      <c r="U166" s="50"/>
      <c r="V166" s="11"/>
      <c r="W166" s="11"/>
      <c r="X166" s="50" t="s">
        <v>739</v>
      </c>
      <c r="Y166" s="26" t="s">
        <v>740</v>
      </c>
      <c r="Z166" s="50"/>
      <c r="AA166" s="50"/>
      <c r="AB166" s="50"/>
      <c r="AC166" s="23"/>
      <c r="AD166" s="23"/>
      <c r="AE166" s="14" t="s">
        <v>54</v>
      </c>
      <c r="AF166" s="14" t="s">
        <v>53</v>
      </c>
      <c r="AG166" s="23" t="s">
        <v>486</v>
      </c>
      <c r="AH166" s="23" t="s">
        <v>77</v>
      </c>
      <c r="AI166" s="23"/>
      <c r="AJ166" s="23" t="s">
        <v>61</v>
      </c>
      <c r="AK166" s="23" t="s">
        <v>101</v>
      </c>
      <c r="AL166" s="50"/>
      <c r="AM166" s="50" t="s">
        <v>739</v>
      </c>
      <c r="AN166" s="50" t="s">
        <v>2156</v>
      </c>
      <c r="AO166" s="50"/>
      <c r="AP166" s="50"/>
      <c r="AQ166" s="50"/>
      <c r="AR166" s="50"/>
      <c r="AS166" s="50"/>
      <c r="AT166" s="50"/>
      <c r="AU166" s="50"/>
      <c r="AV166" s="50"/>
      <c r="AW166" s="50"/>
      <c r="AY166" s="50" t="str">
        <f t="shared" si="17"/>
        <v>Participation metadata - [SCIENCE]: Participation data (FS 189) submitted for REGPARTWACC for GRADES 5, 8, HS; however, EMAPS assessment metadata does not include this GRADES 5, 8, HS/REGPARTWACC combination. Zeroes were submitted for this combinations. Please resubmit metadata and/or data to ensure consistency.</v>
      </c>
      <c r="AZ166" s="50" t="str">
        <f t="shared" si="18"/>
        <v>Accommodation data are not collected for the Illinois Science Assessment. A footnote is added to EMAPS.</v>
      </c>
      <c r="BA166" s="50"/>
      <c r="BB166" s="50" t="s">
        <v>80</v>
      </c>
      <c r="BC166" s="50" t="s">
        <v>58</v>
      </c>
      <c r="BD166" s="50" t="s">
        <v>2146</v>
      </c>
      <c r="BE166" s="50"/>
      <c r="BF166" s="50"/>
      <c r="BG166" s="50" t="s">
        <v>58</v>
      </c>
      <c r="BH166" s="50" t="str">
        <f t="shared" si="22"/>
        <v>Participation metadata - [SCIENCE]: Participation data (FS 189) submitted for REGPARTWACC for GRADES 5, 8, HS; however, EMAPS assessment metadata does not include this GRADES 5, 8, HS/REGPARTWACC combination. Zeroes were submitted for this combinations. Please resubmit metadata and/or data to ensure consistency.</v>
      </c>
      <c r="BI166" s="50" t="s">
        <v>740</v>
      </c>
      <c r="BJ166" s="50"/>
      <c r="BK166" s="50"/>
      <c r="BL166" s="50"/>
      <c r="BM166" s="50"/>
      <c r="BN166" s="50"/>
      <c r="BO166" s="50"/>
      <c r="BP166" s="50"/>
    </row>
    <row r="167" spans="1:68" s="9" customFormat="1" ht="225" hidden="1">
      <c r="A167" s="13" t="s">
        <v>741</v>
      </c>
      <c r="B167" s="14" t="s">
        <v>45</v>
      </c>
      <c r="C167" s="14" t="s">
        <v>46</v>
      </c>
      <c r="D167" s="14" t="s">
        <v>47</v>
      </c>
      <c r="E167" s="14" t="s">
        <v>725</v>
      </c>
      <c r="F167" s="14" t="s">
        <v>726</v>
      </c>
      <c r="G167" s="13" t="s">
        <v>439</v>
      </c>
      <c r="H167" s="14">
        <v>175</v>
      </c>
      <c r="I167" s="14">
        <v>583</v>
      </c>
      <c r="J167" s="14" t="s">
        <v>440</v>
      </c>
      <c r="K167" s="14" t="s">
        <v>153</v>
      </c>
      <c r="L167" s="14" t="s">
        <v>53</v>
      </c>
      <c r="M167" s="14" t="s">
        <v>54</v>
      </c>
      <c r="N167" s="14"/>
      <c r="O167" s="14"/>
      <c r="P167" s="14" t="s">
        <v>742</v>
      </c>
      <c r="Q167" s="14" t="s">
        <v>743</v>
      </c>
      <c r="R167" s="14" t="s">
        <v>376</v>
      </c>
      <c r="S167" s="14" t="s">
        <v>58</v>
      </c>
      <c r="T167" s="50"/>
      <c r="U167" s="50"/>
      <c r="V167" s="11"/>
      <c r="W167" s="11"/>
      <c r="X167" s="50" t="s">
        <v>744</v>
      </c>
      <c r="Y167" s="26" t="s">
        <v>745</v>
      </c>
      <c r="Z167" s="50"/>
      <c r="AA167" s="50"/>
      <c r="AB167" s="50"/>
      <c r="AC167" s="23"/>
      <c r="AD167" s="23"/>
      <c r="AE167" s="23"/>
      <c r="AF167" s="23"/>
      <c r="AG167" s="23"/>
      <c r="AH167" s="23"/>
      <c r="AI167" s="23"/>
      <c r="AJ167" s="23" t="s">
        <v>61</v>
      </c>
      <c r="AK167" s="23" t="s">
        <v>62</v>
      </c>
      <c r="AL167" s="50"/>
      <c r="AM167" s="50"/>
      <c r="AN167" s="50" t="s">
        <v>2145</v>
      </c>
      <c r="AO167" s="50"/>
      <c r="AP167" s="50"/>
      <c r="AQ167" s="50"/>
      <c r="AR167" s="50"/>
      <c r="AS167" s="50"/>
      <c r="AT167" s="50"/>
      <c r="AU167" s="50"/>
      <c r="AV167" s="50"/>
      <c r="AW167" s="50"/>
      <c r="AY167" s="50">
        <f t="shared" si="17"/>
        <v>0</v>
      </c>
      <c r="AZ167" s="50" t="str">
        <f t="shared" si="18"/>
        <v>Students who are  tuitioned out to the private school/program are not reported at the school level as instructed on FS052.   However, those students are included in the state data.</v>
      </c>
      <c r="BA167" s="50"/>
      <c r="BB167" s="50" t="s">
        <v>63</v>
      </c>
      <c r="BC167" s="50" t="s">
        <v>58</v>
      </c>
      <c r="BD167" s="50" t="s">
        <v>62</v>
      </c>
      <c r="BE167" s="50"/>
      <c r="BF167" s="50"/>
      <c r="BG167" s="50"/>
      <c r="BH167" s="50"/>
      <c r="BI167" s="50"/>
      <c r="BJ167" s="50"/>
      <c r="BK167" s="50"/>
      <c r="BL167" s="50"/>
      <c r="BM167" s="50"/>
      <c r="BN167" s="50"/>
      <c r="BO167" s="50"/>
      <c r="BP167" s="50"/>
    </row>
    <row r="168" spans="1:68" s="9" customFormat="1" ht="225" hidden="1">
      <c r="A168" s="13" t="s">
        <v>746</v>
      </c>
      <c r="B168" s="14" t="s">
        <v>45</v>
      </c>
      <c r="C168" s="14" t="s">
        <v>46</v>
      </c>
      <c r="D168" s="14" t="s">
        <v>47</v>
      </c>
      <c r="E168" s="14" t="s">
        <v>725</v>
      </c>
      <c r="F168" s="14" t="s">
        <v>726</v>
      </c>
      <c r="G168" s="13" t="s">
        <v>439</v>
      </c>
      <c r="H168" s="14" t="s">
        <v>96</v>
      </c>
      <c r="I168" s="14" t="s">
        <v>97</v>
      </c>
      <c r="J168" s="14" t="s">
        <v>440</v>
      </c>
      <c r="K168" s="14" t="s">
        <v>153</v>
      </c>
      <c r="L168" s="14" t="s">
        <v>53</v>
      </c>
      <c r="M168" s="14" t="s">
        <v>54</v>
      </c>
      <c r="N168" s="14" t="s">
        <v>54</v>
      </c>
      <c r="O168" s="14" t="s">
        <v>54</v>
      </c>
      <c r="P168" s="14" t="s">
        <v>747</v>
      </c>
      <c r="Q168" s="14" t="s">
        <v>748</v>
      </c>
      <c r="R168" s="14" t="s">
        <v>376</v>
      </c>
      <c r="S168" s="14" t="s">
        <v>58</v>
      </c>
      <c r="T168" s="50"/>
      <c r="U168" s="50"/>
      <c r="V168" s="11"/>
      <c r="W168" s="11"/>
      <c r="X168" s="50" t="s">
        <v>749</v>
      </c>
      <c r="Y168" s="26" t="s">
        <v>745</v>
      </c>
      <c r="Z168" s="50"/>
      <c r="AA168" s="50"/>
      <c r="AB168" s="50"/>
      <c r="AC168" s="23"/>
      <c r="AD168" s="23"/>
      <c r="AE168" s="23"/>
      <c r="AF168" s="23"/>
      <c r="AG168" s="23"/>
      <c r="AH168" s="23"/>
      <c r="AI168" s="23"/>
      <c r="AJ168" s="23" t="s">
        <v>61</v>
      </c>
      <c r="AK168" s="23" t="s">
        <v>62</v>
      </c>
      <c r="AL168" s="50"/>
      <c r="AM168" s="50"/>
      <c r="AN168" s="50" t="s">
        <v>2145</v>
      </c>
      <c r="AO168" s="50"/>
      <c r="AP168" s="50"/>
      <c r="AQ168" s="50"/>
      <c r="AR168" s="50"/>
      <c r="AS168" s="50"/>
      <c r="AT168" s="50"/>
      <c r="AU168" s="50"/>
      <c r="AV168" s="50"/>
      <c r="AW168" s="50"/>
      <c r="AY168" s="50">
        <f t="shared" si="17"/>
        <v>0</v>
      </c>
      <c r="AZ168" s="50" t="str">
        <f t="shared" si="18"/>
        <v>Students who are  tuitioned out to the private school/program are not reported at the school level as instructed on FS052.   However, those students are included in the state data.</v>
      </c>
      <c r="BA168" s="50"/>
      <c r="BB168" s="50" t="s">
        <v>63</v>
      </c>
      <c r="BC168" s="50" t="s">
        <v>58</v>
      </c>
      <c r="BD168" s="50" t="s">
        <v>62</v>
      </c>
      <c r="BE168" s="50"/>
      <c r="BF168" s="50"/>
      <c r="BG168" s="50"/>
      <c r="BH168" s="50"/>
      <c r="BI168" s="50"/>
      <c r="BJ168" s="50"/>
      <c r="BK168" s="50"/>
      <c r="BL168" s="50"/>
      <c r="BM168" s="50"/>
      <c r="BN168" s="50"/>
      <c r="BO168" s="50"/>
      <c r="BP168" s="50"/>
    </row>
    <row r="169" spans="1:68" s="9" customFormat="1" ht="285">
      <c r="A169" s="13" t="s">
        <v>750</v>
      </c>
      <c r="B169" s="14" t="s">
        <v>45</v>
      </c>
      <c r="C169" s="14" t="s">
        <v>46</v>
      </c>
      <c r="D169" s="14" t="s">
        <v>47</v>
      </c>
      <c r="E169" s="14" t="s">
        <v>725</v>
      </c>
      <c r="F169" s="14" t="s">
        <v>726</v>
      </c>
      <c r="G169" s="13" t="s">
        <v>439</v>
      </c>
      <c r="H169" s="14" t="s">
        <v>96</v>
      </c>
      <c r="I169" s="14" t="s">
        <v>97</v>
      </c>
      <c r="J169" s="14" t="s">
        <v>440</v>
      </c>
      <c r="K169" s="14" t="s">
        <v>153</v>
      </c>
      <c r="L169" s="14" t="s">
        <v>53</v>
      </c>
      <c r="M169" s="14"/>
      <c r="N169" s="14"/>
      <c r="O169" s="14"/>
      <c r="P169" s="14"/>
      <c r="Q169" s="14"/>
      <c r="R169" s="14"/>
      <c r="S169" s="14"/>
      <c r="T169" s="49"/>
      <c r="U169" s="49"/>
      <c r="V169" s="49"/>
      <c r="W169" s="49"/>
      <c r="X169" s="49"/>
      <c r="Y169" s="26" t="s">
        <v>64</v>
      </c>
      <c r="Z169" s="49"/>
      <c r="AA169" s="49"/>
      <c r="AB169" s="49"/>
      <c r="AC169" s="14" t="s">
        <v>54</v>
      </c>
      <c r="AD169" s="14" t="s">
        <v>54</v>
      </c>
      <c r="AE169" s="14" t="s">
        <v>54</v>
      </c>
      <c r="AF169" s="14" t="s">
        <v>747</v>
      </c>
      <c r="AG169" s="14" t="s">
        <v>133</v>
      </c>
      <c r="AH169" s="14" t="s">
        <v>140</v>
      </c>
      <c r="AI169" s="14"/>
      <c r="AJ169" s="23" t="s">
        <v>61</v>
      </c>
      <c r="AK169" s="14" t="s">
        <v>78</v>
      </c>
      <c r="AL169" s="49"/>
      <c r="AM169" s="50" t="s">
        <v>751</v>
      </c>
      <c r="AN169" s="50"/>
      <c r="AO169" s="50"/>
      <c r="AP169" s="49"/>
      <c r="AQ169" s="49"/>
      <c r="AR169" s="49"/>
      <c r="AS169" s="49"/>
      <c r="AT169" s="49"/>
      <c r="AU169" s="49"/>
      <c r="AV169" s="49"/>
      <c r="AW169" s="49"/>
      <c r="AY169" s="50" t="str">
        <f t="shared" si="17"/>
        <v>Achievement SEA to SCH comparison: The SEA FS 175 number of students in the M, MW subgroups who took an ALTASSALTACH assessment and received a valid score in GRADE ALL is different from the sum of the SCH level counts of students who took an assessment and received a valid score. The SEA total number of students in the M subgroup who took an ALTASSALTACH assessment and received a valid score is 829 students (11.03%) different from the SCH number, and the SEA total number of students in the MW subgroup who took an ALTASSALTACH assessment and received a valid score is 575 students (11.69%) different from the SCH number. 
Similar SEA to SCH discrepancies exist for the FS 178/179 number of students who took an assessment and received a valid score in the M, MW subgroups. Please revise data and resubmit or explain in a data note why these data are accurate.</v>
      </c>
      <c r="AZ169" s="50" t="str">
        <f t="shared" si="18"/>
        <v/>
      </c>
      <c r="BA169" s="50"/>
      <c r="BB169" s="50" t="s">
        <v>80</v>
      </c>
      <c r="BC169" s="50"/>
      <c r="BD169" s="50"/>
      <c r="BE169" s="50" t="s">
        <v>82</v>
      </c>
      <c r="BF169" s="50" t="s">
        <v>82</v>
      </c>
      <c r="BG169" s="50"/>
      <c r="BH169" s="50" t="str">
        <f t="shared" ref="BH169:BH178" si="23">IF(BG169="Yes",CONCATENATE(AM169,"
ED Note: State indicated that data were correct as reported."), AM169)</f>
        <v>Achievement SEA to SCH comparison: The SEA FS 175 number of students in the M, MW subgroups who took an ALTASSALTACH assessment and received a valid score in GRADE ALL is different from the sum of the SCH level counts of students who took an assessment and received a valid score. The SEA total number of students in the M subgroup who took an ALTASSALTACH assessment and received a valid score is 829 students (11.03%) different from the SCH number, and the SEA total number of students in the MW subgroup who took an ALTASSALTACH assessment and received a valid score is 575 students (11.69%) different from the SCH number. 
Similar SEA to SCH discrepancies exist for the FS 178/179 number of students who took an assessment and received a valid score in the M, MW subgroups. Please revise data and resubmit or explain in a data note why these data are accurate.</v>
      </c>
      <c r="BI169" s="50"/>
      <c r="BJ169" s="50"/>
      <c r="BK169" s="50"/>
      <c r="BL169" s="50"/>
      <c r="BM169" s="50"/>
      <c r="BN169" s="50"/>
      <c r="BO169" s="50"/>
      <c r="BP169" s="50"/>
    </row>
    <row r="170" spans="1:68" s="9" customFormat="1" ht="300">
      <c r="A170" s="13" t="s">
        <v>752</v>
      </c>
      <c r="B170" s="14" t="s">
        <v>45</v>
      </c>
      <c r="C170" s="14" t="s">
        <v>46</v>
      </c>
      <c r="D170" s="14" t="s">
        <v>47</v>
      </c>
      <c r="E170" s="14" t="s">
        <v>725</v>
      </c>
      <c r="F170" s="14" t="s">
        <v>726</v>
      </c>
      <c r="G170" s="13" t="s">
        <v>151</v>
      </c>
      <c r="H170" s="14" t="s">
        <v>91</v>
      </c>
      <c r="I170" s="14" t="s">
        <v>92</v>
      </c>
      <c r="J170" s="14" t="s">
        <v>152</v>
      </c>
      <c r="K170" s="14" t="s">
        <v>153</v>
      </c>
      <c r="L170" s="14" t="s">
        <v>53</v>
      </c>
      <c r="M170" s="14" t="s">
        <v>54</v>
      </c>
      <c r="N170" s="14" t="s">
        <v>54</v>
      </c>
      <c r="O170" s="14"/>
      <c r="P170" s="14" t="s">
        <v>747</v>
      </c>
      <c r="Q170" s="14" t="s">
        <v>375</v>
      </c>
      <c r="R170" s="14" t="s">
        <v>376</v>
      </c>
      <c r="S170" s="14" t="s">
        <v>58</v>
      </c>
      <c r="T170" s="50"/>
      <c r="U170" s="50"/>
      <c r="V170" s="50"/>
      <c r="W170" s="50"/>
      <c r="X170" s="50" t="s">
        <v>753</v>
      </c>
      <c r="Y170" s="26" t="s">
        <v>745</v>
      </c>
      <c r="Z170" s="50"/>
      <c r="AA170" s="50"/>
      <c r="AB170" s="50"/>
      <c r="AC170" s="14" t="s">
        <v>54</v>
      </c>
      <c r="AD170" s="14" t="s">
        <v>54</v>
      </c>
      <c r="AE170" s="14"/>
      <c r="AF170" s="14" t="s">
        <v>747</v>
      </c>
      <c r="AG170" s="14" t="s">
        <v>133</v>
      </c>
      <c r="AH170" s="14" t="s">
        <v>140</v>
      </c>
      <c r="AI170" s="23"/>
      <c r="AJ170" s="23" t="s">
        <v>61</v>
      </c>
      <c r="AK170" s="23" t="s">
        <v>101</v>
      </c>
      <c r="AL170" s="50"/>
      <c r="AM170" s="50" t="s">
        <v>754</v>
      </c>
      <c r="AN170" s="50"/>
      <c r="AO170" s="50"/>
      <c r="AP170" s="50"/>
      <c r="AQ170" s="50"/>
      <c r="AR170" s="50"/>
      <c r="AS170" s="50"/>
      <c r="AT170" s="50"/>
      <c r="AU170" s="50"/>
      <c r="AV170" s="50"/>
      <c r="AW170" s="50"/>
      <c r="AY170" s="50" t="str">
        <f t="shared" si="17"/>
        <v>Participation SEA to LEA comparison - [MATHEMATICS]: The SEA FS 185 number of students in the M, MW subgroups who participated in an assessment reported at the SEA level in mathematics for an ALTASSALTACH assessment is different than the sum of the LEA level counts of students. 
The SEA number of students in the M subgroup who participated in an ALTASSALTACH assessment in MATHEMATICS is 766 students (-10.19%) different from the LEA number and the SEA number of students in the MW subgroup is 516 students (-10.49%) different from the LEA number.
Similar SEA to LEA discrepancies exist for the FS 188 number of students who participated in an ALTASSALTACH assessment and for the FS 185/188 number of students who were enrolled at the time of the assessment. Please revise data and resubmit or explain in a data note why these data are accurate.</v>
      </c>
      <c r="AZ170" s="50" t="str">
        <f t="shared" si="18"/>
        <v>Students who are  tuitioned out to the private school/program are not reported at the school level as instructed on FS052.   However, those students are included in the state data.</v>
      </c>
      <c r="BA170" s="50"/>
      <c r="BB170" s="50" t="s">
        <v>80</v>
      </c>
      <c r="BC170" s="50"/>
      <c r="BD170" s="50"/>
      <c r="BE170" s="50"/>
      <c r="BF170" s="50"/>
      <c r="BG170" s="50" t="s">
        <v>58</v>
      </c>
      <c r="BH170" s="50" t="str">
        <f t="shared" si="23"/>
        <v>Participation SEA to LEA comparison - [MATHEMATICS]: The SEA FS 185 number of students in the M, MW subgroups who participated in an assessment reported at the SEA level in mathematics for an ALTASSALTACH assessment is different than the sum of the LEA level counts of students. 
The SEA number of students in the M subgroup who participated in an ALTASSALTACH assessment in MATHEMATICS is 766 students (-10.19%) different from the LEA number and the SEA number of students in the MW subgroup is 516 students (-10.49%) different from the LEA number.
Similar SEA to LEA discrepancies exist for the FS 188 number of students who participated in an ALTASSALTACH assessment and for the FS 185/188 number of students who were enrolled at the time of the assessment. Please revise data and resubmit or explain in a data note why these data are accurate.</v>
      </c>
      <c r="BI170" s="50" t="s">
        <v>755</v>
      </c>
      <c r="BJ170" s="50"/>
      <c r="BK170" s="50"/>
      <c r="BL170" s="50"/>
      <c r="BM170" s="50"/>
      <c r="BN170" s="50"/>
      <c r="BO170" s="50"/>
      <c r="BP170" s="50"/>
    </row>
    <row r="171" spans="1:68" s="9" customFormat="1" ht="255">
      <c r="A171" s="13" t="s">
        <v>756</v>
      </c>
      <c r="B171" s="14" t="s">
        <v>45</v>
      </c>
      <c r="C171" s="14" t="s">
        <v>46</v>
      </c>
      <c r="D171" s="14" t="s">
        <v>47</v>
      </c>
      <c r="E171" s="14" t="s">
        <v>725</v>
      </c>
      <c r="F171" s="14" t="s">
        <v>726</v>
      </c>
      <c r="G171" s="13" t="s">
        <v>757</v>
      </c>
      <c r="H171" s="14">
        <v>189</v>
      </c>
      <c r="I171" s="14">
        <v>590</v>
      </c>
      <c r="J171" s="14" t="s">
        <v>440</v>
      </c>
      <c r="K171" s="14" t="s">
        <v>153</v>
      </c>
      <c r="L171" s="14" t="s">
        <v>53</v>
      </c>
      <c r="M171" s="14"/>
      <c r="N171" s="14"/>
      <c r="O171" s="14"/>
      <c r="P171" s="14"/>
      <c r="Q171" s="14"/>
      <c r="R171" s="14"/>
      <c r="S171" s="14"/>
      <c r="T171" s="49"/>
      <c r="U171" s="49"/>
      <c r="V171" s="49"/>
      <c r="W171" s="49"/>
      <c r="X171" s="49"/>
      <c r="Y171" s="26" t="s">
        <v>64</v>
      </c>
      <c r="Z171" s="49"/>
      <c r="AA171" s="49"/>
      <c r="AB171" s="49"/>
      <c r="AC171" s="14"/>
      <c r="AD171" s="14"/>
      <c r="AE171" s="14" t="s">
        <v>54</v>
      </c>
      <c r="AF171" s="14" t="s">
        <v>747</v>
      </c>
      <c r="AG171" s="14" t="s">
        <v>133</v>
      </c>
      <c r="AH171" s="14" t="s">
        <v>140</v>
      </c>
      <c r="AI171" s="14"/>
      <c r="AJ171" s="23" t="s">
        <v>61</v>
      </c>
      <c r="AK171" s="14" t="s">
        <v>78</v>
      </c>
      <c r="AL171" s="49"/>
      <c r="AM171" s="50" t="s">
        <v>758</v>
      </c>
      <c r="AN171" s="50"/>
      <c r="AO171" s="50"/>
      <c r="AP171" s="49"/>
      <c r="AQ171" s="49"/>
      <c r="AR171" s="49"/>
      <c r="AS171" s="49"/>
      <c r="AT171" s="49"/>
      <c r="AU171" s="49"/>
      <c r="AV171" s="49"/>
      <c r="AW171" s="49"/>
      <c r="AY171" s="50" t="str">
        <f t="shared" si="17"/>
        <v>Participation SEA to SCH comparison: The SEA FS 189 number of students in the M, MW subgroups who participated in an assessment reported at the SEA level in SCIENCE for the ALTASSALTACH assessment in GRADES ALL is different than the sum of the SCH level count of students. The SEA number of students in the M subgroup who participated in an ALTASSALTACH assessment for SCIENCE is 237 students (-11.55%) different from the SCH number, and the SEA number of students in the MW subgroup who participated in an ALTASSALTACH assessment for SCIENCE is 352 students (-11.48%).
Similar SEA to SCH discrepancies exist for the FS 189 number of students who were enrolled at the time of the assessment. Please revise data and resubmit or explain in a data note why these data are accurate.</v>
      </c>
      <c r="AZ171" s="50" t="str">
        <f t="shared" si="18"/>
        <v/>
      </c>
      <c r="BA171" s="50"/>
      <c r="BB171" s="50" t="s">
        <v>80</v>
      </c>
      <c r="BC171" s="50" t="s">
        <v>2148</v>
      </c>
      <c r="BD171" s="50"/>
      <c r="BE171" s="50" t="s">
        <v>82</v>
      </c>
      <c r="BF171" s="50" t="s">
        <v>82</v>
      </c>
      <c r="BG171" s="50"/>
      <c r="BH171" s="50" t="str">
        <f t="shared" si="23"/>
        <v>Participation SEA to SCH comparison: The SEA FS 189 number of students in the M, MW subgroups who participated in an assessment reported at the SEA level in SCIENCE for the ALTASSALTACH assessment in GRADES ALL is different than the sum of the SCH level count of students. The SEA number of students in the M subgroup who participated in an ALTASSALTACH assessment for SCIENCE is 237 students (-11.55%) different from the SCH number, and the SEA number of students in the MW subgroup who participated in an ALTASSALTACH assessment for SCIENCE is 352 students (-11.48%).
Similar SEA to SCH discrepancies exist for the FS 189 number of students who were enrolled at the time of the assessment. Please revise data and resubmit or explain in a data note why these data are accurate.</v>
      </c>
      <c r="BI171" s="50"/>
      <c r="BJ171" s="50"/>
      <c r="BK171" s="50"/>
      <c r="BL171" s="50"/>
      <c r="BM171" s="50"/>
      <c r="BN171" s="50"/>
      <c r="BO171" s="50"/>
      <c r="BP171" s="50"/>
    </row>
    <row r="172" spans="1:68" s="9" customFormat="1" ht="180">
      <c r="A172" s="13" t="s">
        <v>759</v>
      </c>
      <c r="B172" s="14" t="s">
        <v>45</v>
      </c>
      <c r="C172" s="14" t="s">
        <v>46</v>
      </c>
      <c r="D172" s="14" t="s">
        <v>47</v>
      </c>
      <c r="E172" s="14" t="s">
        <v>725</v>
      </c>
      <c r="F172" s="14" t="s">
        <v>726</v>
      </c>
      <c r="G172" s="13" t="s">
        <v>757</v>
      </c>
      <c r="H172" s="14" t="s">
        <v>91</v>
      </c>
      <c r="I172" s="14" t="s">
        <v>92</v>
      </c>
      <c r="J172" s="14" t="s">
        <v>440</v>
      </c>
      <c r="K172" s="14" t="s">
        <v>153</v>
      </c>
      <c r="L172" s="14" t="s">
        <v>53</v>
      </c>
      <c r="M172" s="14"/>
      <c r="N172" s="14"/>
      <c r="O172" s="14"/>
      <c r="P172" s="14"/>
      <c r="Q172" s="14"/>
      <c r="R172" s="14"/>
      <c r="S172" s="14"/>
      <c r="T172" s="49"/>
      <c r="U172" s="49"/>
      <c r="V172" s="49"/>
      <c r="W172" s="49"/>
      <c r="X172" s="49"/>
      <c r="Y172" s="26"/>
      <c r="Z172" s="49"/>
      <c r="AA172" s="49"/>
      <c r="AB172" s="49"/>
      <c r="AC172" s="14" t="s">
        <v>54</v>
      </c>
      <c r="AD172" s="14" t="s">
        <v>54</v>
      </c>
      <c r="AE172" s="14"/>
      <c r="AF172" s="14" t="s">
        <v>281</v>
      </c>
      <c r="AG172" s="14" t="s">
        <v>133</v>
      </c>
      <c r="AH172" s="14" t="s">
        <v>133</v>
      </c>
      <c r="AI172" s="14"/>
      <c r="AJ172" s="23" t="s">
        <v>61</v>
      </c>
      <c r="AK172" s="14" t="s">
        <v>78</v>
      </c>
      <c r="AL172" s="49"/>
      <c r="AM172" s="50" t="s">
        <v>760</v>
      </c>
      <c r="AN172" s="50"/>
      <c r="AO172" s="50"/>
      <c r="AP172" s="49"/>
      <c r="AQ172" s="49"/>
      <c r="AR172" s="49"/>
      <c r="AS172" s="49"/>
      <c r="AT172" s="49"/>
      <c r="AU172" s="49"/>
      <c r="AV172" s="49"/>
      <c r="AW172" s="49"/>
      <c r="AY172" s="50" t="str">
        <f t="shared" si="17"/>
        <v>Participation SEA to SCH comparison: The SEA FS 185/188 number of students in the FCS subgroup who participated in an ALTASSALTACH assessment reported at the SEA level in GRADE ALL is 252 students (-10.17%) different than the sum of the SCH level count of students. 
Similar SEA to SCH discrepancies exist for the FS 185/188 number of students in the FCS subgroup who were enrolled at the time of the assessment. Please revise data and resubmit or explain in a data note why these data are accurate.</v>
      </c>
      <c r="AZ172" s="50">
        <f t="shared" si="18"/>
        <v>0</v>
      </c>
      <c r="BA172" s="50"/>
      <c r="BB172" s="50" t="s">
        <v>80</v>
      </c>
      <c r="BC172" s="50"/>
      <c r="BD172" s="50"/>
      <c r="BE172" s="50" t="s">
        <v>82</v>
      </c>
      <c r="BF172" s="50" t="s">
        <v>82</v>
      </c>
      <c r="BG172" s="50" t="s">
        <v>58</v>
      </c>
      <c r="BH172" s="50" t="str">
        <f t="shared" si="23"/>
        <v>Participation SEA to SCH comparison: The SEA FS 185/188 number of students in the FCS subgroup who participated in an ALTASSALTACH assessment reported at the SEA level in GRADE ALL is 252 students (-10.17%) different than the sum of the SCH level count of students. 
Similar SEA to SCH discrepancies exist for the FS 185/188 number of students in the FCS subgroup who were enrolled at the time of the assessment. Please revise data and resubmit or explain in a data note why these data are accurate.</v>
      </c>
      <c r="BI172" s="50"/>
      <c r="BJ172" s="50"/>
      <c r="BK172" s="50"/>
      <c r="BL172" s="50"/>
      <c r="BM172" s="50"/>
      <c r="BN172" s="50"/>
      <c r="BO172" s="50"/>
      <c r="BP172" s="50"/>
    </row>
    <row r="173" spans="1:68" s="9" customFormat="1" ht="180">
      <c r="A173" s="13" t="s">
        <v>761</v>
      </c>
      <c r="B173" s="14" t="s">
        <v>45</v>
      </c>
      <c r="C173" s="14" t="s">
        <v>46</v>
      </c>
      <c r="D173" s="14" t="s">
        <v>47</v>
      </c>
      <c r="E173" s="14" t="s">
        <v>725</v>
      </c>
      <c r="F173" s="14" t="s">
        <v>726</v>
      </c>
      <c r="G173" s="13" t="s">
        <v>757</v>
      </c>
      <c r="H173" s="14">
        <v>185</v>
      </c>
      <c r="I173" s="14">
        <v>588</v>
      </c>
      <c r="J173" s="14" t="s">
        <v>440</v>
      </c>
      <c r="K173" s="14" t="s">
        <v>153</v>
      </c>
      <c r="L173" s="14" t="s">
        <v>53</v>
      </c>
      <c r="M173" s="14"/>
      <c r="N173" s="14"/>
      <c r="O173" s="14"/>
      <c r="P173" s="14"/>
      <c r="Q173" s="14"/>
      <c r="R173" s="14"/>
      <c r="S173" s="14"/>
      <c r="T173" s="49"/>
      <c r="U173" s="49"/>
      <c r="V173" s="49"/>
      <c r="W173" s="49"/>
      <c r="X173" s="49"/>
      <c r="Y173" s="26"/>
      <c r="Z173" s="49"/>
      <c r="AA173" s="49"/>
      <c r="AB173" s="49"/>
      <c r="AC173" s="14" t="s">
        <v>54</v>
      </c>
      <c r="AD173" s="14"/>
      <c r="AE173" s="14"/>
      <c r="AF173" s="14" t="s">
        <v>139</v>
      </c>
      <c r="AG173" s="14">
        <v>8</v>
      </c>
      <c r="AH173" s="14" t="s">
        <v>201</v>
      </c>
      <c r="AI173" s="14"/>
      <c r="AJ173" s="23" t="s">
        <v>61</v>
      </c>
      <c r="AK173" s="14" t="s">
        <v>78</v>
      </c>
      <c r="AL173" s="49"/>
      <c r="AM173" s="50" t="s">
        <v>762</v>
      </c>
      <c r="AN173" s="50"/>
      <c r="AO173" s="50"/>
      <c r="AP173" s="49"/>
      <c r="AQ173" s="49"/>
      <c r="AR173" s="49"/>
      <c r="AS173" s="49"/>
      <c r="AT173" s="49"/>
      <c r="AU173" s="49"/>
      <c r="AV173" s="49"/>
      <c r="AW173" s="49"/>
      <c r="AY173" s="50" t="str">
        <f t="shared" si="17"/>
        <v>Participation SEA to SCH comparison: The SEA FS 185 number of students in the CWD subgroup who participated in an REGASSWOACC assessment reported at the SEA level in GRADE 8 is 386 students (-10.07%) different than the sum of the SCH level count of students. 
Similar SEA to SCH discrepancies exist for the FS 185 number of students in the CWD subgroup who were enrolled at the time of the assessment. Please revise data and resubmit or explain in a data note why these data are accurate.</v>
      </c>
      <c r="AZ173" s="50">
        <f t="shared" si="18"/>
        <v>0</v>
      </c>
      <c r="BA173" s="50"/>
      <c r="BB173" s="50" t="s">
        <v>80</v>
      </c>
      <c r="BC173" s="50"/>
      <c r="BD173" s="50"/>
      <c r="BE173" s="50" t="s">
        <v>82</v>
      </c>
      <c r="BF173" s="50" t="s">
        <v>82</v>
      </c>
      <c r="BG173" s="50" t="s">
        <v>58</v>
      </c>
      <c r="BH173" s="50" t="str">
        <f t="shared" si="23"/>
        <v>Participation SEA to SCH comparison: The SEA FS 185 number of students in the CWD subgroup who participated in an REGASSWOACC assessment reported at the SEA level in GRADE 8 is 386 students (-10.07%) different than the sum of the SCH level count of students. 
Similar SEA to SCH discrepancies exist for the FS 185 number of students in the CWD subgroup who were enrolled at the time of the assessment. Please revise data and resubmit or explain in a data note why these data are accurate.</v>
      </c>
      <c r="BI173" s="50"/>
      <c r="BJ173" s="50"/>
      <c r="BK173" s="50"/>
      <c r="BL173" s="50"/>
      <c r="BM173" s="50"/>
      <c r="BN173" s="50"/>
      <c r="BO173" s="50"/>
      <c r="BP173" s="50"/>
    </row>
    <row r="174" spans="1:68" s="9" customFormat="1" ht="270">
      <c r="A174" s="13" t="s">
        <v>763</v>
      </c>
      <c r="B174" s="14" t="s">
        <v>45</v>
      </c>
      <c r="C174" s="14" t="s">
        <v>46</v>
      </c>
      <c r="D174" s="14" t="s">
        <v>47</v>
      </c>
      <c r="E174" s="14" t="s">
        <v>725</v>
      </c>
      <c r="F174" s="14" t="s">
        <v>726</v>
      </c>
      <c r="G174" s="13" t="s">
        <v>757</v>
      </c>
      <c r="H174" s="14" t="s">
        <v>91</v>
      </c>
      <c r="I174" s="14" t="s">
        <v>92</v>
      </c>
      <c r="J174" s="14" t="s">
        <v>440</v>
      </c>
      <c r="K174" s="14" t="s">
        <v>153</v>
      </c>
      <c r="L174" s="14" t="s">
        <v>53</v>
      </c>
      <c r="M174" s="14"/>
      <c r="N174" s="14"/>
      <c r="O174" s="14"/>
      <c r="P174" s="14"/>
      <c r="Q174" s="14"/>
      <c r="R174" s="14"/>
      <c r="S174" s="14"/>
      <c r="T174" s="49"/>
      <c r="U174" s="49"/>
      <c r="V174" s="49"/>
      <c r="W174" s="49"/>
      <c r="X174" s="49"/>
      <c r="Y174" s="26" t="s">
        <v>64</v>
      </c>
      <c r="Z174" s="49"/>
      <c r="AA174" s="49"/>
      <c r="AB174" s="49"/>
      <c r="AC174" s="14" t="s">
        <v>54</v>
      </c>
      <c r="AD174" s="14" t="s">
        <v>54</v>
      </c>
      <c r="AE174" s="14"/>
      <c r="AF174" s="14" t="s">
        <v>55</v>
      </c>
      <c r="AG174" s="14" t="s">
        <v>764</v>
      </c>
      <c r="AH174" s="14" t="s">
        <v>140</v>
      </c>
      <c r="AI174" s="14"/>
      <c r="AJ174" s="23" t="s">
        <v>61</v>
      </c>
      <c r="AK174" s="14" t="s">
        <v>78</v>
      </c>
      <c r="AL174" s="49"/>
      <c r="AM174" s="50" t="s">
        <v>765</v>
      </c>
      <c r="AN174" s="50"/>
      <c r="AO174" s="50"/>
      <c r="AP174" s="49"/>
      <c r="AQ174" s="49"/>
      <c r="AR174" s="49"/>
      <c r="AS174" s="49"/>
      <c r="AT174" s="49"/>
      <c r="AU174" s="49"/>
      <c r="AV174" s="49"/>
      <c r="AW174" s="49"/>
      <c r="AY174" s="50" t="str">
        <f t="shared" si="17"/>
        <v>Participation SEA to SCH comparison: The SEA FS 185 number of students in ALL subgroups who participated in an assessment reported at the SEA level in mathematics for ALTASSALTACH assessment in GRADES ALL, 3, 4, 5, 6, 7, 8, 11 is different than the sum of the SCH level count of students. The total SEA number of students who participated in an ALTASSALTACH assessment for MATHEMATICS is 2115 students (-18.53%) different from the SCH number. Total discrepancies by subgroup range from 273-981 students.
Similar SEA to SCH discrepancies exist for the FS 188 number of students who participated in a Reading/Language assessment and for the FS 185/188 number of students who were enrolled at the time of the assessment. Please revise data and resubmit or explain in a data note why these data are accurate.</v>
      </c>
      <c r="AZ174" s="50" t="str">
        <f t="shared" si="18"/>
        <v/>
      </c>
      <c r="BA174" s="50"/>
      <c r="BB174" s="50" t="s">
        <v>80</v>
      </c>
      <c r="BC174" s="50"/>
      <c r="BD174" s="50"/>
      <c r="BE174" s="50" t="s">
        <v>82</v>
      </c>
      <c r="BF174" s="50" t="s">
        <v>82</v>
      </c>
      <c r="BG174" s="50"/>
      <c r="BH174" s="50" t="str">
        <f t="shared" si="23"/>
        <v>Participation SEA to SCH comparison: The SEA FS 185 number of students in ALL subgroups who participated in an assessment reported at the SEA level in mathematics for ALTASSALTACH assessment in GRADES ALL, 3, 4, 5, 6, 7, 8, 11 is different than the sum of the SCH level count of students. The total SEA number of students who participated in an ALTASSALTACH assessment for MATHEMATICS is 2115 students (-18.53%) different from the SCH number. Total discrepancies by subgroup range from 273-981 students.
Similar SEA to SCH discrepancies exist for the FS 188 number of students who participated in a Reading/Language assessment and for the FS 185/188 number of students who were enrolled at the time of the assessment. Please revise data and resubmit or explain in a data note why these data are accurate.</v>
      </c>
      <c r="BI174" s="50"/>
      <c r="BJ174" s="50"/>
      <c r="BK174" s="50"/>
      <c r="BL174" s="50"/>
      <c r="BM174" s="50"/>
      <c r="BN174" s="50"/>
      <c r="BO174" s="50"/>
      <c r="BP174" s="50"/>
    </row>
    <row r="175" spans="1:68" s="9" customFormat="1" ht="94.5">
      <c r="A175" s="13" t="s">
        <v>766</v>
      </c>
      <c r="B175" s="14" t="s">
        <v>45</v>
      </c>
      <c r="C175" s="14" t="s">
        <v>46</v>
      </c>
      <c r="D175" s="14" t="s">
        <v>47</v>
      </c>
      <c r="E175" s="14" t="s">
        <v>725</v>
      </c>
      <c r="F175" s="14" t="s">
        <v>726</v>
      </c>
      <c r="G175" s="13" t="s">
        <v>104</v>
      </c>
      <c r="H175" s="14" t="s">
        <v>157</v>
      </c>
      <c r="I175" s="14" t="s">
        <v>158</v>
      </c>
      <c r="J175" s="14" t="s">
        <v>73</v>
      </c>
      <c r="K175" s="14" t="s">
        <v>107</v>
      </c>
      <c r="L175" s="14" t="s">
        <v>53</v>
      </c>
      <c r="M175" s="14" t="s">
        <v>54</v>
      </c>
      <c r="N175" s="14" t="s">
        <v>54</v>
      </c>
      <c r="O175" s="14" t="s">
        <v>54</v>
      </c>
      <c r="P175" s="14" t="s">
        <v>108</v>
      </c>
      <c r="Q175" s="14" t="s">
        <v>108</v>
      </c>
      <c r="R175" s="14" t="s">
        <v>108</v>
      </c>
      <c r="S175" s="14" t="s">
        <v>108</v>
      </c>
      <c r="T175" s="50"/>
      <c r="U175" s="50"/>
      <c r="V175" s="50"/>
      <c r="W175" s="50"/>
      <c r="X175" s="50" t="s">
        <v>109</v>
      </c>
      <c r="Y175" s="26" t="s">
        <v>767</v>
      </c>
      <c r="Z175" s="50"/>
      <c r="AA175" s="50"/>
      <c r="AB175" s="50"/>
      <c r="AC175" s="23" t="s">
        <v>54</v>
      </c>
      <c r="AD175" s="23" t="s">
        <v>54</v>
      </c>
      <c r="AE175" s="23" t="s">
        <v>54</v>
      </c>
      <c r="AF175" s="14" t="s">
        <v>108</v>
      </c>
      <c r="AG175" s="14" t="s">
        <v>108</v>
      </c>
      <c r="AH175" s="14" t="s">
        <v>108</v>
      </c>
      <c r="AI175" s="14" t="s">
        <v>108</v>
      </c>
      <c r="AJ175" s="23" t="s">
        <v>61</v>
      </c>
      <c r="AK175" s="23" t="s">
        <v>101</v>
      </c>
      <c r="AL175" s="50" t="s">
        <v>58</v>
      </c>
      <c r="AM175" s="50" t="s">
        <v>111</v>
      </c>
      <c r="AN175" s="50" t="s">
        <v>54</v>
      </c>
      <c r="AO175" s="50"/>
      <c r="AP175" s="50"/>
      <c r="AQ175" s="50"/>
      <c r="AR175" s="50"/>
      <c r="AS175" s="50"/>
      <c r="AT175" s="50"/>
      <c r="AU175" s="50"/>
      <c r="AV175" s="50"/>
      <c r="AW175" s="50"/>
      <c r="AY175" s="50" t="str">
        <f t="shared" si="17"/>
        <v>A year to year change of more than 200 (count difference) and 10% was identified for at least one subgroup, assessment type, or grade. Please review the CDQR Year to Year tab. Please resubmit SY 2017-18 data or submit a data note to explain why these data are accurate.</v>
      </c>
      <c r="AZ175" s="50" t="str">
        <f t="shared" si="18"/>
        <v>The updated 175, 178, 185, and 188 files are submitted. The 179 and 189 data are correct.</v>
      </c>
      <c r="BA175" s="50"/>
      <c r="BB175" s="50" t="s">
        <v>80</v>
      </c>
      <c r="BC175" s="50"/>
      <c r="BD175" s="50"/>
      <c r="BE175" s="50" t="s">
        <v>58</v>
      </c>
      <c r="BF175" s="50" t="s">
        <v>125</v>
      </c>
      <c r="BG175" s="50" t="s">
        <v>58</v>
      </c>
      <c r="BH175" s="50" t="str">
        <f t="shared" si="23"/>
        <v>A year to year change of more than 200 (count difference) and 10% was identified for at least one subgroup, assessment type, or grade. Please review the CDQR Year to Year tab. Please resubmit SY 2017-18 data or submit a data note to explain why these data are accurate.</v>
      </c>
      <c r="BI175" s="51"/>
      <c r="BJ175" s="50"/>
      <c r="BK175" s="50"/>
      <c r="BL175" s="50"/>
      <c r="BM175" s="50"/>
      <c r="BN175" s="50"/>
      <c r="BO175" s="50"/>
      <c r="BP175" s="50"/>
    </row>
    <row r="176" spans="1:68" s="9" customFormat="1" ht="105">
      <c r="A176" s="13" t="s">
        <v>768</v>
      </c>
      <c r="B176" s="14" t="s">
        <v>45</v>
      </c>
      <c r="C176" s="14" t="s">
        <v>46</v>
      </c>
      <c r="D176" s="14" t="s">
        <v>47</v>
      </c>
      <c r="E176" s="14" t="s">
        <v>725</v>
      </c>
      <c r="F176" s="14" t="s">
        <v>726</v>
      </c>
      <c r="G176" s="14" t="s">
        <v>286</v>
      </c>
      <c r="H176" s="14">
        <v>175</v>
      </c>
      <c r="I176" s="14">
        <v>583</v>
      </c>
      <c r="J176" s="14" t="s">
        <v>73</v>
      </c>
      <c r="K176" s="14" t="s">
        <v>287</v>
      </c>
      <c r="L176" s="14" t="s">
        <v>53</v>
      </c>
      <c r="M176" s="14"/>
      <c r="N176" s="14"/>
      <c r="O176" s="14"/>
      <c r="P176" s="14"/>
      <c r="Q176" s="14"/>
      <c r="R176" s="14"/>
      <c r="S176" s="14"/>
      <c r="T176" s="49"/>
      <c r="U176" s="49"/>
      <c r="V176" s="49"/>
      <c r="W176" s="49"/>
      <c r="X176" s="49"/>
      <c r="Y176" s="26" t="s">
        <v>64</v>
      </c>
      <c r="Z176" s="49"/>
      <c r="AA176" s="49"/>
      <c r="AB176" s="49"/>
      <c r="AC176" s="14" t="s">
        <v>54</v>
      </c>
      <c r="AD176" s="14"/>
      <c r="AE176" s="14"/>
      <c r="AF176" s="14" t="s">
        <v>139</v>
      </c>
      <c r="AG176" s="14" t="s">
        <v>133</v>
      </c>
      <c r="AH176" s="14" t="s">
        <v>140</v>
      </c>
      <c r="AI176" s="14" t="s">
        <v>141</v>
      </c>
      <c r="AJ176" s="14" t="s">
        <v>61</v>
      </c>
      <c r="AK176" s="14" t="s">
        <v>78</v>
      </c>
      <c r="AL176" s="14"/>
      <c r="AM176" s="50" t="s">
        <v>769</v>
      </c>
      <c r="AN176" s="50" t="s">
        <v>54</v>
      </c>
      <c r="AO176" s="50"/>
      <c r="AP176" s="49"/>
      <c r="AQ176" s="49"/>
      <c r="AR176" s="49"/>
      <c r="AS176" s="49"/>
      <c r="AT176" s="49"/>
      <c r="AU176" s="49"/>
      <c r="AV176" s="49"/>
      <c r="AW176" s="49"/>
      <c r="AY176" s="50" t="str">
        <f t="shared" si="17"/>
        <v>Year to Year comparison - CWD (FS175): The number of CWD students who took an ALTASSALTACH assessment and received a valid score in SY 2017-18 is -29.72% different from SY 2016-17. The approximate discrepancy is 4828 students. Please submit a data note explaining the discrepancy if the data are correct or resubmit the data.</v>
      </c>
      <c r="AZ176" s="50" t="str">
        <f t="shared" si="18"/>
        <v/>
      </c>
      <c r="BA176" s="50"/>
      <c r="BB176" s="50" t="s">
        <v>80</v>
      </c>
      <c r="BC176" s="50"/>
      <c r="BD176" s="50"/>
      <c r="BE176" s="50" t="s">
        <v>82</v>
      </c>
      <c r="BF176" s="50" t="s">
        <v>82</v>
      </c>
      <c r="BG176" s="50"/>
      <c r="BH176" s="50" t="str">
        <f t="shared" si="23"/>
        <v>Year to Year comparison - CWD (FS175): The number of CWD students who took an ALTASSALTACH assessment and received a valid score in SY 2017-18 is -29.72% different from SY 2016-17. The approximate discrepancy is 4828 students. Please submit a data note explaining the discrepancy if the data are correct or resubmit the data.</v>
      </c>
      <c r="BI176" s="50"/>
      <c r="BJ176" s="50"/>
      <c r="BK176" s="50"/>
      <c r="BL176" s="50"/>
      <c r="BM176" s="50"/>
      <c r="BN176" s="50"/>
      <c r="BO176" s="50"/>
      <c r="BP176" s="50"/>
    </row>
    <row r="177" spans="1:68" s="9" customFormat="1" ht="105">
      <c r="A177" s="13" t="s">
        <v>770</v>
      </c>
      <c r="B177" s="14" t="s">
        <v>45</v>
      </c>
      <c r="C177" s="14" t="s">
        <v>46</v>
      </c>
      <c r="D177" s="14" t="s">
        <v>47</v>
      </c>
      <c r="E177" s="14" t="s">
        <v>725</v>
      </c>
      <c r="F177" s="14" t="s">
        <v>726</v>
      </c>
      <c r="G177" s="14" t="s">
        <v>286</v>
      </c>
      <c r="H177" s="14">
        <v>179</v>
      </c>
      <c r="I177" s="14">
        <v>585</v>
      </c>
      <c r="J177" s="14" t="s">
        <v>73</v>
      </c>
      <c r="K177" s="14" t="s">
        <v>287</v>
      </c>
      <c r="L177" s="14" t="s">
        <v>53</v>
      </c>
      <c r="M177" s="14"/>
      <c r="N177" s="14"/>
      <c r="O177" s="14" t="s">
        <v>54</v>
      </c>
      <c r="P177" s="14" t="s">
        <v>139</v>
      </c>
      <c r="Q177" s="14" t="s">
        <v>375</v>
      </c>
      <c r="R177" s="14" t="s">
        <v>376</v>
      </c>
      <c r="S177" s="14" t="s">
        <v>58</v>
      </c>
      <c r="T177" s="50"/>
      <c r="U177" s="50"/>
      <c r="V177" s="11"/>
      <c r="W177" s="11"/>
      <c r="X177" s="50" t="s">
        <v>771</v>
      </c>
      <c r="Y177" s="26" t="s">
        <v>772</v>
      </c>
      <c r="Z177" s="50"/>
      <c r="AA177" s="50"/>
      <c r="AB177" s="50"/>
      <c r="AC177" s="23"/>
      <c r="AD177" s="23"/>
      <c r="AE177" s="23" t="s">
        <v>54</v>
      </c>
      <c r="AF177" s="23" t="s">
        <v>139</v>
      </c>
      <c r="AG177" s="23" t="s">
        <v>133</v>
      </c>
      <c r="AH177" s="23" t="s">
        <v>140</v>
      </c>
      <c r="AI177" s="23" t="s">
        <v>141</v>
      </c>
      <c r="AJ177" s="23" t="s">
        <v>61</v>
      </c>
      <c r="AK177" s="23" t="s">
        <v>101</v>
      </c>
      <c r="AL177" s="50"/>
      <c r="AM177" s="50" t="s">
        <v>773</v>
      </c>
      <c r="AN177" s="50" t="s">
        <v>54</v>
      </c>
      <c r="AO177" s="50"/>
      <c r="AP177" s="50"/>
      <c r="AQ177" s="50"/>
      <c r="AR177" s="50"/>
      <c r="AS177" s="50"/>
      <c r="AT177" s="50"/>
      <c r="AU177" s="50"/>
      <c r="AV177" s="50"/>
      <c r="AW177" s="50"/>
      <c r="AY177" s="50" t="str">
        <f t="shared" si="17"/>
        <v>Year to Year comparison - CWD (FS179): The number of CWD students who took an ALTASSALTACH assessment and received a valid score in SY 2017-18 is 392.81% different from SY 2016-17. The approximate discrepancy is 3767 students. Please submit a data note explaining the discrepancy if the data are correct or resubmit the data.</v>
      </c>
      <c r="AZ177" s="50" t="str">
        <f t="shared" si="18"/>
        <v>In SY 2017-18, 4,726 CWD students  who took an ALTASSALTACH assessment and received a valid score.  In  SY 2016-17, 4,752 CWD students  who took an ALTASSALTACH assessment and received a valid score.  The difference is 26 students.</v>
      </c>
      <c r="BA177" s="50"/>
      <c r="BB177" s="50" t="s">
        <v>80</v>
      </c>
      <c r="BC177" s="50" t="s">
        <v>2148</v>
      </c>
      <c r="BD177" s="50"/>
      <c r="BE177" s="50"/>
      <c r="BF177" s="50"/>
      <c r="BG177" s="50" t="s">
        <v>58</v>
      </c>
      <c r="BH177" s="50" t="str">
        <f t="shared" si="23"/>
        <v>Year to Year comparison - CWD (FS179): The number of CWD students who took an ALTASSALTACH assessment and received a valid score in SY 2017-18 is 392.81% different from SY 2016-17. The approximate discrepancy is 3767 students. Please submit a data note explaining the discrepancy if the data are correct or resubmit the data.</v>
      </c>
      <c r="BI177" s="50" t="s">
        <v>772</v>
      </c>
      <c r="BJ177" s="50"/>
      <c r="BK177" s="50"/>
      <c r="BL177" s="50"/>
      <c r="BM177" s="50"/>
      <c r="BN177" s="50"/>
      <c r="BO177" s="50"/>
      <c r="BP177" s="50"/>
    </row>
    <row r="178" spans="1:68" s="9" customFormat="1" ht="120">
      <c r="A178" s="13" t="s">
        <v>774</v>
      </c>
      <c r="B178" s="14" t="s">
        <v>45</v>
      </c>
      <c r="C178" s="14" t="s">
        <v>46</v>
      </c>
      <c r="D178" s="14" t="s">
        <v>47</v>
      </c>
      <c r="E178" s="14" t="s">
        <v>725</v>
      </c>
      <c r="F178" s="14" t="s">
        <v>726</v>
      </c>
      <c r="G178" s="14" t="s">
        <v>286</v>
      </c>
      <c r="H178" s="14">
        <v>185</v>
      </c>
      <c r="I178" s="14">
        <v>588</v>
      </c>
      <c r="J178" s="14" t="s">
        <v>73</v>
      </c>
      <c r="K178" s="14" t="s">
        <v>287</v>
      </c>
      <c r="L178" s="14" t="s">
        <v>53</v>
      </c>
      <c r="M178" s="14" t="s">
        <v>54</v>
      </c>
      <c r="N178" s="14"/>
      <c r="O178" s="14"/>
      <c r="P178" s="14" t="s">
        <v>139</v>
      </c>
      <c r="Q178" s="14" t="s">
        <v>375</v>
      </c>
      <c r="R178" s="14" t="s">
        <v>376</v>
      </c>
      <c r="S178" s="14" t="s">
        <v>58</v>
      </c>
      <c r="T178" s="50"/>
      <c r="U178" s="50"/>
      <c r="V178" s="11"/>
      <c r="W178" s="11"/>
      <c r="X178" s="50" t="s">
        <v>775</v>
      </c>
      <c r="Y178" s="26" t="s">
        <v>776</v>
      </c>
      <c r="Z178" s="50"/>
      <c r="AA178" s="50"/>
      <c r="AB178" s="50"/>
      <c r="AC178" s="23" t="s">
        <v>54</v>
      </c>
      <c r="AD178" s="23"/>
      <c r="AE178" s="23"/>
      <c r="AF178" s="23" t="s">
        <v>139</v>
      </c>
      <c r="AG178" s="23" t="s">
        <v>133</v>
      </c>
      <c r="AH178" s="23" t="s">
        <v>140</v>
      </c>
      <c r="AI178" s="23" t="s">
        <v>141</v>
      </c>
      <c r="AJ178" s="23" t="s">
        <v>61</v>
      </c>
      <c r="AK178" s="23" t="s">
        <v>101</v>
      </c>
      <c r="AL178" s="50"/>
      <c r="AM178" s="50" t="s">
        <v>777</v>
      </c>
      <c r="AN178" s="50" t="s">
        <v>54</v>
      </c>
      <c r="AO178" s="50"/>
      <c r="AP178" s="50"/>
      <c r="AQ178" s="50"/>
      <c r="AR178" s="50"/>
      <c r="AS178" s="50"/>
      <c r="AT178" s="50"/>
      <c r="AU178" s="50"/>
      <c r="AV178" s="50"/>
      <c r="AW178" s="50"/>
      <c r="AY178" s="50" t="str">
        <f t="shared" si="17"/>
        <v>Year to Year comparison - CWD (FS185): The number of CWD students who were enrolled at the time of the assessment and who took an ALTASSALTACH assessment in SY 2017-18 is -29.72% different from SY 2016-17. The approximate discrepancy is 4828 students. Please submit a data note explaining the discrepancy if the data are correct or resubmit the data.</v>
      </c>
      <c r="AZ178" s="50" t="str">
        <f t="shared" si="18"/>
        <v>The corrected data are submitted.  The number of students who took alternate assessment is decreased from the previous year. With small N size, the percentage tends to be unstable.</v>
      </c>
      <c r="BA178" s="50"/>
      <c r="BB178" s="50" t="s">
        <v>80</v>
      </c>
      <c r="BC178" s="50"/>
      <c r="BD178" s="50"/>
      <c r="BE178" s="50"/>
      <c r="BF178" s="50"/>
      <c r="BG178" s="50" t="s">
        <v>69</v>
      </c>
      <c r="BH178" s="50" t="str">
        <f t="shared" si="23"/>
        <v>Year to Year comparison - CWD (FS185): The number of CWD students who were enrolled at the time of the assessment and who took an ALTASSALTACH assessment in SY 2017-18 is -29.72% different from SY 2016-17. The approximate discrepancy is 4828 students. Please submit a data note explaining the discrepancy if the data are correct or resubmit the data.
ED Note: State indicated that data were correct as reported.</v>
      </c>
      <c r="BI178" s="50" t="s">
        <v>2175</v>
      </c>
      <c r="BJ178" s="50"/>
      <c r="BK178" s="50"/>
      <c r="BL178" s="50"/>
      <c r="BM178" s="50"/>
      <c r="BN178" s="50"/>
      <c r="BO178" s="50"/>
      <c r="BP178" s="50"/>
    </row>
    <row r="179" spans="1:68" s="9" customFormat="1" ht="150" hidden="1">
      <c r="A179" s="13" t="s">
        <v>778</v>
      </c>
      <c r="B179" s="14" t="s">
        <v>45</v>
      </c>
      <c r="C179" s="14" t="s">
        <v>46</v>
      </c>
      <c r="D179" s="14" t="s">
        <v>47</v>
      </c>
      <c r="E179" s="14" t="s">
        <v>725</v>
      </c>
      <c r="F179" s="14" t="s">
        <v>726</v>
      </c>
      <c r="G179" s="13" t="s">
        <v>127</v>
      </c>
      <c r="H179" s="14" t="s">
        <v>779</v>
      </c>
      <c r="I179" s="14" t="s">
        <v>590</v>
      </c>
      <c r="J179" s="14" t="s">
        <v>51</v>
      </c>
      <c r="K179" s="14" t="s">
        <v>130</v>
      </c>
      <c r="L179" s="14" t="s">
        <v>53</v>
      </c>
      <c r="M179" s="14" t="s">
        <v>54</v>
      </c>
      <c r="N179" s="14"/>
      <c r="O179" s="14"/>
      <c r="P179" s="14" t="s">
        <v>780</v>
      </c>
      <c r="Q179" s="14" t="s">
        <v>781</v>
      </c>
      <c r="R179" s="14" t="s">
        <v>782</v>
      </c>
      <c r="S179" s="14" t="s">
        <v>58</v>
      </c>
      <c r="T179" s="50"/>
      <c r="U179" s="50"/>
      <c r="V179" s="11"/>
      <c r="W179" s="11"/>
      <c r="X179" s="50" t="s">
        <v>783</v>
      </c>
      <c r="Y179" s="26" t="s">
        <v>784</v>
      </c>
      <c r="Z179" s="50"/>
      <c r="AA179" s="50"/>
      <c r="AB179" s="50"/>
      <c r="AC179" s="23"/>
      <c r="AD179" s="23"/>
      <c r="AE179" s="23"/>
      <c r="AF179" s="23"/>
      <c r="AG179" s="23"/>
      <c r="AH179" s="23"/>
      <c r="AI179" s="23"/>
      <c r="AJ179" s="23" t="s">
        <v>61</v>
      </c>
      <c r="AK179" s="23" t="s">
        <v>62</v>
      </c>
      <c r="AL179" s="50"/>
      <c r="AM179" s="50"/>
      <c r="AN179" s="50" t="s">
        <v>2145</v>
      </c>
      <c r="AO179" s="50"/>
      <c r="AP179" s="50"/>
      <c r="AQ179" s="50"/>
      <c r="AR179" s="50"/>
      <c r="AS179" s="50"/>
      <c r="AT179" s="50"/>
      <c r="AU179" s="50"/>
      <c r="AV179" s="50"/>
      <c r="AW179" s="50"/>
      <c r="AY179" s="50">
        <f t="shared" si="17"/>
        <v>0</v>
      </c>
      <c r="AZ179" s="50" t="str">
        <f t="shared" si="18"/>
        <v xml:space="preserve">Updated data are submitted. </v>
      </c>
      <c r="BA179" s="50"/>
      <c r="BB179" s="50" t="s">
        <v>63</v>
      </c>
      <c r="BC179" s="50" t="s">
        <v>58</v>
      </c>
      <c r="BD179" s="50" t="s">
        <v>62</v>
      </c>
      <c r="BE179" s="50"/>
      <c r="BF179" s="50"/>
      <c r="BG179" s="50"/>
      <c r="BH179" s="50"/>
      <c r="BI179" s="50"/>
      <c r="BJ179" s="50"/>
      <c r="BK179" s="50"/>
      <c r="BL179" s="50"/>
      <c r="BM179" s="50"/>
      <c r="BN179" s="50"/>
      <c r="BO179" s="50"/>
      <c r="BP179" s="50"/>
    </row>
    <row r="180" spans="1:68" s="9" customFormat="1" ht="345">
      <c r="A180" s="13" t="s">
        <v>785</v>
      </c>
      <c r="B180" s="14" t="s">
        <v>45</v>
      </c>
      <c r="C180" s="14" t="s">
        <v>46</v>
      </c>
      <c r="D180" s="14" t="s">
        <v>47</v>
      </c>
      <c r="E180" s="14" t="s">
        <v>725</v>
      </c>
      <c r="F180" s="14" t="s">
        <v>726</v>
      </c>
      <c r="G180" s="13" t="s">
        <v>127</v>
      </c>
      <c r="H180" s="14" t="s">
        <v>128</v>
      </c>
      <c r="I180" s="14" t="s">
        <v>129</v>
      </c>
      <c r="J180" s="14" t="s">
        <v>786</v>
      </c>
      <c r="K180" s="14" t="s">
        <v>130</v>
      </c>
      <c r="L180" s="14" t="s">
        <v>53</v>
      </c>
      <c r="M180" s="14"/>
      <c r="N180" s="14"/>
      <c r="O180" s="14"/>
      <c r="P180" s="14"/>
      <c r="Q180" s="14"/>
      <c r="R180" s="14"/>
      <c r="S180" s="14"/>
      <c r="T180" s="49"/>
      <c r="U180" s="49"/>
      <c r="V180" s="49"/>
      <c r="W180" s="49"/>
      <c r="X180" s="49"/>
      <c r="Y180" s="26" t="s">
        <v>64</v>
      </c>
      <c r="Z180" s="49"/>
      <c r="AA180" s="49"/>
      <c r="AB180" s="49"/>
      <c r="AC180" s="14"/>
      <c r="AD180" s="14" t="s">
        <v>54</v>
      </c>
      <c r="AE180" s="14"/>
      <c r="AF180" s="14" t="s">
        <v>787</v>
      </c>
      <c r="AG180" s="14" t="s">
        <v>764</v>
      </c>
      <c r="AH180" s="14" t="s">
        <v>140</v>
      </c>
      <c r="AI180" s="14"/>
      <c r="AJ180" s="14" t="s">
        <v>61</v>
      </c>
      <c r="AK180" s="14" t="s">
        <v>78</v>
      </c>
      <c r="AL180" s="49"/>
      <c r="AM180" s="50" t="s">
        <v>2115</v>
      </c>
      <c r="AN180" s="50"/>
      <c r="AO180" s="50"/>
      <c r="AP180" s="49"/>
      <c r="AQ180" s="49"/>
      <c r="AR180" s="49"/>
      <c r="AS180" s="49"/>
      <c r="AT180" s="49"/>
      <c r="AU180" s="49"/>
      <c r="AV180" s="49"/>
      <c r="AW180" s="49"/>
      <c r="AY180" s="50" t="str">
        <f t="shared" si="17"/>
        <v>Across file comparison: The LEA number of students in the ALL, CWD, ECODIS, F, LEP, M, MA, MB, MHL, MW subgroups who took an assessment and received a valid score for GRADES ALL, 3, 4, 5, 6, 7, 8, 11 and ALTASSALTACH assessment type does not equal the number of students who participated in the assessment. The Grand Total discrepancy is 1004 students, or 9.67%.
LEA total discrepancies by subgroup:
CWD: 1004 students (9.67%)
ECODIS: 550 students (8.36%)
F: 233 students (6.39%)
LEP: 136 students (6.04%)
M: 771 students (11.44%)
MA: 54 stuedents (11.61%)
MB: 175 students (7.29%)
MHL: 217 students (7.89%)
MW: 517 students (11.73%)
Similar discrepancies exist at the School level. Please revise data and resubmit or explain in a data note why these data are accurate.</v>
      </c>
      <c r="AZ180" s="50" t="str">
        <f t="shared" si="18"/>
        <v/>
      </c>
      <c r="BA180" s="50"/>
      <c r="BB180" s="50" t="s">
        <v>80</v>
      </c>
      <c r="BC180" s="50"/>
      <c r="BD180" s="50"/>
      <c r="BE180" s="50" t="s">
        <v>82</v>
      </c>
      <c r="BF180" s="50" t="s">
        <v>82</v>
      </c>
      <c r="BG180" s="50"/>
      <c r="BH180" s="50" t="str">
        <f t="shared" ref="BH180:BH191" si="24">IF(BG180="Yes",CONCATENATE(AM180,"
ED Note: State indicated that data were correct as reported."), AM180)</f>
        <v>Across file comparison: The LEA number of students in the ALL, CWD, ECODIS, F, LEP, M, MA, MB, MHL, MW subgroups who took an assessment and received a valid score for GRADES ALL, 3, 4, 5, 6, 7, 8, 11 and ALTASSALTACH assessment type does not equal the number of students who participated in the assessment. The Grand Total discrepancy is 1004 students, or 9.67%.
LEA total discrepancies by subgroup:
CWD: 1004 students (9.67%)
ECODIS: 550 students (8.36%)
F: 233 students (6.39%)
LEP: 136 students (6.04%)
M: 771 students (11.44%)
MA: 54 stuedents (11.61%)
MB: 175 students (7.29%)
MHL: 217 students (7.89%)
MW: 517 students (11.73%)
Similar discrepancies exist at the School level. Please revise data and resubmit or explain in a data note why these data are accurate.</v>
      </c>
      <c r="BI180" s="50"/>
      <c r="BJ180" s="50"/>
      <c r="BK180" s="50"/>
      <c r="BL180" s="50"/>
      <c r="BM180" s="50"/>
      <c r="BN180" s="50"/>
      <c r="BO180" s="50"/>
      <c r="BP180" s="50"/>
    </row>
    <row r="181" spans="1:68" s="9" customFormat="1" ht="150">
      <c r="A181" s="13" t="s">
        <v>788</v>
      </c>
      <c r="B181" s="14" t="s">
        <v>45</v>
      </c>
      <c r="C181" s="14" t="s">
        <v>46</v>
      </c>
      <c r="D181" s="14" t="s">
        <v>47</v>
      </c>
      <c r="E181" s="14" t="s">
        <v>725</v>
      </c>
      <c r="F181" s="14" t="s">
        <v>726</v>
      </c>
      <c r="G181" s="14" t="s">
        <v>172</v>
      </c>
      <c r="H181" s="14" t="s">
        <v>91</v>
      </c>
      <c r="I181" s="14" t="s">
        <v>92</v>
      </c>
      <c r="J181" s="14" t="s">
        <v>73</v>
      </c>
      <c r="K181" s="14" t="s">
        <v>173</v>
      </c>
      <c r="L181" s="14" t="s">
        <v>53</v>
      </c>
      <c r="M181" s="14" t="s">
        <v>54</v>
      </c>
      <c r="N181" s="14" t="s">
        <v>54</v>
      </c>
      <c r="O181" s="14"/>
      <c r="P181" s="14" t="s">
        <v>274</v>
      </c>
      <c r="Q181" s="14" t="s">
        <v>76</v>
      </c>
      <c r="R181" s="14" t="s">
        <v>133</v>
      </c>
      <c r="S181" s="14" t="s">
        <v>58</v>
      </c>
      <c r="T181" s="50"/>
      <c r="U181" s="50"/>
      <c r="V181" s="11"/>
      <c r="W181" s="11"/>
      <c r="X181" s="50" t="s">
        <v>789</v>
      </c>
      <c r="Y181" s="26" t="s">
        <v>790</v>
      </c>
      <c r="Z181" s="50"/>
      <c r="AA181" s="50"/>
      <c r="AB181" s="50"/>
      <c r="AC181" s="23" t="s">
        <v>54</v>
      </c>
      <c r="AD181" s="23" t="s">
        <v>54</v>
      </c>
      <c r="AE181" s="23"/>
      <c r="AF181" s="23" t="s">
        <v>274</v>
      </c>
      <c r="AG181" s="23" t="s">
        <v>76</v>
      </c>
      <c r="AH181" s="23" t="s">
        <v>133</v>
      </c>
      <c r="AI181" s="23" t="s">
        <v>141</v>
      </c>
      <c r="AJ181" s="23" t="s">
        <v>61</v>
      </c>
      <c r="AK181" s="23" t="s">
        <v>101</v>
      </c>
      <c r="AL181" s="50"/>
      <c r="AM181" s="50" t="s">
        <v>791</v>
      </c>
      <c r="AN181" s="50" t="s">
        <v>54</v>
      </c>
      <c r="AO181" s="50"/>
      <c r="AP181" s="50"/>
      <c r="AQ181" s="50"/>
      <c r="AR181" s="50"/>
      <c r="AS181" s="50"/>
      <c r="AT181" s="50"/>
      <c r="AU181" s="50"/>
      <c r="AV181" s="50"/>
      <c r="AW181" s="50"/>
      <c r="AY181" s="50" t="str">
        <f t="shared" si="17"/>
        <v>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-12.50%, is larger than expected. Please revise data and resubmit or explain in a data note why these data are accurate.</v>
      </c>
      <c r="AZ181" s="50" t="str">
        <f t="shared" si="18"/>
        <v>The data are correct. The percentage of a small n size tend to have unstable results.</v>
      </c>
      <c r="BA181" s="50"/>
      <c r="BB181" s="50" t="s">
        <v>80</v>
      </c>
      <c r="BC181" s="50"/>
      <c r="BD181" s="50"/>
      <c r="BE181" s="50"/>
      <c r="BF181" s="50"/>
      <c r="BG181" s="50" t="s">
        <v>69</v>
      </c>
      <c r="BH181" s="50" t="str">
        <f t="shared" si="24"/>
        <v>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-12.50%, is larger than expected. Please revise data and resubmit or explain in a data note why these data are accurate.
ED Note: State indicated that data were correct as reported.</v>
      </c>
      <c r="BI181" s="50" t="s">
        <v>2176</v>
      </c>
      <c r="BJ181" s="50"/>
      <c r="BK181" s="50"/>
      <c r="BL181" s="50"/>
      <c r="BM181" s="50"/>
      <c r="BN181" s="50"/>
      <c r="BO181" s="50"/>
      <c r="BP181" s="50"/>
    </row>
    <row r="182" spans="1:68" s="9" customFormat="1" ht="120">
      <c r="A182" s="13" t="s">
        <v>793</v>
      </c>
      <c r="B182" s="14" t="s">
        <v>45</v>
      </c>
      <c r="C182" s="14" t="s">
        <v>46</v>
      </c>
      <c r="D182" s="14" t="s">
        <v>47</v>
      </c>
      <c r="E182" s="14" t="s">
        <v>725</v>
      </c>
      <c r="F182" s="14" t="s">
        <v>726</v>
      </c>
      <c r="G182" s="13" t="s">
        <v>179</v>
      </c>
      <c r="H182" s="14">
        <v>185</v>
      </c>
      <c r="I182" s="14">
        <v>588</v>
      </c>
      <c r="J182" s="14" t="s">
        <v>73</v>
      </c>
      <c r="K182" s="14" t="s">
        <v>180</v>
      </c>
      <c r="L182" s="14" t="s">
        <v>53</v>
      </c>
      <c r="M182" s="14" t="s">
        <v>54</v>
      </c>
      <c r="N182" s="14"/>
      <c r="O182" s="14"/>
      <c r="P182" s="14" t="s">
        <v>281</v>
      </c>
      <c r="Q182" s="14" t="s">
        <v>56</v>
      </c>
      <c r="R182" s="14" t="s">
        <v>68</v>
      </c>
      <c r="S182" s="14" t="s">
        <v>58</v>
      </c>
      <c r="T182" s="50"/>
      <c r="U182" s="50"/>
      <c r="V182" s="11"/>
      <c r="W182" s="11"/>
      <c r="X182" s="50" t="s">
        <v>794</v>
      </c>
      <c r="Y182" s="26" t="s">
        <v>795</v>
      </c>
      <c r="Z182" s="50"/>
      <c r="AA182" s="50"/>
      <c r="AB182" s="50"/>
      <c r="AC182" s="23" t="s">
        <v>54</v>
      </c>
      <c r="AD182" s="23"/>
      <c r="AE182" s="23"/>
      <c r="AF182" s="23" t="s">
        <v>281</v>
      </c>
      <c r="AG182" s="23" t="s">
        <v>133</v>
      </c>
      <c r="AH182" s="23" t="s">
        <v>133</v>
      </c>
      <c r="AI182" s="23" t="s">
        <v>141</v>
      </c>
      <c r="AJ182" s="23" t="s">
        <v>61</v>
      </c>
      <c r="AK182" s="23" t="s">
        <v>101</v>
      </c>
      <c r="AL182" s="50"/>
      <c r="AM182" s="50" t="s">
        <v>796</v>
      </c>
      <c r="AN182" s="50" t="s">
        <v>54</v>
      </c>
      <c r="AO182" s="50"/>
      <c r="AP182" s="50"/>
      <c r="AQ182" s="50"/>
      <c r="AR182" s="50"/>
      <c r="AS182" s="50"/>
      <c r="AT182" s="50"/>
      <c r="AU182" s="50"/>
      <c r="AV182" s="50"/>
      <c r="AW182" s="50"/>
      <c r="AY182" s="50" t="str">
        <f t="shared" si="17"/>
        <v>Low Participation Rate (FS185): The participation rate for FCS students is 93.44%. The ESEA, as amended, requires that States annually measure the achievement of not less than 95 percent of all students, and 95 percent of all students in each subgroup of students. Please revise data and resubmit and/or provide an explanatory data note.</v>
      </c>
      <c r="AZ182" s="50" t="str">
        <f t="shared" si="18"/>
        <v xml:space="preserve">The data are correct.   Illinis has a small amount of foster care students.  Therefore, the </v>
      </c>
      <c r="BA182" s="50"/>
      <c r="BB182" s="50" t="s">
        <v>80</v>
      </c>
      <c r="BC182" s="50" t="s">
        <v>2151</v>
      </c>
      <c r="BD182" s="50"/>
      <c r="BE182" s="50"/>
      <c r="BF182" s="50"/>
      <c r="BG182" s="50" t="s">
        <v>69</v>
      </c>
      <c r="BH182" s="50" t="str">
        <f t="shared" si="24"/>
        <v>Low Participation Rate (FS185): The participation rate for FCS students is 93.44%.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BI182" s="50" t="s">
        <v>2177</v>
      </c>
      <c r="BJ182" s="50"/>
      <c r="BK182" s="50"/>
      <c r="BL182" s="50"/>
      <c r="BM182" s="50"/>
      <c r="BN182" s="50"/>
      <c r="BO182" s="50"/>
      <c r="BP182" s="50"/>
    </row>
    <row r="183" spans="1:68" s="9" customFormat="1" ht="120">
      <c r="A183" s="13" t="s">
        <v>797</v>
      </c>
      <c r="B183" s="14" t="s">
        <v>45</v>
      </c>
      <c r="C183" s="14" t="s">
        <v>46</v>
      </c>
      <c r="D183" s="14" t="s">
        <v>47</v>
      </c>
      <c r="E183" s="14" t="s">
        <v>725</v>
      </c>
      <c r="F183" s="14" t="s">
        <v>726</v>
      </c>
      <c r="G183" s="13" t="s">
        <v>179</v>
      </c>
      <c r="H183" s="14">
        <v>188</v>
      </c>
      <c r="I183" s="14">
        <v>589</v>
      </c>
      <c r="J183" s="14" t="s">
        <v>73</v>
      </c>
      <c r="K183" s="14" t="s">
        <v>180</v>
      </c>
      <c r="L183" s="14" t="s">
        <v>53</v>
      </c>
      <c r="M183" s="14"/>
      <c r="N183" s="14" t="s">
        <v>54</v>
      </c>
      <c r="O183" s="14"/>
      <c r="P183" s="14" t="s">
        <v>281</v>
      </c>
      <c r="Q183" s="14" t="s">
        <v>56</v>
      </c>
      <c r="R183" s="14" t="s">
        <v>68</v>
      </c>
      <c r="S183" s="14" t="s">
        <v>58</v>
      </c>
      <c r="T183" s="50"/>
      <c r="U183" s="50"/>
      <c r="V183" s="11"/>
      <c r="W183" s="11"/>
      <c r="X183" s="50" t="s">
        <v>798</v>
      </c>
      <c r="Y183" s="26" t="s">
        <v>799</v>
      </c>
      <c r="Z183" s="50"/>
      <c r="AA183" s="50"/>
      <c r="AB183" s="50"/>
      <c r="AC183" s="23"/>
      <c r="AD183" s="23" t="s">
        <v>54</v>
      </c>
      <c r="AE183" s="23"/>
      <c r="AF183" s="23" t="s">
        <v>281</v>
      </c>
      <c r="AG183" s="23" t="s">
        <v>133</v>
      </c>
      <c r="AH183" s="23" t="s">
        <v>133</v>
      </c>
      <c r="AI183" s="23" t="s">
        <v>141</v>
      </c>
      <c r="AJ183" s="23" t="s">
        <v>61</v>
      </c>
      <c r="AK183" s="23" t="s">
        <v>101</v>
      </c>
      <c r="AL183" s="50"/>
      <c r="AM183" s="50" t="s">
        <v>800</v>
      </c>
      <c r="AN183" s="50" t="s">
        <v>54</v>
      </c>
      <c r="AO183" s="50"/>
      <c r="AP183" s="50"/>
      <c r="AQ183" s="50"/>
      <c r="AR183" s="50"/>
      <c r="AS183" s="50"/>
      <c r="AT183" s="50"/>
      <c r="AU183" s="50"/>
      <c r="AV183" s="50"/>
      <c r="AW183" s="50"/>
      <c r="AY183" s="50" t="str">
        <f t="shared" si="17"/>
        <v>Low Participation Rate (FS188): The participation rate for FCS students is 93.42%. The ESEA, as amended, requires that States annually measure the achievement of not less than 95 percent of all students, and 95 percent of all students in each subgroup of students. Please revise data and resubmit and/or provide an explanatory data note.</v>
      </c>
      <c r="AZ183" s="50" t="str">
        <f t="shared" si="18"/>
        <v xml:space="preserve">The data are correct.  Illinois only have less than 3000 foster care students.  The reliability of percentage with small N size, tends to be small.   </v>
      </c>
      <c r="BA183" s="50"/>
      <c r="BB183" s="50" t="s">
        <v>80</v>
      </c>
      <c r="BC183" s="50" t="s">
        <v>2151</v>
      </c>
      <c r="BD183" s="50"/>
      <c r="BE183" s="50"/>
      <c r="BF183" s="50"/>
      <c r="BG183" s="50" t="s">
        <v>69</v>
      </c>
      <c r="BH183" s="50" t="str">
        <f t="shared" si="24"/>
        <v>Low Participation Rate (FS188): The participation rate for FCS students is 93.42%.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BI183" s="50" t="s">
        <v>799</v>
      </c>
      <c r="BJ183" s="50"/>
      <c r="BK183" s="50"/>
      <c r="BL183" s="50"/>
      <c r="BM183" s="50"/>
      <c r="BN183" s="50"/>
      <c r="BO183" s="50"/>
      <c r="BP183" s="50"/>
    </row>
    <row r="184" spans="1:68" s="9" customFormat="1" ht="165">
      <c r="A184" s="13" t="s">
        <v>801</v>
      </c>
      <c r="B184" s="14" t="s">
        <v>45</v>
      </c>
      <c r="C184" s="14" t="s">
        <v>46</v>
      </c>
      <c r="D184" s="14" t="s">
        <v>47</v>
      </c>
      <c r="E184" s="14" t="s">
        <v>725</v>
      </c>
      <c r="F184" s="14" t="s">
        <v>726</v>
      </c>
      <c r="G184" s="17" t="s">
        <v>136</v>
      </c>
      <c r="H184" s="18">
        <v>185</v>
      </c>
      <c r="I184" s="14">
        <v>588</v>
      </c>
      <c r="J184" s="14" t="s">
        <v>73</v>
      </c>
      <c r="K184" s="14" t="s">
        <v>137</v>
      </c>
      <c r="L184" s="14" t="s">
        <v>53</v>
      </c>
      <c r="M184" s="14" t="s">
        <v>54</v>
      </c>
      <c r="N184" s="14"/>
      <c r="O184" s="14"/>
      <c r="P184" s="14" t="s">
        <v>55</v>
      </c>
      <c r="Q184" s="14" t="s">
        <v>56</v>
      </c>
      <c r="R184" s="14" t="s">
        <v>140</v>
      </c>
      <c r="S184" s="14" t="s">
        <v>58</v>
      </c>
      <c r="T184" s="50"/>
      <c r="U184" s="50"/>
      <c r="V184" s="11"/>
      <c r="W184" s="11"/>
      <c r="X184" s="50" t="s">
        <v>803</v>
      </c>
      <c r="Y184" s="26" t="s">
        <v>804</v>
      </c>
      <c r="Z184" s="50"/>
      <c r="AA184" s="50"/>
      <c r="AB184" s="50"/>
      <c r="AC184" s="23" t="s">
        <v>54</v>
      </c>
      <c r="AD184" s="23"/>
      <c r="AE184" s="23"/>
      <c r="AF184" s="14" t="s">
        <v>139</v>
      </c>
      <c r="AG184" s="14" t="s">
        <v>133</v>
      </c>
      <c r="AH184" s="14" t="s">
        <v>140</v>
      </c>
      <c r="AI184" s="14" t="s">
        <v>141</v>
      </c>
      <c r="AJ184" s="23" t="s">
        <v>61</v>
      </c>
      <c r="AK184" s="23" t="s">
        <v>101</v>
      </c>
      <c r="AL184" s="50" t="s">
        <v>2178</v>
      </c>
      <c r="AM184" s="50" t="s">
        <v>803</v>
      </c>
      <c r="AN184" s="50" t="s">
        <v>54</v>
      </c>
      <c r="AO184" s="50"/>
      <c r="AP184" s="50"/>
      <c r="AQ184" s="50"/>
      <c r="AR184" s="50"/>
      <c r="AS184" s="50"/>
      <c r="AT184" s="50"/>
      <c r="AU184" s="50"/>
      <c r="AV184" s="50"/>
      <c r="AW184" s="50"/>
      <c r="AY184" s="50" t="str">
        <f t="shared" si="17"/>
        <v xml:space="preserve">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184" s="50" t="str">
        <f t="shared" si="18"/>
        <v xml:space="preserve">The data are accurate.  The waiver request was sent on 1/16/19.  </v>
      </c>
      <c r="BA184" s="50"/>
      <c r="BB184" s="50" t="s">
        <v>80</v>
      </c>
      <c r="BC184" s="50"/>
      <c r="BD184" s="50"/>
      <c r="BE184" s="50"/>
      <c r="BF184" s="50"/>
      <c r="BG184" s="50" t="s">
        <v>69</v>
      </c>
      <c r="BH184" s="50" t="str">
        <f t="shared" si="24"/>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184" s="51" t="s">
        <v>804</v>
      </c>
      <c r="BJ184" s="50"/>
      <c r="BK184" s="50"/>
      <c r="BL184" s="50"/>
      <c r="BM184" s="50"/>
      <c r="BN184" s="50"/>
      <c r="BO184" s="50"/>
      <c r="BP184" s="50"/>
    </row>
    <row r="185" spans="1:68" s="9" customFormat="1" ht="180">
      <c r="A185" s="13" t="s">
        <v>806</v>
      </c>
      <c r="B185" s="14" t="s">
        <v>45</v>
      </c>
      <c r="C185" s="14" t="s">
        <v>46</v>
      </c>
      <c r="D185" s="14" t="s">
        <v>47</v>
      </c>
      <c r="E185" s="14" t="s">
        <v>725</v>
      </c>
      <c r="F185" s="14" t="s">
        <v>726</v>
      </c>
      <c r="G185" s="17" t="s">
        <v>136</v>
      </c>
      <c r="H185" s="18">
        <v>188</v>
      </c>
      <c r="I185" s="14">
        <v>589</v>
      </c>
      <c r="J185" s="14" t="s">
        <v>73</v>
      </c>
      <c r="K185" s="14" t="s">
        <v>137</v>
      </c>
      <c r="L185" s="14" t="s">
        <v>53</v>
      </c>
      <c r="M185" s="14"/>
      <c r="N185" s="14" t="s">
        <v>54</v>
      </c>
      <c r="O185" s="14"/>
      <c r="P185" s="14" t="s">
        <v>55</v>
      </c>
      <c r="Q185" s="14" t="s">
        <v>56</v>
      </c>
      <c r="R185" s="14" t="s">
        <v>140</v>
      </c>
      <c r="S185" s="14" t="s">
        <v>58</v>
      </c>
      <c r="T185" s="50"/>
      <c r="U185" s="50"/>
      <c r="V185" s="11"/>
      <c r="W185" s="11"/>
      <c r="X185" s="50" t="s">
        <v>808</v>
      </c>
      <c r="Y185" s="26" t="s">
        <v>804</v>
      </c>
      <c r="Z185" s="50"/>
      <c r="AA185" s="50"/>
      <c r="AB185" s="50"/>
      <c r="AC185" s="23"/>
      <c r="AD185" s="23" t="s">
        <v>54</v>
      </c>
      <c r="AE185" s="23"/>
      <c r="AF185" s="14" t="s">
        <v>139</v>
      </c>
      <c r="AG185" s="14" t="s">
        <v>133</v>
      </c>
      <c r="AH185" s="14" t="s">
        <v>140</v>
      </c>
      <c r="AI185" s="14" t="s">
        <v>141</v>
      </c>
      <c r="AJ185" s="23" t="s">
        <v>61</v>
      </c>
      <c r="AK185" s="23" t="s">
        <v>101</v>
      </c>
      <c r="AL185" s="50" t="s">
        <v>2178</v>
      </c>
      <c r="AM185" s="50" t="s">
        <v>808</v>
      </c>
      <c r="AN185" s="50" t="s">
        <v>54</v>
      </c>
      <c r="AO185" s="50"/>
      <c r="AP185" s="50"/>
      <c r="AQ185" s="50"/>
      <c r="AR185" s="50"/>
      <c r="AS185" s="50"/>
      <c r="AT185" s="50"/>
      <c r="AU185" s="50"/>
      <c r="AV185" s="50"/>
      <c r="AW185" s="50"/>
      <c r="AY185" s="50" t="str">
        <f t="shared" si="17"/>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v>
      </c>
      <c r="AZ185" s="50" t="str">
        <f t="shared" si="18"/>
        <v xml:space="preserve">The data are accurate.  The waiver request was sent on 1/16/19.  </v>
      </c>
      <c r="BA185" s="50"/>
      <c r="BB185" s="50" t="s">
        <v>80</v>
      </c>
      <c r="BC185" s="50"/>
      <c r="BD185" s="50"/>
      <c r="BE185" s="50"/>
      <c r="BF185" s="50"/>
      <c r="BG185" s="50" t="s">
        <v>69</v>
      </c>
      <c r="BH185" s="50" t="str">
        <f t="shared" si="24"/>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185" s="51" t="s">
        <v>804</v>
      </c>
      <c r="BJ185" s="50"/>
      <c r="BK185" s="50"/>
      <c r="BL185" s="50"/>
      <c r="BM185" s="50"/>
      <c r="BN185" s="50"/>
      <c r="BO185" s="50"/>
      <c r="BP185" s="50"/>
    </row>
    <row r="186" spans="1:68" s="9" customFormat="1" ht="165">
      <c r="A186" s="13" t="s">
        <v>809</v>
      </c>
      <c r="B186" s="14" t="s">
        <v>45</v>
      </c>
      <c r="C186" s="14" t="s">
        <v>46</v>
      </c>
      <c r="D186" s="14" t="s">
        <v>47</v>
      </c>
      <c r="E186" s="14" t="s">
        <v>725</v>
      </c>
      <c r="F186" s="14" t="s">
        <v>726</v>
      </c>
      <c r="G186" s="17" t="s">
        <v>136</v>
      </c>
      <c r="H186" s="18">
        <v>189</v>
      </c>
      <c r="I186" s="14">
        <v>590</v>
      </c>
      <c r="J186" s="14" t="s">
        <v>73</v>
      </c>
      <c r="K186" s="14" t="s">
        <v>137</v>
      </c>
      <c r="L186" s="14" t="s">
        <v>53</v>
      </c>
      <c r="M186" s="14"/>
      <c r="N186" s="14"/>
      <c r="O186" s="14" t="s">
        <v>54</v>
      </c>
      <c r="P186" s="14" t="s">
        <v>55</v>
      </c>
      <c r="Q186" s="14" t="s">
        <v>56</v>
      </c>
      <c r="R186" s="14" t="s">
        <v>140</v>
      </c>
      <c r="S186" s="14" t="s">
        <v>58</v>
      </c>
      <c r="T186" s="50"/>
      <c r="U186" s="50"/>
      <c r="V186" s="11"/>
      <c r="W186" s="11"/>
      <c r="X186" s="50" t="s">
        <v>811</v>
      </c>
      <c r="Y186" s="26" t="s">
        <v>804</v>
      </c>
      <c r="Z186" s="50"/>
      <c r="AA186" s="50"/>
      <c r="AB186" s="50"/>
      <c r="AC186" s="23"/>
      <c r="AD186" s="23"/>
      <c r="AE186" s="23" t="s">
        <v>54</v>
      </c>
      <c r="AF186" s="14" t="s">
        <v>139</v>
      </c>
      <c r="AG186" s="14" t="s">
        <v>133</v>
      </c>
      <c r="AH186" s="14" t="s">
        <v>140</v>
      </c>
      <c r="AI186" s="14" t="s">
        <v>141</v>
      </c>
      <c r="AJ186" s="23" t="s">
        <v>61</v>
      </c>
      <c r="AK186" s="23" t="s">
        <v>101</v>
      </c>
      <c r="AL186" s="50" t="s">
        <v>2178</v>
      </c>
      <c r="AM186" s="50" t="s">
        <v>811</v>
      </c>
      <c r="AN186" s="50" t="s">
        <v>54</v>
      </c>
      <c r="AO186" s="50"/>
      <c r="AP186" s="50"/>
      <c r="AQ186" s="50"/>
      <c r="AR186" s="50"/>
      <c r="AS186" s="50"/>
      <c r="AT186" s="50"/>
      <c r="AU186" s="50"/>
      <c r="AV186" s="50"/>
      <c r="AW186" s="50"/>
      <c r="AY186" s="50" t="str">
        <f t="shared" si="17"/>
        <v xml:space="preserve">1% CWD Alternate Assessment Participation [SCIENCE]: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186" s="50" t="str">
        <f t="shared" si="18"/>
        <v xml:space="preserve">The data are accurate.  The waiver request was sent on 1/16/19.  </v>
      </c>
      <c r="BA186" s="50"/>
      <c r="BB186" s="50" t="s">
        <v>80</v>
      </c>
      <c r="BC186" s="50" t="s">
        <v>2148</v>
      </c>
      <c r="BD186" s="50"/>
      <c r="BE186" s="50"/>
      <c r="BF186" s="50"/>
      <c r="BG186" s="50" t="s">
        <v>69</v>
      </c>
      <c r="BH186" s="50" t="str">
        <f t="shared" si="24"/>
        <v>1% CWD Alternate Assessment Participation [SCIENCE]: Students with Disabilities (IDEA) (CWD) taking the alternate assessment based on alternate achievement standards (ALTPARTALTACH) make up 1.09%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186" s="50" t="s">
        <v>804</v>
      </c>
      <c r="BJ186" s="50"/>
      <c r="BK186" s="50"/>
      <c r="BL186" s="50"/>
      <c r="BM186" s="50"/>
      <c r="BN186" s="50"/>
      <c r="BO186" s="50"/>
      <c r="BP186" s="50"/>
    </row>
    <row r="187" spans="1:68" s="9" customFormat="1" ht="405">
      <c r="A187" s="13" t="s">
        <v>813</v>
      </c>
      <c r="B187" s="14" t="s">
        <v>45</v>
      </c>
      <c r="C187" s="14" t="s">
        <v>46</v>
      </c>
      <c r="D187" s="14" t="s">
        <v>47</v>
      </c>
      <c r="E187" s="14" t="s">
        <v>814</v>
      </c>
      <c r="F187" s="14" t="s">
        <v>815</v>
      </c>
      <c r="G187" s="13" t="s">
        <v>104</v>
      </c>
      <c r="H187" s="14" t="s">
        <v>157</v>
      </c>
      <c r="I187" s="14" t="s">
        <v>158</v>
      </c>
      <c r="J187" s="14" t="s">
        <v>73</v>
      </c>
      <c r="K187" s="14" t="s">
        <v>107</v>
      </c>
      <c r="L187" s="14" t="s">
        <v>53</v>
      </c>
      <c r="M187" s="14" t="s">
        <v>54</v>
      </c>
      <c r="N187" s="14" t="s">
        <v>54</v>
      </c>
      <c r="O187" s="14" t="s">
        <v>54</v>
      </c>
      <c r="P187" s="14" t="s">
        <v>108</v>
      </c>
      <c r="Q187" s="14" t="s">
        <v>108</v>
      </c>
      <c r="R187" s="14" t="s">
        <v>108</v>
      </c>
      <c r="S187" s="14" t="s">
        <v>108</v>
      </c>
      <c r="T187" s="50"/>
      <c r="U187" s="50"/>
      <c r="V187" s="11"/>
      <c r="W187" s="11"/>
      <c r="X187" s="50" t="s">
        <v>109</v>
      </c>
      <c r="Y187" s="26" t="s">
        <v>816</v>
      </c>
      <c r="Z187" s="50"/>
      <c r="AA187" s="50"/>
      <c r="AB187" s="50"/>
      <c r="AC187" s="23" t="s">
        <v>54</v>
      </c>
      <c r="AD187" s="23" t="s">
        <v>54</v>
      </c>
      <c r="AE187" s="23" t="s">
        <v>54</v>
      </c>
      <c r="AF187" s="14" t="s">
        <v>108</v>
      </c>
      <c r="AG187" s="14" t="s">
        <v>108</v>
      </c>
      <c r="AH187" s="14" t="s">
        <v>108</v>
      </c>
      <c r="AI187" s="14" t="s">
        <v>108</v>
      </c>
      <c r="AJ187" s="23" t="s">
        <v>185</v>
      </c>
      <c r="AK187" s="23" t="s">
        <v>101</v>
      </c>
      <c r="AL187" s="50"/>
      <c r="AM187" s="50" t="s">
        <v>111</v>
      </c>
      <c r="AN187" s="50" t="s">
        <v>54</v>
      </c>
      <c r="AO187" s="50"/>
      <c r="AP187" s="50"/>
      <c r="AQ187" s="50"/>
      <c r="AR187" s="50"/>
      <c r="AS187" s="50"/>
      <c r="AT187" s="50"/>
      <c r="AU187" s="50"/>
      <c r="AV187" s="50"/>
      <c r="AW187" s="50"/>
      <c r="AY187" s="50" t="str">
        <f t="shared" si="17"/>
        <v>A year to year change of more than 200 (count difference) and 10% was identified for at least one subgroup, assessment type, or grade. Please review the CDQR Year to Year tab. Please resubmit SY 2017-18 data or submit a data note to explain why these data are accurate.</v>
      </c>
      <c r="AZ187" s="50" t="str">
        <f t="shared" si="18"/>
        <v>In accordance with our ESSA plan, for our 17-18 data reporting, Indiana included all English Learners that had been identified within the last 4 years (2015-2018) in the English learner subgroup.  This included students that had exited in past years.  This was a change in past practice where students were removed from the reporting group following proficiency.  “ii. If applicable, describe the statewide uniform procedures for: a. Former English learners consistent with §200.16(b)(1). For accountability calculations, Indiana uniformly includes the results of English learners previously identified as Limited-English Proficient that have been re-designated as Fluent English Proficient in the English learner student group for an additional four years after redesignation as Fluent-English Proficient.” Additionally, Indiana has continued to update guidance and educate the field on expectations of participation on the Science High School assessment, which can be taken during any year of high school and is calculated in a cohort fashion.  Increased clarity to the field has resulted in shifting participation figures for science based on previous confusion on high school testing requirements.</v>
      </c>
      <c r="BA187" s="50"/>
      <c r="BB187" s="50" t="s">
        <v>80</v>
      </c>
      <c r="BC187" s="50"/>
      <c r="BD187" s="50"/>
      <c r="BE187" s="50" t="s">
        <v>112</v>
      </c>
      <c r="BF187" s="50"/>
      <c r="BG187" s="50" t="s">
        <v>58</v>
      </c>
      <c r="BH187" s="50" t="str">
        <f t="shared" si="24"/>
        <v>A year to year change of more than 200 (count difference) and 10% was identified for at least one subgroup, assessment type, or grade. Please review the CDQR Year to Year tab. Please resubmit SY 2017-18 data or submit a data note to explain why these data are accurate.</v>
      </c>
      <c r="BI187" s="50" t="s">
        <v>2179</v>
      </c>
      <c r="BJ187" s="50"/>
      <c r="BK187" s="50"/>
      <c r="BL187" s="50"/>
      <c r="BM187" s="50"/>
      <c r="BN187" s="50"/>
      <c r="BO187" s="50"/>
      <c r="BP187" s="50"/>
    </row>
    <row r="188" spans="1:68" s="9" customFormat="1" ht="405">
      <c r="A188" s="13" t="s">
        <v>817</v>
      </c>
      <c r="B188" s="14" t="s">
        <v>45</v>
      </c>
      <c r="C188" s="14" t="s">
        <v>46</v>
      </c>
      <c r="D188" s="14" t="s">
        <v>47</v>
      </c>
      <c r="E188" s="14" t="s">
        <v>814</v>
      </c>
      <c r="F188" s="14" t="s">
        <v>815</v>
      </c>
      <c r="G188" s="13" t="s">
        <v>118</v>
      </c>
      <c r="H188" s="14" t="s">
        <v>105</v>
      </c>
      <c r="I188" s="14" t="s">
        <v>106</v>
      </c>
      <c r="J188" s="14" t="s">
        <v>73</v>
      </c>
      <c r="K188" s="14" t="s">
        <v>121</v>
      </c>
      <c r="L188" s="14" t="s">
        <v>53</v>
      </c>
      <c r="M188" s="14" t="s">
        <v>54</v>
      </c>
      <c r="N188" s="14" t="s">
        <v>54</v>
      </c>
      <c r="O188" s="14" t="s">
        <v>54</v>
      </c>
      <c r="P188" s="14" t="s">
        <v>108</v>
      </c>
      <c r="Q188" s="14" t="s">
        <v>108</v>
      </c>
      <c r="R188" s="14" t="s">
        <v>108</v>
      </c>
      <c r="S188" s="14" t="s">
        <v>108</v>
      </c>
      <c r="T188" s="50"/>
      <c r="U188" s="50"/>
      <c r="V188" s="11"/>
      <c r="W188" s="11"/>
      <c r="X188" s="50" t="s">
        <v>212</v>
      </c>
      <c r="Y188" s="26" t="s">
        <v>816</v>
      </c>
      <c r="Z188" s="50"/>
      <c r="AA188" s="50"/>
      <c r="AB188" s="50"/>
      <c r="AC188" s="23" t="s">
        <v>54</v>
      </c>
      <c r="AD188" s="23" t="s">
        <v>54</v>
      </c>
      <c r="AE188" s="23" t="s">
        <v>54</v>
      </c>
      <c r="AF188" s="14" t="s">
        <v>108</v>
      </c>
      <c r="AG188" s="14" t="s">
        <v>108</v>
      </c>
      <c r="AH188" s="14" t="s">
        <v>108</v>
      </c>
      <c r="AI188" s="14" t="s">
        <v>108</v>
      </c>
      <c r="AJ188" s="23" t="s">
        <v>185</v>
      </c>
      <c r="AK188" s="23" t="s">
        <v>101</v>
      </c>
      <c r="AL188" s="50"/>
      <c r="AM188" s="50" t="s">
        <v>214</v>
      </c>
      <c r="AN188" s="50" t="s">
        <v>54</v>
      </c>
      <c r="AO188" s="50"/>
      <c r="AP188" s="50"/>
      <c r="AQ188" s="50"/>
      <c r="AR188" s="50"/>
      <c r="AS188" s="50"/>
      <c r="AT188" s="50"/>
      <c r="AU188" s="50"/>
      <c r="AV188" s="50"/>
      <c r="AW188" s="50"/>
      <c r="AY188" s="50" t="str">
        <f t="shared" si="17"/>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188" s="50" t="str">
        <f t="shared" si="18"/>
        <v>In accordance with our ESSA plan, for our 17-18 data reporting, Indiana included all English Learners that had been identified within the last 4 years (2015-2018) in the English learner subgroup.  This included students that had exited in past years.  This was a change in past practice where students were removed from the reporting group following proficiency.  “ii. If applicable, describe the statewide uniform procedures for: a. Former English learners consistent with §200.16(b)(1). For accountability calculations, Indiana uniformly includes the results of English learners previously identified as Limited-English Proficient that have been re-designated as Fluent English Proficient in the English learner student group for an additional four years after redesignation as Fluent-English Proficient.” Additionally, Indiana has continued to update guidance and educate the field on expectations of participation on the Science High School assessment, which can be taken during any year of high school and is calculated in a cohort fashion.  Increased clarity to the field has resulted in shifting participation figures for science based on previous confusion on high school testing requirements.</v>
      </c>
      <c r="BA188" s="50"/>
      <c r="BB188" s="50" t="s">
        <v>80</v>
      </c>
      <c r="BC188" s="50"/>
      <c r="BD188" s="50"/>
      <c r="BE188" s="50" t="s">
        <v>112</v>
      </c>
      <c r="BF188" s="50"/>
      <c r="BG188" s="50" t="s">
        <v>58</v>
      </c>
      <c r="BH188" s="50" t="str">
        <f t="shared" si="24"/>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BI188" s="50" t="s">
        <v>2179</v>
      </c>
      <c r="BJ188" s="50"/>
      <c r="BK188" s="50"/>
      <c r="BL188" s="50"/>
      <c r="BM188" s="50"/>
      <c r="BN188" s="50"/>
      <c r="BO188" s="50"/>
      <c r="BP188" s="50"/>
    </row>
    <row r="189" spans="1:68" s="9" customFormat="1" ht="195">
      <c r="A189" s="13" t="s">
        <v>818</v>
      </c>
      <c r="B189" s="14" t="s">
        <v>45</v>
      </c>
      <c r="C189" s="14" t="s">
        <v>46</v>
      </c>
      <c r="D189" s="14" t="s">
        <v>47</v>
      </c>
      <c r="E189" s="14" t="s">
        <v>814</v>
      </c>
      <c r="F189" s="14" t="s">
        <v>815</v>
      </c>
      <c r="G189" s="17" t="s">
        <v>136</v>
      </c>
      <c r="H189" s="18">
        <v>185</v>
      </c>
      <c r="I189" s="14">
        <v>588</v>
      </c>
      <c r="J189" s="14" t="s">
        <v>73</v>
      </c>
      <c r="K189" s="14" t="s">
        <v>137</v>
      </c>
      <c r="L189" s="14" t="s">
        <v>53</v>
      </c>
      <c r="M189" s="14" t="s">
        <v>54</v>
      </c>
      <c r="N189" s="14"/>
      <c r="O189" s="14"/>
      <c r="P189" s="14" t="s">
        <v>55</v>
      </c>
      <c r="Q189" s="14" t="s">
        <v>56</v>
      </c>
      <c r="R189" s="14" t="s">
        <v>140</v>
      </c>
      <c r="S189" s="14" t="s">
        <v>58</v>
      </c>
      <c r="T189" s="50"/>
      <c r="U189" s="50"/>
      <c r="V189" s="11"/>
      <c r="W189" s="11"/>
      <c r="X189" s="50" t="s">
        <v>819</v>
      </c>
      <c r="Y189" s="26" t="s">
        <v>820</v>
      </c>
      <c r="Z189" s="50"/>
      <c r="AA189" s="50"/>
      <c r="AB189" s="50"/>
      <c r="AC189" s="23" t="s">
        <v>54</v>
      </c>
      <c r="AD189" s="23"/>
      <c r="AE189" s="23"/>
      <c r="AF189" s="14" t="s">
        <v>139</v>
      </c>
      <c r="AG189" s="14" t="s">
        <v>133</v>
      </c>
      <c r="AH189" s="14" t="s">
        <v>140</v>
      </c>
      <c r="AI189" s="14" t="s">
        <v>141</v>
      </c>
      <c r="AJ189" s="23" t="s">
        <v>185</v>
      </c>
      <c r="AK189" s="23" t="s">
        <v>101</v>
      </c>
      <c r="AL189" s="44" t="s">
        <v>2154</v>
      </c>
      <c r="AM189" s="50" t="s">
        <v>819</v>
      </c>
      <c r="AN189" s="50" t="s">
        <v>54</v>
      </c>
      <c r="AO189" s="50"/>
      <c r="AP189" s="50"/>
      <c r="AQ189" s="50"/>
      <c r="AR189" s="50"/>
      <c r="AS189" s="50"/>
      <c r="AT189" s="50"/>
      <c r="AU189" s="50"/>
      <c r="AV189" s="50"/>
      <c r="AW189" s="50"/>
      <c r="AY189" s="50" t="str">
        <f t="shared" si="17"/>
        <v xml:space="preserve">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189" s="50" t="str">
        <f t="shared" si="18"/>
        <v>Data is accurate.  Indiana has 1% waiver as noted.</v>
      </c>
      <c r="BA189" s="50"/>
      <c r="BB189" s="50" t="s">
        <v>80</v>
      </c>
      <c r="BC189" s="50"/>
      <c r="BD189" s="50"/>
      <c r="BE189" s="50" t="s">
        <v>58</v>
      </c>
      <c r="BF189" s="50" t="s">
        <v>125</v>
      </c>
      <c r="BG189" s="50" t="s">
        <v>69</v>
      </c>
      <c r="BH189" s="50" t="str">
        <f t="shared" si="24"/>
        <v>1% CWD Alternate Assessment Participation [MATHEMATICS]: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BI189" s="51"/>
      <c r="BJ189" s="50"/>
      <c r="BK189" s="50"/>
      <c r="BL189" s="50"/>
      <c r="BM189" s="50"/>
      <c r="BN189" s="50"/>
      <c r="BO189" s="50"/>
      <c r="BP189" s="50"/>
    </row>
    <row r="190" spans="1:68" s="9" customFormat="1" ht="210">
      <c r="A190" s="13" t="s">
        <v>821</v>
      </c>
      <c r="B190" s="14" t="s">
        <v>45</v>
      </c>
      <c r="C190" s="14" t="s">
        <v>46</v>
      </c>
      <c r="D190" s="14" t="s">
        <v>47</v>
      </c>
      <c r="E190" s="14" t="s">
        <v>814</v>
      </c>
      <c r="F190" s="14" t="s">
        <v>815</v>
      </c>
      <c r="G190" s="17" t="s">
        <v>136</v>
      </c>
      <c r="H190" s="18">
        <v>188</v>
      </c>
      <c r="I190" s="14">
        <v>589</v>
      </c>
      <c r="J190" s="14" t="s">
        <v>73</v>
      </c>
      <c r="K190" s="14" t="s">
        <v>137</v>
      </c>
      <c r="L190" s="14" t="s">
        <v>53</v>
      </c>
      <c r="M190" s="14"/>
      <c r="N190" s="14" t="s">
        <v>54</v>
      </c>
      <c r="O190" s="14"/>
      <c r="P190" s="14" t="s">
        <v>55</v>
      </c>
      <c r="Q190" s="14" t="s">
        <v>56</v>
      </c>
      <c r="R190" s="14" t="s">
        <v>140</v>
      </c>
      <c r="S190" s="14" t="s">
        <v>58</v>
      </c>
      <c r="T190" s="50"/>
      <c r="U190" s="50"/>
      <c r="V190" s="11"/>
      <c r="W190" s="11"/>
      <c r="X190" s="50" t="s">
        <v>822</v>
      </c>
      <c r="Y190" s="26" t="s">
        <v>820</v>
      </c>
      <c r="Z190" s="50"/>
      <c r="AA190" s="50"/>
      <c r="AB190" s="50"/>
      <c r="AC190" s="23"/>
      <c r="AD190" s="23" t="s">
        <v>54</v>
      </c>
      <c r="AE190" s="23"/>
      <c r="AF190" s="14" t="s">
        <v>139</v>
      </c>
      <c r="AG190" s="14" t="s">
        <v>133</v>
      </c>
      <c r="AH190" s="14" t="s">
        <v>140</v>
      </c>
      <c r="AI190" s="14" t="s">
        <v>141</v>
      </c>
      <c r="AJ190" s="23" t="s">
        <v>185</v>
      </c>
      <c r="AK190" s="23" t="s">
        <v>101</v>
      </c>
      <c r="AL190" s="44" t="s">
        <v>2154</v>
      </c>
      <c r="AM190" s="50" t="s">
        <v>822</v>
      </c>
      <c r="AN190" s="50" t="s">
        <v>54</v>
      </c>
      <c r="AO190" s="50"/>
      <c r="AP190" s="50"/>
      <c r="AQ190" s="50"/>
      <c r="AR190" s="50"/>
      <c r="AS190" s="50"/>
      <c r="AT190" s="50"/>
      <c r="AU190" s="50"/>
      <c r="AV190" s="50"/>
      <c r="AW190" s="50"/>
      <c r="AY190" s="50" t="str">
        <f t="shared" si="17"/>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Please resubmit data and/or provide an explanatory data note. ED notes that the State has a waiver of the 1% cap requirement in this subject area.</v>
      </c>
      <c r="AZ190" s="50" t="str">
        <f t="shared" si="18"/>
        <v>Data is accurate.  Indiana has 1% waiver as noted.</v>
      </c>
      <c r="BA190" s="50"/>
      <c r="BB190" s="50" t="s">
        <v>80</v>
      </c>
      <c r="BC190" s="50"/>
      <c r="BD190" s="50"/>
      <c r="BE190" s="50" t="s">
        <v>58</v>
      </c>
      <c r="BF190" s="50" t="s">
        <v>125</v>
      </c>
      <c r="BG190" s="50" t="s">
        <v>69</v>
      </c>
      <c r="BH190" s="50" t="str">
        <f t="shared" si="24"/>
        <v>1% CWD Alternate Assessment Participation [READING/LANGUAGE ARTS]: Students with Disabilities (IDEA) (CWD) taking the alternate assessment based on alternate achievement standards (ALTPARTALTACH) make up 1.21%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Please resubmit data and/or provide an explanatory data note. ED notes that the State has a waiver of the 1% cap requirement in this subject area.
ED Note: State indicated that data were correct as reported.</v>
      </c>
      <c r="BI190" s="51"/>
      <c r="BJ190" s="50"/>
      <c r="BK190" s="50"/>
      <c r="BL190" s="50"/>
      <c r="BM190" s="50"/>
      <c r="BN190" s="50"/>
      <c r="BO190" s="50"/>
      <c r="BP190" s="50"/>
    </row>
    <row r="191" spans="1:68" s="9" customFormat="1" ht="165">
      <c r="A191" s="13" t="s">
        <v>823</v>
      </c>
      <c r="B191" s="14" t="s">
        <v>45</v>
      </c>
      <c r="C191" s="14" t="s">
        <v>46</v>
      </c>
      <c r="D191" s="14" t="s">
        <v>47</v>
      </c>
      <c r="E191" s="14" t="s">
        <v>814</v>
      </c>
      <c r="F191" s="14" t="s">
        <v>815</v>
      </c>
      <c r="G191" s="17" t="s">
        <v>136</v>
      </c>
      <c r="H191" s="18">
        <v>189</v>
      </c>
      <c r="I191" s="14">
        <v>590</v>
      </c>
      <c r="J191" s="14" t="s">
        <v>73</v>
      </c>
      <c r="K191" s="14" t="s">
        <v>137</v>
      </c>
      <c r="L191" s="14" t="s">
        <v>53</v>
      </c>
      <c r="M191" s="14"/>
      <c r="N191" s="14"/>
      <c r="O191" s="14" t="s">
        <v>54</v>
      </c>
      <c r="P191" s="14" t="s">
        <v>55</v>
      </c>
      <c r="Q191" s="14" t="s">
        <v>56</v>
      </c>
      <c r="R191" s="14" t="s">
        <v>140</v>
      </c>
      <c r="S191" s="14" t="s">
        <v>58</v>
      </c>
      <c r="T191" s="50"/>
      <c r="U191" s="50"/>
      <c r="V191" s="11"/>
      <c r="W191" s="11"/>
      <c r="X191" s="50" t="s">
        <v>825</v>
      </c>
      <c r="Y191" s="26" t="s">
        <v>820</v>
      </c>
      <c r="Z191" s="50"/>
      <c r="AA191" s="50"/>
      <c r="AB191" s="50"/>
      <c r="AC191" s="23"/>
      <c r="AD191" s="23"/>
      <c r="AE191" s="23" t="s">
        <v>54</v>
      </c>
      <c r="AF191" s="14" t="s">
        <v>139</v>
      </c>
      <c r="AG191" s="14" t="s">
        <v>133</v>
      </c>
      <c r="AH191" s="14" t="s">
        <v>140</v>
      </c>
      <c r="AI191" s="14" t="s">
        <v>141</v>
      </c>
      <c r="AJ191" s="23" t="s">
        <v>185</v>
      </c>
      <c r="AK191" s="23" t="s">
        <v>101</v>
      </c>
      <c r="AL191" s="50" t="s">
        <v>69</v>
      </c>
      <c r="AM191" s="50" t="s">
        <v>825</v>
      </c>
      <c r="AN191" s="50" t="s">
        <v>54</v>
      </c>
      <c r="AO191" s="50"/>
      <c r="AP191" s="50"/>
      <c r="AQ191" s="50"/>
      <c r="AR191" s="50"/>
      <c r="AS191" s="50"/>
      <c r="AT191" s="50"/>
      <c r="AU191" s="50"/>
      <c r="AV191" s="50"/>
      <c r="AW191" s="50"/>
      <c r="AY191" s="50" t="str">
        <f t="shared" si="17"/>
        <v xml:space="preserve">1% CWD Alternate Assessment Participation [SCIENCE]: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191" s="50" t="str">
        <f t="shared" si="18"/>
        <v>Data is accurate.  Indiana has 1% waiver as noted.</v>
      </c>
      <c r="BA191" s="50"/>
      <c r="BB191" s="50" t="s">
        <v>80</v>
      </c>
      <c r="BC191" s="50" t="s">
        <v>2148</v>
      </c>
      <c r="BD191" s="50"/>
      <c r="BE191" s="50"/>
      <c r="BF191" s="50"/>
      <c r="BG191" s="50" t="s">
        <v>69</v>
      </c>
      <c r="BH191" s="50" t="str">
        <f t="shared" si="24"/>
        <v>1% CWD Alternate Assessment Participation [SCIENCE]: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191" s="50" t="s">
        <v>820</v>
      </c>
      <c r="BJ191" s="50"/>
      <c r="BK191" s="50"/>
      <c r="BL191" s="50"/>
      <c r="BM191" s="50"/>
      <c r="BN191" s="50"/>
      <c r="BO191" s="50"/>
      <c r="BP191" s="50"/>
    </row>
    <row r="192" spans="1:68" s="9" customFormat="1" ht="90" hidden="1">
      <c r="A192" s="13" t="s">
        <v>827</v>
      </c>
      <c r="B192" s="14" t="s">
        <v>45</v>
      </c>
      <c r="C192" s="14" t="s">
        <v>46</v>
      </c>
      <c r="D192" s="14" t="s">
        <v>47</v>
      </c>
      <c r="E192" s="14" t="s">
        <v>828</v>
      </c>
      <c r="F192" s="14" t="s">
        <v>829</v>
      </c>
      <c r="G192" s="13" t="s">
        <v>179</v>
      </c>
      <c r="H192" s="14">
        <v>185</v>
      </c>
      <c r="I192" s="14">
        <v>588</v>
      </c>
      <c r="J192" s="14" t="s">
        <v>73</v>
      </c>
      <c r="K192" s="14" t="s">
        <v>180</v>
      </c>
      <c r="L192" s="14" t="s">
        <v>53</v>
      </c>
      <c r="M192" s="14" t="s">
        <v>54</v>
      </c>
      <c r="N192" s="14"/>
      <c r="O192" s="14"/>
      <c r="P192" s="14" t="s">
        <v>281</v>
      </c>
      <c r="Q192" s="14" t="s">
        <v>56</v>
      </c>
      <c r="R192" s="14" t="s">
        <v>68</v>
      </c>
      <c r="S192" s="14" t="s">
        <v>58</v>
      </c>
      <c r="T192" s="50"/>
      <c r="U192" s="50"/>
      <c r="V192" s="50"/>
      <c r="W192" s="50"/>
      <c r="X192" s="50" t="s">
        <v>830</v>
      </c>
      <c r="Y192" s="26" t="s">
        <v>831</v>
      </c>
      <c r="Z192" s="50"/>
      <c r="AA192" s="50"/>
      <c r="AB192" s="50"/>
      <c r="AC192" s="23"/>
      <c r="AD192" s="23"/>
      <c r="AE192" s="23"/>
      <c r="AF192" s="23"/>
      <c r="AG192" s="23"/>
      <c r="AH192" s="23"/>
      <c r="AI192" s="23"/>
      <c r="AJ192" s="23" t="s">
        <v>61</v>
      </c>
      <c r="AK192" s="23" t="s">
        <v>62</v>
      </c>
      <c r="AL192" s="50"/>
      <c r="AM192" s="50"/>
      <c r="AN192" s="50" t="s">
        <v>2145</v>
      </c>
      <c r="AO192" s="50"/>
      <c r="AP192" s="50"/>
      <c r="AQ192" s="50"/>
      <c r="AR192" s="50"/>
      <c r="AS192" s="50"/>
      <c r="AT192" s="50"/>
      <c r="AU192" s="50"/>
      <c r="AV192" s="50"/>
      <c r="AW192" s="50"/>
      <c r="AY192" s="50">
        <f t="shared" si="17"/>
        <v>0</v>
      </c>
      <c r="AZ192" s="50" t="str">
        <f t="shared" si="18"/>
        <v>Data have been verified as correct. IDOE is working to put more checks in place to be able to accurately track the FCS subgroup to ensure the students are assessed.</v>
      </c>
      <c r="BA192" s="50"/>
      <c r="BB192" s="50" t="s">
        <v>63</v>
      </c>
      <c r="BC192" s="50" t="s">
        <v>58</v>
      </c>
      <c r="BD192" s="50" t="s">
        <v>62</v>
      </c>
      <c r="BE192" s="50"/>
      <c r="BF192" s="50"/>
      <c r="BG192" s="50" t="s">
        <v>69</v>
      </c>
      <c r="BH192" s="50"/>
      <c r="BI192" s="50"/>
      <c r="BJ192" s="50"/>
      <c r="BK192" s="50"/>
      <c r="BL192" s="50"/>
      <c r="BM192" s="50"/>
      <c r="BN192" s="50"/>
      <c r="BO192" s="50"/>
      <c r="BP192" s="50"/>
    </row>
    <row r="193" spans="1:68" s="9" customFormat="1" ht="90" hidden="1">
      <c r="A193" s="13" t="s">
        <v>832</v>
      </c>
      <c r="B193" s="14" t="s">
        <v>45</v>
      </c>
      <c r="C193" s="14" t="s">
        <v>46</v>
      </c>
      <c r="D193" s="14" t="s">
        <v>47</v>
      </c>
      <c r="E193" s="14" t="s">
        <v>828</v>
      </c>
      <c r="F193" s="14" t="s">
        <v>829</v>
      </c>
      <c r="G193" s="13" t="s">
        <v>179</v>
      </c>
      <c r="H193" s="14">
        <v>188</v>
      </c>
      <c r="I193" s="14">
        <v>589</v>
      </c>
      <c r="J193" s="14" t="s">
        <v>73</v>
      </c>
      <c r="K193" s="14" t="s">
        <v>180</v>
      </c>
      <c r="L193" s="14" t="s">
        <v>53</v>
      </c>
      <c r="M193" s="14"/>
      <c r="N193" s="14" t="s">
        <v>54</v>
      </c>
      <c r="O193" s="14"/>
      <c r="P193" s="14" t="s">
        <v>281</v>
      </c>
      <c r="Q193" s="14" t="s">
        <v>56</v>
      </c>
      <c r="R193" s="14" t="s">
        <v>68</v>
      </c>
      <c r="S193" s="14" t="s">
        <v>58</v>
      </c>
      <c r="T193" s="50"/>
      <c r="U193" s="50"/>
      <c r="V193" s="11"/>
      <c r="W193" s="11"/>
      <c r="X193" s="50" t="s">
        <v>833</v>
      </c>
      <c r="Y193" s="26" t="s">
        <v>831</v>
      </c>
      <c r="Z193" s="50"/>
      <c r="AA193" s="50"/>
      <c r="AB193" s="50"/>
      <c r="AC193" s="23"/>
      <c r="AD193" s="23"/>
      <c r="AE193" s="23"/>
      <c r="AF193" s="23"/>
      <c r="AG193" s="23"/>
      <c r="AH193" s="23"/>
      <c r="AI193" s="23"/>
      <c r="AJ193" s="23" t="s">
        <v>61</v>
      </c>
      <c r="AK193" s="23" t="s">
        <v>62</v>
      </c>
      <c r="AL193" s="50"/>
      <c r="AM193" s="50"/>
      <c r="AN193" s="50" t="s">
        <v>2145</v>
      </c>
      <c r="AO193" s="50"/>
      <c r="AP193" s="50"/>
      <c r="AQ193" s="50"/>
      <c r="AR193" s="50"/>
      <c r="AS193" s="50"/>
      <c r="AT193" s="50"/>
      <c r="AU193" s="50"/>
      <c r="AV193" s="50"/>
      <c r="AW193" s="50"/>
      <c r="AY193" s="50">
        <f t="shared" si="17"/>
        <v>0</v>
      </c>
      <c r="AZ193" s="50" t="str">
        <f t="shared" si="18"/>
        <v>Data have been verified as correct. IDOE is working to put more checks in place to be able to accurately track the FCS subgroup to ensure the students are assessed.</v>
      </c>
      <c r="BA193" s="50"/>
      <c r="BB193" s="50" t="s">
        <v>63</v>
      </c>
      <c r="BC193" s="50" t="s">
        <v>58</v>
      </c>
      <c r="BD193" s="50" t="s">
        <v>62</v>
      </c>
      <c r="BE193" s="50"/>
      <c r="BF193" s="50"/>
      <c r="BG193" s="50" t="s">
        <v>69</v>
      </c>
      <c r="BH193" s="50"/>
      <c r="BI193" s="50"/>
      <c r="BJ193" s="50"/>
      <c r="BK193" s="50"/>
      <c r="BL193" s="50"/>
      <c r="BM193" s="50"/>
      <c r="BN193" s="50"/>
      <c r="BO193" s="50"/>
      <c r="BP193" s="50"/>
    </row>
    <row r="194" spans="1:68" s="9" customFormat="1" ht="94.5">
      <c r="A194" s="13" t="s">
        <v>834</v>
      </c>
      <c r="B194" s="14" t="s">
        <v>45</v>
      </c>
      <c r="C194" s="14" t="s">
        <v>46</v>
      </c>
      <c r="D194" s="14" t="s">
        <v>47</v>
      </c>
      <c r="E194" s="14" t="s">
        <v>835</v>
      </c>
      <c r="F194" s="14" t="s">
        <v>836</v>
      </c>
      <c r="G194" s="13" t="s">
        <v>104</v>
      </c>
      <c r="H194" s="14" t="s">
        <v>157</v>
      </c>
      <c r="I194" s="14" t="s">
        <v>158</v>
      </c>
      <c r="J194" s="14" t="s">
        <v>73</v>
      </c>
      <c r="K194" s="14" t="s">
        <v>107</v>
      </c>
      <c r="L194" s="14" t="s">
        <v>53</v>
      </c>
      <c r="M194" s="14" t="s">
        <v>54</v>
      </c>
      <c r="N194" s="14" t="s">
        <v>54</v>
      </c>
      <c r="O194" s="14" t="s">
        <v>54</v>
      </c>
      <c r="P194" s="14" t="s">
        <v>108</v>
      </c>
      <c r="Q194" s="14" t="s">
        <v>108</v>
      </c>
      <c r="R194" s="14" t="s">
        <v>108</v>
      </c>
      <c r="S194" s="14" t="s">
        <v>108</v>
      </c>
      <c r="T194" s="50"/>
      <c r="U194" s="50"/>
      <c r="V194" s="11"/>
      <c r="W194" s="11"/>
      <c r="X194" s="50" t="s">
        <v>109</v>
      </c>
      <c r="Y194" s="26" t="s">
        <v>837</v>
      </c>
      <c r="Z194" s="50"/>
      <c r="AA194" s="50"/>
      <c r="AB194" s="50"/>
      <c r="AC194" s="23" t="s">
        <v>54</v>
      </c>
      <c r="AD194" s="23" t="s">
        <v>54</v>
      </c>
      <c r="AE194" s="23" t="s">
        <v>54</v>
      </c>
      <c r="AF194" s="14" t="s">
        <v>108</v>
      </c>
      <c r="AG194" s="14" t="s">
        <v>108</v>
      </c>
      <c r="AH194" s="14" t="s">
        <v>108</v>
      </c>
      <c r="AI194" s="14" t="s">
        <v>108</v>
      </c>
      <c r="AJ194" s="23" t="s">
        <v>61</v>
      </c>
      <c r="AK194" s="23" t="s">
        <v>101</v>
      </c>
      <c r="AL194" s="50" t="s">
        <v>58</v>
      </c>
      <c r="AM194" s="50" t="s">
        <v>111</v>
      </c>
      <c r="AN194" s="50" t="s">
        <v>54</v>
      </c>
      <c r="AO194" s="50"/>
      <c r="AP194" s="50"/>
      <c r="AQ194" s="50"/>
      <c r="AR194" s="50"/>
      <c r="AS194" s="50"/>
      <c r="AT194" s="50"/>
      <c r="AU194" s="50"/>
      <c r="AV194" s="50"/>
      <c r="AW194" s="50"/>
      <c r="AY194" s="50" t="str">
        <f t="shared" si="17"/>
        <v>A year to year change of more than 200 (count difference) and 10% was identified for at least one subgroup, assessment type, or grade. Please review the CDQR Year to Year tab. Please resubmit SY 2017-18 data or submit a data note to explain why these data are accurate.</v>
      </c>
      <c r="AZ194" s="50" t="str">
        <f t="shared" si="18"/>
        <v xml:space="preserve">Due to working with a new Migrant Data system this year Kansas found an error in the Migrant data, it has been corrected and the data will be resubmitted. </v>
      </c>
      <c r="BA194" s="50"/>
      <c r="BB194" s="50" t="s">
        <v>80</v>
      </c>
      <c r="BC194" s="50"/>
      <c r="BD194" s="50"/>
      <c r="BE194" s="50" t="s">
        <v>112</v>
      </c>
      <c r="BF194" s="50"/>
      <c r="BG194" s="50" t="s">
        <v>58</v>
      </c>
      <c r="BH194" s="50" t="str">
        <f t="shared" ref="BH194:BH196" si="25">IF(BG194="Yes",CONCATENATE(AM194,"
ED Note: State indicated that data were correct as reported."), AM194)</f>
        <v>A year to year change of more than 200 (count difference) and 10% was identified for at least one subgroup, assessment type, or grade. Please review the CDQR Year to Year tab. Please resubmit SY 2017-18 data or submit a data note to explain why these data are accurate.</v>
      </c>
      <c r="BI194" s="51" t="s">
        <v>837</v>
      </c>
      <c r="BJ194" s="50"/>
      <c r="BK194" s="50"/>
      <c r="BL194" s="50"/>
      <c r="BM194" s="50"/>
      <c r="BN194" s="50"/>
      <c r="BO194" s="50"/>
      <c r="BP194" s="50"/>
    </row>
    <row r="195" spans="1:68" s="9" customFormat="1" ht="90">
      <c r="A195" s="13" t="s">
        <v>839</v>
      </c>
      <c r="B195" s="14" t="s">
        <v>45</v>
      </c>
      <c r="C195" s="14" t="s">
        <v>46</v>
      </c>
      <c r="D195" s="14" t="s">
        <v>47</v>
      </c>
      <c r="E195" s="14" t="s">
        <v>835</v>
      </c>
      <c r="F195" s="14" t="s">
        <v>836</v>
      </c>
      <c r="G195" s="13" t="s">
        <v>118</v>
      </c>
      <c r="H195" s="14" t="s">
        <v>840</v>
      </c>
      <c r="I195" s="14" t="s">
        <v>841</v>
      </c>
      <c r="J195" s="14" t="s">
        <v>73</v>
      </c>
      <c r="K195" s="14" t="s">
        <v>121</v>
      </c>
      <c r="L195" s="14" t="s">
        <v>53</v>
      </c>
      <c r="M195" s="14"/>
      <c r="N195" s="14" t="s">
        <v>54</v>
      </c>
      <c r="O195" s="14" t="s">
        <v>54</v>
      </c>
      <c r="P195" s="14" t="s">
        <v>108</v>
      </c>
      <c r="Q195" s="14" t="s">
        <v>108</v>
      </c>
      <c r="R195" s="14" t="s">
        <v>108</v>
      </c>
      <c r="S195" s="14" t="s">
        <v>108</v>
      </c>
      <c r="T195" s="50"/>
      <c r="U195" s="50"/>
      <c r="V195" s="11"/>
      <c r="W195" s="11"/>
      <c r="X195" s="50" t="s">
        <v>164</v>
      </c>
      <c r="Y195" s="26" t="s">
        <v>842</v>
      </c>
      <c r="Z195" s="50"/>
      <c r="AA195" s="50"/>
      <c r="AB195" s="50"/>
      <c r="AC195" s="23"/>
      <c r="AD195" s="23" t="s">
        <v>54</v>
      </c>
      <c r="AE195" s="23" t="s">
        <v>54</v>
      </c>
      <c r="AF195" s="14" t="s">
        <v>108</v>
      </c>
      <c r="AG195" s="14" t="s">
        <v>108</v>
      </c>
      <c r="AH195" s="14" t="s">
        <v>108</v>
      </c>
      <c r="AI195" s="14" t="s">
        <v>108</v>
      </c>
      <c r="AJ195" s="23" t="s">
        <v>61</v>
      </c>
      <c r="AK195" s="23" t="s">
        <v>101</v>
      </c>
      <c r="AL195" s="50"/>
      <c r="AM195" s="50" t="s">
        <v>166</v>
      </c>
      <c r="AN195" s="50" t="s">
        <v>54</v>
      </c>
      <c r="AO195" s="50"/>
      <c r="AP195" s="50"/>
      <c r="AQ195" s="50"/>
      <c r="AR195" s="50"/>
      <c r="AS195" s="50"/>
      <c r="AT195" s="50"/>
      <c r="AU195" s="50"/>
      <c r="AV195" s="50"/>
      <c r="AW195" s="50"/>
      <c r="AY195" s="50" t="str">
        <f t="shared" si="17"/>
        <v>A year to year participation rate change of more than 4% was identified for at least one subgroup, assessment type, or grade. Please review the CDQR Year to Year tab. Please resubmit SY 2017-18 data or submit a data note to explain why these data are accurate.</v>
      </c>
      <c r="AZ195" s="50" t="str">
        <f t="shared" si="18"/>
        <v>Kansas works with our LEA's each year to encourage the participation of all students in all subgroups. Data is correct as submitted.</v>
      </c>
      <c r="BA195" s="50"/>
      <c r="BB195" s="50" t="s">
        <v>80</v>
      </c>
      <c r="BC195" s="50"/>
      <c r="BD195" s="50"/>
      <c r="BE195" s="50" t="s">
        <v>112</v>
      </c>
      <c r="BF195" s="50"/>
      <c r="BG195" s="50" t="s">
        <v>58</v>
      </c>
      <c r="BH195" s="50" t="str">
        <f t="shared" si="25"/>
        <v>A year to year participation rate change of more than 4% was identified for at least one subgroup, assessment type, or grade. Please review the CDQR Year to Year tab. Please resubmit SY 2017-18 data or submit a data note to explain why these data are accurate.</v>
      </c>
      <c r="BI195" s="50" t="s">
        <v>842</v>
      </c>
      <c r="BJ195" s="50"/>
      <c r="BK195" s="50"/>
      <c r="BL195" s="50"/>
      <c r="BM195" s="50"/>
      <c r="BN195" s="50"/>
      <c r="BO195" s="50"/>
      <c r="BP195" s="50"/>
    </row>
    <row r="196" spans="1:68" s="9" customFormat="1" ht="135">
      <c r="A196" s="13" t="s">
        <v>843</v>
      </c>
      <c r="B196" s="14" t="s">
        <v>45</v>
      </c>
      <c r="C196" s="14" t="s">
        <v>46</v>
      </c>
      <c r="D196" s="14" t="s">
        <v>47</v>
      </c>
      <c r="E196" s="14" t="s">
        <v>835</v>
      </c>
      <c r="F196" s="14" t="s">
        <v>836</v>
      </c>
      <c r="G196" s="13" t="s">
        <v>127</v>
      </c>
      <c r="H196" s="14" t="s">
        <v>128</v>
      </c>
      <c r="I196" s="14" t="s">
        <v>129</v>
      </c>
      <c r="J196" s="14" t="s">
        <v>51</v>
      </c>
      <c r="K196" s="14" t="s">
        <v>130</v>
      </c>
      <c r="L196" s="14" t="s">
        <v>53</v>
      </c>
      <c r="M196" s="14"/>
      <c r="N196" s="14"/>
      <c r="O196" s="14"/>
      <c r="P196" s="14"/>
      <c r="Q196" s="14"/>
      <c r="R196" s="14"/>
      <c r="S196" s="14"/>
      <c r="T196" s="49"/>
      <c r="U196" s="49"/>
      <c r="V196" s="49"/>
      <c r="W196" s="49"/>
      <c r="X196" s="49"/>
      <c r="Y196" s="26" t="s">
        <v>64</v>
      </c>
      <c r="Z196" s="49"/>
      <c r="AA196" s="49"/>
      <c r="AB196" s="49"/>
      <c r="AC196" s="14"/>
      <c r="AD196" s="14" t="s">
        <v>54</v>
      </c>
      <c r="AE196" s="14"/>
      <c r="AF196" s="14" t="s">
        <v>274</v>
      </c>
      <c r="AG196" s="14" t="s">
        <v>133</v>
      </c>
      <c r="AH196" s="14" t="s">
        <v>133</v>
      </c>
      <c r="AI196" s="14"/>
      <c r="AJ196" s="14" t="s">
        <v>61</v>
      </c>
      <c r="AK196" s="14" t="s">
        <v>78</v>
      </c>
      <c r="AL196" s="49"/>
      <c r="AM196" s="50" t="s">
        <v>844</v>
      </c>
      <c r="AN196" s="50"/>
      <c r="AO196" s="50"/>
      <c r="AP196" s="49"/>
      <c r="AQ196" s="49"/>
      <c r="AR196" s="49"/>
      <c r="AS196" s="49"/>
      <c r="AT196" s="49"/>
      <c r="AU196" s="49"/>
      <c r="AV196" s="49"/>
      <c r="AW196" s="49"/>
      <c r="AY196" s="50" t="str">
        <f t="shared" ref="AY196:AY259" si="26">AM196</f>
        <v>Across file comparison: The SEA number of students in the MIG subgroup who took an assessment and received a valid score for GRADE ALL and ALL assessment type does not equal the number of students who participated in the assessment. The Grand Total discrepancy is 80 students, or -5.20%. Similar discrepancies exist at the LEA and School levels. Please revise data and resubmit or explain in a data note why these data are accurate.</v>
      </c>
      <c r="AZ196" s="50" t="str">
        <f t="shared" ref="AZ196:AZ259" si="27">Y196</f>
        <v/>
      </c>
      <c r="BA196" s="50"/>
      <c r="BB196" s="50" t="s">
        <v>80</v>
      </c>
      <c r="BC196" s="50"/>
      <c r="BD196" s="50"/>
      <c r="BE196" s="50" t="s">
        <v>82</v>
      </c>
      <c r="BF196" s="50" t="s">
        <v>82</v>
      </c>
      <c r="BG196" s="50"/>
      <c r="BH196" s="50" t="str">
        <f t="shared" si="25"/>
        <v>Across file comparison: The SEA number of students in the MIG subgroup who took an assessment and received a valid score for GRADE ALL and ALL assessment type does not equal the number of students who participated in the assessment. The Grand Total discrepancy is 80 students, or -5.20%. Similar discrepancies exist at the LEA and School levels. Please revise data and resubmit or explain in a data note why these data are accurate.</v>
      </c>
      <c r="BI196" s="50"/>
      <c r="BJ196" s="50"/>
      <c r="BK196" s="50"/>
      <c r="BL196" s="50"/>
      <c r="BM196" s="50"/>
      <c r="BN196" s="50"/>
      <c r="BO196" s="50"/>
      <c r="BP196" s="50"/>
    </row>
    <row r="197" spans="1:68" s="9" customFormat="1" ht="90" hidden="1">
      <c r="A197" s="13" t="s">
        <v>845</v>
      </c>
      <c r="B197" s="14" t="s">
        <v>45</v>
      </c>
      <c r="C197" s="14" t="s">
        <v>46</v>
      </c>
      <c r="D197" s="14" t="s">
        <v>47</v>
      </c>
      <c r="E197" s="14" t="s">
        <v>835</v>
      </c>
      <c r="F197" s="14" t="s">
        <v>836</v>
      </c>
      <c r="G197" s="13" t="s">
        <v>179</v>
      </c>
      <c r="H197" s="14">
        <v>188</v>
      </c>
      <c r="I197" s="14">
        <v>589</v>
      </c>
      <c r="J197" s="14" t="s">
        <v>73</v>
      </c>
      <c r="K197" s="14" t="s">
        <v>180</v>
      </c>
      <c r="L197" s="14" t="s">
        <v>53</v>
      </c>
      <c r="M197" s="14"/>
      <c r="N197" s="14" t="s">
        <v>54</v>
      </c>
      <c r="O197" s="14"/>
      <c r="P197" s="14" t="s">
        <v>274</v>
      </c>
      <c r="Q197" s="14" t="s">
        <v>56</v>
      </c>
      <c r="R197" s="14" t="s">
        <v>68</v>
      </c>
      <c r="S197" s="14" t="s">
        <v>58</v>
      </c>
      <c r="T197" s="50"/>
      <c r="U197" s="50"/>
      <c r="V197" s="11"/>
      <c r="W197" s="11"/>
      <c r="X197" s="50" t="s">
        <v>846</v>
      </c>
      <c r="Y197" s="26" t="s">
        <v>847</v>
      </c>
      <c r="Z197" s="50"/>
      <c r="AA197" s="50"/>
      <c r="AB197" s="50"/>
      <c r="AC197" s="23"/>
      <c r="AD197" s="23"/>
      <c r="AE197" s="23"/>
      <c r="AF197" s="23"/>
      <c r="AG197" s="23"/>
      <c r="AH197" s="23"/>
      <c r="AI197" s="23"/>
      <c r="AJ197" s="23" t="s">
        <v>61</v>
      </c>
      <c r="AK197" s="23" t="s">
        <v>62</v>
      </c>
      <c r="AL197" s="50"/>
      <c r="AM197" s="50"/>
      <c r="AN197" s="50" t="s">
        <v>2145</v>
      </c>
      <c r="AO197" s="50"/>
      <c r="AP197" s="50"/>
      <c r="AQ197" s="50"/>
      <c r="AR197" s="50"/>
      <c r="AS197" s="50"/>
      <c r="AT197" s="50"/>
      <c r="AU197" s="50"/>
      <c r="AV197" s="50"/>
      <c r="AW197" s="50"/>
      <c r="AY197" s="50">
        <f t="shared" si="26"/>
        <v>0</v>
      </c>
      <c r="AZ197" s="50" t="str">
        <f t="shared" si="27"/>
        <v>The Migrant data has been corrected for file 188 and has been resubmitted.</v>
      </c>
      <c r="BA197" s="50"/>
      <c r="BB197" s="50" t="s">
        <v>63</v>
      </c>
      <c r="BC197" s="50" t="s">
        <v>58</v>
      </c>
      <c r="BD197" s="50" t="s">
        <v>62</v>
      </c>
      <c r="BE197" s="50"/>
      <c r="BF197" s="50"/>
      <c r="BG197" s="50"/>
      <c r="BH197" s="50"/>
      <c r="BI197" s="50"/>
      <c r="BJ197" s="50"/>
      <c r="BK197" s="50"/>
      <c r="BL197" s="50"/>
      <c r="BM197" s="50"/>
      <c r="BN197" s="50"/>
      <c r="BO197" s="50"/>
      <c r="BP197" s="50"/>
    </row>
    <row r="198" spans="1:68" s="9" customFormat="1" ht="330">
      <c r="A198" s="13" t="s">
        <v>848</v>
      </c>
      <c r="B198" s="14" t="s">
        <v>45</v>
      </c>
      <c r="C198" s="14" t="s">
        <v>46</v>
      </c>
      <c r="D198" s="14" t="s">
        <v>47</v>
      </c>
      <c r="E198" s="14" t="s">
        <v>835</v>
      </c>
      <c r="F198" s="14" t="s">
        <v>836</v>
      </c>
      <c r="G198" s="17" t="s">
        <v>136</v>
      </c>
      <c r="H198" s="18">
        <v>185</v>
      </c>
      <c r="I198" s="14">
        <v>588</v>
      </c>
      <c r="J198" s="14" t="s">
        <v>73</v>
      </c>
      <c r="K198" s="14" t="s">
        <v>137</v>
      </c>
      <c r="L198" s="14" t="s">
        <v>53</v>
      </c>
      <c r="M198" s="14" t="s">
        <v>54</v>
      </c>
      <c r="N198" s="14"/>
      <c r="O198" s="14"/>
      <c r="P198" s="14" t="s">
        <v>55</v>
      </c>
      <c r="Q198" s="14" t="s">
        <v>56</v>
      </c>
      <c r="R198" s="14" t="s">
        <v>140</v>
      </c>
      <c r="S198" s="14" t="s">
        <v>58</v>
      </c>
      <c r="T198" s="50"/>
      <c r="U198" s="50"/>
      <c r="V198" s="11"/>
      <c r="W198" s="11"/>
      <c r="X198" s="50" t="s">
        <v>850</v>
      </c>
      <c r="Y198" s="26" t="s">
        <v>851</v>
      </c>
      <c r="Z198" s="50"/>
      <c r="AA198" s="50"/>
      <c r="AB198" s="50"/>
      <c r="AC198" s="23" t="s">
        <v>54</v>
      </c>
      <c r="AD198" s="23"/>
      <c r="AE198" s="23"/>
      <c r="AF198" s="14" t="s">
        <v>139</v>
      </c>
      <c r="AG198" s="14" t="s">
        <v>133</v>
      </c>
      <c r="AH198" s="14" t="s">
        <v>140</v>
      </c>
      <c r="AI198" s="14" t="s">
        <v>141</v>
      </c>
      <c r="AJ198" s="23" t="s">
        <v>61</v>
      </c>
      <c r="AK198" s="23" t="s">
        <v>101</v>
      </c>
      <c r="AL198" s="50" t="s">
        <v>69</v>
      </c>
      <c r="AM198" s="50" t="s">
        <v>850</v>
      </c>
      <c r="AN198" s="50" t="s">
        <v>54</v>
      </c>
      <c r="AO198" s="50"/>
      <c r="AP198" s="50"/>
      <c r="AQ198" s="50"/>
      <c r="AR198" s="50"/>
      <c r="AS198" s="50"/>
      <c r="AT198" s="50"/>
      <c r="AU198" s="50"/>
      <c r="AV198" s="50"/>
      <c r="AW198" s="50"/>
      <c r="AY198" s="50" t="str">
        <f t="shared" si="26"/>
        <v xml:space="preserve">1% CWD Alternate Assessment Participation [MATHEMATICS]: Students with Disabilities (IDEA) (CWD) taking the alternate assessment based on alternate achievement standards (ALTPARTALTACH) make up 1.16%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198" s="50" t="str">
        <f t="shared" si="27"/>
        <v xml:space="preserve">For the school year 2017-2018, the alternate assessment participation rate exceeded one percent for the State of Kansas. The staff at the Kansas State Department of Education has been encouraging school districts to use the State’s alternate assessment participation guidelines as well as using alternate assessment results as guidance for alternate assessment participation decisions moving forward. The Kansas State Department of Education has recently updated the guidance for alternate assessment participation including a flow chart for alternate assessment participation, clarification on learning characteristics and educational considerations for this population and a definition for significant cognitive disabilities. This guidance regarding alternate assessment participation from the Kansas State Department of Education has been provided to school districts in webinars, conferences, meetings, e-mails and phone calls. </v>
      </c>
      <c r="BA198" s="50"/>
      <c r="BB198" s="50" t="s">
        <v>80</v>
      </c>
      <c r="BC198" s="50"/>
      <c r="BD198" s="50"/>
      <c r="BE198" s="50"/>
      <c r="BF198" s="50"/>
      <c r="BG198" s="50" t="s">
        <v>58</v>
      </c>
      <c r="BH198" s="50" t="str">
        <f t="shared" ref="BH198:BH203" si="28">IF(BG198="Yes",CONCATENATE(AM198,"
ED Note: State indicated that data were correct as reported."), AM198)</f>
        <v xml:space="preserve">1% CWD Alternate Assessment Participation [MATHEMATICS]: Students with Disabilities (IDEA) (CWD) taking the alternate assessment based on alternate achievement standards (ALTPARTALTACH) make up 1.16%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BI198" s="50" t="s">
        <v>852</v>
      </c>
      <c r="BJ198" s="50"/>
      <c r="BK198" s="50"/>
      <c r="BL198" s="50"/>
      <c r="BM198" s="50"/>
      <c r="BN198" s="50"/>
      <c r="BO198" s="50"/>
      <c r="BP198" s="50"/>
    </row>
    <row r="199" spans="1:68" s="9" customFormat="1" ht="330">
      <c r="A199" s="13" t="s">
        <v>853</v>
      </c>
      <c r="B199" s="14" t="s">
        <v>45</v>
      </c>
      <c r="C199" s="14" t="s">
        <v>46</v>
      </c>
      <c r="D199" s="14" t="s">
        <v>47</v>
      </c>
      <c r="E199" s="14" t="s">
        <v>835</v>
      </c>
      <c r="F199" s="14" t="s">
        <v>836</v>
      </c>
      <c r="G199" s="17" t="s">
        <v>136</v>
      </c>
      <c r="H199" s="18">
        <v>188</v>
      </c>
      <c r="I199" s="14">
        <v>589</v>
      </c>
      <c r="J199" s="14" t="s">
        <v>73</v>
      </c>
      <c r="K199" s="14" t="s">
        <v>137</v>
      </c>
      <c r="L199" s="14" t="s">
        <v>53</v>
      </c>
      <c r="M199" s="14"/>
      <c r="N199" s="14" t="s">
        <v>54</v>
      </c>
      <c r="O199" s="14"/>
      <c r="P199" s="14" t="s">
        <v>55</v>
      </c>
      <c r="Q199" s="14" t="s">
        <v>56</v>
      </c>
      <c r="R199" s="14" t="s">
        <v>140</v>
      </c>
      <c r="S199" s="14" t="s">
        <v>58</v>
      </c>
      <c r="T199" s="50"/>
      <c r="U199" s="50"/>
      <c r="V199" s="11"/>
      <c r="W199" s="11"/>
      <c r="X199" s="50" t="s">
        <v>854</v>
      </c>
      <c r="Y199" s="26" t="s">
        <v>851</v>
      </c>
      <c r="Z199" s="50"/>
      <c r="AA199" s="50"/>
      <c r="AB199" s="50"/>
      <c r="AC199" s="23"/>
      <c r="AD199" s="23" t="s">
        <v>54</v>
      </c>
      <c r="AE199" s="23"/>
      <c r="AF199" s="14" t="s">
        <v>139</v>
      </c>
      <c r="AG199" s="14" t="s">
        <v>133</v>
      </c>
      <c r="AH199" s="14" t="s">
        <v>140</v>
      </c>
      <c r="AI199" s="14" t="s">
        <v>141</v>
      </c>
      <c r="AJ199" s="23" t="s">
        <v>61</v>
      </c>
      <c r="AK199" s="23" t="s">
        <v>101</v>
      </c>
      <c r="AL199" s="50" t="s">
        <v>69</v>
      </c>
      <c r="AM199" s="50" t="s">
        <v>854</v>
      </c>
      <c r="AN199" s="50" t="s">
        <v>54</v>
      </c>
      <c r="AO199" s="50"/>
      <c r="AP199" s="50"/>
      <c r="AQ199" s="50"/>
      <c r="AR199" s="50"/>
      <c r="AS199" s="50"/>
      <c r="AT199" s="50"/>
      <c r="AU199" s="50"/>
      <c r="AV199" s="50"/>
      <c r="AW199" s="50"/>
      <c r="AY199" s="50" t="str">
        <f t="shared" si="26"/>
        <v xml:space="preserve">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199" s="50" t="str">
        <f t="shared" si="27"/>
        <v xml:space="preserve">For the school year 2017-2018, the alternate assessment participation rate exceeded one percent for the State of Kansas. The staff at the Kansas State Department of Education has been encouraging school districts to use the State’s alternate assessment participation guidelines as well as using alternate assessment results as guidance for alternate assessment participation decisions moving forward. The Kansas State Department of Education has recently updated the guidance for alternate assessment participation including a flow chart for alternate assessment participation, clarification on learning characteristics and educational considerations for this population and a definition for significant cognitive disabilities. This guidance regarding alternate assessment participation from the Kansas State Department of Education has been provided to school districts in webinars, conferences, meetings, e-mails and phone calls. </v>
      </c>
      <c r="BA199" s="50"/>
      <c r="BB199" s="50" t="s">
        <v>80</v>
      </c>
      <c r="BC199" s="50"/>
      <c r="BD199" s="50"/>
      <c r="BE199" s="50"/>
      <c r="BF199" s="50"/>
      <c r="BG199" s="50" t="s">
        <v>58</v>
      </c>
      <c r="BH199" s="50" t="str">
        <f t="shared" si="28"/>
        <v xml:space="preserve">1% CWD Alternate Assessment Participation [READING/LANGUAGE ARTS]: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BI199" s="50" t="s">
        <v>852</v>
      </c>
      <c r="BJ199" s="50"/>
      <c r="BK199" s="50"/>
      <c r="BL199" s="50"/>
      <c r="BM199" s="50"/>
      <c r="BN199" s="50"/>
      <c r="BO199" s="50"/>
      <c r="BP199" s="50"/>
    </row>
    <row r="200" spans="1:68" s="9" customFormat="1" ht="165">
      <c r="A200" s="13" t="s">
        <v>855</v>
      </c>
      <c r="B200" s="14" t="s">
        <v>45</v>
      </c>
      <c r="C200" s="14" t="s">
        <v>46</v>
      </c>
      <c r="D200" s="14" t="s">
        <v>47</v>
      </c>
      <c r="E200" s="14" t="s">
        <v>835</v>
      </c>
      <c r="F200" s="14" t="s">
        <v>836</v>
      </c>
      <c r="G200" s="17" t="s">
        <v>136</v>
      </c>
      <c r="H200" s="18">
        <v>189</v>
      </c>
      <c r="I200" s="14">
        <v>590</v>
      </c>
      <c r="J200" s="14" t="s">
        <v>73</v>
      </c>
      <c r="K200" s="14" t="s">
        <v>137</v>
      </c>
      <c r="L200" s="14" t="s">
        <v>53</v>
      </c>
      <c r="M200" s="14"/>
      <c r="N200" s="14"/>
      <c r="O200" s="14"/>
      <c r="P200" s="14"/>
      <c r="Q200" s="14"/>
      <c r="R200" s="14"/>
      <c r="S200" s="14"/>
      <c r="T200" s="49"/>
      <c r="U200" s="49"/>
      <c r="V200" s="20"/>
      <c r="W200" s="20"/>
      <c r="X200" s="20"/>
      <c r="Y200" s="26" t="s">
        <v>64</v>
      </c>
      <c r="Z200" s="49"/>
      <c r="AA200" s="49"/>
      <c r="AB200" s="49"/>
      <c r="AC200" s="14"/>
      <c r="AD200" s="14"/>
      <c r="AE200" s="14" t="s">
        <v>54</v>
      </c>
      <c r="AF200" s="14" t="s">
        <v>139</v>
      </c>
      <c r="AG200" s="14" t="s">
        <v>133</v>
      </c>
      <c r="AH200" s="14" t="s">
        <v>140</v>
      </c>
      <c r="AI200" s="14" t="s">
        <v>141</v>
      </c>
      <c r="AJ200" s="14" t="s">
        <v>61</v>
      </c>
      <c r="AK200" s="14" t="s">
        <v>78</v>
      </c>
      <c r="AL200" s="14" t="s">
        <v>53</v>
      </c>
      <c r="AM200" s="11" t="s">
        <v>856</v>
      </c>
      <c r="AN200" s="11" t="s">
        <v>54</v>
      </c>
      <c r="AO200" s="11"/>
      <c r="AP200" s="49"/>
      <c r="AQ200" s="49"/>
      <c r="AR200" s="49"/>
      <c r="AS200" s="49"/>
      <c r="AT200" s="49"/>
      <c r="AU200" s="49"/>
      <c r="AV200" s="49"/>
      <c r="AW200" s="49"/>
      <c r="AY200" s="50" t="str">
        <f t="shared" si="26"/>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200" s="50" t="str">
        <f t="shared" si="27"/>
        <v/>
      </c>
      <c r="BA200" s="50"/>
      <c r="BB200" s="50" t="s">
        <v>80</v>
      </c>
      <c r="BC200" s="50" t="s">
        <v>2148</v>
      </c>
      <c r="BD200" s="50"/>
      <c r="BE200" s="50" t="s">
        <v>82</v>
      </c>
      <c r="BF200" s="50" t="s">
        <v>82</v>
      </c>
      <c r="BG200" s="50"/>
      <c r="BH200" s="50" t="str">
        <f t="shared" si="28"/>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BI200" s="50"/>
      <c r="BJ200" s="50"/>
      <c r="BK200" s="50"/>
      <c r="BL200" s="50"/>
      <c r="BM200" s="50"/>
      <c r="BN200" s="50"/>
      <c r="BO200" s="50"/>
      <c r="BP200" s="50"/>
    </row>
    <row r="201" spans="1:68" s="9" customFormat="1" ht="135">
      <c r="A201" s="13" t="s">
        <v>861</v>
      </c>
      <c r="B201" s="14" t="s">
        <v>45</v>
      </c>
      <c r="C201" s="14" t="s">
        <v>46</v>
      </c>
      <c r="D201" s="14" t="s">
        <v>47</v>
      </c>
      <c r="E201" s="14" t="s">
        <v>862</v>
      </c>
      <c r="F201" s="14" t="s">
        <v>863</v>
      </c>
      <c r="G201" s="13" t="s">
        <v>104</v>
      </c>
      <c r="H201" s="14" t="s">
        <v>157</v>
      </c>
      <c r="I201" s="14" t="s">
        <v>158</v>
      </c>
      <c r="J201" s="14" t="s">
        <v>73</v>
      </c>
      <c r="K201" s="14" t="s">
        <v>107</v>
      </c>
      <c r="L201" s="14" t="s">
        <v>53</v>
      </c>
      <c r="M201" s="14" t="s">
        <v>54</v>
      </c>
      <c r="N201" s="14" t="s">
        <v>54</v>
      </c>
      <c r="O201" s="14" t="s">
        <v>54</v>
      </c>
      <c r="P201" s="14" t="s">
        <v>108</v>
      </c>
      <c r="Q201" s="14" t="s">
        <v>108</v>
      </c>
      <c r="R201" s="14" t="s">
        <v>108</v>
      </c>
      <c r="S201" s="14" t="s">
        <v>108</v>
      </c>
      <c r="T201" s="50"/>
      <c r="U201" s="50"/>
      <c r="V201" s="11"/>
      <c r="W201" s="11"/>
      <c r="X201" s="50" t="s">
        <v>159</v>
      </c>
      <c r="Y201" s="26" t="s">
        <v>864</v>
      </c>
      <c r="Z201" s="50"/>
      <c r="AA201" s="50"/>
      <c r="AB201" s="50"/>
      <c r="AC201" s="23" t="s">
        <v>54</v>
      </c>
      <c r="AD201" s="23" t="s">
        <v>54</v>
      </c>
      <c r="AE201" s="23" t="s">
        <v>54</v>
      </c>
      <c r="AF201" s="14" t="s">
        <v>108</v>
      </c>
      <c r="AG201" s="14" t="s">
        <v>108</v>
      </c>
      <c r="AH201" s="14" t="s">
        <v>108</v>
      </c>
      <c r="AI201" s="14" t="s">
        <v>108</v>
      </c>
      <c r="AJ201" s="23" t="s">
        <v>185</v>
      </c>
      <c r="AK201" s="23" t="s">
        <v>101</v>
      </c>
      <c r="AL201" s="44" t="s">
        <v>2154</v>
      </c>
      <c r="AM201" s="50" t="s">
        <v>161</v>
      </c>
      <c r="AN201" s="50" t="s">
        <v>54</v>
      </c>
      <c r="AO201" s="50"/>
      <c r="AP201" s="50"/>
      <c r="AQ201" s="50"/>
      <c r="AR201" s="50"/>
      <c r="AS201" s="50"/>
      <c r="AT201" s="50"/>
      <c r="AU201" s="50"/>
      <c r="AV201" s="50"/>
      <c r="AW201" s="50"/>
      <c r="AY201" s="50" t="str">
        <f t="shared" si="26"/>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201" s="50" t="str">
        <f t="shared" si="27"/>
        <v>Data is accurate</v>
      </c>
      <c r="BA201" s="50"/>
      <c r="BB201" s="50" t="s">
        <v>80</v>
      </c>
      <c r="BC201" s="50"/>
      <c r="BD201" s="50"/>
      <c r="BE201" s="50" t="s">
        <v>112</v>
      </c>
      <c r="BF201" s="50"/>
      <c r="BG201" s="50" t="s">
        <v>69</v>
      </c>
      <c r="BH201" s="50" t="str">
        <f t="shared" si="28"/>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BI201" s="51" t="s">
        <v>864</v>
      </c>
      <c r="BJ201" s="50"/>
      <c r="BK201" s="50"/>
      <c r="BL201" s="50"/>
      <c r="BM201" s="50"/>
      <c r="BN201" s="50"/>
      <c r="BO201" s="50"/>
      <c r="BP201" s="50"/>
    </row>
    <row r="202" spans="1:68" s="9" customFormat="1" ht="120">
      <c r="A202" s="13" t="s">
        <v>865</v>
      </c>
      <c r="B202" s="14" t="s">
        <v>45</v>
      </c>
      <c r="C202" s="14" t="s">
        <v>46</v>
      </c>
      <c r="D202" s="14" t="s">
        <v>47</v>
      </c>
      <c r="E202" s="14" t="s">
        <v>862</v>
      </c>
      <c r="F202" s="14" t="s">
        <v>863</v>
      </c>
      <c r="G202" s="13" t="s">
        <v>118</v>
      </c>
      <c r="H202" s="14" t="s">
        <v>380</v>
      </c>
      <c r="I202" s="14" t="s">
        <v>381</v>
      </c>
      <c r="J202" s="14" t="s">
        <v>73</v>
      </c>
      <c r="K202" s="14" t="s">
        <v>121</v>
      </c>
      <c r="L202" s="14" t="s">
        <v>53</v>
      </c>
      <c r="M202" s="14"/>
      <c r="N202" s="14"/>
      <c r="O202" s="14" t="s">
        <v>54</v>
      </c>
      <c r="P202" s="14" t="s">
        <v>108</v>
      </c>
      <c r="Q202" s="14" t="s">
        <v>108</v>
      </c>
      <c r="R202" s="14" t="s">
        <v>108</v>
      </c>
      <c r="S202" s="14" t="s">
        <v>108</v>
      </c>
      <c r="T202" s="50"/>
      <c r="U202" s="50"/>
      <c r="V202" s="50"/>
      <c r="W202" s="50"/>
      <c r="X202" s="50" t="s">
        <v>212</v>
      </c>
      <c r="Y202" s="26" t="s">
        <v>866</v>
      </c>
      <c r="Z202" s="50"/>
      <c r="AA202" s="50"/>
      <c r="AB202" s="50"/>
      <c r="AC202" s="23"/>
      <c r="AD202" s="23"/>
      <c r="AE202" s="23" t="s">
        <v>54</v>
      </c>
      <c r="AF202" s="14" t="s">
        <v>108</v>
      </c>
      <c r="AG202" s="14" t="s">
        <v>108</v>
      </c>
      <c r="AH202" s="14" t="s">
        <v>108</v>
      </c>
      <c r="AI202" s="14" t="s">
        <v>108</v>
      </c>
      <c r="AJ202" s="23" t="s">
        <v>185</v>
      </c>
      <c r="AK202" s="23" t="s">
        <v>101</v>
      </c>
      <c r="AL202" s="50"/>
      <c r="AM202" s="50" t="s">
        <v>214</v>
      </c>
      <c r="AN202" s="50" t="s">
        <v>54</v>
      </c>
      <c r="AO202" s="50"/>
      <c r="AP202" s="50"/>
      <c r="AQ202" s="50"/>
      <c r="AR202" s="50"/>
      <c r="AS202" s="50"/>
      <c r="AT202" s="50"/>
      <c r="AU202" s="50"/>
      <c r="AV202" s="50"/>
      <c r="AW202" s="50"/>
      <c r="AY202" s="50" t="str">
        <f t="shared" si="26"/>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202" s="50" t="str">
        <f t="shared" si="27"/>
        <v>Data is accurate. In 2016-17, Science was only submitted for alternative assessment (all grades) and End of Course (HS). In 2017-18, Science was a full field test and reported.</v>
      </c>
      <c r="BA202" s="50"/>
      <c r="BB202" s="50" t="s">
        <v>80</v>
      </c>
      <c r="BC202" s="50" t="s">
        <v>2148</v>
      </c>
      <c r="BD202" s="50"/>
      <c r="BE202" s="50" t="s">
        <v>112</v>
      </c>
      <c r="BF202" s="50"/>
      <c r="BG202" s="50" t="s">
        <v>69</v>
      </c>
      <c r="BH202" s="50" t="str">
        <f t="shared" si="28"/>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ED Note: State indicated that data were correct as reported.</v>
      </c>
      <c r="BI202" s="50" t="s">
        <v>867</v>
      </c>
      <c r="BJ202" s="50"/>
      <c r="BK202" s="50"/>
      <c r="BL202" s="50"/>
      <c r="BM202" s="50"/>
      <c r="BN202" s="50"/>
      <c r="BO202" s="50"/>
      <c r="BP202" s="50"/>
    </row>
    <row r="203" spans="1:68" s="9" customFormat="1" ht="165">
      <c r="A203" s="13" t="s">
        <v>868</v>
      </c>
      <c r="B203" s="14" t="s">
        <v>45</v>
      </c>
      <c r="C203" s="14" t="s">
        <v>46</v>
      </c>
      <c r="D203" s="14" t="s">
        <v>47</v>
      </c>
      <c r="E203" s="14" t="s">
        <v>862</v>
      </c>
      <c r="F203" s="14" t="s">
        <v>863</v>
      </c>
      <c r="G203" s="13" t="s">
        <v>127</v>
      </c>
      <c r="H203" s="14" t="s">
        <v>128</v>
      </c>
      <c r="I203" s="14" t="s">
        <v>129</v>
      </c>
      <c r="J203" s="14" t="s">
        <v>51</v>
      </c>
      <c r="K203" s="14" t="s">
        <v>130</v>
      </c>
      <c r="L203" s="14" t="s">
        <v>53</v>
      </c>
      <c r="M203" s="14"/>
      <c r="N203" s="14" t="s">
        <v>54</v>
      </c>
      <c r="O203" s="14"/>
      <c r="P203" s="14" t="s">
        <v>131</v>
      </c>
      <c r="Q203" s="14" t="s">
        <v>869</v>
      </c>
      <c r="R203" s="14" t="s">
        <v>133</v>
      </c>
      <c r="S203" s="14" t="s">
        <v>58</v>
      </c>
      <c r="T203" s="50"/>
      <c r="U203" s="50"/>
      <c r="V203" s="11"/>
      <c r="W203" s="11"/>
      <c r="X203" s="50" t="s">
        <v>870</v>
      </c>
      <c r="Y203" s="26" t="s">
        <v>871</v>
      </c>
      <c r="Z203" s="50"/>
      <c r="AA203" s="50"/>
      <c r="AB203" s="50"/>
      <c r="AC203" s="23"/>
      <c r="AD203" s="23" t="s">
        <v>54</v>
      </c>
      <c r="AE203" s="23"/>
      <c r="AF203" s="14" t="s">
        <v>131</v>
      </c>
      <c r="AG203" s="14" t="s">
        <v>869</v>
      </c>
      <c r="AH203" s="14" t="s">
        <v>133</v>
      </c>
      <c r="AI203" s="14" t="s">
        <v>58</v>
      </c>
      <c r="AJ203" s="23" t="s">
        <v>185</v>
      </c>
      <c r="AK203" s="23" t="s">
        <v>101</v>
      </c>
      <c r="AL203" s="50"/>
      <c r="AM203" s="50" t="s">
        <v>870</v>
      </c>
      <c r="AN203" s="50"/>
      <c r="AO203" s="50"/>
      <c r="AP203" s="50"/>
      <c r="AQ203" s="50"/>
      <c r="AR203" s="50"/>
      <c r="AS203" s="50"/>
      <c r="AT203" s="50"/>
      <c r="AU203" s="50"/>
      <c r="AV203" s="50"/>
      <c r="AW203" s="50"/>
      <c r="AY203" s="50" t="str">
        <f t="shared" si="26"/>
        <v>Across file comparison: The SEA number of students in the LEP subgroup who took an assessment and received a valid score for GRADES ALL, 5, 6, 7, 8 and all assessment types does not equal the number of students in the LEP subgroup who participated in the assessment. The Grand Total discrepancy is -697 students, or -6%. 
Similar discrepancies exist at the LEA and School levels. Please revise data and resubmit or explain in a data note why these data are accurate.</v>
      </c>
      <c r="AZ203" s="50" t="str">
        <f t="shared" si="27"/>
        <v>Data is accurate. Students can be directly accountable to a district or state based upon accountability rules.</v>
      </c>
      <c r="BA203" s="50"/>
      <c r="BB203" s="50" t="s">
        <v>80</v>
      </c>
      <c r="BC203" s="50"/>
      <c r="BD203" s="50"/>
      <c r="BE203" s="50"/>
      <c r="BF203" s="50"/>
      <c r="BG203" s="50" t="s">
        <v>69</v>
      </c>
      <c r="BH203" s="50" t="str">
        <f t="shared" si="28"/>
        <v>Across file comparison: The SEA number of students in the LEP subgroup who took an assessment and received a valid score for GRADES ALL, 5, 6, 7, 8 and all assessment types does not equal the number of students in the LEP subgroup who participated in the assessment. The Grand Total discrepancy is -697 students, or -6%. 
Similar discrepancies exist at the LEA and School levels. Please revise data and resubmit or explain in a data note why these data are accurate.
ED Note: State indicated that data were correct as reported.</v>
      </c>
      <c r="BI203" s="50" t="s">
        <v>871</v>
      </c>
      <c r="BJ203" s="50"/>
      <c r="BK203" s="50"/>
      <c r="BL203" s="50"/>
      <c r="BM203" s="50"/>
      <c r="BN203" s="50"/>
      <c r="BO203" s="50"/>
      <c r="BP203" s="50"/>
    </row>
    <row r="204" spans="1:68" s="9" customFormat="1" ht="90" hidden="1">
      <c r="A204" s="13" t="s">
        <v>873</v>
      </c>
      <c r="B204" s="14" t="s">
        <v>45</v>
      </c>
      <c r="C204" s="14" t="s">
        <v>46</v>
      </c>
      <c r="D204" s="14" t="s">
        <v>47</v>
      </c>
      <c r="E204" s="14" t="s">
        <v>862</v>
      </c>
      <c r="F204" s="14" t="s">
        <v>863</v>
      </c>
      <c r="G204" s="13" t="s">
        <v>179</v>
      </c>
      <c r="H204" s="14">
        <v>185</v>
      </c>
      <c r="I204" s="14">
        <v>588</v>
      </c>
      <c r="J204" s="14" t="s">
        <v>73</v>
      </c>
      <c r="K204" s="14" t="s">
        <v>180</v>
      </c>
      <c r="L204" s="14" t="s">
        <v>53</v>
      </c>
      <c r="M204" s="14" t="s">
        <v>54</v>
      </c>
      <c r="N204" s="14"/>
      <c r="O204" s="14"/>
      <c r="P204" s="14" t="s">
        <v>281</v>
      </c>
      <c r="Q204" s="14" t="s">
        <v>56</v>
      </c>
      <c r="R204" s="14" t="s">
        <v>68</v>
      </c>
      <c r="S204" s="14" t="s">
        <v>58</v>
      </c>
      <c r="T204" s="50"/>
      <c r="U204" s="50"/>
      <c r="V204" s="11"/>
      <c r="W204" s="11"/>
      <c r="X204" s="50" t="s">
        <v>874</v>
      </c>
      <c r="Y204" s="26" t="s">
        <v>875</v>
      </c>
      <c r="Z204" s="50"/>
      <c r="AA204" s="50"/>
      <c r="AB204" s="50"/>
      <c r="AC204" s="23"/>
      <c r="AD204" s="23"/>
      <c r="AE204" s="23"/>
      <c r="AF204" s="23"/>
      <c r="AG204" s="23"/>
      <c r="AH204" s="23"/>
      <c r="AI204" s="23"/>
      <c r="AJ204" s="23" t="s">
        <v>61</v>
      </c>
      <c r="AK204" s="23" t="s">
        <v>62</v>
      </c>
      <c r="AL204" s="50"/>
      <c r="AM204" s="50"/>
      <c r="AN204" s="50" t="s">
        <v>2145</v>
      </c>
      <c r="AO204" s="50"/>
      <c r="AP204" s="50"/>
      <c r="AQ204" s="50"/>
      <c r="AR204" s="50"/>
      <c r="AS204" s="50"/>
      <c r="AT204" s="50"/>
      <c r="AU204" s="50"/>
      <c r="AV204" s="50"/>
      <c r="AW204" s="50"/>
      <c r="AY204" s="50">
        <f t="shared" si="26"/>
        <v>0</v>
      </c>
      <c r="AZ204" s="50" t="str">
        <f t="shared" si="27"/>
        <v>Data is accurate. You are counting a 115 medically exempt students against our participation rate.</v>
      </c>
      <c r="BA204" s="50"/>
      <c r="BB204" s="50" t="s">
        <v>63</v>
      </c>
      <c r="BC204" s="50" t="s">
        <v>58</v>
      </c>
      <c r="BD204" s="50" t="s">
        <v>62</v>
      </c>
      <c r="BE204" s="50"/>
      <c r="BF204" s="50"/>
      <c r="BG204" s="50" t="s">
        <v>69</v>
      </c>
      <c r="BH204" s="50"/>
      <c r="BI204" s="50"/>
      <c r="BJ204" s="50"/>
      <c r="BK204" s="50"/>
      <c r="BL204" s="50"/>
      <c r="BM204" s="50"/>
      <c r="BN204" s="50"/>
      <c r="BO204" s="50"/>
      <c r="BP204" s="50"/>
    </row>
    <row r="205" spans="1:68" s="9" customFormat="1" ht="90" hidden="1">
      <c r="A205" s="13" t="s">
        <v>876</v>
      </c>
      <c r="B205" s="14" t="s">
        <v>45</v>
      </c>
      <c r="C205" s="14" t="s">
        <v>46</v>
      </c>
      <c r="D205" s="14" t="s">
        <v>47</v>
      </c>
      <c r="E205" s="14" t="s">
        <v>862</v>
      </c>
      <c r="F205" s="14" t="s">
        <v>863</v>
      </c>
      <c r="G205" s="13" t="s">
        <v>179</v>
      </c>
      <c r="H205" s="14">
        <v>188</v>
      </c>
      <c r="I205" s="14">
        <v>589</v>
      </c>
      <c r="J205" s="14" t="s">
        <v>73</v>
      </c>
      <c r="K205" s="14" t="s">
        <v>180</v>
      </c>
      <c r="L205" s="14" t="s">
        <v>53</v>
      </c>
      <c r="M205" s="14"/>
      <c r="N205" s="14" t="s">
        <v>54</v>
      </c>
      <c r="O205" s="14"/>
      <c r="P205" s="14" t="s">
        <v>281</v>
      </c>
      <c r="Q205" s="14" t="s">
        <v>56</v>
      </c>
      <c r="R205" s="14" t="s">
        <v>68</v>
      </c>
      <c r="S205" s="14" t="s">
        <v>58</v>
      </c>
      <c r="T205" s="50"/>
      <c r="U205" s="50"/>
      <c r="V205" s="11"/>
      <c r="W205" s="11"/>
      <c r="X205" s="50" t="s">
        <v>877</v>
      </c>
      <c r="Y205" s="26" t="s">
        <v>878</v>
      </c>
      <c r="Z205" s="50"/>
      <c r="AA205" s="50"/>
      <c r="AB205" s="50"/>
      <c r="AC205" s="23"/>
      <c r="AD205" s="23"/>
      <c r="AE205" s="23"/>
      <c r="AF205" s="23"/>
      <c r="AG205" s="23"/>
      <c r="AH205" s="23"/>
      <c r="AI205" s="23"/>
      <c r="AJ205" s="23" t="s">
        <v>61</v>
      </c>
      <c r="AK205" s="23" t="s">
        <v>62</v>
      </c>
      <c r="AL205" s="50"/>
      <c r="AM205" s="50"/>
      <c r="AN205" s="50" t="s">
        <v>2145</v>
      </c>
      <c r="AO205" s="50"/>
      <c r="AP205" s="50"/>
      <c r="AQ205" s="50"/>
      <c r="AR205" s="50"/>
      <c r="AS205" s="50"/>
      <c r="AT205" s="50"/>
      <c r="AU205" s="50"/>
      <c r="AV205" s="50"/>
      <c r="AW205" s="50"/>
      <c r="AY205" s="50">
        <f t="shared" si="26"/>
        <v>0</v>
      </c>
      <c r="AZ205" s="50" t="str">
        <f t="shared" si="27"/>
        <v>Data is accurate. You are counting a 114 medically exempt students against our participation rate.</v>
      </c>
      <c r="BA205" s="50"/>
      <c r="BB205" s="50" t="s">
        <v>63</v>
      </c>
      <c r="BC205" s="50" t="s">
        <v>58</v>
      </c>
      <c r="BD205" s="50" t="s">
        <v>62</v>
      </c>
      <c r="BE205" s="50"/>
      <c r="BF205" s="50"/>
      <c r="BG205" s="50" t="s">
        <v>69</v>
      </c>
      <c r="BH205" s="50"/>
      <c r="BI205" s="50"/>
      <c r="BJ205" s="50"/>
      <c r="BK205" s="50"/>
      <c r="BL205" s="50"/>
      <c r="BM205" s="50"/>
      <c r="BN205" s="50"/>
      <c r="BO205" s="50"/>
      <c r="BP205" s="50"/>
    </row>
    <row r="206" spans="1:68" s="9" customFormat="1" ht="195">
      <c r="A206" s="13" t="s">
        <v>879</v>
      </c>
      <c r="B206" s="14" t="s">
        <v>45</v>
      </c>
      <c r="C206" s="14" t="s">
        <v>46</v>
      </c>
      <c r="D206" s="14" t="s">
        <v>47</v>
      </c>
      <c r="E206" s="14" t="s">
        <v>862</v>
      </c>
      <c r="F206" s="14" t="s">
        <v>863</v>
      </c>
      <c r="G206" s="17" t="s">
        <v>136</v>
      </c>
      <c r="H206" s="18">
        <v>185</v>
      </c>
      <c r="I206" s="14">
        <v>588</v>
      </c>
      <c r="J206" s="14" t="s">
        <v>73</v>
      </c>
      <c r="K206" s="14" t="s">
        <v>137</v>
      </c>
      <c r="L206" s="14" t="s">
        <v>53</v>
      </c>
      <c r="M206" s="14" t="s">
        <v>54</v>
      </c>
      <c r="N206" s="14"/>
      <c r="O206" s="14"/>
      <c r="P206" s="14" t="s">
        <v>55</v>
      </c>
      <c r="Q206" s="14" t="s">
        <v>56</v>
      </c>
      <c r="R206" s="14" t="s">
        <v>140</v>
      </c>
      <c r="S206" s="14" t="s">
        <v>58</v>
      </c>
      <c r="T206" s="50"/>
      <c r="U206" s="50"/>
      <c r="V206" s="11"/>
      <c r="W206" s="11"/>
      <c r="X206" s="50" t="s">
        <v>880</v>
      </c>
      <c r="Y206" s="26" t="s">
        <v>881</v>
      </c>
      <c r="Z206" s="50"/>
      <c r="AA206" s="50"/>
      <c r="AB206" s="50"/>
      <c r="AC206" s="23" t="s">
        <v>54</v>
      </c>
      <c r="AD206" s="23"/>
      <c r="AE206" s="23"/>
      <c r="AF206" s="14" t="s">
        <v>139</v>
      </c>
      <c r="AG206" s="14" t="s">
        <v>133</v>
      </c>
      <c r="AH206" s="14" t="s">
        <v>140</v>
      </c>
      <c r="AI206" s="14" t="s">
        <v>141</v>
      </c>
      <c r="AJ206" s="23" t="s">
        <v>185</v>
      </c>
      <c r="AK206" s="23" t="s">
        <v>101</v>
      </c>
      <c r="AL206" s="44" t="s">
        <v>2154</v>
      </c>
      <c r="AM206" s="50" t="s">
        <v>880</v>
      </c>
      <c r="AN206" s="50" t="s">
        <v>54</v>
      </c>
      <c r="AO206" s="50"/>
      <c r="AP206" s="50"/>
      <c r="AQ206" s="50"/>
      <c r="AR206" s="50"/>
      <c r="AS206" s="50"/>
      <c r="AT206" s="50"/>
      <c r="AU206" s="50"/>
      <c r="AV206" s="50"/>
      <c r="AW206" s="50"/>
      <c r="AY206" s="50" t="str">
        <f t="shared" si="26"/>
        <v xml:space="preserve">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206" s="50" t="str">
        <f t="shared" si="27"/>
        <v xml:space="preserve">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v>
      </c>
      <c r="BA206" s="50"/>
      <c r="BB206" s="50" t="s">
        <v>80</v>
      </c>
      <c r="BC206" s="50"/>
      <c r="BD206" s="50"/>
      <c r="BE206" s="50"/>
      <c r="BF206" s="50"/>
      <c r="BG206" s="50" t="s">
        <v>69</v>
      </c>
      <c r="BH206" s="50" t="str">
        <f t="shared" ref="BH206:BH208" si="29">IF(BG206="Yes",CONCATENATE(AM206,"
ED Note: State indicated that data were correct as reported."), AM206)</f>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BI206" s="51" t="s">
        <v>881</v>
      </c>
      <c r="BJ206" s="50"/>
      <c r="BK206" s="50"/>
      <c r="BL206" s="50"/>
      <c r="BM206" s="50"/>
      <c r="BN206" s="50"/>
      <c r="BO206" s="50"/>
      <c r="BP206" s="50"/>
    </row>
    <row r="207" spans="1:68" s="9" customFormat="1" ht="195">
      <c r="A207" s="13" t="s">
        <v>882</v>
      </c>
      <c r="B207" s="14" t="s">
        <v>45</v>
      </c>
      <c r="C207" s="14" t="s">
        <v>46</v>
      </c>
      <c r="D207" s="14" t="s">
        <v>47</v>
      </c>
      <c r="E207" s="14" t="s">
        <v>862</v>
      </c>
      <c r="F207" s="14" t="s">
        <v>863</v>
      </c>
      <c r="G207" s="17" t="s">
        <v>136</v>
      </c>
      <c r="H207" s="18">
        <v>188</v>
      </c>
      <c r="I207" s="14">
        <v>589</v>
      </c>
      <c r="J207" s="14" t="s">
        <v>73</v>
      </c>
      <c r="K207" s="14" t="s">
        <v>137</v>
      </c>
      <c r="L207" s="14" t="s">
        <v>53</v>
      </c>
      <c r="M207" s="14"/>
      <c r="N207" s="14" t="s">
        <v>54</v>
      </c>
      <c r="O207" s="14"/>
      <c r="P207" s="14" t="s">
        <v>55</v>
      </c>
      <c r="Q207" s="14" t="s">
        <v>56</v>
      </c>
      <c r="R207" s="14" t="s">
        <v>140</v>
      </c>
      <c r="S207" s="14" t="s">
        <v>58</v>
      </c>
      <c r="T207" s="50"/>
      <c r="U207" s="50"/>
      <c r="V207" s="11"/>
      <c r="W207" s="11"/>
      <c r="X207" s="50" t="s">
        <v>883</v>
      </c>
      <c r="Y207" s="26" t="s">
        <v>881</v>
      </c>
      <c r="Z207" s="50"/>
      <c r="AA207" s="50"/>
      <c r="AB207" s="50"/>
      <c r="AC207" s="23"/>
      <c r="AD207" s="23" t="s">
        <v>54</v>
      </c>
      <c r="AE207" s="23"/>
      <c r="AF207" s="14" t="s">
        <v>139</v>
      </c>
      <c r="AG207" s="14" t="s">
        <v>133</v>
      </c>
      <c r="AH207" s="14" t="s">
        <v>140</v>
      </c>
      <c r="AI207" s="14" t="s">
        <v>141</v>
      </c>
      <c r="AJ207" s="23" t="s">
        <v>185</v>
      </c>
      <c r="AK207" s="23" t="s">
        <v>101</v>
      </c>
      <c r="AL207" s="44" t="s">
        <v>2154</v>
      </c>
      <c r="AM207" s="50" t="s">
        <v>883</v>
      </c>
      <c r="AN207" s="50" t="s">
        <v>54</v>
      </c>
      <c r="AO207" s="50"/>
      <c r="AP207" s="50"/>
      <c r="AQ207" s="50"/>
      <c r="AR207" s="50"/>
      <c r="AS207" s="50"/>
      <c r="AT207" s="50"/>
      <c r="AU207" s="50"/>
      <c r="AV207" s="50"/>
      <c r="AW207" s="50"/>
      <c r="AY207" s="50" t="str">
        <f t="shared" si="26"/>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207" s="50" t="str">
        <f t="shared" si="27"/>
        <v xml:space="preserve">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v>
      </c>
      <c r="BA207" s="50"/>
      <c r="BB207" s="50" t="s">
        <v>80</v>
      </c>
      <c r="BC207" s="50"/>
      <c r="BD207" s="50"/>
      <c r="BE207" s="50"/>
      <c r="BF207" s="50"/>
      <c r="BG207" s="50" t="s">
        <v>69</v>
      </c>
      <c r="BH207" s="50" t="str">
        <f t="shared" si="29"/>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BI207" s="51" t="s">
        <v>881</v>
      </c>
      <c r="BJ207" s="50"/>
      <c r="BK207" s="50"/>
      <c r="BL207" s="50"/>
      <c r="BM207" s="50"/>
      <c r="BN207" s="50"/>
      <c r="BO207" s="50"/>
      <c r="BP207" s="50"/>
    </row>
    <row r="208" spans="1:68" s="9" customFormat="1" ht="195">
      <c r="A208" s="13" t="s">
        <v>884</v>
      </c>
      <c r="B208" s="14" t="s">
        <v>45</v>
      </c>
      <c r="C208" s="14" t="s">
        <v>46</v>
      </c>
      <c r="D208" s="14" t="s">
        <v>47</v>
      </c>
      <c r="E208" s="14" t="s">
        <v>862</v>
      </c>
      <c r="F208" s="14" t="s">
        <v>863</v>
      </c>
      <c r="G208" s="17" t="s">
        <v>136</v>
      </c>
      <c r="H208" s="18">
        <v>189</v>
      </c>
      <c r="I208" s="14">
        <v>590</v>
      </c>
      <c r="J208" s="14" t="s">
        <v>73</v>
      </c>
      <c r="K208" s="14" t="s">
        <v>137</v>
      </c>
      <c r="L208" s="14" t="s">
        <v>53</v>
      </c>
      <c r="M208" s="14"/>
      <c r="N208" s="14"/>
      <c r="O208" s="14" t="s">
        <v>54</v>
      </c>
      <c r="P208" s="14" t="s">
        <v>55</v>
      </c>
      <c r="Q208" s="14" t="s">
        <v>56</v>
      </c>
      <c r="R208" s="14" t="s">
        <v>140</v>
      </c>
      <c r="S208" s="14" t="s">
        <v>58</v>
      </c>
      <c r="T208" s="50"/>
      <c r="U208" s="50"/>
      <c r="V208" s="11"/>
      <c r="W208" s="11"/>
      <c r="X208" s="50" t="s">
        <v>886</v>
      </c>
      <c r="Y208" s="26" t="s">
        <v>881</v>
      </c>
      <c r="Z208" s="50"/>
      <c r="AA208" s="50"/>
      <c r="AB208" s="50"/>
      <c r="AC208" s="23"/>
      <c r="AD208" s="23"/>
      <c r="AE208" s="23" t="s">
        <v>54</v>
      </c>
      <c r="AF208" s="14" t="s">
        <v>139</v>
      </c>
      <c r="AG208" s="14" t="s">
        <v>133</v>
      </c>
      <c r="AH208" s="14" t="s">
        <v>140</v>
      </c>
      <c r="AI208" s="14" t="s">
        <v>141</v>
      </c>
      <c r="AJ208" s="23" t="s">
        <v>185</v>
      </c>
      <c r="AK208" s="23" t="s">
        <v>101</v>
      </c>
      <c r="AL208" s="50" t="s">
        <v>69</v>
      </c>
      <c r="AM208" s="50" t="s">
        <v>886</v>
      </c>
      <c r="AN208" s="50" t="s">
        <v>54</v>
      </c>
      <c r="AO208" s="50"/>
      <c r="AP208" s="50"/>
      <c r="AQ208" s="50"/>
      <c r="AR208" s="50"/>
      <c r="AS208" s="50"/>
      <c r="AT208" s="50"/>
      <c r="AU208" s="50"/>
      <c r="AV208" s="50"/>
      <c r="AW208" s="50"/>
      <c r="AY208" s="50" t="str">
        <f t="shared" si="26"/>
        <v>1% CWD Alternate Assessment Participation [SCIENCE]: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208" s="50" t="str">
        <f t="shared" si="27"/>
        <v xml:space="preserve">Data is accurate. And a filed and received a waiver for all subject areas. Copies of the waiver request and waiver approval can be found on the Kentucky Alternate Assessment Participation Waiver page of the KDE website. https://education.ky.gov/specialed/excep/instresources/Pages/Kentucky-Alternate-Assessment-Participation-Waiver-.aspx </v>
      </c>
      <c r="BA208" s="50"/>
      <c r="BB208" s="50" t="s">
        <v>80</v>
      </c>
      <c r="BC208" s="50" t="s">
        <v>2148</v>
      </c>
      <c r="BD208" s="50"/>
      <c r="BE208" s="50"/>
      <c r="BF208" s="50"/>
      <c r="BG208" s="50" t="s">
        <v>69</v>
      </c>
      <c r="BH208" s="50" t="str">
        <f t="shared" si="29"/>
        <v>1% CWD Alternate Assessment Participation [SCIENCE]: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BI208" s="50" t="s">
        <v>881</v>
      </c>
      <c r="BJ208" s="50"/>
      <c r="BK208" s="50"/>
      <c r="BL208" s="50"/>
      <c r="BM208" s="50"/>
      <c r="BN208" s="50"/>
      <c r="BO208" s="50"/>
      <c r="BP208" s="50"/>
    </row>
    <row r="209" spans="1:68" s="9" customFormat="1" ht="75" hidden="1">
      <c r="A209" s="13" t="s">
        <v>888</v>
      </c>
      <c r="B209" s="14" t="s">
        <v>45</v>
      </c>
      <c r="C209" s="14" t="s">
        <v>46</v>
      </c>
      <c r="D209" s="14" t="s">
        <v>47</v>
      </c>
      <c r="E209" s="14" t="s">
        <v>889</v>
      </c>
      <c r="F209" s="14" t="s">
        <v>890</v>
      </c>
      <c r="G209" s="13" t="s">
        <v>72</v>
      </c>
      <c r="H209" s="14">
        <v>178</v>
      </c>
      <c r="I209" s="14">
        <v>584</v>
      </c>
      <c r="J209" s="14" t="s">
        <v>73</v>
      </c>
      <c r="K209" s="14" t="s">
        <v>74</v>
      </c>
      <c r="L209" s="14" t="s">
        <v>891</v>
      </c>
      <c r="M209" s="14"/>
      <c r="N209" s="14" t="s">
        <v>54</v>
      </c>
      <c r="O209" s="14"/>
      <c r="P209" s="14" t="s">
        <v>53</v>
      </c>
      <c r="Q209" s="14" t="s">
        <v>733</v>
      </c>
      <c r="R209" s="14" t="s">
        <v>140</v>
      </c>
      <c r="S209" s="14" t="s">
        <v>58</v>
      </c>
      <c r="T209" s="50"/>
      <c r="U209" s="50"/>
      <c r="V209" s="11"/>
      <c r="W209" s="11"/>
      <c r="X209" s="50" t="s">
        <v>892</v>
      </c>
      <c r="Y209" s="26" t="s">
        <v>893</v>
      </c>
      <c r="Z209" s="50"/>
      <c r="AA209" s="50"/>
      <c r="AB209" s="50"/>
      <c r="AC209" s="14"/>
      <c r="AD209" s="14"/>
      <c r="AE209" s="23"/>
      <c r="AF209" s="14"/>
      <c r="AG209" s="23"/>
      <c r="AH209" s="23"/>
      <c r="AI209" s="23"/>
      <c r="AJ209" s="23" t="s">
        <v>61</v>
      </c>
      <c r="AK209" s="23" t="s">
        <v>62</v>
      </c>
      <c r="AL209" s="50"/>
      <c r="AM209" s="50"/>
      <c r="AN209" s="50" t="s">
        <v>2145</v>
      </c>
      <c r="AO209" s="50"/>
      <c r="AP209" s="50"/>
      <c r="AQ209" s="50"/>
      <c r="AR209" s="50"/>
      <c r="AS209" s="50"/>
      <c r="AT209" s="50"/>
      <c r="AU209" s="50"/>
      <c r="AV209" s="50"/>
      <c r="AW209" s="50"/>
      <c r="AY209" s="50">
        <f t="shared" si="26"/>
        <v>0</v>
      </c>
      <c r="AZ209" s="50" t="str">
        <f t="shared" si="27"/>
        <v>LEAP Connect ELA/math Grades 3-8 is a 4-level test.</v>
      </c>
      <c r="BA209" s="50"/>
      <c r="BB209" s="50" t="s">
        <v>63</v>
      </c>
      <c r="BC209" s="50" t="s">
        <v>58</v>
      </c>
      <c r="BD209" s="50" t="s">
        <v>62</v>
      </c>
      <c r="BE209" s="50"/>
      <c r="BF209" s="50"/>
      <c r="BG209" s="50"/>
      <c r="BH209" s="50"/>
      <c r="BI209" s="50"/>
      <c r="BJ209" s="50"/>
      <c r="BK209" s="50"/>
      <c r="BL209" s="50"/>
      <c r="BM209" s="50"/>
      <c r="BN209" s="50"/>
      <c r="BO209" s="50"/>
      <c r="BP209" s="50"/>
    </row>
    <row r="210" spans="1:68" s="9" customFormat="1" ht="120">
      <c r="A210" s="13" t="s">
        <v>894</v>
      </c>
      <c r="B210" s="14" t="s">
        <v>45</v>
      </c>
      <c r="C210" s="14" t="s">
        <v>46</v>
      </c>
      <c r="D210" s="14" t="s">
        <v>47</v>
      </c>
      <c r="E210" s="14" t="s">
        <v>889</v>
      </c>
      <c r="F210" s="14" t="s">
        <v>890</v>
      </c>
      <c r="G210" s="13" t="s">
        <v>72</v>
      </c>
      <c r="H210" s="14">
        <v>179</v>
      </c>
      <c r="I210" s="14">
        <v>585</v>
      </c>
      <c r="J210" s="14" t="s">
        <v>73</v>
      </c>
      <c r="K210" s="14" t="s">
        <v>74</v>
      </c>
      <c r="L210" s="14" t="s">
        <v>269</v>
      </c>
      <c r="M210" s="14"/>
      <c r="N210" s="14"/>
      <c r="O210" s="14" t="s">
        <v>54</v>
      </c>
      <c r="P210" s="14" t="s">
        <v>53</v>
      </c>
      <c r="Q210" s="14" t="s">
        <v>733</v>
      </c>
      <c r="R210" s="14" t="s">
        <v>478</v>
      </c>
      <c r="S210" s="14" t="s">
        <v>58</v>
      </c>
      <c r="T210" s="50"/>
      <c r="U210" s="50"/>
      <c r="V210" s="11"/>
      <c r="W210" s="11"/>
      <c r="X210" s="50" t="s">
        <v>895</v>
      </c>
      <c r="Y210" s="26" t="s">
        <v>896</v>
      </c>
      <c r="Z210" s="50"/>
      <c r="AA210" s="50"/>
      <c r="AB210" s="50"/>
      <c r="AC210" s="23"/>
      <c r="AD210" s="23"/>
      <c r="AE210" s="14" t="s">
        <v>54</v>
      </c>
      <c r="AF210" s="14" t="s">
        <v>53</v>
      </c>
      <c r="AG210" s="23" t="s">
        <v>733</v>
      </c>
      <c r="AH210" s="23" t="s">
        <v>478</v>
      </c>
      <c r="AI210" s="23"/>
      <c r="AJ210" s="23" t="s">
        <v>61</v>
      </c>
      <c r="AK210" s="23" t="s">
        <v>101</v>
      </c>
      <c r="AL210" s="50"/>
      <c r="AM210" s="50" t="s">
        <v>895</v>
      </c>
      <c r="AN210" s="50" t="s">
        <v>2156</v>
      </c>
      <c r="AO210" s="50"/>
      <c r="AP210" s="50"/>
      <c r="AQ210" s="50"/>
      <c r="AR210" s="50"/>
      <c r="AS210" s="50"/>
      <c r="AT210" s="50"/>
      <c r="AU210" s="50"/>
      <c r="AV210" s="50"/>
      <c r="AW210" s="50"/>
      <c r="AY210" s="50" t="str">
        <f t="shared" si="26"/>
        <v>Achievement metadata - [SCIENCE]: Achievement data (FS 179) submitted for REGASSWACC, REGASSWOACC [PERF LEVEL 1-5] for GRADES 3, 4, 5, 6, 7, 8; however, EMAPS assessment metadata does not include these GRADES 3-8/REGASSWACC/PERF LEVEL 1-5 and GRADES 3-8/REGASSWOACC/PERF LEVEL 1-5 combinations. Please resubmit metadata and/or data to ensure consistency.</v>
      </c>
      <c r="AZ210" s="50" t="str">
        <f t="shared" si="27"/>
        <v>LA original data show that it does not have REGASSWACC or REGASSWOACC for Grades 3-8.</v>
      </c>
      <c r="BA210" s="50"/>
      <c r="BB210" s="50" t="s">
        <v>80</v>
      </c>
      <c r="BC210" s="50" t="s">
        <v>2148</v>
      </c>
      <c r="BD210" s="50" t="s">
        <v>81</v>
      </c>
      <c r="BE210" s="50"/>
      <c r="BF210" s="50"/>
      <c r="BG210" s="50" t="s">
        <v>58</v>
      </c>
      <c r="BH210" s="50" t="str">
        <f t="shared" ref="BH210:BH217" si="30">IF(BG210="Yes",CONCATENATE(AM210,"
ED Note: State indicated that data were correct as reported."), AM210)</f>
        <v>Achievement metadata - [SCIENCE]: Achievement data (FS 179) submitted for REGASSWACC, REGASSWOACC [PERF LEVEL 1-5] for GRADES 3, 4, 5, 6, 7, 8; however, EMAPS assessment metadata does not include these GRADES 3-8/REGASSWACC/PERF LEVEL 1-5 and GRADES 3-8/REGASSWOACC/PERF LEVEL 1-5 combinations. Please resubmit metadata and/or data to ensure consistency.</v>
      </c>
      <c r="BI210" s="50" t="s">
        <v>896</v>
      </c>
      <c r="BJ210" s="50"/>
      <c r="BK210" s="50"/>
      <c r="BL210" s="50"/>
      <c r="BM210" s="50"/>
      <c r="BN210" s="50"/>
      <c r="BO210" s="50"/>
      <c r="BP210" s="50"/>
    </row>
    <row r="211" spans="1:68" s="9" customFormat="1" ht="105">
      <c r="A211" s="13" t="s">
        <v>897</v>
      </c>
      <c r="B211" s="14" t="s">
        <v>45</v>
      </c>
      <c r="C211" s="14" t="s">
        <v>46</v>
      </c>
      <c r="D211" s="14" t="s">
        <v>47</v>
      </c>
      <c r="E211" s="14" t="s">
        <v>889</v>
      </c>
      <c r="F211" s="14" t="s">
        <v>890</v>
      </c>
      <c r="G211" s="13" t="s">
        <v>88</v>
      </c>
      <c r="H211" s="16">
        <v>189</v>
      </c>
      <c r="I211" s="14">
        <v>590</v>
      </c>
      <c r="J211" s="14" t="s">
        <v>73</v>
      </c>
      <c r="K211" s="14" t="s">
        <v>74</v>
      </c>
      <c r="L211" s="14" t="s">
        <v>269</v>
      </c>
      <c r="M211" s="14"/>
      <c r="N211" s="14"/>
      <c r="O211" s="14" t="s">
        <v>54</v>
      </c>
      <c r="P211" s="14" t="s">
        <v>53</v>
      </c>
      <c r="Q211" s="14" t="s">
        <v>733</v>
      </c>
      <c r="R211" s="14" t="s">
        <v>478</v>
      </c>
      <c r="S211" s="14" t="s">
        <v>58</v>
      </c>
      <c r="T211" s="50"/>
      <c r="U211" s="50"/>
      <c r="V211" s="11"/>
      <c r="W211" s="11"/>
      <c r="X211" s="50" t="s">
        <v>898</v>
      </c>
      <c r="Y211" s="26" t="s">
        <v>899</v>
      </c>
      <c r="Z211" s="50"/>
      <c r="AA211" s="50"/>
      <c r="AB211" s="50"/>
      <c r="AC211" s="23"/>
      <c r="AD211" s="23"/>
      <c r="AE211" s="14" t="s">
        <v>54</v>
      </c>
      <c r="AF211" s="14" t="s">
        <v>53</v>
      </c>
      <c r="AG211" s="23" t="s">
        <v>900</v>
      </c>
      <c r="AH211" s="23" t="s">
        <v>478</v>
      </c>
      <c r="AI211" s="23"/>
      <c r="AJ211" s="23" t="s">
        <v>61</v>
      </c>
      <c r="AK211" s="23" t="s">
        <v>101</v>
      </c>
      <c r="AL211" s="50"/>
      <c r="AM211" s="50" t="s">
        <v>898</v>
      </c>
      <c r="AN211" s="50"/>
      <c r="AO211" s="50"/>
      <c r="AP211" s="50"/>
      <c r="AQ211" s="50"/>
      <c r="AR211" s="50"/>
      <c r="AS211" s="50"/>
      <c r="AT211" s="50"/>
      <c r="AU211" s="50"/>
      <c r="AV211" s="50"/>
      <c r="AW211" s="50"/>
      <c r="AY211" s="50" t="str">
        <f t="shared" si="26"/>
        <v>Participation metadata - [SCIENCE]: No Participation data (FS 189) submitted for REGPARTWACC, REGPARTWOACC for GRADES 3, 4, 5, 6, 7, 8; however, EMAPS assessment metadata indicated GRADES 3-8/REGPARTWACC, REGPARTWOACC would be submitted. Please resubmit metadata and/or data to ensure consistency.</v>
      </c>
      <c r="AZ211" s="50" t="str">
        <f t="shared" si="27"/>
        <v>LA original data show that it does not have REGPARTWACC or REGPARTWOACC for Grades 3-8.</v>
      </c>
      <c r="BA211" s="50"/>
      <c r="BB211" s="50" t="s">
        <v>80</v>
      </c>
      <c r="BC211" s="50" t="s">
        <v>2148</v>
      </c>
      <c r="BD211" s="50" t="s">
        <v>81</v>
      </c>
      <c r="BE211" s="50"/>
      <c r="BF211" s="50"/>
      <c r="BG211" s="50" t="s">
        <v>58</v>
      </c>
      <c r="BH211" s="50" t="str">
        <f t="shared" si="30"/>
        <v>Participation metadata - [SCIENCE]: No Participation data (FS 189) submitted for REGPARTWACC, REGPARTWOACC for GRADES 3, 4, 5, 6, 7, 8; however, EMAPS assessment metadata indicated GRADES 3-8/REGPARTWACC, REGPARTWOACC would be submitted. Please resubmit metadata and/or data to ensure consistency.</v>
      </c>
      <c r="BI211" s="50" t="s">
        <v>899</v>
      </c>
      <c r="BJ211" s="50"/>
      <c r="BK211" s="50"/>
      <c r="BL211" s="50"/>
      <c r="BM211" s="50"/>
      <c r="BN211" s="50"/>
      <c r="BO211" s="50"/>
      <c r="BP211" s="50"/>
    </row>
    <row r="212" spans="1:68" s="9" customFormat="1" ht="120">
      <c r="A212" s="13" t="s">
        <v>901</v>
      </c>
      <c r="B212" s="14" t="s">
        <v>45</v>
      </c>
      <c r="C212" s="14" t="s">
        <v>46</v>
      </c>
      <c r="D212" s="14" t="s">
        <v>47</v>
      </c>
      <c r="E212" s="14" t="s">
        <v>889</v>
      </c>
      <c r="F212" s="14" t="s">
        <v>890</v>
      </c>
      <c r="G212" s="13" t="s">
        <v>104</v>
      </c>
      <c r="H212" s="14" t="s">
        <v>157</v>
      </c>
      <c r="I212" s="14" t="s">
        <v>158</v>
      </c>
      <c r="J212" s="14" t="s">
        <v>73</v>
      </c>
      <c r="K212" s="14" t="s">
        <v>107</v>
      </c>
      <c r="L212" s="14" t="s">
        <v>53</v>
      </c>
      <c r="M212" s="14" t="s">
        <v>54</v>
      </c>
      <c r="N212" s="14" t="s">
        <v>54</v>
      </c>
      <c r="O212" s="14" t="s">
        <v>54</v>
      </c>
      <c r="P212" s="14" t="s">
        <v>108</v>
      </c>
      <c r="Q212" s="14" t="s">
        <v>108</v>
      </c>
      <c r="R212" s="14" t="s">
        <v>108</v>
      </c>
      <c r="S212" s="14" t="s">
        <v>108</v>
      </c>
      <c r="T212" s="50"/>
      <c r="U212" s="50"/>
      <c r="V212" s="50"/>
      <c r="W212" s="50"/>
      <c r="X212" s="50" t="s">
        <v>159</v>
      </c>
      <c r="Y212" s="26" t="s">
        <v>902</v>
      </c>
      <c r="Z212" s="50"/>
      <c r="AA212" s="50"/>
      <c r="AB212" s="50"/>
      <c r="AC212" s="23" t="s">
        <v>54</v>
      </c>
      <c r="AD212" s="23" t="s">
        <v>54</v>
      </c>
      <c r="AE212" s="23" t="s">
        <v>54</v>
      </c>
      <c r="AF212" s="14" t="s">
        <v>108</v>
      </c>
      <c r="AG212" s="14" t="s">
        <v>108</v>
      </c>
      <c r="AH212" s="14" t="s">
        <v>108</v>
      </c>
      <c r="AI212" s="14" t="s">
        <v>108</v>
      </c>
      <c r="AJ212" s="23" t="s">
        <v>61</v>
      </c>
      <c r="AK212" s="23" t="s">
        <v>101</v>
      </c>
      <c r="AL212" s="50"/>
      <c r="AM212" s="50" t="s">
        <v>161</v>
      </c>
      <c r="AN212" s="50" t="s">
        <v>54</v>
      </c>
      <c r="AO212" s="50"/>
      <c r="AP212" s="50"/>
      <c r="AQ212" s="50"/>
      <c r="AR212" s="50"/>
      <c r="AS212" s="50"/>
      <c r="AT212" s="50"/>
      <c r="AU212" s="50"/>
      <c r="AV212" s="50"/>
      <c r="AW212" s="50"/>
      <c r="AY212" s="50" t="str">
        <f t="shared" si="26"/>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212" s="50" t="str">
        <f t="shared" si="27"/>
        <v>1. Grades 3-8 Science regular assessment is field test for 2017-18. 2. Grades 3-8 ELA/math alternate assessment was changed from LAA1 3-level test to LEAP Connect 4-level test.</v>
      </c>
      <c r="BA212" s="50"/>
      <c r="BB212" s="50" t="s">
        <v>80</v>
      </c>
      <c r="BC212" s="50"/>
      <c r="BD212" s="50"/>
      <c r="BE212" s="50" t="s">
        <v>112</v>
      </c>
      <c r="BF212" s="50"/>
      <c r="BG212" s="50" t="s">
        <v>58</v>
      </c>
      <c r="BH212" s="50" t="str">
        <f t="shared" si="30"/>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BI212" s="50" t="s">
        <v>2180</v>
      </c>
      <c r="BJ212" s="50"/>
      <c r="BK212" s="50"/>
      <c r="BL212" s="50"/>
      <c r="BM212" s="50"/>
      <c r="BN212" s="50"/>
      <c r="BO212" s="50"/>
      <c r="BP212" s="50"/>
    </row>
    <row r="213" spans="1:68" s="9" customFormat="1" ht="90">
      <c r="A213" s="13" t="s">
        <v>904</v>
      </c>
      <c r="B213" s="14" t="s">
        <v>45</v>
      </c>
      <c r="C213" s="14" t="s">
        <v>46</v>
      </c>
      <c r="D213" s="14" t="s">
        <v>47</v>
      </c>
      <c r="E213" s="14" t="s">
        <v>889</v>
      </c>
      <c r="F213" s="14" t="s">
        <v>890</v>
      </c>
      <c r="G213" s="13" t="s">
        <v>118</v>
      </c>
      <c r="H213" s="14">
        <v>175</v>
      </c>
      <c r="I213" s="14">
        <v>583</v>
      </c>
      <c r="J213" s="14" t="s">
        <v>73</v>
      </c>
      <c r="K213" s="14" t="s">
        <v>121</v>
      </c>
      <c r="L213" s="14" t="s">
        <v>53</v>
      </c>
      <c r="M213" s="14"/>
      <c r="N213" s="14"/>
      <c r="O213" s="14"/>
      <c r="P213" s="14"/>
      <c r="Q213" s="14"/>
      <c r="R213" s="14"/>
      <c r="S213" s="14"/>
      <c r="T213" s="50"/>
      <c r="U213" s="50"/>
      <c r="V213" s="11"/>
      <c r="W213" s="11"/>
      <c r="X213" s="50"/>
      <c r="Y213" s="26" t="s">
        <v>64</v>
      </c>
      <c r="Z213" s="50"/>
      <c r="AA213" s="50"/>
      <c r="AB213" s="50"/>
      <c r="AC213" s="23" t="s">
        <v>54</v>
      </c>
      <c r="AD213" s="23"/>
      <c r="AE213" s="23"/>
      <c r="AF213" s="14" t="s">
        <v>108</v>
      </c>
      <c r="AG213" s="14" t="s">
        <v>108</v>
      </c>
      <c r="AH213" s="14" t="s">
        <v>108</v>
      </c>
      <c r="AI213" s="14" t="s">
        <v>108</v>
      </c>
      <c r="AJ213" s="23" t="s">
        <v>61</v>
      </c>
      <c r="AK213" s="23" t="s">
        <v>78</v>
      </c>
      <c r="AL213" s="50"/>
      <c r="AM213" s="50" t="s">
        <v>124</v>
      </c>
      <c r="AN213" s="50" t="s">
        <v>54</v>
      </c>
      <c r="AO213" s="50"/>
      <c r="AP213" s="50"/>
      <c r="AQ213" s="50"/>
      <c r="AR213" s="50"/>
      <c r="AS213" s="50"/>
      <c r="AT213" s="50"/>
      <c r="AU213" s="50"/>
      <c r="AV213" s="50"/>
      <c r="AW213" s="50"/>
      <c r="AY213" s="50" t="str">
        <f t="shared" si="26"/>
        <v>A year to year proficiency rate change of more than 15% was identified for at least one subgroup, assessment type, or grade. Please review the CDQR Year to Year tab. Please resubmit SY 2017-18 data or submit a data note to explain why these data are accurate.</v>
      </c>
      <c r="AZ213" s="50" t="str">
        <f t="shared" si="27"/>
        <v/>
      </c>
      <c r="BA213" s="50"/>
      <c r="BB213" s="50" t="s">
        <v>80</v>
      </c>
      <c r="BC213" s="50"/>
      <c r="BD213" s="50"/>
      <c r="BE213" s="50" t="s">
        <v>82</v>
      </c>
      <c r="BF213" s="50" t="s">
        <v>82</v>
      </c>
      <c r="BG213" s="50"/>
      <c r="BH213" s="50" t="str">
        <f t="shared" si="30"/>
        <v>A year to year proficiency rate change of more than 15% was identified for at least one subgroup, assessment type, or grade. Please review the CDQR Year to Year tab. Please resubmit SY 2017-18 data or submit a data note to explain why these data are accurate.</v>
      </c>
      <c r="BI213" s="50"/>
      <c r="BJ213" s="50"/>
      <c r="BK213" s="50"/>
      <c r="BL213" s="50"/>
      <c r="BM213" s="50"/>
      <c r="BN213" s="50"/>
      <c r="BO213" s="50"/>
      <c r="BP213" s="50"/>
    </row>
    <row r="214" spans="1:68" s="9" customFormat="1" ht="105">
      <c r="A214" s="13" t="s">
        <v>905</v>
      </c>
      <c r="B214" s="14" t="s">
        <v>45</v>
      </c>
      <c r="C214" s="14" t="s">
        <v>46</v>
      </c>
      <c r="D214" s="14" t="s">
        <v>47</v>
      </c>
      <c r="E214" s="14" t="s">
        <v>889</v>
      </c>
      <c r="F214" s="14" t="s">
        <v>890</v>
      </c>
      <c r="G214" s="13" t="s">
        <v>118</v>
      </c>
      <c r="H214" s="14" t="s">
        <v>906</v>
      </c>
      <c r="I214" s="14" t="s">
        <v>907</v>
      </c>
      <c r="J214" s="14" t="s">
        <v>73</v>
      </c>
      <c r="K214" s="14" t="s">
        <v>121</v>
      </c>
      <c r="L214" s="14" t="s">
        <v>53</v>
      </c>
      <c r="M214" s="14" t="s">
        <v>54</v>
      </c>
      <c r="N214" s="14" t="s">
        <v>54</v>
      </c>
      <c r="O214" s="14" t="s">
        <v>54</v>
      </c>
      <c r="P214" s="14" t="s">
        <v>108</v>
      </c>
      <c r="Q214" s="14" t="s">
        <v>108</v>
      </c>
      <c r="R214" s="14" t="s">
        <v>108</v>
      </c>
      <c r="S214" s="14" t="s">
        <v>108</v>
      </c>
      <c r="T214" s="50"/>
      <c r="U214" s="50"/>
      <c r="V214" s="50"/>
      <c r="W214" s="50"/>
      <c r="X214" s="50" t="s">
        <v>212</v>
      </c>
      <c r="Y214" s="26" t="s">
        <v>902</v>
      </c>
      <c r="Z214" s="50"/>
      <c r="AA214" s="50"/>
      <c r="AB214" s="50"/>
      <c r="AC214" s="23" t="s">
        <v>54</v>
      </c>
      <c r="AD214" s="23" t="s">
        <v>54</v>
      </c>
      <c r="AE214" s="23" t="s">
        <v>54</v>
      </c>
      <c r="AF214" s="14" t="s">
        <v>108</v>
      </c>
      <c r="AG214" s="14" t="s">
        <v>108</v>
      </c>
      <c r="AH214" s="14" t="s">
        <v>108</v>
      </c>
      <c r="AI214" s="14" t="s">
        <v>108</v>
      </c>
      <c r="AJ214" s="23" t="s">
        <v>61</v>
      </c>
      <c r="AK214" s="23" t="s">
        <v>101</v>
      </c>
      <c r="AL214" s="50"/>
      <c r="AM214" s="50" t="s">
        <v>214</v>
      </c>
      <c r="AN214" s="50" t="s">
        <v>54</v>
      </c>
      <c r="AO214" s="50"/>
      <c r="AP214" s="50"/>
      <c r="AQ214" s="50"/>
      <c r="AR214" s="50"/>
      <c r="AS214" s="50"/>
      <c r="AT214" s="50"/>
      <c r="AU214" s="50"/>
      <c r="AV214" s="50"/>
      <c r="AW214" s="50"/>
      <c r="AY214" s="50" t="str">
        <f t="shared" si="26"/>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214" s="50" t="str">
        <f t="shared" si="27"/>
        <v>1. Grades 3-8 Science regular assessment is field test for 2017-18. 2. Grades 3-8 ELA/math alternate assessment was changed from LAA1 3-level test to LEAP Connect 4-level test.</v>
      </c>
      <c r="BA214" s="50"/>
      <c r="BB214" s="50" t="s">
        <v>80</v>
      </c>
      <c r="BC214" s="50"/>
      <c r="BD214" s="50"/>
      <c r="BE214" s="50" t="s">
        <v>112</v>
      </c>
      <c r="BF214" s="50"/>
      <c r="BG214" s="50" t="s">
        <v>58</v>
      </c>
      <c r="BH214" s="50" t="str">
        <f t="shared" si="30"/>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BI214" s="50" t="s">
        <v>902</v>
      </c>
      <c r="BJ214" s="50"/>
      <c r="BK214" s="50"/>
      <c r="BL214" s="50"/>
      <c r="BM214" s="50"/>
      <c r="BN214" s="50"/>
      <c r="BO214" s="50"/>
      <c r="BP214" s="50"/>
    </row>
    <row r="215" spans="1:68" s="9" customFormat="1" ht="255">
      <c r="A215" s="13" t="s">
        <v>908</v>
      </c>
      <c r="B215" s="14" t="s">
        <v>45</v>
      </c>
      <c r="C215" s="14" t="s">
        <v>46</v>
      </c>
      <c r="D215" s="14" t="s">
        <v>47</v>
      </c>
      <c r="E215" s="14" t="s">
        <v>889</v>
      </c>
      <c r="F215" s="14" t="s">
        <v>890</v>
      </c>
      <c r="G215" s="13" t="s">
        <v>127</v>
      </c>
      <c r="H215" s="14" t="s">
        <v>128</v>
      </c>
      <c r="I215" s="14" t="s">
        <v>129</v>
      </c>
      <c r="J215" s="14" t="s">
        <v>51</v>
      </c>
      <c r="K215" s="14" t="s">
        <v>130</v>
      </c>
      <c r="L215" s="14" t="s">
        <v>53</v>
      </c>
      <c r="M215" s="14"/>
      <c r="N215" s="14" t="s">
        <v>54</v>
      </c>
      <c r="O215" s="14"/>
      <c r="P215" s="14" t="s">
        <v>909</v>
      </c>
      <c r="Q215" s="14" t="s">
        <v>910</v>
      </c>
      <c r="R215" s="14" t="s">
        <v>133</v>
      </c>
      <c r="S215" s="14" t="s">
        <v>58</v>
      </c>
      <c r="T215" s="50"/>
      <c r="U215" s="50"/>
      <c r="V215" s="50"/>
      <c r="W215" s="50"/>
      <c r="X215" s="50" t="s">
        <v>911</v>
      </c>
      <c r="Y215" s="26" t="s">
        <v>912</v>
      </c>
      <c r="Z215" s="50"/>
      <c r="AA215" s="50"/>
      <c r="AB215" s="50"/>
      <c r="AC215" s="23"/>
      <c r="AD215" s="23"/>
      <c r="AE215" s="23"/>
      <c r="AF215" s="23" t="s">
        <v>909</v>
      </c>
      <c r="AG215" s="23" t="s">
        <v>913</v>
      </c>
      <c r="AH215" s="23" t="s">
        <v>133</v>
      </c>
      <c r="AI215" s="23"/>
      <c r="AJ215" s="23" t="s">
        <v>61</v>
      </c>
      <c r="AK215" s="23" t="s">
        <v>101</v>
      </c>
      <c r="AL215" s="50"/>
      <c r="AM215" s="50" t="s">
        <v>914</v>
      </c>
      <c r="AN215" s="50" t="s">
        <v>2174</v>
      </c>
      <c r="AO215" s="50"/>
      <c r="AP215" s="50"/>
      <c r="AQ215" s="50"/>
      <c r="AR215" s="50"/>
      <c r="AS215" s="50"/>
      <c r="AT215" s="50"/>
      <c r="AU215" s="50"/>
      <c r="AV215" s="50"/>
      <c r="AW215" s="50"/>
      <c r="AY215" s="50" t="str">
        <f t="shared" si="26"/>
        <v>Across file comparison: The SEA number of students in the LEP, MA, MHL subgroups who took an assessment and received a valid score for GRADE ALL (except for the MA subgroup) and GRADE 10 and ALL assessment types does not equal the number of students who participated in the assessment. 
SEA total discrepancies by subgroup:
LEP: 3136 students (-20.37%)
MHL: 2566 students (-9.16%)
The SEA discrepancy for subgroup MA and GRADE 10 is 255 students, or -22.21%.
Similar discrepancies exist at the LEA and School levels. Please revise data and resubmit or explain in a data note why these data are accurate.</v>
      </c>
      <c r="AZ215" s="50" t="str">
        <f t="shared" si="27"/>
        <v xml:space="preserve">MEDEXEMPT was not excluded in 178. PARTELP needs to be updated in 188. Resubmit 178 and 188. </v>
      </c>
      <c r="BA215" s="50"/>
      <c r="BB215" s="50" t="s">
        <v>80</v>
      </c>
      <c r="BC215" s="50"/>
      <c r="BD215" s="50"/>
      <c r="BE215" s="50"/>
      <c r="BF215" s="50"/>
      <c r="BG215" s="50" t="s">
        <v>58</v>
      </c>
      <c r="BH215" s="50" t="str">
        <f t="shared" si="30"/>
        <v>Across file comparison: The SEA number of students in the LEP, MA, MHL subgroups who took an assessment and received a valid score for GRADE ALL (except for the MA subgroup) and GRADE 10 and ALL assessment types does not equal the number of students who participated in the assessment. 
SEA total discrepancies by subgroup:
LEP: 3136 students (-20.37%)
MHL: 2566 students (-9.16%)
The SEA discrepancy for subgroup MA and GRADE 10 is 255 students, or -22.21%.
Similar discrepancies exist at the LEA and School levels. Please revise data and resubmit or explain in a data note why these data are accurate.</v>
      </c>
      <c r="BI215" s="50" t="s">
        <v>912</v>
      </c>
      <c r="BJ215" s="50"/>
      <c r="BK215" s="50"/>
      <c r="BL215" s="50"/>
      <c r="BM215" s="50"/>
      <c r="BN215" s="50"/>
      <c r="BO215" s="50"/>
      <c r="BP215" s="50"/>
    </row>
    <row r="216" spans="1:68" s="9" customFormat="1" ht="180">
      <c r="A216" s="13" t="s">
        <v>915</v>
      </c>
      <c r="B216" s="14" t="s">
        <v>45</v>
      </c>
      <c r="C216" s="14" t="s">
        <v>46</v>
      </c>
      <c r="D216" s="14" t="s">
        <v>47</v>
      </c>
      <c r="E216" s="14" t="s">
        <v>889</v>
      </c>
      <c r="F216" s="14" t="s">
        <v>890</v>
      </c>
      <c r="G216" s="13" t="s">
        <v>127</v>
      </c>
      <c r="H216" s="14" t="s">
        <v>128</v>
      </c>
      <c r="I216" s="14" t="s">
        <v>129</v>
      </c>
      <c r="J216" s="14" t="s">
        <v>51</v>
      </c>
      <c r="K216" s="14" t="s">
        <v>130</v>
      </c>
      <c r="L216" s="14" t="s">
        <v>53</v>
      </c>
      <c r="M216" s="14"/>
      <c r="N216" s="14"/>
      <c r="O216" s="14"/>
      <c r="P216" s="14"/>
      <c r="Q216" s="14"/>
      <c r="R216" s="14"/>
      <c r="S216" s="14"/>
      <c r="T216" s="50"/>
      <c r="U216" s="50"/>
      <c r="V216" s="50"/>
      <c r="W216" s="50"/>
      <c r="X216" s="50"/>
      <c r="Y216" s="26" t="s">
        <v>64</v>
      </c>
      <c r="Z216" s="50"/>
      <c r="AA216" s="50"/>
      <c r="AB216" s="50"/>
      <c r="AC216" s="23"/>
      <c r="AD216" s="23" t="s">
        <v>54</v>
      </c>
      <c r="AE216" s="23"/>
      <c r="AF216" s="23" t="s">
        <v>274</v>
      </c>
      <c r="AG216" s="23" t="s">
        <v>913</v>
      </c>
      <c r="AH216" s="23" t="s">
        <v>133</v>
      </c>
      <c r="AI216" s="23"/>
      <c r="AJ216" s="23" t="s">
        <v>61</v>
      </c>
      <c r="AK216" s="23" t="s">
        <v>78</v>
      </c>
      <c r="AL216" s="50"/>
      <c r="AM216" s="50" t="s">
        <v>916</v>
      </c>
      <c r="AN216" s="50"/>
      <c r="AO216" s="50"/>
      <c r="AP216" s="50"/>
      <c r="AQ216" s="50"/>
      <c r="AR216" s="50"/>
      <c r="AS216" s="50"/>
      <c r="AT216" s="50"/>
      <c r="AU216" s="50"/>
      <c r="AV216" s="50"/>
      <c r="AW216" s="50"/>
      <c r="AY216" s="50" t="str">
        <f t="shared" si="26"/>
        <v>Across file comparison: The SEA number of students in the MIG subgroup who took an assessment and received a valid score for GRADES ALL, 10 and ALL assessment types does not equal the number of students who participated in the assessment. The Grand Total discrepancy for the MIG subgroup is 91 students, or -14.61%, and the discrepancy for GRADE 10 in the MIG subgroup is 91 students, or -63.19%. 
Similar discrepancies exist at the LEA and School levels. Please revise data and resubmit or explain in a data note why these data are accurate.</v>
      </c>
      <c r="AZ216" s="50" t="str">
        <f t="shared" si="27"/>
        <v/>
      </c>
      <c r="BA216" s="50"/>
      <c r="BB216" s="50" t="s">
        <v>80</v>
      </c>
      <c r="BC216" s="50"/>
      <c r="BD216" s="50"/>
      <c r="BE216" s="50" t="s">
        <v>82</v>
      </c>
      <c r="BF216" s="50" t="s">
        <v>82</v>
      </c>
      <c r="BG216" s="50"/>
      <c r="BH216" s="50" t="str">
        <f t="shared" si="30"/>
        <v>Across file comparison: The SEA number of students in the MIG subgroup who took an assessment and received a valid score for GRADES ALL, 10 and ALL assessment types does not equal the number of students who participated in the assessment. The Grand Total discrepancy for the MIG subgroup is 91 students, or -14.61%, and the discrepancy for GRADE 10 in the MIG subgroup is 91 students, or -63.19%. 
Similar discrepancies exist at the LEA and School levels. Please revise data and resubmit or explain in a data note why these data are accurate.</v>
      </c>
      <c r="BI216" s="50"/>
      <c r="BJ216" s="50"/>
      <c r="BK216" s="50"/>
      <c r="BL216" s="50"/>
      <c r="BM216" s="50"/>
      <c r="BN216" s="50"/>
      <c r="BO216" s="50"/>
      <c r="BP216" s="50"/>
    </row>
    <row r="217" spans="1:68" s="9" customFormat="1" ht="180">
      <c r="A217" s="13" t="s">
        <v>917</v>
      </c>
      <c r="B217" s="14" t="s">
        <v>45</v>
      </c>
      <c r="C217" s="14" t="s">
        <v>46</v>
      </c>
      <c r="D217" s="14" t="s">
        <v>47</v>
      </c>
      <c r="E217" s="14" t="s">
        <v>889</v>
      </c>
      <c r="F217" s="14" t="s">
        <v>890</v>
      </c>
      <c r="G217" s="13" t="s">
        <v>127</v>
      </c>
      <c r="H217" s="14" t="s">
        <v>128</v>
      </c>
      <c r="I217" s="14" t="s">
        <v>129</v>
      </c>
      <c r="J217" s="14" t="s">
        <v>51</v>
      </c>
      <c r="K217" s="14" t="s">
        <v>130</v>
      </c>
      <c r="L217" s="14" t="s">
        <v>53</v>
      </c>
      <c r="M217" s="14"/>
      <c r="N217" s="14"/>
      <c r="O217" s="14"/>
      <c r="P217" s="14"/>
      <c r="Q217" s="14"/>
      <c r="R217" s="14"/>
      <c r="S217" s="14"/>
      <c r="T217" s="50"/>
      <c r="U217" s="50"/>
      <c r="V217" s="50"/>
      <c r="W217" s="50"/>
      <c r="X217" s="50"/>
      <c r="Y217" s="26" t="s">
        <v>64</v>
      </c>
      <c r="Z217" s="50"/>
      <c r="AA217" s="50"/>
      <c r="AB217" s="50"/>
      <c r="AC217" s="23"/>
      <c r="AD217" s="23" t="s">
        <v>54</v>
      </c>
      <c r="AE217" s="23"/>
      <c r="AF217" s="23" t="s">
        <v>918</v>
      </c>
      <c r="AG217" s="23">
        <v>10</v>
      </c>
      <c r="AH217" s="23" t="s">
        <v>133</v>
      </c>
      <c r="AI217" s="23"/>
      <c r="AJ217" s="23" t="s">
        <v>61</v>
      </c>
      <c r="AK217" s="23" t="s">
        <v>78</v>
      </c>
      <c r="AL217" s="50"/>
      <c r="AM217" s="50" t="s">
        <v>919</v>
      </c>
      <c r="AN217" s="50"/>
      <c r="AO217" s="50"/>
      <c r="AP217" s="50"/>
      <c r="AQ217" s="50"/>
      <c r="AR217" s="50"/>
      <c r="AS217" s="50"/>
      <c r="AT217" s="50"/>
      <c r="AU217" s="50"/>
      <c r="AV217" s="50"/>
      <c r="AW217" s="50"/>
      <c r="AY217" s="50" t="str">
        <f t="shared" si="26"/>
        <v>Across file comparison: The SEA number of students in the ALL, ECODIS, F, HOM, M subgroups who took an assessment and received a valid score for GRADE 10 and ALL assessment types does not equal the number of students who participated in the assessment. The Grand Total discrepancy for GRADE 10 is 3108 students, or -6.43%. Discrepancies by subgroup range from 78 to 2925 students.
Similar discrepancies exist at the LEA and School levels. Please revise data and resubmit or explain in a data note why these data are accurate.</v>
      </c>
      <c r="AZ217" s="50" t="str">
        <f t="shared" si="27"/>
        <v/>
      </c>
      <c r="BA217" s="50"/>
      <c r="BB217" s="50" t="s">
        <v>80</v>
      </c>
      <c r="BC217" s="50"/>
      <c r="BD217" s="50"/>
      <c r="BE217" s="50" t="s">
        <v>82</v>
      </c>
      <c r="BF217" s="50" t="s">
        <v>82</v>
      </c>
      <c r="BG217" s="50"/>
      <c r="BH217" s="50" t="str">
        <f t="shared" si="30"/>
        <v>Across file comparison: The SEA number of students in the ALL, ECODIS, F, HOM, M subgroups who took an assessment and received a valid score for GRADE 10 and ALL assessment types does not equal the number of students who participated in the assessment. The Grand Total discrepancy for GRADE 10 is 3108 students, or -6.43%. Discrepancies by subgroup range from 78 to 2925 students.
Similar discrepancies exist at the LEA and School levels. Please revise data and resubmit or explain in a data note why these data are accurate.</v>
      </c>
      <c r="BI217" s="50"/>
      <c r="BJ217" s="50"/>
      <c r="BK217" s="50"/>
      <c r="BL217" s="50"/>
      <c r="BM217" s="50"/>
      <c r="BN217" s="50"/>
      <c r="BO217" s="50"/>
      <c r="BP217" s="50"/>
    </row>
    <row r="218" spans="1:68" s="9" customFormat="1" ht="150" hidden="1">
      <c r="A218" s="13" t="s">
        <v>920</v>
      </c>
      <c r="B218" s="14" t="s">
        <v>45</v>
      </c>
      <c r="C218" s="14" t="s">
        <v>46</v>
      </c>
      <c r="D218" s="14" t="s">
        <v>47</v>
      </c>
      <c r="E218" s="14" t="s">
        <v>889</v>
      </c>
      <c r="F218" s="14" t="s">
        <v>890</v>
      </c>
      <c r="G218" s="13" t="s">
        <v>127</v>
      </c>
      <c r="H218" s="14" t="s">
        <v>380</v>
      </c>
      <c r="I218" s="14" t="s">
        <v>381</v>
      </c>
      <c r="J218" s="14" t="s">
        <v>51</v>
      </c>
      <c r="K218" s="14" t="s">
        <v>130</v>
      </c>
      <c r="L218" s="14" t="s">
        <v>53</v>
      </c>
      <c r="M218" s="14"/>
      <c r="N218" s="14"/>
      <c r="O218" s="14" t="s">
        <v>54</v>
      </c>
      <c r="P218" s="14" t="s">
        <v>139</v>
      </c>
      <c r="Q218" s="14">
        <v>10</v>
      </c>
      <c r="R218" s="14" t="s">
        <v>201</v>
      </c>
      <c r="S218" s="14" t="s">
        <v>58</v>
      </c>
      <c r="T218" s="50"/>
      <c r="U218" s="50"/>
      <c r="V218" s="50"/>
      <c r="W218" s="50"/>
      <c r="X218" s="50" t="s">
        <v>921</v>
      </c>
      <c r="Y218" s="26" t="s">
        <v>922</v>
      </c>
      <c r="Z218" s="50"/>
      <c r="AA218" s="50"/>
      <c r="AB218" s="50"/>
      <c r="AC218" s="23"/>
      <c r="AD218" s="23"/>
      <c r="AE218" s="23"/>
      <c r="AF218" s="23"/>
      <c r="AG218" s="23"/>
      <c r="AH218" s="23"/>
      <c r="AI218" s="23"/>
      <c r="AJ218" s="23" t="s">
        <v>61</v>
      </c>
      <c r="AK218" s="23" t="s">
        <v>62</v>
      </c>
      <c r="AL218" s="50"/>
      <c r="AM218" s="50"/>
      <c r="AN218" s="50" t="s">
        <v>2145</v>
      </c>
      <c r="AO218" s="50"/>
      <c r="AP218" s="50"/>
      <c r="AQ218" s="50"/>
      <c r="AR218" s="50"/>
      <c r="AS218" s="50"/>
      <c r="AT218" s="50"/>
      <c r="AU218" s="50"/>
      <c r="AV218" s="50"/>
      <c r="AW218" s="50"/>
      <c r="AY218" s="50">
        <f t="shared" si="26"/>
        <v>0</v>
      </c>
      <c r="AZ218" s="50" t="str">
        <f t="shared" si="27"/>
        <v xml:space="preserve">MEDEXEMPT was not excluded in 179. Resubmit 179 to match with 189. </v>
      </c>
      <c r="BA218" s="50"/>
      <c r="BB218" s="50" t="s">
        <v>63</v>
      </c>
      <c r="BC218" s="50" t="s">
        <v>58</v>
      </c>
      <c r="BD218" s="50" t="s">
        <v>62</v>
      </c>
      <c r="BE218" s="50"/>
      <c r="BF218" s="50"/>
      <c r="BG218" s="50"/>
      <c r="BH218" s="50"/>
      <c r="BI218" s="50"/>
      <c r="BJ218" s="50"/>
      <c r="BK218" s="50"/>
      <c r="BL218" s="50"/>
      <c r="BM218" s="50"/>
      <c r="BN218" s="50"/>
      <c r="BO218" s="50"/>
      <c r="BP218" s="50"/>
    </row>
    <row r="219" spans="1:68" s="9" customFormat="1" ht="270" hidden="1">
      <c r="A219" s="13" t="s">
        <v>923</v>
      </c>
      <c r="B219" s="14" t="s">
        <v>45</v>
      </c>
      <c r="C219" s="14" t="s">
        <v>46</v>
      </c>
      <c r="D219" s="14" t="s">
        <v>47</v>
      </c>
      <c r="E219" s="14" t="s">
        <v>889</v>
      </c>
      <c r="F219" s="14" t="s">
        <v>890</v>
      </c>
      <c r="G219" s="13" t="s">
        <v>127</v>
      </c>
      <c r="H219" s="14" t="s">
        <v>380</v>
      </c>
      <c r="I219" s="14" t="s">
        <v>381</v>
      </c>
      <c r="J219" s="14" t="s">
        <v>51</v>
      </c>
      <c r="K219" s="14" t="s">
        <v>130</v>
      </c>
      <c r="L219" s="14" t="s">
        <v>53</v>
      </c>
      <c r="M219" s="14"/>
      <c r="N219" s="14"/>
      <c r="O219" s="14" t="s">
        <v>54</v>
      </c>
      <c r="P219" s="14" t="s">
        <v>924</v>
      </c>
      <c r="Q219" s="14" t="s">
        <v>925</v>
      </c>
      <c r="R219" s="14" t="s">
        <v>133</v>
      </c>
      <c r="S219" s="14" t="s">
        <v>58</v>
      </c>
      <c r="T219" s="50"/>
      <c r="U219" s="50"/>
      <c r="V219" s="11"/>
      <c r="W219" s="11"/>
      <c r="X219" s="50" t="s">
        <v>926</v>
      </c>
      <c r="Y219" s="26" t="s">
        <v>922</v>
      </c>
      <c r="Z219" s="50"/>
      <c r="AA219" s="50"/>
      <c r="AB219" s="50"/>
      <c r="AC219" s="23"/>
      <c r="AD219" s="23"/>
      <c r="AE219" s="23"/>
      <c r="AF219" s="23"/>
      <c r="AG219" s="23"/>
      <c r="AH219" s="23"/>
      <c r="AI219" s="23"/>
      <c r="AJ219" s="23" t="s">
        <v>61</v>
      </c>
      <c r="AK219" s="23" t="s">
        <v>62</v>
      </c>
      <c r="AL219" s="50"/>
      <c r="AM219" s="50"/>
      <c r="AN219" s="50" t="s">
        <v>2145</v>
      </c>
      <c r="AO219" s="50"/>
      <c r="AP219" s="50"/>
      <c r="AQ219" s="50"/>
      <c r="AR219" s="50"/>
      <c r="AS219" s="50"/>
      <c r="AT219" s="50"/>
      <c r="AU219" s="50"/>
      <c r="AV219" s="50"/>
      <c r="AW219" s="50"/>
      <c r="AY219" s="50">
        <f t="shared" si="26"/>
        <v>0</v>
      </c>
      <c r="AZ219" s="50" t="str">
        <f t="shared" si="27"/>
        <v xml:space="preserve">MEDEXEMPT was not excluded in 179. Resubmit 179 to match with 189. </v>
      </c>
      <c r="BA219" s="50"/>
      <c r="BB219" s="50" t="s">
        <v>63</v>
      </c>
      <c r="BC219" s="50" t="s">
        <v>58</v>
      </c>
      <c r="BD219" s="50" t="s">
        <v>62</v>
      </c>
      <c r="BE219" s="50"/>
      <c r="BF219" s="50"/>
      <c r="BG219" s="50"/>
      <c r="BH219" s="50"/>
      <c r="BI219" s="50"/>
      <c r="BJ219" s="50"/>
      <c r="BK219" s="50"/>
      <c r="BL219" s="50"/>
      <c r="BM219" s="50"/>
      <c r="BN219" s="50"/>
      <c r="BO219" s="50"/>
      <c r="BP219" s="50"/>
    </row>
    <row r="220" spans="1:68" s="9" customFormat="1" ht="150" hidden="1">
      <c r="A220" s="13" t="s">
        <v>927</v>
      </c>
      <c r="B220" s="14" t="s">
        <v>45</v>
      </c>
      <c r="C220" s="14" t="s">
        <v>46</v>
      </c>
      <c r="D220" s="14" t="s">
        <v>47</v>
      </c>
      <c r="E220" s="14" t="s">
        <v>889</v>
      </c>
      <c r="F220" s="14" t="s">
        <v>890</v>
      </c>
      <c r="G220" s="13" t="s">
        <v>127</v>
      </c>
      <c r="H220" s="14" t="s">
        <v>380</v>
      </c>
      <c r="I220" s="14" t="s">
        <v>381</v>
      </c>
      <c r="J220" s="14" t="s">
        <v>51</v>
      </c>
      <c r="K220" s="14" t="s">
        <v>130</v>
      </c>
      <c r="L220" s="14" t="s">
        <v>53</v>
      </c>
      <c r="M220" s="14"/>
      <c r="N220" s="14"/>
      <c r="O220" s="14" t="s">
        <v>54</v>
      </c>
      <c r="P220" s="14" t="s">
        <v>315</v>
      </c>
      <c r="Q220" s="14" t="s">
        <v>913</v>
      </c>
      <c r="R220" s="14" t="s">
        <v>133</v>
      </c>
      <c r="S220" s="14" t="s">
        <v>58</v>
      </c>
      <c r="T220" s="50"/>
      <c r="U220" s="50"/>
      <c r="V220" s="11"/>
      <c r="W220" s="11"/>
      <c r="X220" s="50" t="s">
        <v>928</v>
      </c>
      <c r="Y220" s="26" t="s">
        <v>922</v>
      </c>
      <c r="Z220" s="50"/>
      <c r="AA220" s="50"/>
      <c r="AB220" s="50"/>
      <c r="AC220" s="23"/>
      <c r="AD220" s="23"/>
      <c r="AE220" s="23"/>
      <c r="AF220" s="23"/>
      <c r="AG220" s="23"/>
      <c r="AH220" s="23"/>
      <c r="AI220" s="23"/>
      <c r="AJ220" s="23" t="s">
        <v>61</v>
      </c>
      <c r="AK220" s="23" t="s">
        <v>62</v>
      </c>
      <c r="AL220" s="50"/>
      <c r="AM220" s="50"/>
      <c r="AN220" s="50" t="s">
        <v>2145</v>
      </c>
      <c r="AO220" s="50"/>
      <c r="AP220" s="50"/>
      <c r="AQ220" s="50"/>
      <c r="AR220" s="50"/>
      <c r="AS220" s="50"/>
      <c r="AT220" s="50"/>
      <c r="AU220" s="50"/>
      <c r="AV220" s="50"/>
      <c r="AW220" s="50"/>
      <c r="AY220" s="50">
        <f t="shared" si="26"/>
        <v>0</v>
      </c>
      <c r="AZ220" s="50" t="str">
        <f t="shared" si="27"/>
        <v xml:space="preserve">MEDEXEMPT was not excluded in 179. Resubmit 179 to match with 189. </v>
      </c>
      <c r="BA220" s="50"/>
      <c r="BB220" s="50" t="s">
        <v>63</v>
      </c>
      <c r="BC220" s="50" t="s">
        <v>58</v>
      </c>
      <c r="BD220" s="50" t="s">
        <v>62</v>
      </c>
      <c r="BE220" s="50"/>
      <c r="BF220" s="50"/>
      <c r="BG220" s="50"/>
      <c r="BH220" s="50"/>
      <c r="BI220" s="50"/>
      <c r="BJ220" s="50"/>
      <c r="BK220" s="50"/>
      <c r="BL220" s="50"/>
      <c r="BM220" s="50"/>
      <c r="BN220" s="50"/>
      <c r="BO220" s="50"/>
      <c r="BP220" s="50"/>
    </row>
    <row r="221" spans="1:68" s="9" customFormat="1" ht="180">
      <c r="A221" s="13" t="s">
        <v>929</v>
      </c>
      <c r="B221" s="14" t="s">
        <v>45</v>
      </c>
      <c r="C221" s="14" t="s">
        <v>46</v>
      </c>
      <c r="D221" s="14" t="s">
        <v>47</v>
      </c>
      <c r="E221" s="14" t="s">
        <v>889</v>
      </c>
      <c r="F221" s="14" t="s">
        <v>890</v>
      </c>
      <c r="G221" s="14" t="s">
        <v>172</v>
      </c>
      <c r="H221" s="14" t="s">
        <v>91</v>
      </c>
      <c r="I221" s="14" t="s">
        <v>92</v>
      </c>
      <c r="J221" s="14" t="s">
        <v>73</v>
      </c>
      <c r="K221" s="14" t="s">
        <v>173</v>
      </c>
      <c r="L221" s="14" t="s">
        <v>53</v>
      </c>
      <c r="M221" s="14" t="s">
        <v>54</v>
      </c>
      <c r="N221" s="14" t="s">
        <v>54</v>
      </c>
      <c r="O221" s="14"/>
      <c r="P221" s="14" t="s">
        <v>930</v>
      </c>
      <c r="Q221" s="14" t="s">
        <v>76</v>
      </c>
      <c r="R221" s="14" t="s">
        <v>133</v>
      </c>
      <c r="S221" s="14" t="s">
        <v>58</v>
      </c>
      <c r="T221" s="50"/>
      <c r="U221" s="50"/>
      <c r="V221" s="11"/>
      <c r="W221" s="11"/>
      <c r="X221" s="50" t="s">
        <v>931</v>
      </c>
      <c r="Y221" s="26" t="s">
        <v>932</v>
      </c>
      <c r="Z221" s="50"/>
      <c r="AA221" s="50"/>
      <c r="AB221" s="50"/>
      <c r="AC221" s="23" t="s">
        <v>54</v>
      </c>
      <c r="AD221" s="23" t="s">
        <v>54</v>
      </c>
      <c r="AE221" s="23"/>
      <c r="AF221" s="23" t="s">
        <v>933</v>
      </c>
      <c r="AG221" s="23" t="s">
        <v>76</v>
      </c>
      <c r="AH221" s="23" t="s">
        <v>133</v>
      </c>
      <c r="AI221" s="23" t="s">
        <v>141</v>
      </c>
      <c r="AJ221" s="23" t="s">
        <v>61</v>
      </c>
      <c r="AK221" s="23" t="s">
        <v>101</v>
      </c>
      <c r="AL221" s="50" t="s">
        <v>69</v>
      </c>
      <c r="AM221" s="50" t="s">
        <v>934</v>
      </c>
      <c r="AN221" s="50" t="s">
        <v>54</v>
      </c>
      <c r="AO221" s="50"/>
      <c r="AP221" s="50"/>
      <c r="AQ221" s="50"/>
      <c r="AR221" s="50"/>
      <c r="AS221" s="50"/>
      <c r="AT221" s="50"/>
      <c r="AU221" s="50"/>
      <c r="AV221" s="50"/>
      <c r="AW221" s="50"/>
      <c r="AY221" s="50" t="str">
        <f t="shared" si="26"/>
        <v>Subject Count Comparison - MTH to RLA (FS185, 188): The count of CWD, FCS, HOM, LEP, MA, MAN, MHL, MIG, MILCNCTD,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2878 students, or 219.36%, is in the LEP subgroup. Please revise data and resubmit or explain in a data note why these data are accurate.</v>
      </c>
      <c r="AZ221" s="50" t="str">
        <f t="shared" si="27"/>
        <v>HS RLA is taking English 2, while MTH is taking Algebra I. Students can take the English 2/Algebra I at different grades. Also, LA allows grade 8 students to take Algebra I instead of math.</v>
      </c>
      <c r="BA221" s="50"/>
      <c r="BB221" s="50" t="s">
        <v>80</v>
      </c>
      <c r="BC221" s="50"/>
      <c r="BD221" s="50"/>
      <c r="BE221" s="50"/>
      <c r="BF221" s="50"/>
      <c r="BG221" s="50" t="s">
        <v>58</v>
      </c>
      <c r="BH221" s="50" t="str">
        <f>IF(BG221="Yes",CONCATENATE(AM221,"
ED Note: State indicated that data were correct as reported."), AM221)</f>
        <v>Subject Count Comparison - MTH to RLA (FS185, 188): The count of CWD, FCS, HOM, LEP, MA, MAN, MHL, MIG, MILCNCTD,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2878 students, or 219.36%, is in the LEP subgroup. Please revise data and resubmit or explain in a data note why these data are accurate.</v>
      </c>
      <c r="BI221" s="50" t="s">
        <v>935</v>
      </c>
      <c r="BJ221" s="50"/>
      <c r="BK221" s="50"/>
      <c r="BL221" s="50"/>
      <c r="BM221" s="50"/>
      <c r="BN221" s="50"/>
      <c r="BO221" s="50"/>
      <c r="BP221" s="50"/>
    </row>
    <row r="222" spans="1:68" s="9" customFormat="1" ht="165" hidden="1">
      <c r="A222" s="13" t="s">
        <v>936</v>
      </c>
      <c r="B222" s="14" t="s">
        <v>45</v>
      </c>
      <c r="C222" s="14" t="s">
        <v>46</v>
      </c>
      <c r="D222" s="14" t="s">
        <v>47</v>
      </c>
      <c r="E222" s="14" t="s">
        <v>889</v>
      </c>
      <c r="F222" s="14" t="s">
        <v>890</v>
      </c>
      <c r="G222" s="14" t="s">
        <v>172</v>
      </c>
      <c r="H222" s="14" t="s">
        <v>91</v>
      </c>
      <c r="I222" s="14" t="s">
        <v>92</v>
      </c>
      <c r="J222" s="14" t="s">
        <v>73</v>
      </c>
      <c r="K222" s="14" t="s">
        <v>173</v>
      </c>
      <c r="L222" s="14" t="s">
        <v>53</v>
      </c>
      <c r="M222" s="14" t="s">
        <v>54</v>
      </c>
      <c r="N222" s="14" t="s">
        <v>54</v>
      </c>
      <c r="O222" s="14"/>
      <c r="P222" s="14" t="s">
        <v>937</v>
      </c>
      <c r="Q222" s="14" t="s">
        <v>174</v>
      </c>
      <c r="R222" s="14" t="s">
        <v>133</v>
      </c>
      <c r="S222" s="14" t="s">
        <v>58</v>
      </c>
      <c r="T222" s="50"/>
      <c r="U222" s="50"/>
      <c r="V222" s="11"/>
      <c r="W222" s="11"/>
      <c r="X222" s="50" t="s">
        <v>938</v>
      </c>
      <c r="Y222" s="26" t="s">
        <v>939</v>
      </c>
      <c r="Z222" s="50"/>
      <c r="AA222" s="50"/>
      <c r="AB222" s="50"/>
      <c r="AC222" s="23"/>
      <c r="AD222" s="23"/>
      <c r="AE222" s="23"/>
      <c r="AF222" s="23"/>
      <c r="AG222" s="23"/>
      <c r="AH222" s="23"/>
      <c r="AI222" s="23"/>
      <c r="AJ222" s="23" t="s">
        <v>61</v>
      </c>
      <c r="AK222" s="23" t="s">
        <v>62</v>
      </c>
      <c r="AL222" s="50"/>
      <c r="AM222" s="50"/>
      <c r="AN222" s="50" t="s">
        <v>2145</v>
      </c>
      <c r="AO222" s="50"/>
      <c r="AP222" s="50"/>
      <c r="AQ222" s="50"/>
      <c r="AR222" s="50"/>
      <c r="AS222" s="50"/>
      <c r="AT222" s="50"/>
      <c r="AU222" s="50"/>
      <c r="AV222" s="50"/>
      <c r="AW222" s="50"/>
      <c r="AY222" s="50">
        <f t="shared" si="26"/>
        <v>0</v>
      </c>
      <c r="AZ222" s="50" t="str">
        <f t="shared" si="27"/>
        <v xml:space="preserve">Resubmitted 188 to update PARTELP </v>
      </c>
      <c r="BA222" s="50"/>
      <c r="BB222" s="50" t="s">
        <v>63</v>
      </c>
      <c r="BC222" s="50" t="s">
        <v>58</v>
      </c>
      <c r="BD222" s="50" t="s">
        <v>62</v>
      </c>
      <c r="BE222" s="50"/>
      <c r="BF222" s="50"/>
      <c r="BG222" s="50"/>
      <c r="BH222" s="50"/>
      <c r="BI222" s="50"/>
      <c r="BJ222" s="50"/>
      <c r="BK222" s="50"/>
      <c r="BL222" s="50"/>
      <c r="BM222" s="50"/>
      <c r="BN222" s="50"/>
      <c r="BO222" s="50"/>
      <c r="BP222" s="50"/>
    </row>
    <row r="223" spans="1:68" s="9" customFormat="1" ht="120">
      <c r="A223" s="13" t="s">
        <v>940</v>
      </c>
      <c r="B223" s="14" t="s">
        <v>45</v>
      </c>
      <c r="C223" s="14" t="s">
        <v>46</v>
      </c>
      <c r="D223" s="14" t="s">
        <v>47</v>
      </c>
      <c r="E223" s="14" t="s">
        <v>889</v>
      </c>
      <c r="F223" s="14" t="s">
        <v>890</v>
      </c>
      <c r="G223" s="13" t="s">
        <v>179</v>
      </c>
      <c r="H223" s="14">
        <v>185</v>
      </c>
      <c r="I223" s="14">
        <v>588</v>
      </c>
      <c r="J223" s="14" t="s">
        <v>73</v>
      </c>
      <c r="K223" s="14" t="s">
        <v>180</v>
      </c>
      <c r="L223" s="14" t="s">
        <v>53</v>
      </c>
      <c r="M223" s="14" t="s">
        <v>54</v>
      </c>
      <c r="N223" s="14"/>
      <c r="O223" s="14"/>
      <c r="P223" s="14" t="s">
        <v>392</v>
      </c>
      <c r="Q223" s="14" t="s">
        <v>56</v>
      </c>
      <c r="R223" s="14" t="s">
        <v>68</v>
      </c>
      <c r="S223" s="14" t="s">
        <v>58</v>
      </c>
      <c r="T223" s="50"/>
      <c r="U223" s="50"/>
      <c r="V223" s="11"/>
      <c r="W223" s="11"/>
      <c r="X223" s="50" t="s">
        <v>941</v>
      </c>
      <c r="Y223" s="26" t="s">
        <v>942</v>
      </c>
      <c r="Z223" s="50"/>
      <c r="AA223" s="50"/>
      <c r="AB223" s="50"/>
      <c r="AC223" s="23" t="s">
        <v>54</v>
      </c>
      <c r="AD223" s="23"/>
      <c r="AE223" s="23"/>
      <c r="AF223" s="23" t="s">
        <v>943</v>
      </c>
      <c r="AG223" s="23" t="s">
        <v>133</v>
      </c>
      <c r="AH223" s="23" t="s">
        <v>133</v>
      </c>
      <c r="AI223" s="23" t="s">
        <v>141</v>
      </c>
      <c r="AJ223" s="23" t="s">
        <v>61</v>
      </c>
      <c r="AK223" s="23" t="s">
        <v>101</v>
      </c>
      <c r="AL223" s="50" t="s">
        <v>58</v>
      </c>
      <c r="AM223" s="50" t="s">
        <v>944</v>
      </c>
      <c r="AN223" s="50" t="s">
        <v>54</v>
      </c>
      <c r="AO223" s="50"/>
      <c r="AP223" s="50"/>
      <c r="AQ223" s="50"/>
      <c r="AR223" s="50"/>
      <c r="AS223" s="50"/>
      <c r="AT223" s="50"/>
      <c r="AU223" s="50"/>
      <c r="AV223" s="50"/>
      <c r="AW223" s="50"/>
      <c r="AY223" s="50" t="str">
        <f t="shared" si="26"/>
        <v>Low Participation Rate (FS185): The participation rate for MNP, MILCNCTD, LEP, HOM, FCS students range from 85.61 to 94.82%. The ESEA, as amended, requires that States annually measure the achievement of not less than 95 percent of all students, and 95 percent of all students in each subgroup of students. Please revise data and resubmit and/or provide an explanatory data note.</v>
      </c>
      <c r="AZ223" s="50" t="str">
        <f t="shared" si="27"/>
        <v>Resubmitted 185/188</v>
      </c>
      <c r="BA223" s="50"/>
      <c r="BB223" s="50" t="s">
        <v>80</v>
      </c>
      <c r="BC223" s="50" t="s">
        <v>2151</v>
      </c>
      <c r="BD223" s="50"/>
      <c r="BE223" s="50" t="s">
        <v>58</v>
      </c>
      <c r="BF223" s="50" t="s">
        <v>125</v>
      </c>
      <c r="BG223" s="50" t="s">
        <v>58</v>
      </c>
      <c r="BH223" s="50" t="str">
        <f t="shared" ref="BH223:BH229" si="31">IF(BG223="Yes",CONCATENATE(AM223,"
ED Note: State indicated that data were correct as reported."), AM223)</f>
        <v>Low Participation Rate (FS185): The participation rate for MNP, MILCNCTD, LEP, HOM, FCS students range from 85.61 to 94.82%. The ESEA, as amended, requires that States annually measure the achievement of not less than 95 percent of all students, and 95 percent of all students in each subgroup of students. Please revise data and resubmit and/or provide an explanatory data note.</v>
      </c>
      <c r="BI223" s="51"/>
      <c r="BJ223" s="50"/>
      <c r="BK223" s="50"/>
      <c r="BL223" s="50"/>
      <c r="BM223" s="50"/>
      <c r="BN223" s="50"/>
      <c r="BO223" s="50"/>
      <c r="BP223" s="50"/>
    </row>
    <row r="224" spans="1:68" s="9" customFormat="1" ht="120">
      <c r="A224" s="13" t="s">
        <v>945</v>
      </c>
      <c r="B224" s="14" t="s">
        <v>45</v>
      </c>
      <c r="C224" s="14" t="s">
        <v>46</v>
      </c>
      <c r="D224" s="14" t="s">
        <v>47</v>
      </c>
      <c r="E224" s="14" t="s">
        <v>889</v>
      </c>
      <c r="F224" s="14" t="s">
        <v>890</v>
      </c>
      <c r="G224" s="13" t="s">
        <v>179</v>
      </c>
      <c r="H224" s="14">
        <v>188</v>
      </c>
      <c r="I224" s="14">
        <v>589</v>
      </c>
      <c r="J224" s="14" t="s">
        <v>73</v>
      </c>
      <c r="K224" s="14" t="s">
        <v>180</v>
      </c>
      <c r="L224" s="14" t="s">
        <v>53</v>
      </c>
      <c r="M224" s="14"/>
      <c r="N224" s="14" t="s">
        <v>54</v>
      </c>
      <c r="O224" s="14"/>
      <c r="P224" s="14" t="s">
        <v>946</v>
      </c>
      <c r="Q224" s="14" t="s">
        <v>56</v>
      </c>
      <c r="R224" s="14" t="s">
        <v>68</v>
      </c>
      <c r="S224" s="14" t="s">
        <v>58</v>
      </c>
      <c r="T224" s="50"/>
      <c r="U224" s="50"/>
      <c r="V224" s="11"/>
      <c r="W224" s="11"/>
      <c r="X224" s="50" t="s">
        <v>947</v>
      </c>
      <c r="Y224" s="26" t="s">
        <v>948</v>
      </c>
      <c r="Z224" s="50"/>
      <c r="AA224" s="50"/>
      <c r="AB224" s="50"/>
      <c r="AC224" s="23"/>
      <c r="AD224" s="23" t="s">
        <v>54</v>
      </c>
      <c r="AE224" s="23"/>
      <c r="AF224" s="23" t="s">
        <v>949</v>
      </c>
      <c r="AG224" s="23" t="s">
        <v>133</v>
      </c>
      <c r="AH224" s="23" t="s">
        <v>133</v>
      </c>
      <c r="AI224" s="23" t="s">
        <v>141</v>
      </c>
      <c r="AJ224" s="23" t="s">
        <v>61</v>
      </c>
      <c r="AK224" s="23" t="s">
        <v>101</v>
      </c>
      <c r="AL224" s="50" t="s">
        <v>58</v>
      </c>
      <c r="AM224" s="50" t="s">
        <v>950</v>
      </c>
      <c r="AN224" s="50" t="s">
        <v>54</v>
      </c>
      <c r="AO224" s="50"/>
      <c r="AP224" s="50"/>
      <c r="AQ224" s="50"/>
      <c r="AR224" s="50"/>
      <c r="AS224" s="50"/>
      <c r="AT224" s="50"/>
      <c r="AU224" s="50"/>
      <c r="AV224" s="50"/>
      <c r="AW224" s="50"/>
      <c r="AY224" s="50" t="str">
        <f t="shared" si="26"/>
        <v>Low Participation Rate (FS188): The participation rate for MNP, MM, MILCNCTD, HOM, FCS students range from 85.45 to 94.94%. The ESEA, as amended, requires that States annually measure the achievement of not less than 95 percent of all students, and 95 percent of all students in each subgroup of students. Please revise data and resubmit and/or provide an explanatory data note.</v>
      </c>
      <c r="AZ224" s="50" t="str">
        <f t="shared" si="27"/>
        <v>Resubmitted 188</v>
      </c>
      <c r="BA224" s="50"/>
      <c r="BB224" s="50" t="s">
        <v>80</v>
      </c>
      <c r="BC224" s="50" t="s">
        <v>2151</v>
      </c>
      <c r="BD224" s="50"/>
      <c r="BE224" s="50" t="s">
        <v>58</v>
      </c>
      <c r="BF224" s="50" t="s">
        <v>125</v>
      </c>
      <c r="BG224" s="50" t="s">
        <v>58</v>
      </c>
      <c r="BH224" s="50" t="str">
        <f t="shared" si="31"/>
        <v>Low Participation Rate (FS188): The participation rate for MNP, MM, MILCNCTD, HOM, FCS students range from 85.45 to 94.94%. The ESEA, as amended, requires that States annually measure the achievement of not less than 95 percent of all students, and 95 percent of all students in each subgroup of students. Please revise data and resubmit and/or provide an explanatory data note.</v>
      </c>
      <c r="BI224" s="51"/>
      <c r="BJ224" s="50"/>
      <c r="BK224" s="50"/>
      <c r="BL224" s="50"/>
      <c r="BM224" s="50"/>
      <c r="BN224" s="50"/>
      <c r="BO224" s="50"/>
      <c r="BP224" s="50"/>
    </row>
    <row r="225" spans="1:68" s="9" customFormat="1" ht="195">
      <c r="A225" s="13" t="s">
        <v>951</v>
      </c>
      <c r="B225" s="14" t="s">
        <v>45</v>
      </c>
      <c r="C225" s="14" t="s">
        <v>46</v>
      </c>
      <c r="D225" s="14" t="s">
        <v>47</v>
      </c>
      <c r="E225" s="14" t="s">
        <v>889</v>
      </c>
      <c r="F225" s="14" t="s">
        <v>890</v>
      </c>
      <c r="G225" s="17" t="s">
        <v>136</v>
      </c>
      <c r="H225" s="18">
        <v>185</v>
      </c>
      <c r="I225" s="14">
        <v>588</v>
      </c>
      <c r="J225" s="14" t="s">
        <v>73</v>
      </c>
      <c r="K225" s="14" t="s">
        <v>137</v>
      </c>
      <c r="L225" s="14" t="s">
        <v>53</v>
      </c>
      <c r="M225" s="14" t="s">
        <v>54</v>
      </c>
      <c r="N225" s="14"/>
      <c r="O225" s="14"/>
      <c r="P225" s="14" t="s">
        <v>55</v>
      </c>
      <c r="Q225" s="14" t="s">
        <v>56</v>
      </c>
      <c r="R225" s="14" t="s">
        <v>140</v>
      </c>
      <c r="S225" s="14" t="s">
        <v>58</v>
      </c>
      <c r="T225" s="50"/>
      <c r="U225" s="50"/>
      <c r="V225" s="11"/>
      <c r="W225" s="11"/>
      <c r="X225" s="50" t="s">
        <v>953</v>
      </c>
      <c r="Y225" s="26" t="s">
        <v>954</v>
      </c>
      <c r="Z225" s="50"/>
      <c r="AA225" s="50"/>
      <c r="AB225" s="50"/>
      <c r="AC225" s="23" t="s">
        <v>54</v>
      </c>
      <c r="AD225" s="23"/>
      <c r="AE225" s="23"/>
      <c r="AF225" s="14" t="s">
        <v>139</v>
      </c>
      <c r="AG225" s="14" t="s">
        <v>133</v>
      </c>
      <c r="AH225" s="14" t="s">
        <v>140</v>
      </c>
      <c r="AI225" s="14" t="s">
        <v>141</v>
      </c>
      <c r="AJ225" s="23" t="s">
        <v>61</v>
      </c>
      <c r="AK225" s="23" t="s">
        <v>101</v>
      </c>
      <c r="AL225" s="50" t="s">
        <v>58</v>
      </c>
      <c r="AM225" s="50" t="s">
        <v>953</v>
      </c>
      <c r="AN225" s="50" t="s">
        <v>54</v>
      </c>
      <c r="AO225" s="50"/>
      <c r="AP225" s="50"/>
      <c r="AQ225" s="50"/>
      <c r="AR225" s="50"/>
      <c r="AS225" s="50"/>
      <c r="AT225" s="50"/>
      <c r="AU225" s="50"/>
      <c r="AV225" s="50"/>
      <c r="AW225" s="50"/>
      <c r="AY225" s="50" t="str">
        <f t="shared" si="26"/>
        <v>1% CWD Alternate Assessment Participation [MATHEMATICS]: Students with Disabilities (IDEA) (CWD) taking the alternate assessment based on alternate achievement standards (ALTPARTALTACH) make up 1.30%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225" s="50" t="str">
        <f t="shared" si="27"/>
        <v>Resubmitted 185</v>
      </c>
      <c r="BA225" s="50"/>
      <c r="BB225" s="50" t="s">
        <v>80</v>
      </c>
      <c r="BC225" s="50"/>
      <c r="BD225" s="50"/>
      <c r="BE225" s="50" t="s">
        <v>58</v>
      </c>
      <c r="BF225" s="50" t="s">
        <v>125</v>
      </c>
      <c r="BG225" s="50" t="s">
        <v>58</v>
      </c>
      <c r="BH225" s="50" t="str">
        <f t="shared" si="31"/>
        <v>1% CWD Alternate Assessment Participation [MATHEMATICS]: Students with Disabilities (IDEA) (CWD) taking the alternate assessment based on alternate achievement standards (ALTPARTALTACH) make up 1.30%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BI225" s="51"/>
      <c r="BJ225" s="50"/>
      <c r="BK225" s="50"/>
      <c r="BL225" s="50"/>
      <c r="BM225" s="50"/>
      <c r="BN225" s="50"/>
      <c r="BO225" s="50"/>
      <c r="BP225" s="50"/>
    </row>
    <row r="226" spans="1:68" s="9" customFormat="1" ht="195">
      <c r="A226" s="13" t="s">
        <v>955</v>
      </c>
      <c r="B226" s="14" t="s">
        <v>45</v>
      </c>
      <c r="C226" s="14" t="s">
        <v>46</v>
      </c>
      <c r="D226" s="14" t="s">
        <v>47</v>
      </c>
      <c r="E226" s="14" t="s">
        <v>889</v>
      </c>
      <c r="F226" s="14" t="s">
        <v>890</v>
      </c>
      <c r="G226" s="17" t="s">
        <v>136</v>
      </c>
      <c r="H226" s="18">
        <v>188</v>
      </c>
      <c r="I226" s="14">
        <v>589</v>
      </c>
      <c r="J226" s="14" t="s">
        <v>73</v>
      </c>
      <c r="K226" s="14" t="s">
        <v>137</v>
      </c>
      <c r="L226" s="14" t="s">
        <v>53</v>
      </c>
      <c r="M226" s="14"/>
      <c r="N226" s="14" t="s">
        <v>54</v>
      </c>
      <c r="O226" s="14"/>
      <c r="P226" s="14" t="s">
        <v>55</v>
      </c>
      <c r="Q226" s="14" t="s">
        <v>56</v>
      </c>
      <c r="R226" s="14" t="s">
        <v>140</v>
      </c>
      <c r="S226" s="14" t="s">
        <v>58</v>
      </c>
      <c r="T226" s="50"/>
      <c r="U226" s="50"/>
      <c r="V226" s="11"/>
      <c r="W226" s="11"/>
      <c r="X226" s="50" t="s">
        <v>957</v>
      </c>
      <c r="Y226" s="26" t="s">
        <v>948</v>
      </c>
      <c r="Z226" s="50"/>
      <c r="AA226" s="50"/>
      <c r="AB226" s="50"/>
      <c r="AC226" s="23"/>
      <c r="AD226" s="23" t="s">
        <v>54</v>
      </c>
      <c r="AE226" s="23"/>
      <c r="AF226" s="14" t="s">
        <v>139</v>
      </c>
      <c r="AG226" s="14" t="s">
        <v>133</v>
      </c>
      <c r="AH226" s="14" t="s">
        <v>140</v>
      </c>
      <c r="AI226" s="14" t="s">
        <v>141</v>
      </c>
      <c r="AJ226" s="23" t="s">
        <v>61</v>
      </c>
      <c r="AK226" s="23" t="s">
        <v>101</v>
      </c>
      <c r="AL226" s="50" t="s">
        <v>58</v>
      </c>
      <c r="AM226" s="50" t="s">
        <v>957</v>
      </c>
      <c r="AN226" s="50" t="s">
        <v>54</v>
      </c>
      <c r="AO226" s="50"/>
      <c r="AP226" s="50"/>
      <c r="AQ226" s="50"/>
      <c r="AR226" s="50"/>
      <c r="AS226" s="50"/>
      <c r="AT226" s="50"/>
      <c r="AU226" s="50"/>
      <c r="AV226" s="50"/>
      <c r="AW226" s="50"/>
      <c r="AY226" s="50" t="str">
        <f t="shared" si="26"/>
        <v xml:space="preserve">1% CWD Alternate Assessment Participation [READING/LANGUAGE ARTS]: Students with Disabilities (IDEA) (CWD) taking the alternate assessment based on alternate achievement standards (ALTPARTALTACH) make up 1.25%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226" s="50" t="str">
        <f t="shared" si="27"/>
        <v>Resubmitted 188</v>
      </c>
      <c r="BA226" s="50"/>
      <c r="BB226" s="50" t="s">
        <v>80</v>
      </c>
      <c r="BC226" s="50"/>
      <c r="BD226" s="50"/>
      <c r="BE226" s="50" t="s">
        <v>58</v>
      </c>
      <c r="BF226" s="50" t="s">
        <v>125</v>
      </c>
      <c r="BG226" s="50" t="s">
        <v>58</v>
      </c>
      <c r="BH226" s="50" t="str">
        <f t="shared" si="31"/>
        <v xml:space="preserve">1% CWD Alternate Assessment Participation [READING/LANGUAGE ARTS]: Students with Disabilities (IDEA) (CWD) taking the alternate assessment based on alternate achievement standards (ALTPARTALTACH) make up 1.25%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226" s="51"/>
      <c r="BJ226" s="50"/>
      <c r="BK226" s="50"/>
      <c r="BL226" s="50"/>
      <c r="BM226" s="50"/>
      <c r="BN226" s="50"/>
      <c r="BO226" s="50"/>
      <c r="BP226" s="50"/>
    </row>
    <row r="227" spans="1:68" s="9" customFormat="1" ht="165">
      <c r="A227" s="13" t="s">
        <v>958</v>
      </c>
      <c r="B227" s="14" t="s">
        <v>45</v>
      </c>
      <c r="C227" s="14" t="s">
        <v>46</v>
      </c>
      <c r="D227" s="14" t="s">
        <v>47</v>
      </c>
      <c r="E227" s="14" t="s">
        <v>889</v>
      </c>
      <c r="F227" s="14" t="s">
        <v>890</v>
      </c>
      <c r="G227" s="17" t="s">
        <v>136</v>
      </c>
      <c r="H227" s="18">
        <v>189</v>
      </c>
      <c r="I227" s="14">
        <v>590</v>
      </c>
      <c r="J227" s="14" t="s">
        <v>73</v>
      </c>
      <c r="K227" s="14" t="s">
        <v>137</v>
      </c>
      <c r="L227" s="14" t="s">
        <v>53</v>
      </c>
      <c r="M227" s="14"/>
      <c r="N227" s="14"/>
      <c r="O227" s="14" t="s">
        <v>54</v>
      </c>
      <c r="P227" s="14" t="s">
        <v>55</v>
      </c>
      <c r="Q227" s="14" t="s">
        <v>56</v>
      </c>
      <c r="R227" s="14" t="s">
        <v>140</v>
      </c>
      <c r="S227" s="14" t="s">
        <v>58</v>
      </c>
      <c r="T227" s="50"/>
      <c r="U227" s="50"/>
      <c r="V227" s="11"/>
      <c r="W227" s="11"/>
      <c r="X227" s="50" t="s">
        <v>960</v>
      </c>
      <c r="Y227" s="26" t="s">
        <v>961</v>
      </c>
      <c r="Z227" s="50"/>
      <c r="AA227" s="50"/>
      <c r="AB227" s="50"/>
      <c r="AC227" s="23"/>
      <c r="AD227" s="23"/>
      <c r="AE227" s="23" t="s">
        <v>54</v>
      </c>
      <c r="AF227" s="14" t="s">
        <v>139</v>
      </c>
      <c r="AG227" s="14" t="s">
        <v>133</v>
      </c>
      <c r="AH227" s="14" t="s">
        <v>140</v>
      </c>
      <c r="AI227" s="14" t="s">
        <v>141</v>
      </c>
      <c r="AJ227" s="23" t="s">
        <v>61</v>
      </c>
      <c r="AK227" s="23" t="s">
        <v>101</v>
      </c>
      <c r="AL227" s="50" t="s">
        <v>58</v>
      </c>
      <c r="AM227" s="50" t="s">
        <v>960</v>
      </c>
      <c r="AN227" s="50" t="s">
        <v>54</v>
      </c>
      <c r="AO227" s="50"/>
      <c r="AP227" s="50"/>
      <c r="AQ227" s="50"/>
      <c r="AR227" s="50"/>
      <c r="AS227" s="50"/>
      <c r="AT227" s="50"/>
      <c r="AU227" s="50"/>
      <c r="AV227" s="50"/>
      <c r="AW227" s="50"/>
      <c r="AY227" s="50" t="str">
        <f t="shared" si="26"/>
        <v xml:space="preserve">1% CWD Alternate Assessment Participation [SCIENCE]: Students with Disabilities (IDEA) (CWD) taking the alternate assessment based on alternate achievement standards (ALTPARTALTACH) make up 4.90%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227" s="50" t="str">
        <f t="shared" si="27"/>
        <v>Resbumitted 189</v>
      </c>
      <c r="BA227" s="50"/>
      <c r="BB227" s="50" t="s">
        <v>80</v>
      </c>
      <c r="BC227" s="50" t="s">
        <v>2148</v>
      </c>
      <c r="BD227" s="50"/>
      <c r="BE227" s="50"/>
      <c r="BF227" s="50"/>
      <c r="BG227" s="50" t="s">
        <v>58</v>
      </c>
      <c r="BH227" s="50" t="str">
        <f t="shared" si="31"/>
        <v xml:space="preserve">1% CWD Alternate Assessment Participation [SCIENCE]: Students with Disabilities (IDEA) (CWD) taking the alternate assessment based on alternate achievement standards (ALTPARTALTACH) make up 4.90%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BI227" s="50" t="s">
        <v>961</v>
      </c>
      <c r="BJ227" s="50"/>
      <c r="BK227" s="50"/>
      <c r="BL227" s="50"/>
      <c r="BM227" s="50"/>
      <c r="BN227" s="50"/>
      <c r="BO227" s="50"/>
      <c r="BP227" s="50"/>
    </row>
    <row r="228" spans="1:68" s="9" customFormat="1" ht="120">
      <c r="A228" s="13" t="s">
        <v>963</v>
      </c>
      <c r="B228" s="14" t="s">
        <v>45</v>
      </c>
      <c r="C228" s="14" t="s">
        <v>46</v>
      </c>
      <c r="D228" s="14" t="s">
        <v>47</v>
      </c>
      <c r="E228" s="14" t="s">
        <v>964</v>
      </c>
      <c r="F228" s="14" t="s">
        <v>965</v>
      </c>
      <c r="G228" s="13" t="s">
        <v>104</v>
      </c>
      <c r="H228" s="14" t="s">
        <v>198</v>
      </c>
      <c r="I228" s="14" t="s">
        <v>199</v>
      </c>
      <c r="J228" s="14" t="s">
        <v>73</v>
      </c>
      <c r="K228" s="14" t="s">
        <v>107</v>
      </c>
      <c r="L228" s="14" t="s">
        <v>53</v>
      </c>
      <c r="M228" s="14" t="s">
        <v>54</v>
      </c>
      <c r="N228" s="14" t="s">
        <v>54</v>
      </c>
      <c r="O228" s="14"/>
      <c r="P228" s="14" t="s">
        <v>108</v>
      </c>
      <c r="Q228" s="14" t="s">
        <v>108</v>
      </c>
      <c r="R228" s="14" t="s">
        <v>108</v>
      </c>
      <c r="S228" s="14" t="s">
        <v>108</v>
      </c>
      <c r="T228" s="50"/>
      <c r="U228" s="50"/>
      <c r="V228" s="11"/>
      <c r="W228" s="11"/>
      <c r="X228" s="50" t="s">
        <v>109</v>
      </c>
      <c r="Y228" s="26" t="s">
        <v>966</v>
      </c>
      <c r="Z228" s="50"/>
      <c r="AA228" s="50"/>
      <c r="AB228" s="50"/>
      <c r="AC228" s="23" t="s">
        <v>54</v>
      </c>
      <c r="AD228" s="23" t="s">
        <v>54</v>
      </c>
      <c r="AE228" s="23"/>
      <c r="AF228" s="14" t="s">
        <v>108</v>
      </c>
      <c r="AG228" s="14" t="s">
        <v>108</v>
      </c>
      <c r="AH228" s="14" t="s">
        <v>108</v>
      </c>
      <c r="AI228" s="14" t="s">
        <v>108</v>
      </c>
      <c r="AJ228" s="23" t="s">
        <v>185</v>
      </c>
      <c r="AK228" s="23" t="s">
        <v>101</v>
      </c>
      <c r="AL228" s="50"/>
      <c r="AM228" s="50" t="s">
        <v>111</v>
      </c>
      <c r="AN228" s="50" t="s">
        <v>54</v>
      </c>
      <c r="AO228" s="50"/>
      <c r="AP228" s="50"/>
      <c r="AQ228" s="50"/>
      <c r="AR228" s="50"/>
      <c r="AS228" s="50"/>
      <c r="AT228" s="50"/>
      <c r="AU228" s="50"/>
      <c r="AV228" s="50"/>
      <c r="AW228" s="50"/>
      <c r="AY228" s="50" t="str">
        <f t="shared" si="26"/>
        <v>A year to year change of more than 200 (count difference) and 10% was identified for at least one subgroup, assessment type, or grade. Please review the CDQR Year to Year tab. Please resubmit SY 2017-18 data or submit a data note to explain why these data are accurate.</v>
      </c>
      <c r="AZ228" s="50" t="str">
        <f t="shared" si="27"/>
        <v>Maine DOE discovered that we were using the accountability date snapshot to determine the IDEA students and not the list of students during the time of the assessment period.
Files 175,178,179,185,188,189 have all been regenerated and resubmitted through the EDEN system</v>
      </c>
      <c r="BA228" s="50"/>
      <c r="BB228" s="50" t="s">
        <v>80</v>
      </c>
      <c r="BC228" s="50"/>
      <c r="BD228" s="50"/>
      <c r="BE228" s="50" t="s">
        <v>112</v>
      </c>
      <c r="BF228" s="50"/>
      <c r="BG228" s="50" t="s">
        <v>58</v>
      </c>
      <c r="BH228" s="50" t="str">
        <f t="shared" si="31"/>
        <v>A year to year change of more than 200 (count difference) and 10% was identified for at least one subgroup, assessment type, or grade. Please review the CDQR Year to Year tab. Please resubmit SY 2017-18 data or submit a data note to explain why these data are accurate.</v>
      </c>
      <c r="BI228" s="51" t="s">
        <v>966</v>
      </c>
      <c r="BJ228" s="50"/>
      <c r="BK228" s="50"/>
      <c r="BL228" s="50"/>
      <c r="BM228" s="50"/>
      <c r="BN228" s="50"/>
      <c r="BO228" s="50"/>
      <c r="BP228" s="50"/>
    </row>
    <row r="229" spans="1:68" s="9" customFormat="1" ht="120">
      <c r="A229" s="13" t="s">
        <v>967</v>
      </c>
      <c r="B229" s="14" t="s">
        <v>45</v>
      </c>
      <c r="C229" s="14" t="s">
        <v>46</v>
      </c>
      <c r="D229" s="14" t="s">
        <v>47</v>
      </c>
      <c r="E229" s="14" t="s">
        <v>964</v>
      </c>
      <c r="F229" s="14" t="s">
        <v>965</v>
      </c>
      <c r="G229" s="13" t="s">
        <v>118</v>
      </c>
      <c r="H229" s="14" t="s">
        <v>66</v>
      </c>
      <c r="I229" s="14" t="s">
        <v>67</v>
      </c>
      <c r="J229" s="14" t="s">
        <v>73</v>
      </c>
      <c r="K229" s="14" t="s">
        <v>121</v>
      </c>
      <c r="L229" s="14" t="s">
        <v>53</v>
      </c>
      <c r="M229" s="14" t="s">
        <v>54</v>
      </c>
      <c r="N229" s="14" t="s">
        <v>54</v>
      </c>
      <c r="O229" s="14" t="s">
        <v>54</v>
      </c>
      <c r="P229" s="14" t="s">
        <v>108</v>
      </c>
      <c r="Q229" s="14" t="s">
        <v>108</v>
      </c>
      <c r="R229" s="14" t="s">
        <v>108</v>
      </c>
      <c r="S229" s="14" t="s">
        <v>108</v>
      </c>
      <c r="T229" s="50"/>
      <c r="U229" s="50"/>
      <c r="V229" s="11"/>
      <c r="W229" s="11"/>
      <c r="X229" s="50" t="s">
        <v>164</v>
      </c>
      <c r="Y229" s="26" t="s">
        <v>966</v>
      </c>
      <c r="Z229" s="50"/>
      <c r="AA229" s="50"/>
      <c r="AB229" s="50"/>
      <c r="AC229" s="23" t="s">
        <v>54</v>
      </c>
      <c r="AD229" s="23" t="s">
        <v>54</v>
      </c>
      <c r="AE229" s="23" t="s">
        <v>54</v>
      </c>
      <c r="AF229" s="14" t="s">
        <v>108</v>
      </c>
      <c r="AG229" s="14" t="s">
        <v>108</v>
      </c>
      <c r="AH229" s="14" t="s">
        <v>108</v>
      </c>
      <c r="AI229" s="14" t="s">
        <v>108</v>
      </c>
      <c r="AJ229" s="23" t="s">
        <v>185</v>
      </c>
      <c r="AK229" s="23" t="s">
        <v>101</v>
      </c>
      <c r="AL229" s="50"/>
      <c r="AM229" s="50" t="s">
        <v>166</v>
      </c>
      <c r="AN229" s="50" t="s">
        <v>54</v>
      </c>
      <c r="AO229" s="50"/>
      <c r="AP229" s="50"/>
      <c r="AQ229" s="50"/>
      <c r="AR229" s="50"/>
      <c r="AS229" s="50"/>
      <c r="AT229" s="50"/>
      <c r="AU229" s="50"/>
      <c r="AV229" s="50"/>
      <c r="AW229" s="50"/>
      <c r="AY229" s="50" t="str">
        <f t="shared" si="26"/>
        <v>A year to year participation rate change of more than 4% was identified for at least one subgroup, assessment type, or grade. Please review the CDQR Year to Year tab. Please resubmit SY 2017-18 data or submit a data note to explain why these data are accurate.</v>
      </c>
      <c r="AZ229" s="50" t="str">
        <f t="shared" si="27"/>
        <v>Maine DOE discovered that we were using the accountability date snapshot to determine the IDEA students and not the list of students during the time of the assessment period.
Files 175,178,179,185,188,189 have all been regenerated and resubmitted through the EDEN system</v>
      </c>
      <c r="BA229" s="50"/>
      <c r="BB229" s="50" t="s">
        <v>80</v>
      </c>
      <c r="BC229" s="50"/>
      <c r="BD229" s="50"/>
      <c r="BE229" s="50" t="s">
        <v>112</v>
      </c>
      <c r="BF229" s="50"/>
      <c r="BG229" s="50" t="s">
        <v>58</v>
      </c>
      <c r="BH229" s="50" t="str">
        <f t="shared" si="31"/>
        <v>A year to year participation rate change of more than 4% was identified for at least one subgroup, assessment type, or grade. Please review the CDQR Year to Year tab. Please resubmit SY 2017-18 data or submit a data note to explain why these data are accurate.</v>
      </c>
      <c r="BI229" s="51" t="s">
        <v>966</v>
      </c>
      <c r="BJ229" s="50"/>
      <c r="BK229" s="50"/>
      <c r="BL229" s="50"/>
      <c r="BM229" s="50"/>
      <c r="BN229" s="50"/>
      <c r="BO229" s="50"/>
      <c r="BP229" s="50"/>
    </row>
    <row r="230" spans="1:68" s="9" customFormat="1" ht="270" hidden="1">
      <c r="A230" s="13" t="s">
        <v>968</v>
      </c>
      <c r="B230" s="14" t="s">
        <v>45</v>
      </c>
      <c r="C230" s="14" t="s">
        <v>46</v>
      </c>
      <c r="D230" s="14" t="s">
        <v>47</v>
      </c>
      <c r="E230" s="14" t="s">
        <v>964</v>
      </c>
      <c r="F230" s="14" t="s">
        <v>965</v>
      </c>
      <c r="G230" s="14" t="s">
        <v>286</v>
      </c>
      <c r="H230" s="14" t="s">
        <v>380</v>
      </c>
      <c r="I230" s="14" t="s">
        <v>381</v>
      </c>
      <c r="J230" s="14" t="s">
        <v>73</v>
      </c>
      <c r="K230" s="14" t="s">
        <v>287</v>
      </c>
      <c r="L230" s="14" t="s">
        <v>53</v>
      </c>
      <c r="M230" s="14"/>
      <c r="N230" s="14"/>
      <c r="O230" s="14" t="s">
        <v>54</v>
      </c>
      <c r="P230" s="14" t="s">
        <v>139</v>
      </c>
      <c r="Q230" s="14" t="s">
        <v>375</v>
      </c>
      <c r="R230" s="14" t="s">
        <v>376</v>
      </c>
      <c r="S230" s="14" t="s">
        <v>58</v>
      </c>
      <c r="T230" s="50"/>
      <c r="U230" s="50"/>
      <c r="V230" s="11"/>
      <c r="W230" s="11"/>
      <c r="X230" s="50" t="s">
        <v>969</v>
      </c>
      <c r="Y230" s="26" t="s">
        <v>970</v>
      </c>
      <c r="Z230" s="50"/>
      <c r="AA230" s="50"/>
      <c r="AB230" s="50"/>
      <c r="AC230" s="23"/>
      <c r="AD230" s="23"/>
      <c r="AE230" s="23"/>
      <c r="AF230" s="23"/>
      <c r="AG230" s="23"/>
      <c r="AH230" s="23"/>
      <c r="AI230" s="23"/>
      <c r="AJ230" s="23" t="s">
        <v>61</v>
      </c>
      <c r="AK230" s="23" t="s">
        <v>62</v>
      </c>
      <c r="AL230" s="50"/>
      <c r="AM230" s="50"/>
      <c r="AN230" s="50" t="s">
        <v>2145</v>
      </c>
      <c r="AO230" s="50"/>
      <c r="AP230" s="50"/>
      <c r="AQ230" s="50"/>
      <c r="AR230" s="50"/>
      <c r="AS230" s="50"/>
      <c r="AT230" s="50"/>
      <c r="AU230" s="50"/>
      <c r="AV230" s="50"/>
      <c r="AW230" s="50"/>
      <c r="AY230" s="50">
        <f t="shared" si="26"/>
        <v>0</v>
      </c>
      <c r="AZ230" s="50" t="str">
        <f t="shared" si="27"/>
        <v xml:space="preserve">Maine has provided additional technical assistance and guidance regarding the identification and testing of children with disbailities. As a result of this focused professional development and technical assistance, Maine has observed a steady decline in the number of students participating in the alternate assessment. Maine implemented the participation guidelines as a component of IEP guidance to inform alternate assesment determinations.  Maine has observed a drop related to students taking the alternate assesment from 1.40%  across all asessments in 2014/15 to 1.11%, 1.10% and 1.04% respectivley in ELA/Literacy, Math and science in 2017/18. On average, this equates to around 100 students no longer taking the alternate assesmsent each year. </v>
      </c>
      <c r="BA230" s="50"/>
      <c r="BB230" s="50" t="s">
        <v>63</v>
      </c>
      <c r="BC230" s="50" t="s">
        <v>58</v>
      </c>
      <c r="BD230" s="50" t="s">
        <v>62</v>
      </c>
      <c r="BE230" s="50"/>
      <c r="BF230" s="50"/>
      <c r="BG230" s="50"/>
      <c r="BH230" s="50"/>
      <c r="BI230" s="50"/>
      <c r="BJ230" s="50"/>
      <c r="BK230" s="50"/>
      <c r="BL230" s="50"/>
      <c r="BM230" s="50"/>
      <c r="BN230" s="50"/>
      <c r="BO230" s="50"/>
      <c r="BP230" s="50"/>
    </row>
    <row r="231" spans="1:68" s="9" customFormat="1" ht="180" hidden="1">
      <c r="A231" s="13" t="s">
        <v>971</v>
      </c>
      <c r="B231" s="14" t="s">
        <v>45</v>
      </c>
      <c r="C231" s="14" t="s">
        <v>46</v>
      </c>
      <c r="D231" s="14" t="s">
        <v>47</v>
      </c>
      <c r="E231" s="14" t="s">
        <v>964</v>
      </c>
      <c r="F231" s="14" t="s">
        <v>965</v>
      </c>
      <c r="G231" s="14" t="s">
        <v>172</v>
      </c>
      <c r="H231" s="14" t="s">
        <v>91</v>
      </c>
      <c r="I231" s="14" t="s">
        <v>92</v>
      </c>
      <c r="J231" s="14" t="s">
        <v>73</v>
      </c>
      <c r="K231" s="14" t="s">
        <v>173</v>
      </c>
      <c r="L231" s="14" t="s">
        <v>53</v>
      </c>
      <c r="M231" s="14" t="s">
        <v>54</v>
      </c>
      <c r="N231" s="14" t="s">
        <v>54</v>
      </c>
      <c r="O231" s="14"/>
      <c r="P231" s="14" t="s">
        <v>972</v>
      </c>
      <c r="Q231" s="14" t="s">
        <v>174</v>
      </c>
      <c r="R231" s="14" t="s">
        <v>133</v>
      </c>
      <c r="S231" s="14" t="s">
        <v>58</v>
      </c>
      <c r="T231" s="50"/>
      <c r="U231" s="50"/>
      <c r="V231" s="11"/>
      <c r="W231" s="11"/>
      <c r="X231" s="50" t="s">
        <v>973</v>
      </c>
      <c r="Y231" s="26" t="s">
        <v>974</v>
      </c>
      <c r="Z231" s="50"/>
      <c r="AA231" s="50"/>
      <c r="AB231" s="50"/>
      <c r="AC231" s="23"/>
      <c r="AD231" s="23"/>
      <c r="AE231" s="23"/>
      <c r="AF231" s="23"/>
      <c r="AG231" s="23"/>
      <c r="AH231" s="23"/>
      <c r="AI231" s="23"/>
      <c r="AJ231" s="23" t="s">
        <v>61</v>
      </c>
      <c r="AK231" s="23" t="s">
        <v>62</v>
      </c>
      <c r="AL231" s="50"/>
      <c r="AM231" s="50"/>
      <c r="AN231" s="50" t="s">
        <v>2145</v>
      </c>
      <c r="AO231" s="50"/>
      <c r="AP231" s="50"/>
      <c r="AQ231" s="50"/>
      <c r="AR231" s="50"/>
      <c r="AS231" s="50"/>
      <c r="AT231" s="50"/>
      <c r="AU231" s="50"/>
      <c r="AV231" s="50"/>
      <c r="AW231" s="50"/>
      <c r="AY231" s="50">
        <f t="shared" si="26"/>
        <v>0</v>
      </c>
      <c r="AZ231" s="50" t="str">
        <f t="shared" si="27"/>
        <v xml:space="preserve">Enrollment numbers are captured in Maine on October 1 each year. Eligibilty and accountability related information and data are captured on May 4 (depending on year) annuallty. There may be discrepancies between enrollment counts and assessments based based upon full academic year parameters, student mobility and acess to the assessment e.g. EL stdudent requiring a non-English assessment. Maine dues not currenlty provide assessments in a language other than Engish. </v>
      </c>
      <c r="BA231" s="50"/>
      <c r="BB231" s="50" t="s">
        <v>63</v>
      </c>
      <c r="BC231" s="50" t="s">
        <v>58</v>
      </c>
      <c r="BD231" s="50" t="s">
        <v>62</v>
      </c>
      <c r="BE231" s="50"/>
      <c r="BF231" s="50"/>
      <c r="BG231" s="50"/>
      <c r="BH231" s="50"/>
      <c r="BI231" s="50"/>
      <c r="BJ231" s="50"/>
      <c r="BK231" s="50"/>
      <c r="BL231" s="50"/>
      <c r="BM231" s="50"/>
      <c r="BN231" s="50"/>
      <c r="BO231" s="50"/>
      <c r="BP231" s="50"/>
    </row>
    <row r="232" spans="1:68" s="9" customFormat="1" ht="240" hidden="1">
      <c r="A232" s="13" t="s">
        <v>975</v>
      </c>
      <c r="B232" s="14" t="s">
        <v>45</v>
      </c>
      <c r="C232" s="14" t="s">
        <v>46</v>
      </c>
      <c r="D232" s="14" t="s">
        <v>47</v>
      </c>
      <c r="E232" s="14" t="s">
        <v>964</v>
      </c>
      <c r="F232" s="14" t="s">
        <v>965</v>
      </c>
      <c r="G232" s="13" t="s">
        <v>179</v>
      </c>
      <c r="H232" s="14">
        <v>185</v>
      </c>
      <c r="I232" s="14">
        <v>588</v>
      </c>
      <c r="J232" s="14" t="s">
        <v>73</v>
      </c>
      <c r="K232" s="14" t="s">
        <v>180</v>
      </c>
      <c r="L232" s="14" t="s">
        <v>53</v>
      </c>
      <c r="M232" s="14" t="s">
        <v>54</v>
      </c>
      <c r="N232" s="14"/>
      <c r="O232" s="14"/>
      <c r="P232" s="14" t="s">
        <v>976</v>
      </c>
      <c r="Q232" s="14" t="s">
        <v>56</v>
      </c>
      <c r="R232" s="14" t="s">
        <v>68</v>
      </c>
      <c r="S232" s="14" t="s">
        <v>58</v>
      </c>
      <c r="T232" s="50"/>
      <c r="U232" s="50"/>
      <c r="V232" s="11"/>
      <c r="W232" s="11"/>
      <c r="X232" s="50" t="s">
        <v>977</v>
      </c>
      <c r="Y232" s="26" t="s">
        <v>978</v>
      </c>
      <c r="Z232" s="50"/>
      <c r="AA232" s="50"/>
      <c r="AB232" s="50"/>
      <c r="AC232" s="23"/>
      <c r="AD232" s="23"/>
      <c r="AE232" s="23"/>
      <c r="AF232" s="23"/>
      <c r="AG232" s="23"/>
      <c r="AH232" s="23"/>
      <c r="AI232" s="23"/>
      <c r="AJ232" s="23" t="s">
        <v>61</v>
      </c>
      <c r="AK232" s="23" t="s">
        <v>62</v>
      </c>
      <c r="AL232" s="50"/>
      <c r="AM232" s="50"/>
      <c r="AN232" s="50" t="s">
        <v>2145</v>
      </c>
      <c r="AO232" s="50"/>
      <c r="AP232" s="50"/>
      <c r="AQ232" s="50"/>
      <c r="AR232" s="50"/>
      <c r="AS232" s="50"/>
      <c r="AT232" s="50"/>
      <c r="AU232" s="50"/>
      <c r="AV232" s="50"/>
      <c r="AW232" s="50"/>
      <c r="AY232" s="50">
        <f t="shared" si="26"/>
        <v>0</v>
      </c>
      <c r="AZ232" s="50" t="str">
        <f t="shared" si="27"/>
        <v xml:space="preserve">The ESEA team requires that all districts receiving Title I funds assures 95% participation in state assessments. For those districts achieving 75-94.9% participation, the district must share how they are educating parents regarding the importance of state assessments. For districts with participation rates below 75%, districts are required to share documentation provided to parents educating them of the importance of state assessments.  In addition, infographics have been developed to provide to Maine school districts to assist with parent understanding of state assessments. The Department continues to monitor school districts and provide technical assistance. </v>
      </c>
      <c r="BA232" s="50"/>
      <c r="BB232" s="50" t="s">
        <v>63</v>
      </c>
      <c r="BC232" s="50" t="s">
        <v>58</v>
      </c>
      <c r="BD232" s="50" t="s">
        <v>62</v>
      </c>
      <c r="BE232" s="50"/>
      <c r="BF232" s="50"/>
      <c r="BG232" s="50"/>
      <c r="BH232" s="50"/>
      <c r="BI232" s="50"/>
      <c r="BJ232" s="50"/>
      <c r="BK232" s="50"/>
      <c r="BL232" s="50"/>
      <c r="BM232" s="50"/>
      <c r="BN232" s="50"/>
      <c r="BO232" s="50"/>
      <c r="BP232" s="50"/>
    </row>
    <row r="233" spans="1:68" s="9" customFormat="1" ht="240" hidden="1">
      <c r="A233" s="13" t="s">
        <v>979</v>
      </c>
      <c r="B233" s="14" t="s">
        <v>45</v>
      </c>
      <c r="C233" s="14" t="s">
        <v>46</v>
      </c>
      <c r="D233" s="14" t="s">
        <v>47</v>
      </c>
      <c r="E233" s="14" t="s">
        <v>964</v>
      </c>
      <c r="F233" s="14" t="s">
        <v>965</v>
      </c>
      <c r="G233" s="13" t="s">
        <v>179</v>
      </c>
      <c r="H233" s="14">
        <v>188</v>
      </c>
      <c r="I233" s="14">
        <v>589</v>
      </c>
      <c r="J233" s="14" t="s">
        <v>73</v>
      </c>
      <c r="K233" s="14" t="s">
        <v>180</v>
      </c>
      <c r="L233" s="14" t="s">
        <v>53</v>
      </c>
      <c r="M233" s="14"/>
      <c r="N233" s="14" t="s">
        <v>54</v>
      </c>
      <c r="O233" s="14"/>
      <c r="P233" s="14" t="s">
        <v>976</v>
      </c>
      <c r="Q233" s="14" t="s">
        <v>56</v>
      </c>
      <c r="R233" s="14" t="s">
        <v>68</v>
      </c>
      <c r="S233" s="14" t="s">
        <v>58</v>
      </c>
      <c r="T233" s="50"/>
      <c r="U233" s="50"/>
      <c r="V233" s="11"/>
      <c r="W233" s="11"/>
      <c r="X233" s="50" t="s">
        <v>980</v>
      </c>
      <c r="Y233" s="26" t="s">
        <v>978</v>
      </c>
      <c r="Z233" s="50"/>
      <c r="AA233" s="50"/>
      <c r="AB233" s="50"/>
      <c r="AC233" s="23"/>
      <c r="AD233" s="23"/>
      <c r="AE233" s="23"/>
      <c r="AF233" s="23"/>
      <c r="AG233" s="23"/>
      <c r="AH233" s="23"/>
      <c r="AI233" s="23"/>
      <c r="AJ233" s="23" t="s">
        <v>61</v>
      </c>
      <c r="AK233" s="23" t="s">
        <v>62</v>
      </c>
      <c r="AL233" s="50"/>
      <c r="AM233" s="50"/>
      <c r="AN233" s="50" t="s">
        <v>2145</v>
      </c>
      <c r="AO233" s="50"/>
      <c r="AP233" s="50"/>
      <c r="AQ233" s="50"/>
      <c r="AR233" s="50"/>
      <c r="AS233" s="50"/>
      <c r="AT233" s="50"/>
      <c r="AU233" s="50"/>
      <c r="AV233" s="50"/>
      <c r="AW233" s="50"/>
      <c r="AY233" s="50">
        <f t="shared" si="26"/>
        <v>0</v>
      </c>
      <c r="AZ233" s="50" t="str">
        <f t="shared" si="27"/>
        <v xml:space="preserve">The ESEA team requires that all districts receiving Title I funds assures 95% participation in state assessments. For those districts achieving 75-94.9% participation, the district must share how they are educating parents regarding the importance of state assessments. For districts with participation rates below 75%, districts are required to share documentation provided to parents educating them of the importance of state assessments.  In addition, infographics have been developed to provide to Maine school districts to assist with parent understanding of state assessments. The Department continues to monitor school districts and provide technical assistance. </v>
      </c>
      <c r="BA233" s="50"/>
      <c r="BB233" s="50" t="s">
        <v>63</v>
      </c>
      <c r="BC233" s="50" t="s">
        <v>58</v>
      </c>
      <c r="BD233" s="50" t="s">
        <v>62</v>
      </c>
      <c r="BE233" s="50"/>
      <c r="BF233" s="50"/>
      <c r="BG233" s="50"/>
      <c r="BH233" s="50"/>
      <c r="BI233" s="50"/>
      <c r="BJ233" s="50"/>
      <c r="BK233" s="50"/>
      <c r="BL233" s="50"/>
      <c r="BM233" s="50"/>
      <c r="BN233" s="50"/>
      <c r="BO233" s="50"/>
      <c r="BP233" s="50"/>
    </row>
    <row r="234" spans="1:68" s="9" customFormat="1" ht="94.5" hidden="1">
      <c r="A234" s="13" t="s">
        <v>981</v>
      </c>
      <c r="B234" s="14" t="s">
        <v>45</v>
      </c>
      <c r="C234" s="14" t="s">
        <v>46</v>
      </c>
      <c r="D234" s="14" t="s">
        <v>47</v>
      </c>
      <c r="E234" s="14" t="s">
        <v>982</v>
      </c>
      <c r="F234" s="14" t="s">
        <v>983</v>
      </c>
      <c r="G234" s="13" t="s">
        <v>50</v>
      </c>
      <c r="H234" s="16" t="s">
        <v>157</v>
      </c>
      <c r="I234" s="14" t="s">
        <v>158</v>
      </c>
      <c r="J234" s="14" t="s">
        <v>51</v>
      </c>
      <c r="K234" s="14" t="s">
        <v>52</v>
      </c>
      <c r="L234" s="14" t="s">
        <v>53</v>
      </c>
      <c r="M234" s="14" t="s">
        <v>54</v>
      </c>
      <c r="N234" s="14" t="s">
        <v>54</v>
      </c>
      <c r="O234" s="14" t="s">
        <v>54</v>
      </c>
      <c r="P234" s="14" t="s">
        <v>55</v>
      </c>
      <c r="Q234" s="14" t="s">
        <v>56</v>
      </c>
      <c r="R234" s="14" t="s">
        <v>68</v>
      </c>
      <c r="S234" s="14" t="s">
        <v>69</v>
      </c>
      <c r="T234" s="50"/>
      <c r="U234" s="50"/>
      <c r="V234" s="11"/>
      <c r="W234" s="11"/>
      <c r="X234" s="50" t="s">
        <v>984</v>
      </c>
      <c r="Y234" s="26" t="s">
        <v>985</v>
      </c>
      <c r="Z234" s="50"/>
      <c r="AA234" s="50"/>
      <c r="AB234" s="50"/>
      <c r="AC234" s="23"/>
      <c r="AD234" s="23"/>
      <c r="AE234" s="23"/>
      <c r="AF234" s="23"/>
      <c r="AG234" s="23"/>
      <c r="AH234" s="23"/>
      <c r="AI234" s="23"/>
      <c r="AJ234" s="23" t="s">
        <v>61</v>
      </c>
      <c r="AK234" s="23" t="s">
        <v>62</v>
      </c>
      <c r="AL234" s="50"/>
      <c r="AM234" s="50"/>
      <c r="AN234" s="50" t="s">
        <v>2145</v>
      </c>
      <c r="AO234" s="50"/>
      <c r="AP234" s="50"/>
      <c r="AQ234" s="50"/>
      <c r="AR234" s="50"/>
      <c r="AS234" s="50"/>
      <c r="AT234" s="50"/>
      <c r="AU234" s="50"/>
      <c r="AV234" s="50"/>
      <c r="AW234" s="50"/>
      <c r="AY234" s="50">
        <f t="shared" si="26"/>
        <v>0</v>
      </c>
      <c r="AZ234" s="50" t="str">
        <f t="shared" si="27"/>
        <v xml:space="preserve">Files FS175/178/179/185/188/ and 189 are still pending. </v>
      </c>
      <c r="BA234" s="50"/>
      <c r="BB234" s="50" t="s">
        <v>63</v>
      </c>
      <c r="BC234" s="50" t="s">
        <v>58</v>
      </c>
      <c r="BD234" s="50" t="s">
        <v>62</v>
      </c>
      <c r="BE234" s="50"/>
      <c r="BF234" s="50"/>
      <c r="BG234" s="50"/>
      <c r="BH234" s="50"/>
      <c r="BI234" s="50"/>
      <c r="BJ234" s="50"/>
      <c r="BK234" s="50"/>
      <c r="BL234" s="50"/>
      <c r="BM234" s="50"/>
      <c r="BN234" s="50"/>
      <c r="BO234" s="50"/>
      <c r="BP234" s="50"/>
    </row>
    <row r="235" spans="1:68" s="9" customFormat="1" ht="120">
      <c r="A235" s="13" t="s">
        <v>986</v>
      </c>
      <c r="B235" s="14" t="s">
        <v>45</v>
      </c>
      <c r="C235" s="14" t="s">
        <v>46</v>
      </c>
      <c r="D235" s="14" t="s">
        <v>47</v>
      </c>
      <c r="E235" s="14" t="s">
        <v>982</v>
      </c>
      <c r="F235" s="14" t="s">
        <v>983</v>
      </c>
      <c r="G235" s="13" t="s">
        <v>50</v>
      </c>
      <c r="H235" s="14" t="s">
        <v>987</v>
      </c>
      <c r="I235" s="14" t="s">
        <v>988</v>
      </c>
      <c r="J235" s="14" t="s">
        <v>51</v>
      </c>
      <c r="K235" s="14" t="s">
        <v>52</v>
      </c>
      <c r="L235" s="14" t="s">
        <v>53</v>
      </c>
      <c r="M235" s="14"/>
      <c r="N235" s="14"/>
      <c r="O235" s="14"/>
      <c r="P235" s="14"/>
      <c r="Q235" s="14"/>
      <c r="R235" s="14"/>
      <c r="S235" s="14"/>
      <c r="T235" s="49"/>
      <c r="U235" s="49"/>
      <c r="V235" s="49"/>
      <c r="W235" s="49"/>
      <c r="X235" s="49"/>
      <c r="Y235" s="26" t="s">
        <v>64</v>
      </c>
      <c r="Z235" s="49"/>
      <c r="AA235" s="49"/>
      <c r="AB235" s="49"/>
      <c r="AC235" s="14" t="s">
        <v>54</v>
      </c>
      <c r="AD235" s="14" t="s">
        <v>54</v>
      </c>
      <c r="AE235" s="14" t="s">
        <v>54</v>
      </c>
      <c r="AF235" s="14" t="s">
        <v>55</v>
      </c>
      <c r="AG235" s="14" t="s">
        <v>56</v>
      </c>
      <c r="AH235" s="23" t="s">
        <v>68</v>
      </c>
      <c r="AI235" s="23"/>
      <c r="AJ235" s="23" t="s">
        <v>61</v>
      </c>
      <c r="AK235" s="14" t="s">
        <v>78</v>
      </c>
      <c r="AL235" s="14"/>
      <c r="AM235" s="50" t="s">
        <v>989</v>
      </c>
      <c r="AN235" s="50"/>
      <c r="AO235" s="50"/>
      <c r="AP235" s="49"/>
      <c r="AQ235" s="49"/>
      <c r="AR235" s="49"/>
      <c r="AS235" s="49"/>
      <c r="AT235" s="49"/>
      <c r="AU235" s="49"/>
      <c r="AV235" s="49"/>
      <c r="AW235" s="49"/>
      <c r="AY235" s="50" t="str">
        <f t="shared" si="26"/>
        <v>Missing Data (FS 179/185/188/189): Achievement and Participation data were not reported at the SEA, LEA, and School levels. 
Under the terms of the Science assessment waiver, the State is required to provide participation data but not achievement data.  Please submit Participation data or provide an explanation.</v>
      </c>
      <c r="AZ235" s="50" t="str">
        <f t="shared" si="27"/>
        <v/>
      </c>
      <c r="BA235" s="50"/>
      <c r="BB235" s="50" t="s">
        <v>80</v>
      </c>
      <c r="BC235" s="50"/>
      <c r="BD235" s="50"/>
      <c r="BE235" s="50" t="s">
        <v>82</v>
      </c>
      <c r="BF235" s="50" t="s">
        <v>82</v>
      </c>
      <c r="BG235" s="50"/>
      <c r="BH235" s="50" t="str">
        <f t="shared" ref="BH235:BH255" si="32">IF(BG235="Yes",CONCATENATE(AM235,"
ED Note: State indicated that data were correct as reported."), AM235)</f>
        <v>Missing Data (FS 179/185/188/189): Achievement and Participation data were not reported at the SEA, LEA, and School levels. 
Under the terms of the Science assessment waiver, the State is required to provide participation data but not achievement data.  Please submit Participation data or provide an explanation.</v>
      </c>
      <c r="BI235" s="50"/>
      <c r="BJ235" s="50"/>
      <c r="BK235" s="50"/>
      <c r="BL235" s="50"/>
      <c r="BM235" s="50"/>
      <c r="BN235" s="50"/>
      <c r="BO235" s="50"/>
      <c r="BP235" s="50"/>
    </row>
    <row r="236" spans="1:68" s="9" customFormat="1" ht="210">
      <c r="A236" s="13" t="s">
        <v>990</v>
      </c>
      <c r="B236" s="14" t="s">
        <v>45</v>
      </c>
      <c r="C236" s="14" t="s">
        <v>46</v>
      </c>
      <c r="D236" s="14" t="s">
        <v>47</v>
      </c>
      <c r="E236" s="14" t="s">
        <v>982</v>
      </c>
      <c r="F236" s="14" t="s">
        <v>983</v>
      </c>
      <c r="G236" s="13" t="s">
        <v>439</v>
      </c>
      <c r="H236" s="14" t="s">
        <v>84</v>
      </c>
      <c r="I236" s="14" t="s">
        <v>85</v>
      </c>
      <c r="J236" s="14" t="s">
        <v>440</v>
      </c>
      <c r="K236" s="14" t="s">
        <v>153</v>
      </c>
      <c r="L236" s="14" t="s">
        <v>53</v>
      </c>
      <c r="M236" s="14"/>
      <c r="N236" s="14"/>
      <c r="O236" s="14"/>
      <c r="P236" s="14"/>
      <c r="Q236" s="14"/>
      <c r="R236" s="14"/>
      <c r="S236" s="14"/>
      <c r="T236" s="49"/>
      <c r="U236" s="49"/>
      <c r="V236" s="49"/>
      <c r="W236" s="49"/>
      <c r="X236" s="49"/>
      <c r="Y236" s="26" t="s">
        <v>64</v>
      </c>
      <c r="Z236" s="49"/>
      <c r="AA236" s="49"/>
      <c r="AB236" s="49"/>
      <c r="AC236" s="14" t="s">
        <v>54</v>
      </c>
      <c r="AD236" s="14" t="s">
        <v>54</v>
      </c>
      <c r="AE236" s="14"/>
      <c r="AF236" s="14" t="s">
        <v>139</v>
      </c>
      <c r="AG236" s="14" t="s">
        <v>76</v>
      </c>
      <c r="AH236" s="14" t="s">
        <v>991</v>
      </c>
      <c r="AI236" s="14"/>
      <c r="AJ236" s="14" t="s">
        <v>61</v>
      </c>
      <c r="AK236" s="14" t="s">
        <v>78</v>
      </c>
      <c r="AL236" s="49"/>
      <c r="AM236" s="50" t="s">
        <v>992</v>
      </c>
      <c r="AN236" s="50"/>
      <c r="AO236" s="50"/>
      <c r="AP236" s="49"/>
      <c r="AQ236" s="49"/>
      <c r="AR236" s="49"/>
      <c r="AS236" s="49"/>
      <c r="AT236" s="49"/>
      <c r="AU236" s="49"/>
      <c r="AV236" s="49"/>
      <c r="AW236" s="49"/>
      <c r="AY236" s="50" t="str">
        <f t="shared" si="26"/>
        <v>Achievement SEA to SCH comparison: The SEA FS 175 number of students in the CWD subgroup who took an ALL, REGASSWACC assessment and received a valid score in GRADE HS is different from the sum of the SCH level counts of students who took an assessment and received a valid score. The total SEA number of students in the subgroup who took an ALL assessment for MATHEMATICS and received a valid score is 965 students (18.05%) different from the SCH number.
Similar SEA to SCH discrepancies exist for the FS 178 number of students who took an assessment and received a valid score. Please revise data and resubmit or explain in a data note why these data are accurate.</v>
      </c>
      <c r="AZ236" s="50" t="str">
        <f t="shared" si="27"/>
        <v/>
      </c>
      <c r="BA236" s="50"/>
      <c r="BB236" s="50" t="s">
        <v>80</v>
      </c>
      <c r="BC236" s="50"/>
      <c r="BD236" s="50"/>
      <c r="BE236" s="50" t="s">
        <v>82</v>
      </c>
      <c r="BF236" s="50" t="s">
        <v>82</v>
      </c>
      <c r="BG236" s="50"/>
      <c r="BH236" s="50" t="str">
        <f t="shared" si="32"/>
        <v>Achievement SEA to SCH comparison: The SEA FS 175 number of students in the CWD subgroup who took an ALL, REGASSWACC assessment and received a valid score in GRADE HS is different from the sum of the SCH level counts of students who took an assessment and received a valid score. The total SEA number of students in the subgroup who took an ALL assessment for MATHEMATICS and received a valid score is 965 students (18.05%) different from the SCH number.
Similar SEA to SCH discrepancies exist for the FS 178 number of students who took an assessment and received a valid score. Please revise data and resubmit or explain in a data note why these data are accurate.</v>
      </c>
      <c r="BI236" s="50"/>
      <c r="BJ236" s="50"/>
      <c r="BK236" s="50"/>
      <c r="BL236" s="50"/>
      <c r="BM236" s="50"/>
      <c r="BN236" s="50"/>
      <c r="BO236" s="50"/>
      <c r="BP236" s="50"/>
    </row>
    <row r="237" spans="1:68" s="9" customFormat="1" ht="285">
      <c r="A237" s="13" t="s">
        <v>993</v>
      </c>
      <c r="B237" s="14" t="s">
        <v>45</v>
      </c>
      <c r="C237" s="14" t="s">
        <v>46</v>
      </c>
      <c r="D237" s="14" t="s">
        <v>47</v>
      </c>
      <c r="E237" s="14" t="s">
        <v>982</v>
      </c>
      <c r="F237" s="14" t="s">
        <v>983</v>
      </c>
      <c r="G237" s="13" t="s">
        <v>439</v>
      </c>
      <c r="H237" s="14" t="s">
        <v>84</v>
      </c>
      <c r="I237" s="14" t="s">
        <v>85</v>
      </c>
      <c r="J237" s="14" t="s">
        <v>440</v>
      </c>
      <c r="K237" s="14" t="s">
        <v>153</v>
      </c>
      <c r="L237" s="14" t="s">
        <v>53</v>
      </c>
      <c r="M237" s="14"/>
      <c r="N237" s="14"/>
      <c r="O237" s="14"/>
      <c r="P237" s="14"/>
      <c r="Q237" s="14"/>
      <c r="R237" s="14"/>
      <c r="S237" s="14"/>
      <c r="T237" s="49"/>
      <c r="U237" s="49"/>
      <c r="V237" s="49"/>
      <c r="W237" s="49"/>
      <c r="X237" s="49"/>
      <c r="Y237" s="26" t="s">
        <v>64</v>
      </c>
      <c r="Z237" s="49"/>
      <c r="AA237" s="49"/>
      <c r="AB237" s="49"/>
      <c r="AC237" s="14" t="s">
        <v>54</v>
      </c>
      <c r="AD237" s="14" t="s">
        <v>54</v>
      </c>
      <c r="AE237" s="14"/>
      <c r="AF237" s="14" t="s">
        <v>994</v>
      </c>
      <c r="AG237" s="14" t="s">
        <v>671</v>
      </c>
      <c r="AH237" s="14" t="s">
        <v>995</v>
      </c>
      <c r="AI237" s="14"/>
      <c r="AJ237" s="14" t="s">
        <v>61</v>
      </c>
      <c r="AK237" s="14" t="s">
        <v>78</v>
      </c>
      <c r="AL237" s="49"/>
      <c r="AM237" s="50" t="s">
        <v>996</v>
      </c>
      <c r="AN237" s="50"/>
      <c r="AO237" s="50"/>
      <c r="AP237" s="50"/>
      <c r="AQ237" s="50"/>
      <c r="AR237" s="50"/>
      <c r="AS237" s="50"/>
      <c r="AT237" s="50"/>
      <c r="AU237" s="50"/>
      <c r="AV237" s="50"/>
      <c r="AW237" s="50"/>
      <c r="AY237" s="50" t="str">
        <f t="shared" si="26"/>
        <v>Achievement SEA to SCH comparison: The SEA FS 175 number of students in the M, MB subgroup who took an ALTASSALTACH, REGASSWACC assessment and received a valid score in GRADES ALL, HS is different from the sum of the SCH level counts of students who took an assessment and received a valid score. The total SEA number of students in the M subgroup who took an ALTASSALTACH assessment for MATHEMATICS and received a valid score is 352 students (10.53%) different from the SCH number and the total SEA number of students in the MB subgroup who took an REGASSWACC assessment for MATHEMATICS and received a valid score is 440 students (11.62%) different from the SCH number.
Similar SEA to SCH discrepancies exist for the FS 178 number of students who took an assessment and received a valid score. Please revise data and resubmit or explain in a data note why these data are accurate.</v>
      </c>
      <c r="AZ237" s="50" t="str">
        <f t="shared" si="27"/>
        <v/>
      </c>
      <c r="BA237" s="50"/>
      <c r="BB237" s="50" t="s">
        <v>80</v>
      </c>
      <c r="BC237" s="50"/>
      <c r="BD237" s="50"/>
      <c r="BE237" s="50" t="s">
        <v>82</v>
      </c>
      <c r="BF237" s="50" t="s">
        <v>82</v>
      </c>
      <c r="BG237" s="50"/>
      <c r="BH237" s="50" t="str">
        <f t="shared" si="32"/>
        <v>Achievement SEA to SCH comparison: The SEA FS 175 number of students in the M, MB subgroup who took an ALTASSALTACH, REGASSWACC assessment and received a valid score in GRADES ALL, HS is different from the sum of the SCH level counts of students who took an assessment and received a valid score. The total SEA number of students in the M subgroup who took an ALTASSALTACH assessment for MATHEMATICS and received a valid score is 352 students (10.53%) different from the SCH number and the total SEA number of students in the MB subgroup who took an REGASSWACC assessment for MATHEMATICS and received a valid score is 440 students (11.62%) different from the SCH number.
Similar SEA to SCH discrepancies exist for the FS 178 number of students who took an assessment and received a valid score. Please revise data and resubmit or explain in a data note why these data are accurate.</v>
      </c>
      <c r="BI237" s="50"/>
      <c r="BJ237" s="50"/>
      <c r="BK237" s="50"/>
      <c r="BL237" s="50"/>
      <c r="BM237" s="50"/>
      <c r="BN237" s="50"/>
      <c r="BO237" s="50"/>
      <c r="BP237" s="50"/>
    </row>
    <row r="238" spans="1:68" s="9" customFormat="1" ht="90">
      <c r="A238" s="13" t="s">
        <v>997</v>
      </c>
      <c r="B238" s="14" t="s">
        <v>45</v>
      </c>
      <c r="C238" s="14" t="s">
        <v>46</v>
      </c>
      <c r="D238" s="14" t="s">
        <v>47</v>
      </c>
      <c r="E238" s="14" t="s">
        <v>982</v>
      </c>
      <c r="F238" s="14" t="s">
        <v>983</v>
      </c>
      <c r="G238" s="13" t="s">
        <v>104</v>
      </c>
      <c r="H238" s="14" t="s">
        <v>84</v>
      </c>
      <c r="I238" s="14" t="s">
        <v>85</v>
      </c>
      <c r="J238" s="14" t="s">
        <v>73</v>
      </c>
      <c r="K238" s="14" t="s">
        <v>107</v>
      </c>
      <c r="L238" s="14" t="s">
        <v>53</v>
      </c>
      <c r="M238" s="14"/>
      <c r="N238" s="14"/>
      <c r="O238" s="14"/>
      <c r="P238" s="14"/>
      <c r="Q238" s="14"/>
      <c r="R238" s="14"/>
      <c r="S238" s="14"/>
      <c r="T238" s="50"/>
      <c r="U238" s="50"/>
      <c r="V238" s="11"/>
      <c r="W238" s="11"/>
      <c r="X238" s="50"/>
      <c r="Y238" s="26" t="s">
        <v>64</v>
      </c>
      <c r="Z238" s="50"/>
      <c r="AA238" s="50"/>
      <c r="AB238" s="50"/>
      <c r="AC238" s="23" t="s">
        <v>54</v>
      </c>
      <c r="AD238" s="23" t="s">
        <v>54</v>
      </c>
      <c r="AE238" s="23"/>
      <c r="AF238" s="14" t="s">
        <v>108</v>
      </c>
      <c r="AG238" s="14" t="s">
        <v>108</v>
      </c>
      <c r="AH238" s="14" t="s">
        <v>108</v>
      </c>
      <c r="AI238" s="14" t="s">
        <v>108</v>
      </c>
      <c r="AJ238" s="23" t="s">
        <v>61</v>
      </c>
      <c r="AK238" s="23" t="s">
        <v>78</v>
      </c>
      <c r="AL238" s="50"/>
      <c r="AM238" s="50" t="s">
        <v>111</v>
      </c>
      <c r="AN238" s="50" t="s">
        <v>54</v>
      </c>
      <c r="AO238" s="50"/>
      <c r="AP238" s="50"/>
      <c r="AQ238" s="50"/>
      <c r="AR238" s="50"/>
      <c r="AS238" s="50"/>
      <c r="AT238" s="50"/>
      <c r="AU238" s="50"/>
      <c r="AV238" s="50"/>
      <c r="AW238" s="50"/>
      <c r="AY238" s="50" t="str">
        <f t="shared" si="26"/>
        <v>A year to year change of more than 200 (count difference) and 10% was identified for at least one subgroup, assessment type, or grade. Please review the CDQR Year to Year tab. Please resubmit SY 2017-18 data or submit a data note to explain why these data are accurate.</v>
      </c>
      <c r="AZ238" s="50" t="str">
        <f t="shared" si="27"/>
        <v/>
      </c>
      <c r="BA238" s="50"/>
      <c r="BB238" s="50" t="s">
        <v>80</v>
      </c>
      <c r="BC238" s="50"/>
      <c r="BD238" s="50"/>
      <c r="BE238" s="50" t="s">
        <v>82</v>
      </c>
      <c r="BF238" s="50" t="s">
        <v>82</v>
      </c>
      <c r="BG238" s="50"/>
      <c r="BH238" s="50" t="str">
        <f t="shared" si="32"/>
        <v>A year to year change of more than 200 (count difference) and 10% was identified for at least one subgroup, assessment type, or grade. Please review the CDQR Year to Year tab. Please resubmit SY 2017-18 data or submit a data note to explain why these data are accurate.</v>
      </c>
      <c r="BI238" s="50"/>
      <c r="BJ238" s="50"/>
      <c r="BK238" s="50"/>
      <c r="BL238" s="50"/>
      <c r="BM238" s="50"/>
      <c r="BN238" s="50"/>
      <c r="BO238" s="50"/>
      <c r="BP238" s="50"/>
    </row>
    <row r="239" spans="1:68" s="9" customFormat="1" ht="90">
      <c r="A239" s="13" t="s">
        <v>998</v>
      </c>
      <c r="B239" s="14" t="s">
        <v>45</v>
      </c>
      <c r="C239" s="14" t="s">
        <v>46</v>
      </c>
      <c r="D239" s="14" t="s">
        <v>47</v>
      </c>
      <c r="E239" s="14" t="s">
        <v>982</v>
      </c>
      <c r="F239" s="14" t="s">
        <v>983</v>
      </c>
      <c r="G239" s="13" t="s">
        <v>118</v>
      </c>
      <c r="H239" s="14">
        <v>175</v>
      </c>
      <c r="I239" s="14">
        <v>583</v>
      </c>
      <c r="J239" s="14" t="s">
        <v>73</v>
      </c>
      <c r="K239" s="14" t="s">
        <v>121</v>
      </c>
      <c r="L239" s="14" t="s">
        <v>53</v>
      </c>
      <c r="M239" s="14"/>
      <c r="N239" s="14"/>
      <c r="O239" s="14"/>
      <c r="P239" s="14"/>
      <c r="Q239" s="14"/>
      <c r="R239" s="14"/>
      <c r="S239" s="14"/>
      <c r="T239" s="50"/>
      <c r="U239" s="50"/>
      <c r="V239" s="11"/>
      <c r="W239" s="11"/>
      <c r="X239" s="50"/>
      <c r="Y239" s="26" t="s">
        <v>64</v>
      </c>
      <c r="Z239" s="50"/>
      <c r="AA239" s="50"/>
      <c r="AB239" s="50"/>
      <c r="AC239" s="23" t="s">
        <v>54</v>
      </c>
      <c r="AD239" s="23"/>
      <c r="AE239" s="23"/>
      <c r="AF239" s="14" t="s">
        <v>108</v>
      </c>
      <c r="AG239" s="14" t="s">
        <v>108</v>
      </c>
      <c r="AH239" s="14" t="s">
        <v>108</v>
      </c>
      <c r="AI239" s="14" t="s">
        <v>108</v>
      </c>
      <c r="AJ239" s="23" t="s">
        <v>61</v>
      </c>
      <c r="AK239" s="23" t="s">
        <v>78</v>
      </c>
      <c r="AL239" s="50"/>
      <c r="AM239" s="50" t="s">
        <v>124</v>
      </c>
      <c r="AN239" s="50" t="s">
        <v>54</v>
      </c>
      <c r="AO239" s="50"/>
      <c r="AP239" s="50"/>
      <c r="AQ239" s="50"/>
      <c r="AR239" s="50"/>
      <c r="AS239" s="50"/>
      <c r="AT239" s="50"/>
      <c r="AU239" s="50"/>
      <c r="AV239" s="50"/>
      <c r="AW239" s="50"/>
      <c r="AY239" s="50" t="str">
        <f t="shared" si="26"/>
        <v>A year to year proficiency rate change of more than 15% was identified for at least one subgroup, assessment type, or grade. Please review the CDQR Year to Year tab. Please resubmit SY 2017-18 data or submit a data note to explain why these data are accurate.</v>
      </c>
      <c r="AZ239" s="50" t="str">
        <f t="shared" si="27"/>
        <v/>
      </c>
      <c r="BA239" s="50"/>
      <c r="BB239" s="50" t="s">
        <v>80</v>
      </c>
      <c r="BC239" s="50"/>
      <c r="BD239" s="50"/>
      <c r="BE239" s="50" t="s">
        <v>82</v>
      </c>
      <c r="BF239" s="50" t="s">
        <v>82</v>
      </c>
      <c r="BG239" s="50"/>
      <c r="BH239" s="50" t="str">
        <f t="shared" si="32"/>
        <v>A year to year proficiency rate change of more than 15% was identified for at least one subgroup, assessment type, or grade. Please review the CDQR Year to Year tab. Please resubmit SY 2017-18 data or submit a data note to explain why these data are accurate.</v>
      </c>
      <c r="BI239" s="50"/>
      <c r="BJ239" s="50"/>
      <c r="BK239" s="50"/>
      <c r="BL239" s="50"/>
      <c r="BM239" s="50"/>
      <c r="BN239" s="50"/>
      <c r="BO239" s="50"/>
      <c r="BP239" s="50"/>
    </row>
    <row r="240" spans="1:68" s="9" customFormat="1" ht="409.5">
      <c r="A240" s="13" t="s">
        <v>999</v>
      </c>
      <c r="B240" s="14" t="s">
        <v>45</v>
      </c>
      <c r="C240" s="14" t="s">
        <v>46</v>
      </c>
      <c r="D240" s="14" t="s">
        <v>47</v>
      </c>
      <c r="E240" s="14" t="s">
        <v>1000</v>
      </c>
      <c r="F240" s="14" t="s">
        <v>1001</v>
      </c>
      <c r="G240" s="13" t="s">
        <v>439</v>
      </c>
      <c r="H240" s="14" t="s">
        <v>96</v>
      </c>
      <c r="I240" s="14" t="s">
        <v>97</v>
      </c>
      <c r="J240" s="14" t="s">
        <v>440</v>
      </c>
      <c r="K240" s="14" t="s">
        <v>153</v>
      </c>
      <c r="L240" s="14" t="s">
        <v>53</v>
      </c>
      <c r="M240" s="14" t="s">
        <v>54</v>
      </c>
      <c r="N240" s="14" t="s">
        <v>54</v>
      </c>
      <c r="O240" s="14" t="s">
        <v>54</v>
      </c>
      <c r="P240" s="14" t="s">
        <v>742</v>
      </c>
      <c r="Q240" s="14" t="s">
        <v>1002</v>
      </c>
      <c r="R240" s="14" t="s">
        <v>376</v>
      </c>
      <c r="S240" s="14" t="s">
        <v>58</v>
      </c>
      <c r="T240" s="50"/>
      <c r="U240" s="50"/>
      <c r="V240" s="11"/>
      <c r="W240" s="11"/>
      <c r="X240" s="50" t="s">
        <v>1003</v>
      </c>
      <c r="Y240" s="26" t="s">
        <v>1004</v>
      </c>
      <c r="Z240" s="50"/>
      <c r="AA240" s="50"/>
      <c r="AB240" s="50"/>
      <c r="AC240" s="14" t="s">
        <v>54</v>
      </c>
      <c r="AD240" s="14" t="s">
        <v>54</v>
      </c>
      <c r="AE240" s="14" t="s">
        <v>54</v>
      </c>
      <c r="AF240" s="14" t="s">
        <v>742</v>
      </c>
      <c r="AG240" s="14" t="s">
        <v>1002</v>
      </c>
      <c r="AH240" s="14" t="s">
        <v>140</v>
      </c>
      <c r="AI240" s="23"/>
      <c r="AJ240" s="23" t="s">
        <v>185</v>
      </c>
      <c r="AK240" s="23" t="s">
        <v>101</v>
      </c>
      <c r="AL240" s="50"/>
      <c r="AM240" s="50" t="s">
        <v>1003</v>
      </c>
      <c r="AN240" s="50"/>
      <c r="AO240" s="50"/>
      <c r="AP240" s="50"/>
      <c r="AQ240" s="50"/>
      <c r="AR240" s="50"/>
      <c r="AS240" s="50"/>
      <c r="AT240" s="50"/>
      <c r="AU240" s="50"/>
      <c r="AV240" s="50"/>
      <c r="AW240" s="50"/>
      <c r="AY240" s="50" t="str">
        <f t="shared" si="26"/>
        <v>Achievement SEA to SCH comparison: The GRAND TOTAL SEA FS 175/178/179 number of students in the who took an ALTASSALTACH assessment and received a valid score is different from the sum of the SCH level counts of students who took an assessment and received a valid score.
SEA to LEA discrepancies by subject: 
-MATHEMATICS: 1458 students, 20%
-READING/LANGUAGE ARTS: 1468 students, 20%
-SCIENCE: 607 students, 23%
Similar SEA to SCH discrepancies exist for the FS 178, 179 number of students who took an assessment and received a valid score in the CWD subgroup. Please revise data and resubmit or explain in a data note why these data are accurate.</v>
      </c>
      <c r="AZ240" s="50" t="str">
        <f t="shared" si="27"/>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BA240" s="50"/>
      <c r="BB240" s="50" t="s">
        <v>80</v>
      </c>
      <c r="BC240" s="50"/>
      <c r="BD240" s="50"/>
      <c r="BE240" s="50"/>
      <c r="BF240" s="50"/>
      <c r="BG240" s="50" t="s">
        <v>58</v>
      </c>
      <c r="BH240" s="50" t="str">
        <f t="shared" si="32"/>
        <v>Achievement SEA to SCH comparison: The GRAND TOTAL SEA FS 175/178/179 number of students in the who took an ALTASSALTACH assessment and received a valid score is different from the sum of the SCH level counts of students who took an assessment and received a valid score.
SEA to LEA discrepancies by subject: 
-MATHEMATICS: 1458 students, 20%
-READING/LANGUAGE ARTS: 1468 students, 20%
-SCIENCE: 607 students, 23%
Similar SEA to SCH discrepancies exist for the FS 178, 179 number of students who took an assessment and received a valid score in the CWD subgroup. Please revise data and resubmit or explain in a data note why these data are accurate.</v>
      </c>
      <c r="BI240" s="50" t="s">
        <v>1004</v>
      </c>
      <c r="BJ240" s="50"/>
      <c r="BK240" s="50"/>
      <c r="BL240" s="50"/>
      <c r="BM240" s="50"/>
      <c r="BN240" s="50"/>
      <c r="BO240" s="50"/>
      <c r="BP240" s="50"/>
    </row>
    <row r="241" spans="1:68" s="9" customFormat="1" ht="409.5">
      <c r="A241" s="13" t="s">
        <v>1005</v>
      </c>
      <c r="B241" s="14" t="s">
        <v>45</v>
      </c>
      <c r="C241" s="14" t="s">
        <v>46</v>
      </c>
      <c r="D241" s="14" t="s">
        <v>47</v>
      </c>
      <c r="E241" s="14" t="s">
        <v>1000</v>
      </c>
      <c r="F241" s="14" t="s">
        <v>1001</v>
      </c>
      <c r="G241" s="13" t="s">
        <v>439</v>
      </c>
      <c r="H241" s="14" t="s">
        <v>96</v>
      </c>
      <c r="I241" s="14" t="s">
        <v>97</v>
      </c>
      <c r="J241" s="14" t="s">
        <v>440</v>
      </c>
      <c r="K241" s="14" t="s">
        <v>153</v>
      </c>
      <c r="L241" s="14" t="s">
        <v>53</v>
      </c>
      <c r="M241" s="14" t="s">
        <v>54</v>
      </c>
      <c r="N241" s="14" t="s">
        <v>54</v>
      </c>
      <c r="O241" s="14" t="s">
        <v>54</v>
      </c>
      <c r="P241" s="14" t="s">
        <v>1006</v>
      </c>
      <c r="Q241" s="14" t="s">
        <v>375</v>
      </c>
      <c r="R241" s="14" t="s">
        <v>376</v>
      </c>
      <c r="S241" s="14" t="s">
        <v>58</v>
      </c>
      <c r="T241" s="50"/>
      <c r="U241" s="50"/>
      <c r="V241" s="11"/>
      <c r="W241" s="11"/>
      <c r="X241" s="50" t="s">
        <v>1007</v>
      </c>
      <c r="Y241" s="26" t="s">
        <v>1004</v>
      </c>
      <c r="Z241" s="50"/>
      <c r="AA241" s="50"/>
      <c r="AB241" s="50"/>
      <c r="AC241" s="14" t="s">
        <v>54</v>
      </c>
      <c r="AD241" s="14" t="s">
        <v>54</v>
      </c>
      <c r="AE241" s="14" t="s">
        <v>54</v>
      </c>
      <c r="AF241" s="14" t="s">
        <v>1006</v>
      </c>
      <c r="AG241" s="14" t="s">
        <v>375</v>
      </c>
      <c r="AH241" s="14" t="s">
        <v>140</v>
      </c>
      <c r="AI241" s="23"/>
      <c r="AJ241" s="23" t="s">
        <v>185</v>
      </c>
      <c r="AK241" s="23" t="s">
        <v>101</v>
      </c>
      <c r="AL241" s="50"/>
      <c r="AM241" s="50" t="s">
        <v>1007</v>
      </c>
      <c r="AN241" s="50"/>
      <c r="AO241" s="50"/>
      <c r="AP241" s="50"/>
      <c r="AQ241" s="50"/>
      <c r="AR241" s="50"/>
      <c r="AS241" s="50"/>
      <c r="AT241" s="50"/>
      <c r="AU241" s="50"/>
      <c r="AV241" s="50"/>
      <c r="AW241" s="50"/>
      <c r="AY241" s="50" t="str">
        <f t="shared" si="26"/>
        <v>Achievement SEA to SCH comparison: The SEA FS 175 number of students in the ECODIS, F, M, MHL, MW subgroups who took an ALTASSALTACH assessment and received a valid score in GRADES ALL is different from the sum of the SCH level counts of students who took an assessment and received a valid score. The largest discrepancy of 1031 students, or 21%, is in the M subgroup. Discrepancies in the other subgroups range from 239-927 students. 
Similar SEA to SCH discrepancies exist for the FS 178, 179 number of students who took an assessment and received a valid score in the ECODIS, F, M, MHL, MW subgroups. Please revise data and resubmit or explain in a data note why these data are accurate.</v>
      </c>
      <c r="AZ241" s="50" t="str">
        <f t="shared" si="27"/>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BA241" s="50"/>
      <c r="BB241" s="50" t="s">
        <v>80</v>
      </c>
      <c r="BC241" s="50"/>
      <c r="BD241" s="50"/>
      <c r="BE241" s="50"/>
      <c r="BF241" s="50"/>
      <c r="BG241" s="50" t="s">
        <v>58</v>
      </c>
      <c r="BH241" s="50" t="str">
        <f t="shared" si="32"/>
        <v>Achievement SEA to SCH comparison: The SEA FS 175 number of students in the ECODIS, F, M, MHL, MW subgroups who took an ALTASSALTACH assessment and received a valid score in GRADES ALL is different from the sum of the SCH level counts of students who took an assessment and received a valid score. The largest discrepancy of 1031 students, or 21%, is in the M subgroup. Discrepancies in the other subgroups range from 239-927 students. 
Similar SEA to SCH discrepancies exist for the FS 178, 179 number of students who took an assessment and received a valid score in the ECODIS, F, M, MHL, MW subgroups. Please revise data and resubmit or explain in a data note why these data are accurate.</v>
      </c>
      <c r="BI241" s="50" t="s">
        <v>1004</v>
      </c>
      <c r="BJ241" s="50"/>
      <c r="BK241" s="50"/>
      <c r="BL241" s="50"/>
      <c r="BM241" s="50"/>
      <c r="BN241" s="50"/>
      <c r="BO241" s="50"/>
      <c r="BP241" s="50"/>
    </row>
    <row r="242" spans="1:68" s="9" customFormat="1" ht="409.5">
      <c r="A242" s="13" t="s">
        <v>1008</v>
      </c>
      <c r="B242" s="14" t="s">
        <v>45</v>
      </c>
      <c r="C242" s="14" t="s">
        <v>46</v>
      </c>
      <c r="D242" s="14" t="s">
        <v>47</v>
      </c>
      <c r="E242" s="14" t="s">
        <v>1000</v>
      </c>
      <c r="F242" s="14" t="s">
        <v>1001</v>
      </c>
      <c r="G242" s="13" t="s">
        <v>104</v>
      </c>
      <c r="H242" s="14" t="s">
        <v>157</v>
      </c>
      <c r="I242" s="14" t="s">
        <v>158</v>
      </c>
      <c r="J242" s="14" t="s">
        <v>73</v>
      </c>
      <c r="K242" s="14" t="s">
        <v>107</v>
      </c>
      <c r="L242" s="14" t="s">
        <v>53</v>
      </c>
      <c r="M242" s="14" t="s">
        <v>54</v>
      </c>
      <c r="N242" s="14" t="s">
        <v>54</v>
      </c>
      <c r="O242" s="14" t="s">
        <v>54</v>
      </c>
      <c r="P242" s="14" t="s">
        <v>108</v>
      </c>
      <c r="Q242" s="14" t="s">
        <v>108</v>
      </c>
      <c r="R242" s="14" t="s">
        <v>108</v>
      </c>
      <c r="S242" s="14" t="s">
        <v>108</v>
      </c>
      <c r="T242" s="50"/>
      <c r="U242" s="50"/>
      <c r="V242" s="11"/>
      <c r="W242" s="11"/>
      <c r="X242" s="50" t="s">
        <v>109</v>
      </c>
      <c r="Y242" s="26" t="s">
        <v>1004</v>
      </c>
      <c r="Z242" s="50"/>
      <c r="AA242" s="50"/>
      <c r="AB242" s="50"/>
      <c r="AC242" s="23" t="s">
        <v>54</v>
      </c>
      <c r="AD242" s="23" t="s">
        <v>54</v>
      </c>
      <c r="AE242" s="23" t="s">
        <v>54</v>
      </c>
      <c r="AF242" s="14" t="s">
        <v>108</v>
      </c>
      <c r="AG242" s="14" t="s">
        <v>108</v>
      </c>
      <c r="AH242" s="14" t="s">
        <v>108</v>
      </c>
      <c r="AI242" s="14" t="s">
        <v>108</v>
      </c>
      <c r="AJ242" s="23" t="s">
        <v>185</v>
      </c>
      <c r="AK242" s="23" t="s">
        <v>101</v>
      </c>
      <c r="AL242" s="50"/>
      <c r="AM242" s="50" t="s">
        <v>111</v>
      </c>
      <c r="AN242" s="50" t="s">
        <v>54</v>
      </c>
      <c r="AO242" s="50"/>
      <c r="AP242" s="50"/>
      <c r="AQ242" s="50"/>
      <c r="AR242" s="50"/>
      <c r="AS242" s="50"/>
      <c r="AT242" s="50"/>
      <c r="AU242" s="50"/>
      <c r="AV242" s="50"/>
      <c r="AW242" s="50"/>
      <c r="AY242" s="50" t="str">
        <f t="shared" si="26"/>
        <v>A year to year change of more than 200 (count difference) and 10% was identified for at least one subgroup, assessment type, or grade. Please review the CDQR Year to Year tab. Please resubmit SY 2017-18 data or submit a data note to explain why these data are accurate.</v>
      </c>
      <c r="AZ242" s="50" t="str">
        <f t="shared" si="27"/>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BA242" s="50"/>
      <c r="BB242" s="50" t="s">
        <v>80</v>
      </c>
      <c r="BC242" s="50"/>
      <c r="BD242" s="50"/>
      <c r="BE242" s="50" t="s">
        <v>112</v>
      </c>
      <c r="BF242" s="50"/>
      <c r="BG242" s="50" t="s">
        <v>58</v>
      </c>
      <c r="BH242" s="50" t="str">
        <f t="shared" si="32"/>
        <v>A year to year change of more than 200 (count difference) and 10% was identified for at least one subgroup, assessment type, or grade. Please review the CDQR Year to Year tab. Please resubmit SY 2017-18 data or submit a data note to explain why these data are accurate.</v>
      </c>
      <c r="BI242" s="50" t="s">
        <v>1004</v>
      </c>
      <c r="BJ242" s="50"/>
      <c r="BK242" s="50"/>
      <c r="BL242" s="50"/>
      <c r="BM242" s="50"/>
      <c r="BN242" s="50"/>
      <c r="BO242" s="50"/>
      <c r="BP242" s="50"/>
    </row>
    <row r="243" spans="1:68" s="9" customFormat="1" ht="409.5">
      <c r="A243" s="13" t="s">
        <v>1010</v>
      </c>
      <c r="B243" s="14" t="s">
        <v>45</v>
      </c>
      <c r="C243" s="14" t="s">
        <v>46</v>
      </c>
      <c r="D243" s="14" t="s">
        <v>47</v>
      </c>
      <c r="E243" s="14" t="s">
        <v>1000</v>
      </c>
      <c r="F243" s="14" t="s">
        <v>1001</v>
      </c>
      <c r="G243" s="13" t="s">
        <v>127</v>
      </c>
      <c r="H243" s="14" t="s">
        <v>157</v>
      </c>
      <c r="I243" s="14" t="s">
        <v>158</v>
      </c>
      <c r="J243" s="14" t="s">
        <v>51</v>
      </c>
      <c r="K243" s="14" t="s">
        <v>130</v>
      </c>
      <c r="L243" s="14" t="s">
        <v>53</v>
      </c>
      <c r="M243" s="14" t="s">
        <v>54</v>
      </c>
      <c r="N243" s="14" t="s">
        <v>54</v>
      </c>
      <c r="O243" s="14" t="s">
        <v>54</v>
      </c>
      <c r="P243" s="14" t="s">
        <v>315</v>
      </c>
      <c r="Q243" s="14" t="s">
        <v>910</v>
      </c>
      <c r="R243" s="14" t="s">
        <v>333</v>
      </c>
      <c r="S243" s="14" t="s">
        <v>58</v>
      </c>
      <c r="T243" s="50"/>
      <c r="U243" s="50"/>
      <c r="V243" s="11"/>
      <c r="W243" s="11"/>
      <c r="X243" s="50" t="s">
        <v>1011</v>
      </c>
      <c r="Y243" s="26" t="s">
        <v>1004</v>
      </c>
      <c r="Z243" s="50"/>
      <c r="AA243" s="50"/>
      <c r="AB243" s="50"/>
      <c r="AC243" s="23" t="s">
        <v>54</v>
      </c>
      <c r="AD243" s="23" t="s">
        <v>54</v>
      </c>
      <c r="AE243" s="23" t="s">
        <v>54</v>
      </c>
      <c r="AF243" s="14" t="s">
        <v>315</v>
      </c>
      <c r="AG243" s="14" t="s">
        <v>910</v>
      </c>
      <c r="AH243" s="14" t="s">
        <v>335</v>
      </c>
      <c r="AI243" s="14" t="s">
        <v>58</v>
      </c>
      <c r="AJ243" s="23" t="s">
        <v>185</v>
      </c>
      <c r="AK243" s="23" t="s">
        <v>101</v>
      </c>
      <c r="AL243" s="50"/>
      <c r="AM243" s="50" t="s">
        <v>1011</v>
      </c>
      <c r="AN243" s="50"/>
      <c r="AO243" s="50"/>
      <c r="AP243" s="50"/>
      <c r="AQ243" s="50"/>
      <c r="AR243" s="50"/>
      <c r="AS243" s="50"/>
      <c r="AT243" s="50"/>
      <c r="AU243" s="50"/>
      <c r="AV243" s="50"/>
      <c r="AW243" s="50"/>
      <c r="AY243" s="50" t="str">
        <f t="shared" si="26"/>
        <v>Across file comparison: The SEA number of students in the HOM subgroup who took an assessment and received a valid score for GRADES ALL, 3, 4, 5, 6, 7, 8, 10 and ALL, REGASSWACC, REGASSWOACC assessment type does not equal the number of students who participated in the assessment. 
Achievement to Participation Grand Total discrepancies by subject:
MATHEMATICS: -1415 students (-14%)
READING/LANGUAGE ARTS: -1449 students (-14%)
SCIENCE: -566 students (-14%)
Similar discrepancies exist at the LEA and School levels. Please revise data and resubmit or explain in a data note why these data are accurate.</v>
      </c>
      <c r="AZ243" s="50" t="str">
        <f t="shared" si="27"/>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BA243" s="50"/>
      <c r="BB243" s="50" t="s">
        <v>80</v>
      </c>
      <c r="BC243" s="50"/>
      <c r="BD243" s="50"/>
      <c r="BE243" s="50"/>
      <c r="BF243" s="50"/>
      <c r="BG243" s="50" t="s">
        <v>58</v>
      </c>
      <c r="BH243" s="50" t="str">
        <f t="shared" si="32"/>
        <v>Across file comparison: The SEA number of students in the HOM subgroup who took an assessment and received a valid score for GRADES ALL, 3, 4, 5, 6, 7, 8, 10 and ALL, REGASSWACC, REGASSWOACC assessment type does not equal the number of students who participated in the assessment. 
Achievement to Participation Grand Total discrepancies by subject:
MATHEMATICS: -1415 students (-14%)
READING/LANGUAGE ARTS: -1449 students (-14%)
SCIENCE: -566 students (-14%)
Similar discrepancies exist at the LEA and School levels. Please revise data and resubmit or explain in a data note why these data are accurate.</v>
      </c>
      <c r="BI243" s="50" t="s">
        <v>1004</v>
      </c>
      <c r="BJ243" s="50"/>
      <c r="BK243" s="50"/>
      <c r="BL243" s="50"/>
      <c r="BM243" s="50"/>
      <c r="BN243" s="50"/>
      <c r="BO243" s="50"/>
      <c r="BP243" s="50"/>
    </row>
    <row r="244" spans="1:68" s="9" customFormat="1" ht="409.5">
      <c r="A244" s="13" t="s">
        <v>1013</v>
      </c>
      <c r="B244" s="14" t="s">
        <v>45</v>
      </c>
      <c r="C244" s="14" t="s">
        <v>46</v>
      </c>
      <c r="D244" s="14" t="s">
        <v>47</v>
      </c>
      <c r="E244" s="14" t="s">
        <v>1000</v>
      </c>
      <c r="F244" s="14" t="s">
        <v>1001</v>
      </c>
      <c r="G244" s="13" t="s">
        <v>127</v>
      </c>
      <c r="H244" s="14" t="s">
        <v>157</v>
      </c>
      <c r="I244" s="14" t="s">
        <v>158</v>
      </c>
      <c r="J244" s="14" t="s">
        <v>51</v>
      </c>
      <c r="K244" s="14" t="s">
        <v>130</v>
      </c>
      <c r="L244" s="14" t="s">
        <v>53</v>
      </c>
      <c r="M244" s="14" t="s">
        <v>54</v>
      </c>
      <c r="N244" s="14" t="s">
        <v>54</v>
      </c>
      <c r="O244" s="14" t="s">
        <v>54</v>
      </c>
      <c r="P244" s="14" t="s">
        <v>131</v>
      </c>
      <c r="Q244" s="14" t="s">
        <v>910</v>
      </c>
      <c r="R244" s="14" t="s">
        <v>306</v>
      </c>
      <c r="S244" s="14" t="s">
        <v>58</v>
      </c>
      <c r="T244" s="50"/>
      <c r="U244" s="50"/>
      <c r="V244" s="11"/>
      <c r="W244" s="11"/>
      <c r="X244" s="50" t="s">
        <v>1014</v>
      </c>
      <c r="Y244" s="26" t="s">
        <v>1004</v>
      </c>
      <c r="Z244" s="50"/>
      <c r="AA244" s="50"/>
      <c r="AB244" s="50"/>
      <c r="AC244" s="23" t="s">
        <v>54</v>
      </c>
      <c r="AD244" s="23" t="s">
        <v>54</v>
      </c>
      <c r="AE244" s="23" t="s">
        <v>54</v>
      </c>
      <c r="AF244" s="14" t="s">
        <v>131</v>
      </c>
      <c r="AG244" s="14" t="s">
        <v>910</v>
      </c>
      <c r="AH244" s="14" t="s">
        <v>672</v>
      </c>
      <c r="AI244" s="14" t="s">
        <v>58</v>
      </c>
      <c r="AJ244" s="23" t="s">
        <v>185</v>
      </c>
      <c r="AK244" s="23" t="s">
        <v>101</v>
      </c>
      <c r="AL244" s="50"/>
      <c r="AM244" s="50" t="s">
        <v>1014</v>
      </c>
      <c r="AN244" s="50"/>
      <c r="AO244" s="50"/>
      <c r="AP244" s="50"/>
      <c r="AQ244" s="50"/>
      <c r="AR244" s="50"/>
      <c r="AS244" s="50"/>
      <c r="AT244" s="50"/>
      <c r="AU244" s="50"/>
      <c r="AV244" s="50"/>
      <c r="AW244" s="50"/>
      <c r="AY244" s="50" t="str">
        <f t="shared" si="26"/>
        <v>Across file comparison: The SEA number of students in the LEP subgroup who took an assessment and received a valid score for GRADES ALL, 3, 4, 5, 6, 7, 8, 10 and ALL, REGASASWOACC assessment type does not equal the number of students who participated in the assessment. 
Achievement to Participation Grand Total discrepancies by subject:
MATHEMATICS: -6883 students (-14%)
READING/LANGUAGE ARTS: -7029 students (-15%)
SCIENCE: -3053 students (-18%)
Similar discrepancies exist at the LEA and School levels. Please revise data and resubmit or explain in a data note why these data are accurate.</v>
      </c>
      <c r="AZ244" s="50" t="str">
        <f t="shared" si="27"/>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BA244" s="50"/>
      <c r="BB244" s="50" t="s">
        <v>80</v>
      </c>
      <c r="BC244" s="50"/>
      <c r="BD244" s="50"/>
      <c r="BE244" s="50"/>
      <c r="BF244" s="50"/>
      <c r="BG244" s="50" t="s">
        <v>58</v>
      </c>
      <c r="BH244" s="50" t="str">
        <f t="shared" si="32"/>
        <v>Across file comparison: The SEA number of students in the LEP subgroup who took an assessment and received a valid score for GRADES ALL, 3, 4, 5, 6, 7, 8, 10 and ALL, REGASASWOACC assessment type does not equal the number of students who participated in the assessment. 
Achievement to Participation Grand Total discrepancies by subject:
MATHEMATICS: -6883 students (-14%)
READING/LANGUAGE ARTS: -7029 students (-15%)
SCIENCE: -3053 students (-18%)
Similar discrepancies exist at the LEA and School levels. Please revise data and resubmit or explain in a data note why these data are accurate.</v>
      </c>
      <c r="BI244" s="50" t="s">
        <v>1004</v>
      </c>
      <c r="BJ244" s="50"/>
      <c r="BK244" s="50"/>
      <c r="BL244" s="50"/>
      <c r="BM244" s="50"/>
      <c r="BN244" s="50"/>
      <c r="BO244" s="50"/>
      <c r="BP244" s="50"/>
    </row>
    <row r="245" spans="1:68" s="9" customFormat="1" ht="409.5">
      <c r="A245" s="13" t="s">
        <v>1015</v>
      </c>
      <c r="B245" s="14" t="s">
        <v>45</v>
      </c>
      <c r="C245" s="14" t="s">
        <v>46</v>
      </c>
      <c r="D245" s="14" t="s">
        <v>47</v>
      </c>
      <c r="E245" s="14" t="s">
        <v>1000</v>
      </c>
      <c r="F245" s="14" t="s">
        <v>1001</v>
      </c>
      <c r="G245" s="13" t="s">
        <v>127</v>
      </c>
      <c r="H245" s="14" t="s">
        <v>779</v>
      </c>
      <c r="I245" s="14" t="s">
        <v>590</v>
      </c>
      <c r="J245" s="14" t="s">
        <v>51</v>
      </c>
      <c r="K245" s="14" t="s">
        <v>130</v>
      </c>
      <c r="L245" s="14" t="s">
        <v>53</v>
      </c>
      <c r="M245" s="14" t="s">
        <v>54</v>
      </c>
      <c r="N245" s="14"/>
      <c r="O245" s="14"/>
      <c r="P245" s="14" t="s">
        <v>341</v>
      </c>
      <c r="Q245" s="14" t="s">
        <v>1016</v>
      </c>
      <c r="R245" s="14" t="s">
        <v>1017</v>
      </c>
      <c r="S245" s="14" t="s">
        <v>58</v>
      </c>
      <c r="T245" s="50"/>
      <c r="U245" s="50"/>
      <c r="V245" s="11"/>
      <c r="W245" s="11"/>
      <c r="X245" s="50" t="s">
        <v>1018</v>
      </c>
      <c r="Y245" s="26" t="s">
        <v>1004</v>
      </c>
      <c r="Z245" s="50"/>
      <c r="AA245" s="50"/>
      <c r="AB245" s="50"/>
      <c r="AC245" s="23" t="s">
        <v>54</v>
      </c>
      <c r="AD245" s="23"/>
      <c r="AE245" s="23"/>
      <c r="AF245" s="14" t="s">
        <v>341</v>
      </c>
      <c r="AG245" s="14" t="s">
        <v>1016</v>
      </c>
      <c r="AH245" s="14" t="s">
        <v>201</v>
      </c>
      <c r="AI245" s="14" t="s">
        <v>58</v>
      </c>
      <c r="AJ245" s="23" t="s">
        <v>185</v>
      </c>
      <c r="AK245" s="23" t="s">
        <v>101</v>
      </c>
      <c r="AL245" s="50"/>
      <c r="AM245" s="50" t="s">
        <v>1018</v>
      </c>
      <c r="AN245" s="50"/>
      <c r="AO245" s="50"/>
      <c r="AP245" s="50"/>
      <c r="AQ245" s="50"/>
      <c r="AR245" s="50"/>
      <c r="AS245" s="50"/>
      <c r="AT245" s="50"/>
      <c r="AU245" s="50"/>
      <c r="AV245" s="50"/>
      <c r="AW245" s="50"/>
      <c r="AY245" s="50" t="str">
        <f t="shared" si="26"/>
        <v>Across file comparison: The SEA number of students in the MHL subgroup who took an assessment and received a valid score for GRADES 7 and 8 and REGASSWOACC assessment type does not equal the number of students in the MHL subgroup who participated in the assessment. The discrepancy for GRADE 7 is -532 students, or -5%, and the discrepancy for GRADE 8 is -512 students, or -5%. Similar discrepancies exist at the LEA and School levels. Please revise data and resubmit or explain in a data note why these data are accurate.</v>
      </c>
      <c r="AZ245" s="50" t="str">
        <f t="shared" si="27"/>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BA245" s="50"/>
      <c r="BB245" s="50" t="s">
        <v>80</v>
      </c>
      <c r="BC245" s="50"/>
      <c r="BD245" s="50"/>
      <c r="BE245" s="50"/>
      <c r="BF245" s="50"/>
      <c r="BG245" s="50" t="s">
        <v>58</v>
      </c>
      <c r="BH245" s="50" t="str">
        <f t="shared" si="32"/>
        <v>Across file comparison: The SEA number of students in the MHL subgroup who took an assessment and received a valid score for GRADES 7 and 8 and REGASSWOACC assessment type does not equal the number of students in the MHL subgroup who participated in the assessment. The discrepancy for GRADE 7 is -532 students, or -5%, and the discrepancy for GRADE 8 is -512 students, or -5%. Similar discrepancies exist at the LEA and School levels. Please revise data and resubmit or explain in a data note why these data are accurate.</v>
      </c>
      <c r="BI245" s="50" t="s">
        <v>1004</v>
      </c>
      <c r="BJ245" s="50"/>
      <c r="BK245" s="50"/>
      <c r="BL245" s="50"/>
      <c r="BM245" s="50"/>
      <c r="BN245" s="50"/>
      <c r="BO245" s="50"/>
      <c r="BP245" s="50"/>
    </row>
    <row r="246" spans="1:68" s="9" customFormat="1" ht="409.5">
      <c r="A246" s="13" t="s">
        <v>1019</v>
      </c>
      <c r="B246" s="14" t="s">
        <v>45</v>
      </c>
      <c r="C246" s="14" t="s">
        <v>46</v>
      </c>
      <c r="D246" s="14" t="s">
        <v>47</v>
      </c>
      <c r="E246" s="14" t="s">
        <v>1000</v>
      </c>
      <c r="F246" s="14" t="s">
        <v>1001</v>
      </c>
      <c r="G246" s="13" t="s">
        <v>127</v>
      </c>
      <c r="H246" s="14" t="s">
        <v>380</v>
      </c>
      <c r="I246" s="14" t="s">
        <v>381</v>
      </c>
      <c r="J246" s="14" t="s">
        <v>51</v>
      </c>
      <c r="K246" s="14" t="s">
        <v>130</v>
      </c>
      <c r="L246" s="14" t="s">
        <v>53</v>
      </c>
      <c r="M246" s="14"/>
      <c r="N246" s="14"/>
      <c r="O246" s="14" t="s">
        <v>54</v>
      </c>
      <c r="P246" s="14" t="s">
        <v>341</v>
      </c>
      <c r="Q246" s="14" t="s">
        <v>1020</v>
      </c>
      <c r="R246" s="14" t="s">
        <v>306</v>
      </c>
      <c r="S246" s="14" t="s">
        <v>58</v>
      </c>
      <c r="T246" s="50"/>
      <c r="U246" s="50"/>
      <c r="V246" s="11"/>
      <c r="W246" s="11"/>
      <c r="X246" s="50" t="s">
        <v>1021</v>
      </c>
      <c r="Y246" s="26" t="s">
        <v>1004</v>
      </c>
      <c r="Z246" s="50"/>
      <c r="AA246" s="50"/>
      <c r="AB246" s="50"/>
      <c r="AC246" s="23"/>
      <c r="AD246" s="23"/>
      <c r="AE246" s="23" t="s">
        <v>54</v>
      </c>
      <c r="AF246" s="14" t="s">
        <v>341</v>
      </c>
      <c r="AG246" s="14" t="s">
        <v>1020</v>
      </c>
      <c r="AH246" s="14" t="s">
        <v>672</v>
      </c>
      <c r="AI246" s="14" t="s">
        <v>58</v>
      </c>
      <c r="AJ246" s="23" t="s">
        <v>185</v>
      </c>
      <c r="AK246" s="23" t="s">
        <v>101</v>
      </c>
      <c r="AL246" s="50"/>
      <c r="AM246" s="50" t="s">
        <v>1021</v>
      </c>
      <c r="AN246" s="50"/>
      <c r="AO246" s="50"/>
      <c r="AP246" s="50"/>
      <c r="AQ246" s="50"/>
      <c r="AR246" s="50"/>
      <c r="AS246" s="50"/>
      <c r="AT246" s="50"/>
      <c r="AU246" s="50"/>
      <c r="AV246" s="50"/>
      <c r="AW246" s="50"/>
      <c r="AY246" s="50" t="str">
        <f t="shared" si="26"/>
        <v>Across file comparison: The SEA number of students in the MHL subgroup who took an assessment and received a valid score for GRADES ALL, 8 and 10 and ALL, REGASSWOACC assessment type does not equal the number of students in the MHL subgroup who participated in the assessment. 
Discrepancies by assessment type/grade:
ALL/GRADE 10: -673 students (-5%)
REGASSWOACC/ALL: -1640 students (-5%)
REGASSWOACC/GRADE 8: -507 students (-5%)
REGASSWOACC/GRADE 10: -665 students (-5%)
Similar discrepancies exist at the LEA and School levels. Please revise data and resubmit or explain in a data note why these data are accurate.</v>
      </c>
      <c r="AZ246" s="50" t="str">
        <f t="shared" si="27"/>
        <v>The reason Massachusetts reported a larger number of students in the participation files (N185/ N189) than were reflected in our assessment files (N175/N179)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students in subgroups. As to the decline in the without accommodations counts;  Massachusetts rolled out new MCAS tests last school year, with a much higher percentage of students participating in the assessment exams online. This online testing allowed for several more types of accommodations, which contributed to the increase in the accommodation figures from the prior year. Also contributing to the increase, was the new online accommodation collection method. This allowed schools to enter accommodations more easily than the paper pencil reporting method that was previously used. This year’s counts should be looked upon as a stepping stone to a new baseline.  MA plans to phase in online testing so that computer-based tests are fully administered statewide by 2019.  As more students convert to an online test method in upcoming school years, there may additional students with accommodations being reported, and conversely to a reduction of students who are reported as without accommodations.</v>
      </c>
      <c r="BA246" s="50"/>
      <c r="BB246" s="50" t="s">
        <v>80</v>
      </c>
      <c r="BC246" s="50" t="s">
        <v>2148</v>
      </c>
      <c r="BD246" s="50"/>
      <c r="BE246" s="50"/>
      <c r="BF246" s="50"/>
      <c r="BG246" s="50" t="s">
        <v>58</v>
      </c>
      <c r="BH246" s="50" t="str">
        <f t="shared" si="32"/>
        <v>Across file comparison: The SEA number of students in the MHL subgroup who took an assessment and received a valid score for GRADES ALL, 8 and 10 and ALL, REGASSWOACC assessment type does not equal the number of students in the MHL subgroup who participated in the assessment. 
Discrepancies by assessment type/grade:
ALL/GRADE 10: -673 students (-5%)
REGASSWOACC/ALL: -1640 students (-5%)
REGASSWOACC/GRADE 8: -507 students (-5%)
REGASSWOACC/GRADE 10: -665 students (-5%)
Similar discrepancies exist at the LEA and School levels. Please revise data and resubmit or explain in a data note why these data are accurate.</v>
      </c>
      <c r="BI246" s="50" t="s">
        <v>1004</v>
      </c>
      <c r="BJ246" s="50"/>
      <c r="BK246" s="50"/>
      <c r="BL246" s="50"/>
      <c r="BM246" s="50"/>
      <c r="BN246" s="50"/>
      <c r="BO246" s="50"/>
      <c r="BP246" s="50"/>
    </row>
    <row r="247" spans="1:68" s="9" customFormat="1" ht="240">
      <c r="A247" s="13" t="s">
        <v>1022</v>
      </c>
      <c r="B247" s="14" t="s">
        <v>45</v>
      </c>
      <c r="C247" s="14" t="s">
        <v>46</v>
      </c>
      <c r="D247" s="14" t="s">
        <v>47</v>
      </c>
      <c r="E247" s="14" t="s">
        <v>1000</v>
      </c>
      <c r="F247" s="14" t="s">
        <v>1001</v>
      </c>
      <c r="G247" s="17" t="s">
        <v>136</v>
      </c>
      <c r="H247" s="18">
        <v>185</v>
      </c>
      <c r="I247" s="14">
        <v>588</v>
      </c>
      <c r="J247" s="14" t="s">
        <v>73</v>
      </c>
      <c r="K247" s="14" t="s">
        <v>137</v>
      </c>
      <c r="L247" s="14" t="s">
        <v>53</v>
      </c>
      <c r="M247" s="14" t="s">
        <v>54</v>
      </c>
      <c r="N247" s="14"/>
      <c r="O247" s="14"/>
      <c r="P247" s="14" t="s">
        <v>55</v>
      </c>
      <c r="Q247" s="14" t="s">
        <v>56</v>
      </c>
      <c r="R247" s="14" t="s">
        <v>140</v>
      </c>
      <c r="S247" s="14" t="s">
        <v>58</v>
      </c>
      <c r="T247" s="50"/>
      <c r="U247" s="50"/>
      <c r="V247" s="11"/>
      <c r="W247" s="11"/>
      <c r="X247" s="50" t="s">
        <v>1024</v>
      </c>
      <c r="Y247" s="26" t="s">
        <v>1025</v>
      </c>
      <c r="Z247" s="50"/>
      <c r="AA247" s="50"/>
      <c r="AB247" s="50"/>
      <c r="AC247" s="23" t="s">
        <v>54</v>
      </c>
      <c r="AD247" s="23"/>
      <c r="AE247" s="23"/>
      <c r="AF247" s="14" t="s">
        <v>139</v>
      </c>
      <c r="AG247" s="14" t="s">
        <v>133</v>
      </c>
      <c r="AH247" s="14" t="s">
        <v>140</v>
      </c>
      <c r="AI247" s="14" t="s">
        <v>141</v>
      </c>
      <c r="AJ247" s="23" t="s">
        <v>185</v>
      </c>
      <c r="AK247" s="23" t="s">
        <v>101</v>
      </c>
      <c r="AL247" s="50" t="s">
        <v>69</v>
      </c>
      <c r="AM247" s="50" t="s">
        <v>1024</v>
      </c>
      <c r="AN247" s="50" t="s">
        <v>54</v>
      </c>
      <c r="AO247" s="50"/>
      <c r="AP247" s="50"/>
      <c r="AQ247" s="50"/>
      <c r="AR247" s="50"/>
      <c r="AS247" s="50"/>
      <c r="AT247" s="50"/>
      <c r="AU247" s="50"/>
      <c r="AV247" s="50"/>
      <c r="AW247" s="50"/>
      <c r="AY247" s="50" t="str">
        <f t="shared" si="26"/>
        <v xml:space="preserve">1% CWD Alternate Assessment Participation [MATHEMATICS]: Students with Disabilities (IDEA) (CWD) taking the alternate assessment based on alternate achievement standards (ALTPARTALTACH) make up 1.47%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247" s="50" t="str">
        <f t="shared" si="27"/>
        <v xml:space="preserve">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v>
      </c>
      <c r="BA247" s="50"/>
      <c r="BB247" s="50" t="s">
        <v>80</v>
      </c>
      <c r="BC247" s="50"/>
      <c r="BD247" s="50"/>
      <c r="BE247" s="50"/>
      <c r="BF247" s="50"/>
      <c r="BG247" s="50" t="s">
        <v>58</v>
      </c>
      <c r="BH247" s="50" t="str">
        <f t="shared" si="32"/>
        <v xml:space="preserve">1% CWD Alternate Assessment Participation [MATHEMATICS]: Students with Disabilities (IDEA) (CWD) taking the alternate assessment based on alternate achievement standards (ALTPARTALTACH) make up 1.47%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247" s="50" t="s">
        <v>1025</v>
      </c>
      <c r="BJ247" s="50"/>
      <c r="BK247" s="50"/>
      <c r="BL247" s="50"/>
      <c r="BM247" s="50"/>
      <c r="BN247" s="50"/>
      <c r="BO247" s="50"/>
      <c r="BP247" s="50"/>
    </row>
    <row r="248" spans="1:68" s="9" customFormat="1" ht="240">
      <c r="A248" s="13" t="s">
        <v>1026</v>
      </c>
      <c r="B248" s="14" t="s">
        <v>45</v>
      </c>
      <c r="C248" s="14" t="s">
        <v>46</v>
      </c>
      <c r="D248" s="14" t="s">
        <v>47</v>
      </c>
      <c r="E248" s="14" t="s">
        <v>1000</v>
      </c>
      <c r="F248" s="14" t="s">
        <v>1001</v>
      </c>
      <c r="G248" s="17" t="s">
        <v>136</v>
      </c>
      <c r="H248" s="18">
        <v>188</v>
      </c>
      <c r="I248" s="14">
        <v>589</v>
      </c>
      <c r="J248" s="14" t="s">
        <v>73</v>
      </c>
      <c r="K248" s="14" t="s">
        <v>137</v>
      </c>
      <c r="L248" s="14" t="s">
        <v>53</v>
      </c>
      <c r="M248" s="14"/>
      <c r="N248" s="14" t="s">
        <v>54</v>
      </c>
      <c r="O248" s="14"/>
      <c r="P248" s="14" t="s">
        <v>55</v>
      </c>
      <c r="Q248" s="14" t="s">
        <v>56</v>
      </c>
      <c r="R248" s="14" t="s">
        <v>140</v>
      </c>
      <c r="S248" s="14" t="s">
        <v>58</v>
      </c>
      <c r="T248" s="50"/>
      <c r="U248" s="50"/>
      <c r="V248" s="11"/>
      <c r="W248" s="11"/>
      <c r="X248" s="50" t="s">
        <v>1028</v>
      </c>
      <c r="Y248" s="26" t="s">
        <v>1025</v>
      </c>
      <c r="Z248" s="50"/>
      <c r="AA248" s="50"/>
      <c r="AB248" s="50"/>
      <c r="AC248" s="23"/>
      <c r="AD248" s="23" t="s">
        <v>54</v>
      </c>
      <c r="AE248" s="23"/>
      <c r="AF248" s="14" t="s">
        <v>139</v>
      </c>
      <c r="AG248" s="14" t="s">
        <v>133</v>
      </c>
      <c r="AH248" s="14" t="s">
        <v>140</v>
      </c>
      <c r="AI248" s="14" t="s">
        <v>141</v>
      </c>
      <c r="AJ248" s="23" t="s">
        <v>185</v>
      </c>
      <c r="AK248" s="23" t="s">
        <v>101</v>
      </c>
      <c r="AL248" s="50" t="s">
        <v>69</v>
      </c>
      <c r="AM248" s="50" t="s">
        <v>1028</v>
      </c>
      <c r="AN248" s="50" t="s">
        <v>54</v>
      </c>
      <c r="AO248" s="50"/>
      <c r="AP248" s="50"/>
      <c r="AQ248" s="50"/>
      <c r="AR248" s="50"/>
      <c r="AS248" s="50"/>
      <c r="AT248" s="50"/>
      <c r="AU248" s="50"/>
      <c r="AV248" s="50"/>
      <c r="AW248" s="50"/>
      <c r="AY248" s="50" t="str">
        <f t="shared" si="26"/>
        <v xml:space="preserve">1% CWD Alternate Assessment Participation [READING/LANGUAGE ARTS]: Students with Disabilities (IDEA) (CWD) taking the alternate assessment based on alternate achievement standards (ALTPARTALTACH) make up 1.45%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248" s="50" t="str">
        <f t="shared" si="27"/>
        <v xml:space="preserve">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v>
      </c>
      <c r="BA248" s="50"/>
      <c r="BB248" s="50" t="s">
        <v>80</v>
      </c>
      <c r="BC248" s="50"/>
      <c r="BD248" s="50"/>
      <c r="BE248" s="50"/>
      <c r="BF248" s="50"/>
      <c r="BG248" s="50" t="s">
        <v>58</v>
      </c>
      <c r="BH248" s="50" t="str">
        <f t="shared" si="32"/>
        <v xml:space="preserve">1% CWD Alternate Assessment Participation [READING/LANGUAGE ARTS]: Students with Disabilities (IDEA) (CWD) taking the alternate assessment based on alternate achievement standards (ALTPARTALTACH) make up 1.45%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248" s="50" t="s">
        <v>1025</v>
      </c>
      <c r="BJ248" s="50"/>
      <c r="BK248" s="50"/>
      <c r="BL248" s="50"/>
      <c r="BM248" s="50"/>
      <c r="BN248" s="50"/>
      <c r="BO248" s="50"/>
      <c r="BP248" s="50"/>
    </row>
    <row r="249" spans="1:68" s="9" customFormat="1" ht="240">
      <c r="A249" s="13" t="s">
        <v>1029</v>
      </c>
      <c r="B249" s="14" t="s">
        <v>45</v>
      </c>
      <c r="C249" s="14" t="s">
        <v>46</v>
      </c>
      <c r="D249" s="14" t="s">
        <v>47</v>
      </c>
      <c r="E249" s="14" t="s">
        <v>1000</v>
      </c>
      <c r="F249" s="14" t="s">
        <v>1001</v>
      </c>
      <c r="G249" s="17" t="s">
        <v>136</v>
      </c>
      <c r="H249" s="18">
        <v>189</v>
      </c>
      <c r="I249" s="14">
        <v>590</v>
      </c>
      <c r="J249" s="14" t="s">
        <v>73</v>
      </c>
      <c r="K249" s="14" t="s">
        <v>137</v>
      </c>
      <c r="L249" s="14" t="s">
        <v>53</v>
      </c>
      <c r="M249" s="14"/>
      <c r="N249" s="14"/>
      <c r="O249" s="14" t="s">
        <v>54</v>
      </c>
      <c r="P249" s="14" t="s">
        <v>55</v>
      </c>
      <c r="Q249" s="14" t="s">
        <v>56</v>
      </c>
      <c r="R249" s="14" t="s">
        <v>140</v>
      </c>
      <c r="S249" s="14" t="s">
        <v>58</v>
      </c>
      <c r="T249" s="50"/>
      <c r="U249" s="50"/>
      <c r="V249" s="11"/>
      <c r="W249" s="11"/>
      <c r="X249" s="50" t="s">
        <v>825</v>
      </c>
      <c r="Y249" s="26" t="s">
        <v>1025</v>
      </c>
      <c r="Z249" s="50"/>
      <c r="AA249" s="50"/>
      <c r="AB249" s="50"/>
      <c r="AC249" s="23"/>
      <c r="AD249" s="23"/>
      <c r="AE249" s="23" t="s">
        <v>54</v>
      </c>
      <c r="AF249" s="14" t="s">
        <v>139</v>
      </c>
      <c r="AG249" s="14" t="s">
        <v>133</v>
      </c>
      <c r="AH249" s="14" t="s">
        <v>140</v>
      </c>
      <c r="AI249" s="14" t="s">
        <v>141</v>
      </c>
      <c r="AJ249" s="23" t="s">
        <v>185</v>
      </c>
      <c r="AK249" s="23" t="s">
        <v>101</v>
      </c>
      <c r="AL249" s="50" t="s">
        <v>69</v>
      </c>
      <c r="AM249" s="50" t="s">
        <v>825</v>
      </c>
      <c r="AN249" s="50" t="s">
        <v>54</v>
      </c>
      <c r="AO249" s="50"/>
      <c r="AP249" s="50"/>
      <c r="AQ249" s="50"/>
      <c r="AR249" s="50"/>
      <c r="AS249" s="50"/>
      <c r="AT249" s="50"/>
      <c r="AU249" s="50"/>
      <c r="AV249" s="50"/>
      <c r="AW249" s="50"/>
      <c r="AY249" s="50" t="str">
        <f t="shared" si="26"/>
        <v xml:space="preserve">1% CWD Alternate Assessment Participation [SCIENCE]: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249" s="50" t="str">
        <f t="shared" si="27"/>
        <v xml:space="preserve">The reason Massachusetts reported a larger number of students in the participation files (N185) than were reflected in our assessment files (N175) is due to first year ELL students. The ELL students participate in MCAS exam, but may not receive a valid score. This process helps to familiarize ELL students with the test. If the student receives a proficient score or better they receive a valid score; if they do not receive a proficient score, they are flagged as 1st year ELL students and considered as participating. The data reported matches the MCAS data reported on our Department's Profiles webpage. This explanation would also account for all of the discrepancies reported for ELL students in subgroups </v>
      </c>
      <c r="BA249" s="50"/>
      <c r="BB249" s="50" t="s">
        <v>80</v>
      </c>
      <c r="BC249" s="50" t="s">
        <v>2148</v>
      </c>
      <c r="BD249" s="50"/>
      <c r="BE249" s="50"/>
      <c r="BF249" s="50"/>
      <c r="BG249" s="50" t="s">
        <v>58</v>
      </c>
      <c r="BH249" s="50" t="str">
        <f t="shared" si="32"/>
        <v xml:space="preserve">1% CWD Alternate Assessment Participation [SCIENCE]: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BI249" s="50" t="s">
        <v>1025</v>
      </c>
      <c r="BJ249" s="50"/>
      <c r="BK249" s="50"/>
      <c r="BL249" s="50"/>
      <c r="BM249" s="50"/>
      <c r="BN249" s="50"/>
      <c r="BO249" s="50"/>
      <c r="BP249" s="50"/>
    </row>
    <row r="250" spans="1:68" s="9" customFormat="1" ht="120">
      <c r="A250" s="13" t="s">
        <v>1030</v>
      </c>
      <c r="B250" s="14" t="s">
        <v>45</v>
      </c>
      <c r="C250" s="14" t="s">
        <v>46</v>
      </c>
      <c r="D250" s="14" t="s">
        <v>47</v>
      </c>
      <c r="E250" s="14" t="s">
        <v>1031</v>
      </c>
      <c r="F250" s="14" t="s">
        <v>1032</v>
      </c>
      <c r="G250" s="13" t="s">
        <v>72</v>
      </c>
      <c r="H250" s="16">
        <v>179</v>
      </c>
      <c r="I250" s="14">
        <v>585</v>
      </c>
      <c r="J250" s="14" t="s">
        <v>73</v>
      </c>
      <c r="K250" s="14" t="s">
        <v>74</v>
      </c>
      <c r="L250" s="14" t="s">
        <v>269</v>
      </c>
      <c r="M250" s="14"/>
      <c r="N250" s="14"/>
      <c r="O250" s="14" t="s">
        <v>54</v>
      </c>
      <c r="P250" s="14" t="s">
        <v>53</v>
      </c>
      <c r="Q250" s="14" t="s">
        <v>496</v>
      </c>
      <c r="R250" s="14" t="s">
        <v>478</v>
      </c>
      <c r="S250" s="14" t="s">
        <v>58</v>
      </c>
      <c r="T250" s="50"/>
      <c r="U250" s="50"/>
      <c r="V250" s="11"/>
      <c r="W250" s="11"/>
      <c r="X250" s="50" t="s">
        <v>1033</v>
      </c>
      <c r="Y250" s="26" t="s">
        <v>1034</v>
      </c>
      <c r="Z250" s="50"/>
      <c r="AA250" s="50"/>
      <c r="AB250" s="50"/>
      <c r="AC250" s="23"/>
      <c r="AD250" s="23"/>
      <c r="AE250" s="14" t="s">
        <v>54</v>
      </c>
      <c r="AF250" s="14" t="s">
        <v>53</v>
      </c>
      <c r="AG250" s="23" t="s">
        <v>486</v>
      </c>
      <c r="AH250" s="23" t="s">
        <v>478</v>
      </c>
      <c r="AI250" s="23"/>
      <c r="AJ250" s="23" t="s">
        <v>185</v>
      </c>
      <c r="AK250" s="23" t="s">
        <v>101</v>
      </c>
      <c r="AL250" s="50"/>
      <c r="AM250" s="50" t="s">
        <v>1033</v>
      </c>
      <c r="AN250" s="50" t="s">
        <v>2156</v>
      </c>
      <c r="AO250" s="50"/>
      <c r="AP250" s="50"/>
      <c r="AQ250" s="50"/>
      <c r="AR250" s="50"/>
      <c r="AS250" s="50"/>
      <c r="AT250" s="50"/>
      <c r="AU250" s="50"/>
      <c r="AV250" s="50"/>
      <c r="AW250" s="50"/>
      <c r="AY250" s="50" t="str">
        <f t="shared" si="26"/>
        <v>Achievement metadata - [SCIENCE]: No achievement data (FS 179) submitted for REGASSWACC, REGASSWOACC [PERF LEVELS 1-4] for GRADES 5, 8, HS; however, EMAPS assessment metadata indicated GRADES 5, 8, HS/REGASSWACC/LEVELS 1-4 and GRADES 5, 8, HS/REGASSWOACC/LEVELS 1-4 would be submitted. Please resubmit metadata and/or data to ensure consistency.</v>
      </c>
      <c r="AZ250" s="50" t="str">
        <f t="shared" si="27"/>
        <v>Emailed PSC - how should survey change to prevent the issue?   Michigan is unable to change the survey to reflect no data for the regular assessments in science as at least one perforance level is required by the system. </v>
      </c>
      <c r="BA250" s="50"/>
      <c r="BB250" s="50" t="s">
        <v>80</v>
      </c>
      <c r="BC250" s="50" t="s">
        <v>2148</v>
      </c>
      <c r="BD250" s="50" t="s">
        <v>81</v>
      </c>
      <c r="BE250" s="50"/>
      <c r="BF250" s="50"/>
      <c r="BG250" s="50" t="s">
        <v>58</v>
      </c>
      <c r="BH250" s="50" t="str">
        <f t="shared" si="32"/>
        <v>Achievement metadata - [SCIENCE]: No achievement data (FS 179) submitted for REGASSWACC, REGASSWOACC [PERF LEVELS 1-4] for GRADES 5, 8, HS; however, EMAPS assessment metadata indicated GRADES 5, 8, HS/REGASSWACC/LEVELS 1-4 and GRADES 5, 8, HS/REGASSWOACC/LEVELS 1-4 would be submitted. Please resubmit metadata and/or data to ensure consistency.</v>
      </c>
      <c r="BI250" s="50" t="s">
        <v>1034</v>
      </c>
      <c r="BJ250" s="50"/>
      <c r="BK250" s="50"/>
      <c r="BL250" s="50"/>
      <c r="BM250" s="50"/>
      <c r="BN250" s="50"/>
      <c r="BO250" s="50"/>
      <c r="BP250" s="50"/>
    </row>
    <row r="251" spans="1:68" s="9" customFormat="1" ht="120">
      <c r="A251" s="13" t="s">
        <v>1035</v>
      </c>
      <c r="B251" s="14" t="s">
        <v>45</v>
      </c>
      <c r="C251" s="14" t="s">
        <v>46</v>
      </c>
      <c r="D251" s="14" t="s">
        <v>47</v>
      </c>
      <c r="E251" s="14" t="s">
        <v>1031</v>
      </c>
      <c r="F251" s="14" t="s">
        <v>1032</v>
      </c>
      <c r="G251" s="13" t="s">
        <v>72</v>
      </c>
      <c r="H251" s="16" t="s">
        <v>84</v>
      </c>
      <c r="I251" s="14" t="s">
        <v>85</v>
      </c>
      <c r="J251" s="14" t="s">
        <v>73</v>
      </c>
      <c r="K251" s="14" t="s">
        <v>74</v>
      </c>
      <c r="L251" s="14" t="s">
        <v>75</v>
      </c>
      <c r="M251" s="14" t="s">
        <v>54</v>
      </c>
      <c r="N251" s="14" t="s">
        <v>54</v>
      </c>
      <c r="O251" s="14"/>
      <c r="P251" s="14" t="s">
        <v>53</v>
      </c>
      <c r="Q251" s="14" t="s">
        <v>76</v>
      </c>
      <c r="R251" s="14" t="s">
        <v>478</v>
      </c>
      <c r="S251" s="14" t="s">
        <v>58</v>
      </c>
      <c r="T251" s="50"/>
      <c r="U251" s="50"/>
      <c r="V251" s="11"/>
      <c r="W251" s="11"/>
      <c r="X251" s="50" t="s">
        <v>1036</v>
      </c>
      <c r="Y251" s="26" t="s">
        <v>1037</v>
      </c>
      <c r="Z251" s="50"/>
      <c r="AA251" s="50"/>
      <c r="AB251" s="50"/>
      <c r="AC251" s="14" t="s">
        <v>54</v>
      </c>
      <c r="AD251" s="14" t="s">
        <v>54</v>
      </c>
      <c r="AE251" s="23"/>
      <c r="AF251" s="14" t="s">
        <v>53</v>
      </c>
      <c r="AG251" s="23" t="s">
        <v>76</v>
      </c>
      <c r="AH251" s="23" t="s">
        <v>478</v>
      </c>
      <c r="AI251" s="23"/>
      <c r="AJ251" s="23" t="s">
        <v>185</v>
      </c>
      <c r="AK251" s="23" t="s">
        <v>101</v>
      </c>
      <c r="AL251" s="50" t="s">
        <v>58</v>
      </c>
      <c r="AM251" s="50" t="s">
        <v>1038</v>
      </c>
      <c r="AN251" s="22" t="s">
        <v>2181</v>
      </c>
      <c r="AO251" s="50"/>
      <c r="AP251" s="49"/>
      <c r="AQ251" s="49"/>
      <c r="AR251" s="49"/>
      <c r="AS251" s="49"/>
      <c r="AT251" s="49"/>
      <c r="AU251" s="49"/>
      <c r="AV251" s="49"/>
      <c r="AW251" s="49"/>
      <c r="AY251" s="50" t="str">
        <f t="shared" si="26"/>
        <v>Achievement metadata - [MATHEMATICS and READING/LANGUAGE ARTS]: Achievement data (FS 175/178) submitted for GRADE HS [PERF LEVEL 1 and 4]; however, EMAPS assessment metadata indicated that data for four performance levels would be submitted. Please confirm that no students should be reported for the GRADE HS/REGASSWACC/LEVELS 2, 3 and GRADE HS/REGASSWOACC/LEVELS 2, 3 combinations.</v>
      </c>
      <c r="AZ251" s="50" t="str">
        <f t="shared" si="27"/>
        <v>The Assessment Metadata Survey has been updated to reflect only 2 performance levels for high school as Michigan uses the SAT for these grades.  </v>
      </c>
      <c r="BA251" s="50"/>
      <c r="BB251" s="50" t="s">
        <v>80</v>
      </c>
      <c r="BC251" s="50" t="s">
        <v>58</v>
      </c>
      <c r="BD251" s="50" t="s">
        <v>2146</v>
      </c>
      <c r="BE251" s="50"/>
      <c r="BF251" s="50"/>
      <c r="BG251" s="50" t="s">
        <v>58</v>
      </c>
      <c r="BH251" s="50" t="str">
        <f t="shared" si="32"/>
        <v>Achievement metadata - [MATHEMATICS and READING/LANGUAGE ARTS]: Achievement data (FS 175/178) submitted for GRADE HS [PERF LEVEL 1 and 4]; however, EMAPS assessment metadata indicated that data for four performance levels would be submitted. Please confirm that no students should be reported for the GRADE HS/REGASSWACC/LEVELS 2, 3 and GRADE HS/REGASSWOACC/LEVELS 2, 3 combinations.</v>
      </c>
      <c r="BI251" s="51" t="s">
        <v>1037</v>
      </c>
      <c r="BJ251" s="50"/>
      <c r="BK251" s="50"/>
      <c r="BL251" s="50"/>
      <c r="BM251" s="50"/>
      <c r="BN251" s="50"/>
      <c r="BO251" s="50"/>
      <c r="BP251" s="50"/>
    </row>
    <row r="252" spans="1:68" s="9" customFormat="1" ht="60">
      <c r="A252" s="13" t="s">
        <v>1039</v>
      </c>
      <c r="B252" s="14" t="s">
        <v>45</v>
      </c>
      <c r="C252" s="14" t="s">
        <v>46</v>
      </c>
      <c r="D252" s="14" t="s">
        <v>47</v>
      </c>
      <c r="E252" s="14" t="s">
        <v>1031</v>
      </c>
      <c r="F252" s="14" t="s">
        <v>1032</v>
      </c>
      <c r="G252" s="13" t="s">
        <v>72</v>
      </c>
      <c r="H252" s="16" t="s">
        <v>84</v>
      </c>
      <c r="I252" s="14" t="s">
        <v>85</v>
      </c>
      <c r="J252" s="14" t="s">
        <v>73</v>
      </c>
      <c r="K252" s="14" t="s">
        <v>74</v>
      </c>
      <c r="L252" s="14" t="s">
        <v>75</v>
      </c>
      <c r="M252" s="14"/>
      <c r="N252" s="14"/>
      <c r="O252" s="14"/>
      <c r="P252" s="14"/>
      <c r="Q252" s="14"/>
      <c r="R252" s="14"/>
      <c r="S252" s="14"/>
      <c r="T252" s="49"/>
      <c r="U252" s="49"/>
      <c r="V252" s="49"/>
      <c r="W252" s="49"/>
      <c r="X252" s="49"/>
      <c r="Y252" s="26" t="s">
        <v>64</v>
      </c>
      <c r="Z252" s="49"/>
      <c r="AA252" s="49"/>
      <c r="AB252" s="49"/>
      <c r="AC252" s="14" t="s">
        <v>54</v>
      </c>
      <c r="AD252" s="14" t="s">
        <v>54</v>
      </c>
      <c r="AE252" s="14"/>
      <c r="AF252" s="14" t="s">
        <v>53</v>
      </c>
      <c r="AG252" s="14" t="s">
        <v>76</v>
      </c>
      <c r="AH252" s="14" t="s">
        <v>478</v>
      </c>
      <c r="AI252" s="14"/>
      <c r="AJ252" s="14" t="s">
        <v>61</v>
      </c>
      <c r="AK252" s="14" t="s">
        <v>78</v>
      </c>
      <c r="AL252" s="49"/>
      <c r="AM252" s="50" t="s">
        <v>1040</v>
      </c>
      <c r="AN252" s="22"/>
      <c r="AO252" s="50"/>
      <c r="AP252" s="50"/>
      <c r="AQ252" s="50"/>
      <c r="AR252" s="50"/>
      <c r="AS252" s="50"/>
      <c r="AT252" s="50"/>
      <c r="AU252" s="50"/>
      <c r="AV252" s="50"/>
      <c r="AW252" s="50"/>
      <c r="AY252" s="50" t="str">
        <f t="shared" si="26"/>
        <v>Missing Data (FS 175/178): Achievement data were not reported for REGASSWACC/LEVELS 2, 3 and REGASSWOACC/LEVELS 2, 3 for GRADE HS. Zeroes were reported for these combinations.</v>
      </c>
      <c r="AZ252" s="50" t="str">
        <f t="shared" si="27"/>
        <v/>
      </c>
      <c r="BA252" s="50"/>
      <c r="BB252" s="50" t="s">
        <v>80</v>
      </c>
      <c r="BC252" s="50" t="s">
        <v>58</v>
      </c>
      <c r="BD252" s="50" t="s">
        <v>2146</v>
      </c>
      <c r="BE252" s="50" t="s">
        <v>82</v>
      </c>
      <c r="BF252" s="50" t="s">
        <v>82</v>
      </c>
      <c r="BG252" s="50"/>
      <c r="BH252" s="50" t="str">
        <f t="shared" si="32"/>
        <v>Missing Data (FS 175/178): Achievement data were not reported for REGASSWACC/LEVELS 2, 3 and REGASSWOACC/LEVELS 2, 3 for GRADE HS. Zeroes were reported for these combinations.</v>
      </c>
      <c r="BI252" s="50"/>
      <c r="BJ252" s="50"/>
      <c r="BK252" s="50"/>
      <c r="BL252" s="50"/>
      <c r="BM252" s="50"/>
      <c r="BN252" s="50"/>
      <c r="BO252" s="50"/>
      <c r="BP252" s="50"/>
    </row>
    <row r="253" spans="1:68" s="9" customFormat="1" ht="120">
      <c r="A253" s="13" t="s">
        <v>1041</v>
      </c>
      <c r="B253" s="14" t="s">
        <v>45</v>
      </c>
      <c r="C253" s="14" t="s">
        <v>46</v>
      </c>
      <c r="D253" s="14" t="s">
        <v>47</v>
      </c>
      <c r="E253" s="14" t="s">
        <v>1031</v>
      </c>
      <c r="F253" s="14" t="s">
        <v>1032</v>
      </c>
      <c r="G253" s="13" t="s">
        <v>104</v>
      </c>
      <c r="H253" s="14" t="s">
        <v>157</v>
      </c>
      <c r="I253" s="14" t="s">
        <v>158</v>
      </c>
      <c r="J253" s="14" t="s">
        <v>73</v>
      </c>
      <c r="K253" s="14" t="s">
        <v>107</v>
      </c>
      <c r="L253" s="14" t="s">
        <v>53</v>
      </c>
      <c r="M253" s="14" t="s">
        <v>54</v>
      </c>
      <c r="N253" s="14" t="s">
        <v>54</v>
      </c>
      <c r="O253" s="14" t="s">
        <v>54</v>
      </c>
      <c r="P253" s="14" t="s">
        <v>108</v>
      </c>
      <c r="Q253" s="14" t="s">
        <v>108</v>
      </c>
      <c r="R253" s="14" t="s">
        <v>108</v>
      </c>
      <c r="S253" s="14" t="s">
        <v>108</v>
      </c>
      <c r="T253" s="50"/>
      <c r="U253" s="50"/>
      <c r="V253" s="11"/>
      <c r="W253" s="11"/>
      <c r="X253" s="50" t="s">
        <v>159</v>
      </c>
      <c r="Y253" s="26" t="s">
        <v>1042</v>
      </c>
      <c r="Z253" s="50"/>
      <c r="AA253" s="50"/>
      <c r="AB253" s="50"/>
      <c r="AC253" s="23" t="s">
        <v>54</v>
      </c>
      <c r="AD253" s="23" t="s">
        <v>54</v>
      </c>
      <c r="AE253" s="23" t="s">
        <v>54</v>
      </c>
      <c r="AF253" s="14" t="s">
        <v>108</v>
      </c>
      <c r="AG253" s="14" t="s">
        <v>108</v>
      </c>
      <c r="AH253" s="14" t="s">
        <v>108</v>
      </c>
      <c r="AI253" s="14" t="s">
        <v>108</v>
      </c>
      <c r="AJ253" s="23" t="s">
        <v>185</v>
      </c>
      <c r="AK253" s="23" t="s">
        <v>101</v>
      </c>
      <c r="AL253" s="50"/>
      <c r="AM253" s="50" t="s">
        <v>161</v>
      </c>
      <c r="AN253" s="50" t="s">
        <v>54</v>
      </c>
      <c r="AO253" s="50"/>
      <c r="AP253" s="50"/>
      <c r="AQ253" s="50"/>
      <c r="AR253" s="50"/>
      <c r="AS253" s="50"/>
      <c r="AT253" s="50"/>
      <c r="AU253" s="50"/>
      <c r="AV253" s="50"/>
      <c r="AW253" s="50"/>
      <c r="AY253" s="50" t="str">
        <f t="shared" si="26"/>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253" s="50" t="str">
        <f t="shared" si="27"/>
        <v xml:space="preserve">Send Y2Y doc which has notes </v>
      </c>
      <c r="BA253" s="50"/>
      <c r="BB253" s="50" t="s">
        <v>80</v>
      </c>
      <c r="BC253" s="50"/>
      <c r="BD253" s="50"/>
      <c r="BE253" s="50" t="s">
        <v>112</v>
      </c>
      <c r="BF253" s="50"/>
      <c r="BG253" s="50" t="s">
        <v>58</v>
      </c>
      <c r="BH253" s="50" t="str">
        <f t="shared" si="32"/>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BI253" s="51" t="s">
        <v>1042</v>
      </c>
      <c r="BJ253" s="50"/>
      <c r="BK253" s="50"/>
      <c r="BL253" s="50"/>
      <c r="BM253" s="50"/>
      <c r="BN253" s="50"/>
      <c r="BO253" s="50"/>
      <c r="BP253" s="50"/>
    </row>
    <row r="254" spans="1:68" s="9" customFormat="1" ht="105">
      <c r="A254" s="13" t="s">
        <v>1043</v>
      </c>
      <c r="B254" s="14" t="s">
        <v>45</v>
      </c>
      <c r="C254" s="14" t="s">
        <v>46</v>
      </c>
      <c r="D254" s="14" t="s">
        <v>47</v>
      </c>
      <c r="E254" s="14" t="s">
        <v>1031</v>
      </c>
      <c r="F254" s="14" t="s">
        <v>1032</v>
      </c>
      <c r="G254" s="13" t="s">
        <v>118</v>
      </c>
      <c r="H254" s="14" t="s">
        <v>380</v>
      </c>
      <c r="I254" s="14" t="s">
        <v>381</v>
      </c>
      <c r="J254" s="14" t="s">
        <v>73</v>
      </c>
      <c r="K254" s="14" t="s">
        <v>121</v>
      </c>
      <c r="L254" s="14" t="s">
        <v>53</v>
      </c>
      <c r="M254" s="14"/>
      <c r="N254" s="14"/>
      <c r="O254" s="14" t="s">
        <v>54</v>
      </c>
      <c r="P254" s="14" t="s">
        <v>108</v>
      </c>
      <c r="Q254" s="14" t="s">
        <v>108</v>
      </c>
      <c r="R254" s="14" t="s">
        <v>108</v>
      </c>
      <c r="S254" s="14" t="s">
        <v>108</v>
      </c>
      <c r="T254" s="50"/>
      <c r="U254" s="50"/>
      <c r="V254" s="11"/>
      <c r="W254" s="11"/>
      <c r="X254" s="50" t="s">
        <v>212</v>
      </c>
      <c r="Y254" s="26" t="s">
        <v>1042</v>
      </c>
      <c r="Z254" s="50"/>
      <c r="AA254" s="50"/>
      <c r="AB254" s="50"/>
      <c r="AC254" s="23"/>
      <c r="AD254" s="23"/>
      <c r="AE254" s="23" t="s">
        <v>54</v>
      </c>
      <c r="AF254" s="14" t="s">
        <v>108</v>
      </c>
      <c r="AG254" s="14" t="s">
        <v>108</v>
      </c>
      <c r="AH254" s="14" t="s">
        <v>108</v>
      </c>
      <c r="AI254" s="14" t="s">
        <v>108</v>
      </c>
      <c r="AJ254" s="23" t="s">
        <v>185</v>
      </c>
      <c r="AK254" s="23" t="s">
        <v>101</v>
      </c>
      <c r="AL254" s="50"/>
      <c r="AM254" s="50" t="s">
        <v>214</v>
      </c>
      <c r="AN254" s="50" t="s">
        <v>54</v>
      </c>
      <c r="AO254" s="50"/>
      <c r="AP254" s="50"/>
      <c r="AQ254" s="50"/>
      <c r="AR254" s="50"/>
      <c r="AS254" s="50"/>
      <c r="AT254" s="50"/>
      <c r="AU254" s="50"/>
      <c r="AV254" s="50"/>
      <c r="AW254" s="50"/>
      <c r="AY254" s="50" t="str">
        <f t="shared" si="26"/>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254" s="50" t="str">
        <f t="shared" si="27"/>
        <v xml:space="preserve">Send Y2Y doc which has notes </v>
      </c>
      <c r="BA254" s="50"/>
      <c r="BB254" s="50" t="s">
        <v>80</v>
      </c>
      <c r="BC254" s="50" t="s">
        <v>2148</v>
      </c>
      <c r="BD254" s="50"/>
      <c r="BE254" s="50" t="s">
        <v>112</v>
      </c>
      <c r="BF254" s="50"/>
      <c r="BG254" s="50" t="s">
        <v>58</v>
      </c>
      <c r="BH254" s="50" t="str">
        <f t="shared" si="32"/>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BI254" s="51" t="s">
        <v>1042</v>
      </c>
      <c r="BJ254" s="50"/>
      <c r="BK254" s="50"/>
      <c r="BL254" s="50"/>
      <c r="BM254" s="50"/>
      <c r="BN254" s="50"/>
      <c r="BO254" s="50"/>
      <c r="BP254" s="50"/>
    </row>
    <row r="255" spans="1:68" s="9" customFormat="1" ht="236.25">
      <c r="A255" s="13" t="s">
        <v>1044</v>
      </c>
      <c r="B255" s="14" t="s">
        <v>45</v>
      </c>
      <c r="C255" s="14" t="s">
        <v>46</v>
      </c>
      <c r="D255" s="14" t="s">
        <v>47</v>
      </c>
      <c r="E255" s="14" t="s">
        <v>1031</v>
      </c>
      <c r="F255" s="14" t="s">
        <v>1032</v>
      </c>
      <c r="G255" s="13" t="s">
        <v>127</v>
      </c>
      <c r="H255" s="14" t="s">
        <v>380</v>
      </c>
      <c r="I255" s="14" t="s">
        <v>381</v>
      </c>
      <c r="J255" s="14" t="s">
        <v>51</v>
      </c>
      <c r="K255" s="14" t="s">
        <v>130</v>
      </c>
      <c r="L255" s="14" t="s">
        <v>53</v>
      </c>
      <c r="M255" s="14"/>
      <c r="N255" s="14"/>
      <c r="O255" s="14" t="s">
        <v>54</v>
      </c>
      <c r="P255" s="14" t="s">
        <v>1045</v>
      </c>
      <c r="Q255" s="14" t="s">
        <v>671</v>
      </c>
      <c r="R255" s="14" t="s">
        <v>133</v>
      </c>
      <c r="S255" s="14" t="s">
        <v>58</v>
      </c>
      <c r="T255" s="50"/>
      <c r="U255" s="50"/>
      <c r="V255" s="50"/>
      <c r="W255" s="50"/>
      <c r="X255" s="50" t="s">
        <v>1046</v>
      </c>
      <c r="Y255" s="26" t="s">
        <v>1047</v>
      </c>
      <c r="Z255" s="50"/>
      <c r="AA255" s="50"/>
      <c r="AB255" s="50"/>
      <c r="AC255" s="23"/>
      <c r="AD255" s="23"/>
      <c r="AE255" s="23" t="s">
        <v>54</v>
      </c>
      <c r="AF255" s="14" t="s">
        <v>1045</v>
      </c>
      <c r="AG255" s="14" t="s">
        <v>671</v>
      </c>
      <c r="AH255" s="14" t="s">
        <v>133</v>
      </c>
      <c r="AI255" s="14" t="s">
        <v>58</v>
      </c>
      <c r="AJ255" s="23" t="s">
        <v>185</v>
      </c>
      <c r="AK255" s="23" t="s">
        <v>101</v>
      </c>
      <c r="AL255" s="50" t="s">
        <v>69</v>
      </c>
      <c r="AM255" s="50" t="s">
        <v>1046</v>
      </c>
      <c r="AN255" s="50"/>
      <c r="AO255" s="50"/>
      <c r="AP255" s="50"/>
      <c r="AQ255" s="50"/>
      <c r="AR255" s="50"/>
      <c r="AS255" s="50"/>
      <c r="AT255" s="50"/>
      <c r="AU255" s="50"/>
      <c r="AV255" s="50"/>
      <c r="AW255" s="50"/>
      <c r="AY255" s="50" t="str">
        <f t="shared" si="26"/>
        <v>Across file comparison: The SEA number of students in the ALL, CWD, ECODIS, F, FCS, HOM, LEP, M, MA, MAN, MB, MHL, MIG, MILCNCTD, MM, MNP, MW subgroups who took an assessment and received a valid score for GRADES ALL, HS and ALL assessment type does not equal the number of students who participated in the assessment. The Grand Total discrepancy is -324924 students, or -98% and  the GRADE HS total discrepancy is -106708 students, or -98%.
Similar discrepancies exist at the LEA and School levels. Please revise data and resubmit or explain in a data note why these data are accurate.</v>
      </c>
      <c r="AZ255" s="50" t="str">
        <f t="shared" si="27"/>
        <v xml:space="preserve">There were emails with the Department prior to submitting the data explaining the Science assessment was a field test for SY2017-18 and so acheivement data would not be submitted for the regular assessment buckets.  A comment was also entered into the state submission plan.  The reason for the difference is that no data was reported for the reason stated above. </v>
      </c>
      <c r="BA255" s="50"/>
      <c r="BB255" s="50" t="s">
        <v>80</v>
      </c>
      <c r="BC255" s="50" t="s">
        <v>2148</v>
      </c>
      <c r="BD255" s="50"/>
      <c r="BE255" s="50"/>
      <c r="BF255" s="50"/>
      <c r="BG255" s="50" t="s">
        <v>58</v>
      </c>
      <c r="BH255" s="50" t="str">
        <f t="shared" si="32"/>
        <v>Across file comparison: The SEA number of students in the ALL, CWD, ECODIS, F, FCS, HOM, LEP, M, MA, MAN, MB, MHL, MIG, MILCNCTD, MM, MNP, MW subgroups who took an assessment and received a valid score for GRADES ALL, HS and ALL assessment type does not equal the number of students who participated in the assessment. The Grand Total discrepancy is -324924 students, or -98% and  the GRADE HS total discrepancy is -106708 students, or -98%.
Similar discrepancies exist at the LEA and School levels. Please revise data and resubmit or explain in a data note why these data are accurate.</v>
      </c>
      <c r="BI255" s="50" t="s">
        <v>1047</v>
      </c>
      <c r="BJ255" s="50"/>
      <c r="BK255" s="50"/>
      <c r="BL255" s="50"/>
      <c r="BM255" s="50"/>
      <c r="BN255" s="50"/>
      <c r="BO255" s="50"/>
      <c r="BP255" s="50"/>
    </row>
    <row r="256" spans="1:68" s="9" customFormat="1" ht="405" hidden="1">
      <c r="A256" s="13" t="s">
        <v>1048</v>
      </c>
      <c r="B256" s="14" t="s">
        <v>45</v>
      </c>
      <c r="C256" s="14" t="s">
        <v>46</v>
      </c>
      <c r="D256" s="14" t="s">
        <v>47</v>
      </c>
      <c r="E256" s="14" t="s">
        <v>1031</v>
      </c>
      <c r="F256" s="14" t="s">
        <v>1032</v>
      </c>
      <c r="G256" s="13" t="s">
        <v>179</v>
      </c>
      <c r="H256" s="14">
        <v>185</v>
      </c>
      <c r="I256" s="14">
        <v>588</v>
      </c>
      <c r="J256" s="14" t="s">
        <v>73</v>
      </c>
      <c r="K256" s="14" t="s">
        <v>180</v>
      </c>
      <c r="L256" s="14" t="s">
        <v>53</v>
      </c>
      <c r="M256" s="14" t="s">
        <v>54</v>
      </c>
      <c r="N256" s="14"/>
      <c r="O256" s="14"/>
      <c r="P256" s="14" t="s">
        <v>281</v>
      </c>
      <c r="Q256" s="14" t="s">
        <v>56</v>
      </c>
      <c r="R256" s="14" t="s">
        <v>68</v>
      </c>
      <c r="S256" s="14" t="s">
        <v>58</v>
      </c>
      <c r="T256" s="50"/>
      <c r="U256" s="50"/>
      <c r="V256" s="50"/>
      <c r="W256" s="50"/>
      <c r="X256" s="50" t="s">
        <v>1049</v>
      </c>
      <c r="Y256" s="26" t="s">
        <v>1050</v>
      </c>
      <c r="Z256" s="50"/>
      <c r="AA256" s="50"/>
      <c r="AB256" s="50"/>
      <c r="AC256" s="23"/>
      <c r="AD256" s="23"/>
      <c r="AE256" s="23"/>
      <c r="AF256" s="23"/>
      <c r="AG256" s="23"/>
      <c r="AH256" s="23"/>
      <c r="AI256" s="23"/>
      <c r="AJ256" s="23" t="s">
        <v>61</v>
      </c>
      <c r="AK256" s="23" t="s">
        <v>62</v>
      </c>
      <c r="AL256" s="50"/>
      <c r="AM256" s="50"/>
      <c r="AN256" s="50" t="s">
        <v>2145</v>
      </c>
      <c r="AO256" s="50"/>
      <c r="AP256" s="50"/>
      <c r="AQ256" s="50"/>
      <c r="AR256" s="50"/>
      <c r="AS256" s="50"/>
      <c r="AT256" s="50"/>
      <c r="AU256" s="50"/>
      <c r="AV256" s="50"/>
      <c r="AW256" s="50"/>
      <c r="AY256" s="50">
        <f t="shared" si="26"/>
        <v>0</v>
      </c>
      <c r="AZ256" s="50" t="str">
        <f t="shared" si="27"/>
        <v xml:space="preserve">The subgroup for students experiencing foster care has an average of two or more school moves per school year in Michigan. Therefore, foster students showing as “Not Participating” on the M-Step are likely a result of incorrect Test-Identification due to mid-school year or post-count school moves. Local Education Agency assessment coordinators may not have been made aware of foster enrollment status and/or of accurate grade assignment for those students who moved to ensure accurate testing rosters. Additionally, there may be a disconnect between the LEA assessment coordinator(s) and the LEA authorized Michigan Student Data System (MSDS) user(s) to ensure student information exactly match the information submitted to the MSDS for each student as they transition from one school to another.
The Michigan Department of Education will be providing guidance and technical assistance to ensure that local education agencies understand the requirements for updating student testing rosters. This will increase the accuracy of the data collected for the 2018-2019 SY test cycle. 
</v>
      </c>
      <c r="BA256" s="50"/>
      <c r="BB256" s="50" t="s">
        <v>63</v>
      </c>
      <c r="BC256" s="50" t="s">
        <v>58</v>
      </c>
      <c r="BD256" s="50" t="s">
        <v>62</v>
      </c>
      <c r="BE256" s="50"/>
      <c r="BF256" s="50"/>
      <c r="BG256" s="50"/>
      <c r="BH256" s="50"/>
      <c r="BI256" s="50"/>
      <c r="BJ256" s="50"/>
      <c r="BK256" s="50"/>
      <c r="BL256" s="50"/>
      <c r="BM256" s="50"/>
      <c r="BN256" s="50"/>
      <c r="BO256" s="50"/>
      <c r="BP256" s="50"/>
    </row>
    <row r="257" spans="1:68" s="9" customFormat="1" ht="405" hidden="1">
      <c r="A257" s="13" t="s">
        <v>1051</v>
      </c>
      <c r="B257" s="14" t="s">
        <v>45</v>
      </c>
      <c r="C257" s="14" t="s">
        <v>46</v>
      </c>
      <c r="D257" s="14" t="s">
        <v>47</v>
      </c>
      <c r="E257" s="14" t="s">
        <v>1031</v>
      </c>
      <c r="F257" s="14" t="s">
        <v>1032</v>
      </c>
      <c r="G257" s="13" t="s">
        <v>179</v>
      </c>
      <c r="H257" s="14">
        <v>188</v>
      </c>
      <c r="I257" s="14">
        <v>589</v>
      </c>
      <c r="J257" s="14" t="s">
        <v>73</v>
      </c>
      <c r="K257" s="14" t="s">
        <v>180</v>
      </c>
      <c r="L257" s="14" t="s">
        <v>53</v>
      </c>
      <c r="M257" s="14"/>
      <c r="N257" s="14" t="s">
        <v>54</v>
      </c>
      <c r="O257" s="14"/>
      <c r="P257" s="14" t="s">
        <v>281</v>
      </c>
      <c r="Q257" s="14" t="s">
        <v>56</v>
      </c>
      <c r="R257" s="14" t="s">
        <v>68</v>
      </c>
      <c r="S257" s="14" t="s">
        <v>58</v>
      </c>
      <c r="T257" s="50"/>
      <c r="U257" s="50"/>
      <c r="V257" s="50"/>
      <c r="W257" s="50"/>
      <c r="X257" s="50" t="s">
        <v>877</v>
      </c>
      <c r="Y257" s="26" t="s">
        <v>1050</v>
      </c>
      <c r="Z257" s="50"/>
      <c r="AA257" s="50"/>
      <c r="AB257" s="50"/>
      <c r="AC257" s="23"/>
      <c r="AD257" s="23"/>
      <c r="AE257" s="23"/>
      <c r="AF257" s="23"/>
      <c r="AG257" s="23"/>
      <c r="AH257" s="23"/>
      <c r="AI257" s="23"/>
      <c r="AJ257" s="23" t="s">
        <v>61</v>
      </c>
      <c r="AK257" s="23" t="s">
        <v>62</v>
      </c>
      <c r="AL257" s="50"/>
      <c r="AM257" s="50"/>
      <c r="AN257" s="50" t="s">
        <v>2145</v>
      </c>
      <c r="AO257" s="50"/>
      <c r="AP257" s="50"/>
      <c r="AQ257" s="50"/>
      <c r="AR257" s="50"/>
      <c r="AS257" s="50"/>
      <c r="AT257" s="50"/>
      <c r="AU257" s="50"/>
      <c r="AV257" s="50"/>
      <c r="AW257" s="50"/>
      <c r="AY257" s="50">
        <f t="shared" si="26"/>
        <v>0</v>
      </c>
      <c r="AZ257" s="50" t="str">
        <f t="shared" si="27"/>
        <v xml:space="preserve">The subgroup for students experiencing foster care has an average of two or more school moves per school year in Michigan. Therefore, foster students showing as “Not Participating” on the M-Step are likely a result of incorrect Test-Identification due to mid-school year or post-count school moves. Local Education Agency assessment coordinators may not have been made aware of foster enrollment status and/or of accurate grade assignment for those students who moved to ensure accurate testing rosters. Additionally, there may be a disconnect between the LEA assessment coordinator(s) and the LEA authorized Michigan Student Data System (MSDS) user(s) to ensure student information exactly match the information submitted to the MSDS for each student as they transition from one school to another.
The Michigan Department of Education will be providing guidance and technical assistance to ensure that local education agencies understand the requirements for updating student testing rosters. This will increase the accuracy of the data collected for the 2018-2019 SY test cycle. 
</v>
      </c>
      <c r="BA257" s="50"/>
      <c r="BB257" s="50" t="s">
        <v>63</v>
      </c>
      <c r="BC257" s="50" t="s">
        <v>58</v>
      </c>
      <c r="BD257" s="50" t="s">
        <v>62</v>
      </c>
      <c r="BE257" s="50"/>
      <c r="BF257" s="50"/>
      <c r="BG257" s="50"/>
      <c r="BH257" s="50"/>
      <c r="BI257" s="50"/>
      <c r="BJ257" s="50"/>
      <c r="BK257" s="50"/>
      <c r="BL257" s="50"/>
      <c r="BM257" s="50"/>
      <c r="BN257" s="50"/>
      <c r="BO257" s="50"/>
      <c r="BP257" s="50"/>
    </row>
    <row r="258" spans="1:68" s="9" customFormat="1" ht="195">
      <c r="A258" s="13" t="s">
        <v>1052</v>
      </c>
      <c r="B258" s="14" t="s">
        <v>45</v>
      </c>
      <c r="C258" s="14" t="s">
        <v>46</v>
      </c>
      <c r="D258" s="14" t="s">
        <v>47</v>
      </c>
      <c r="E258" s="14" t="s">
        <v>1031</v>
      </c>
      <c r="F258" s="14" t="s">
        <v>1032</v>
      </c>
      <c r="G258" s="17" t="s">
        <v>136</v>
      </c>
      <c r="H258" s="18">
        <v>185</v>
      </c>
      <c r="I258" s="14">
        <v>588</v>
      </c>
      <c r="J258" s="14" t="s">
        <v>73</v>
      </c>
      <c r="K258" s="14" t="s">
        <v>137</v>
      </c>
      <c r="L258" s="14" t="s">
        <v>53</v>
      </c>
      <c r="M258" s="14" t="s">
        <v>54</v>
      </c>
      <c r="N258" s="14"/>
      <c r="O258" s="14"/>
      <c r="P258" s="14" t="s">
        <v>55</v>
      </c>
      <c r="Q258" s="14" t="s">
        <v>56</v>
      </c>
      <c r="R258" s="14" t="s">
        <v>140</v>
      </c>
      <c r="S258" s="14" t="s">
        <v>58</v>
      </c>
      <c r="T258" s="50"/>
      <c r="U258" s="50"/>
      <c r="V258" s="11"/>
      <c r="W258" s="11"/>
      <c r="X258" s="50" t="s">
        <v>1054</v>
      </c>
      <c r="Y258" s="26" t="s">
        <v>1055</v>
      </c>
      <c r="Z258" s="50"/>
      <c r="AA258" s="50"/>
      <c r="AB258" s="50"/>
      <c r="AC258" s="23" t="s">
        <v>54</v>
      </c>
      <c r="AD258" s="23"/>
      <c r="AE258" s="23"/>
      <c r="AF258" s="14" t="s">
        <v>139</v>
      </c>
      <c r="AG258" s="14" t="s">
        <v>133</v>
      </c>
      <c r="AH258" s="14" t="s">
        <v>140</v>
      </c>
      <c r="AI258" s="14" t="s">
        <v>141</v>
      </c>
      <c r="AJ258" s="23" t="s">
        <v>185</v>
      </c>
      <c r="AK258" s="23" t="s">
        <v>101</v>
      </c>
      <c r="AL258" s="44" t="s">
        <v>2154</v>
      </c>
      <c r="AM258" s="50" t="s">
        <v>1054</v>
      </c>
      <c r="AN258" s="50" t="s">
        <v>54</v>
      </c>
      <c r="AO258" s="50"/>
      <c r="AP258" s="50"/>
      <c r="AQ258" s="50"/>
      <c r="AR258" s="50"/>
      <c r="AS258" s="50"/>
      <c r="AT258" s="50"/>
      <c r="AU258" s="50"/>
      <c r="AV258" s="50"/>
      <c r="AW258" s="50"/>
      <c r="AY258" s="50" t="str">
        <f t="shared" si="26"/>
        <v xml:space="preserve">1% CWD Alternate Assessment Participation [MATHEMATICS]: Students with Disabilities (IDEA) (CWD) taking the alternate assessment based on alternate achievement standards (ALTPARTALTACH) make up 2.15%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258" s="50" t="str">
        <f t="shared" si="27"/>
        <v>Disregarding due to waiver</v>
      </c>
      <c r="BA258" s="50"/>
      <c r="BB258" s="50" t="s">
        <v>80</v>
      </c>
      <c r="BC258" s="50"/>
      <c r="BD258" s="50"/>
      <c r="BE258" s="50" t="s">
        <v>58</v>
      </c>
      <c r="BF258" s="50" t="s">
        <v>125</v>
      </c>
      <c r="BG258" s="50" t="s">
        <v>58</v>
      </c>
      <c r="BH258" s="50" t="str">
        <f t="shared" ref="BH258:BH260" si="33">IF(BG258="Yes",CONCATENATE(AM258,"
ED Note: State indicated that data were correct as reported."), AM258)</f>
        <v xml:space="preserve">1% CWD Alternate Assessment Participation [MATHEMATICS]: Students with Disabilities (IDEA) (CWD) taking the alternate assessment based on alternate achievement standards (ALTPARTALTACH) make up 2.15%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258" s="51"/>
      <c r="BJ258" s="50"/>
      <c r="BK258" s="50"/>
      <c r="BL258" s="50"/>
      <c r="BM258" s="50"/>
      <c r="BN258" s="50"/>
      <c r="BO258" s="50"/>
      <c r="BP258" s="50"/>
    </row>
    <row r="259" spans="1:68" s="9" customFormat="1" ht="195">
      <c r="A259" s="13" t="s">
        <v>1056</v>
      </c>
      <c r="B259" s="14" t="s">
        <v>45</v>
      </c>
      <c r="C259" s="14" t="s">
        <v>46</v>
      </c>
      <c r="D259" s="14" t="s">
        <v>47</v>
      </c>
      <c r="E259" s="14" t="s">
        <v>1031</v>
      </c>
      <c r="F259" s="14" t="s">
        <v>1032</v>
      </c>
      <c r="G259" s="17" t="s">
        <v>136</v>
      </c>
      <c r="H259" s="18">
        <v>188</v>
      </c>
      <c r="I259" s="14">
        <v>589</v>
      </c>
      <c r="J259" s="14" t="s">
        <v>73</v>
      </c>
      <c r="K259" s="14" t="s">
        <v>137</v>
      </c>
      <c r="L259" s="14" t="s">
        <v>53</v>
      </c>
      <c r="M259" s="14"/>
      <c r="N259" s="14" t="s">
        <v>54</v>
      </c>
      <c r="O259" s="14"/>
      <c r="P259" s="14" t="s">
        <v>55</v>
      </c>
      <c r="Q259" s="14" t="s">
        <v>56</v>
      </c>
      <c r="R259" s="14" t="s">
        <v>140</v>
      </c>
      <c r="S259" s="14" t="s">
        <v>58</v>
      </c>
      <c r="T259" s="50"/>
      <c r="U259" s="50"/>
      <c r="V259" s="50"/>
      <c r="W259" s="50"/>
      <c r="X259" s="50" t="s">
        <v>1058</v>
      </c>
      <c r="Y259" s="26" t="s">
        <v>1055</v>
      </c>
      <c r="Z259" s="50"/>
      <c r="AA259" s="50"/>
      <c r="AB259" s="50"/>
      <c r="AC259" s="23"/>
      <c r="AD259" s="23" t="s">
        <v>54</v>
      </c>
      <c r="AE259" s="23"/>
      <c r="AF259" s="14" t="s">
        <v>139</v>
      </c>
      <c r="AG259" s="14" t="s">
        <v>133</v>
      </c>
      <c r="AH259" s="14" t="s">
        <v>140</v>
      </c>
      <c r="AI259" s="14" t="s">
        <v>141</v>
      </c>
      <c r="AJ259" s="23" t="s">
        <v>185</v>
      </c>
      <c r="AK259" s="23" t="s">
        <v>101</v>
      </c>
      <c r="AL259" s="44" t="s">
        <v>2154</v>
      </c>
      <c r="AM259" s="50" t="s">
        <v>1058</v>
      </c>
      <c r="AN259" s="50" t="s">
        <v>54</v>
      </c>
      <c r="AO259" s="50"/>
      <c r="AP259" s="50"/>
      <c r="AQ259" s="50"/>
      <c r="AR259" s="50"/>
      <c r="AS259" s="50"/>
      <c r="AT259" s="50"/>
      <c r="AU259" s="50"/>
      <c r="AV259" s="50"/>
      <c r="AW259" s="50"/>
      <c r="AY259" s="50" t="str">
        <f t="shared" si="26"/>
        <v xml:space="preserve">1% CWD Alternate Assessment Participation [READING/LANGUAGE ARTS]: Students with Disabilities (IDEA) (CWD) taking the alternate assessment based on alternate achievement standards (ALTPARTALTACH) make up 2.089%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259" s="50" t="str">
        <f t="shared" si="27"/>
        <v>Disregarding due to waiver</v>
      </c>
      <c r="BA259" s="50"/>
      <c r="BB259" s="50" t="s">
        <v>80</v>
      </c>
      <c r="BC259" s="50"/>
      <c r="BD259" s="50"/>
      <c r="BE259" s="50" t="s">
        <v>58</v>
      </c>
      <c r="BF259" s="50" t="s">
        <v>125</v>
      </c>
      <c r="BG259" s="50" t="s">
        <v>58</v>
      </c>
      <c r="BH259" s="50" t="str">
        <f t="shared" si="33"/>
        <v xml:space="preserve">1% CWD Alternate Assessment Participation [READING/LANGUAGE ARTS]: Students with Disabilities (IDEA) (CWD) taking the alternate assessment based on alternate achievement standards (ALTPARTALTACH) make up 2.089%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259" s="51"/>
      <c r="BJ259" s="50"/>
      <c r="BK259" s="50"/>
      <c r="BL259" s="50"/>
      <c r="BM259" s="50"/>
      <c r="BN259" s="50"/>
      <c r="BO259" s="50"/>
      <c r="BP259" s="50"/>
    </row>
    <row r="260" spans="1:68" s="9" customFormat="1" ht="195">
      <c r="A260" s="13" t="s">
        <v>1059</v>
      </c>
      <c r="B260" s="14" t="s">
        <v>45</v>
      </c>
      <c r="C260" s="14" t="s">
        <v>46</v>
      </c>
      <c r="D260" s="14" t="s">
        <v>47</v>
      </c>
      <c r="E260" s="14" t="s">
        <v>1031</v>
      </c>
      <c r="F260" s="14" t="s">
        <v>1032</v>
      </c>
      <c r="G260" s="17" t="s">
        <v>136</v>
      </c>
      <c r="H260" s="18">
        <v>189</v>
      </c>
      <c r="I260" s="14">
        <v>590</v>
      </c>
      <c r="J260" s="14" t="s">
        <v>73</v>
      </c>
      <c r="K260" s="14" t="s">
        <v>137</v>
      </c>
      <c r="L260" s="14" t="s">
        <v>53</v>
      </c>
      <c r="M260" s="14"/>
      <c r="N260" s="14"/>
      <c r="O260" s="14" t="s">
        <v>54</v>
      </c>
      <c r="P260" s="14" t="s">
        <v>55</v>
      </c>
      <c r="Q260" s="14" t="s">
        <v>56</v>
      </c>
      <c r="R260" s="14" t="s">
        <v>140</v>
      </c>
      <c r="S260" s="14" t="s">
        <v>58</v>
      </c>
      <c r="T260" s="50"/>
      <c r="U260" s="50"/>
      <c r="V260" s="11"/>
      <c r="W260" s="11"/>
      <c r="X260" s="50" t="s">
        <v>1061</v>
      </c>
      <c r="Y260" s="26" t="s">
        <v>1055</v>
      </c>
      <c r="Z260" s="50"/>
      <c r="AA260" s="50"/>
      <c r="AB260" s="50"/>
      <c r="AC260" s="23"/>
      <c r="AD260" s="23"/>
      <c r="AE260" s="23" t="s">
        <v>54</v>
      </c>
      <c r="AF260" s="14" t="s">
        <v>139</v>
      </c>
      <c r="AG260" s="14" t="s">
        <v>133</v>
      </c>
      <c r="AH260" s="14" t="s">
        <v>140</v>
      </c>
      <c r="AI260" s="14" t="s">
        <v>141</v>
      </c>
      <c r="AJ260" s="23" t="s">
        <v>185</v>
      </c>
      <c r="AK260" s="23" t="s">
        <v>101</v>
      </c>
      <c r="AL260" s="50"/>
      <c r="AM260" s="50" t="s">
        <v>1061</v>
      </c>
      <c r="AN260" s="50" t="s">
        <v>54</v>
      </c>
      <c r="AO260" s="50"/>
      <c r="AP260" s="50"/>
      <c r="AQ260" s="50"/>
      <c r="AR260" s="50"/>
      <c r="AS260" s="50"/>
      <c r="AT260" s="50"/>
      <c r="AU260" s="50"/>
      <c r="AV260" s="50"/>
      <c r="AW260" s="50"/>
      <c r="AY260" s="50" t="str">
        <f t="shared" ref="AY260:AY323" si="34">AM260</f>
        <v>1% CWD Alternate Assessment Participation [SCIENCE]: Students with Disabilities (IDEA) (CWD) taking the alternate assessment based on alternate achievement standards (ALTPARTALTACH) make up 2.03%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260" s="50" t="str">
        <f t="shared" ref="AZ260:AZ323" si="35">Y260</f>
        <v>Disregarding due to waiver</v>
      </c>
      <c r="BA260" s="50"/>
      <c r="BB260" s="50" t="s">
        <v>80</v>
      </c>
      <c r="BC260" s="50" t="s">
        <v>2148</v>
      </c>
      <c r="BD260" s="50"/>
      <c r="BE260" s="50"/>
      <c r="BF260" s="50"/>
      <c r="BG260" s="50" t="s">
        <v>58</v>
      </c>
      <c r="BH260" s="50" t="str">
        <f t="shared" si="33"/>
        <v>1% CWD Alternate Assessment Participation [SCIENCE]: Students with Disabilities (IDEA) (CWD) taking the alternate assessment based on alternate achievement standards (ALTPARTALTACH) make up 2.03%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260" s="50" t="s">
        <v>1055</v>
      </c>
      <c r="BJ260" s="50"/>
      <c r="BK260" s="50"/>
      <c r="BL260" s="50"/>
      <c r="BM260" s="50"/>
      <c r="BN260" s="50"/>
      <c r="BO260" s="50"/>
      <c r="BP260" s="50"/>
    </row>
    <row r="261" spans="1:68" s="9" customFormat="1" ht="75" hidden="1">
      <c r="A261" s="13" t="s">
        <v>1063</v>
      </c>
      <c r="B261" s="14" t="s">
        <v>45</v>
      </c>
      <c r="C261" s="14" t="s">
        <v>46</v>
      </c>
      <c r="D261" s="14" t="s">
        <v>47</v>
      </c>
      <c r="E261" s="14" t="s">
        <v>1064</v>
      </c>
      <c r="F261" s="14" t="s">
        <v>1065</v>
      </c>
      <c r="G261" s="13" t="s">
        <v>72</v>
      </c>
      <c r="H261" s="14">
        <v>179</v>
      </c>
      <c r="I261" s="14">
        <v>585</v>
      </c>
      <c r="J261" s="14" t="s">
        <v>73</v>
      </c>
      <c r="K261" s="14" t="s">
        <v>74</v>
      </c>
      <c r="L261" s="14" t="s">
        <v>269</v>
      </c>
      <c r="M261" s="14"/>
      <c r="N261" s="14"/>
      <c r="O261" s="14" t="s">
        <v>54</v>
      </c>
      <c r="P261" s="14" t="s">
        <v>53</v>
      </c>
      <c r="Q261" s="14" t="s">
        <v>496</v>
      </c>
      <c r="R261" s="14" t="s">
        <v>77</v>
      </c>
      <c r="S261" s="14" t="s">
        <v>58</v>
      </c>
      <c r="T261" s="50"/>
      <c r="U261" s="50"/>
      <c r="V261" s="11"/>
      <c r="W261" s="11"/>
      <c r="X261" s="50" t="s">
        <v>1066</v>
      </c>
      <c r="Y261" s="26" t="s">
        <v>1067</v>
      </c>
      <c r="Z261" s="50"/>
      <c r="AA261" s="50"/>
      <c r="AB261" s="50"/>
      <c r="AC261" s="23"/>
      <c r="AD261" s="23"/>
      <c r="AE261" s="14"/>
      <c r="AF261" s="14"/>
      <c r="AG261" s="23"/>
      <c r="AH261" s="23"/>
      <c r="AI261" s="23"/>
      <c r="AJ261" s="23" t="s">
        <v>61</v>
      </c>
      <c r="AK261" s="23" t="s">
        <v>62</v>
      </c>
      <c r="AL261" s="50"/>
      <c r="AM261" s="50"/>
      <c r="AN261" s="50" t="s">
        <v>2145</v>
      </c>
      <c r="AO261" s="50"/>
      <c r="AP261" s="50"/>
      <c r="AQ261" s="50"/>
      <c r="AR261" s="50"/>
      <c r="AS261" s="50"/>
      <c r="AT261" s="50"/>
      <c r="AU261" s="50"/>
      <c r="AV261" s="50"/>
      <c r="AW261" s="50"/>
      <c r="AY261" s="50">
        <f t="shared" si="34"/>
        <v>0</v>
      </c>
      <c r="AZ261" s="50" t="str">
        <f t="shared" si="35"/>
        <v>Missing data was resubmitted</v>
      </c>
      <c r="BA261" s="50"/>
      <c r="BB261" s="50" t="s">
        <v>63</v>
      </c>
      <c r="BC261" s="50" t="s">
        <v>58</v>
      </c>
      <c r="BD261" s="50" t="s">
        <v>62</v>
      </c>
      <c r="BE261" s="50"/>
      <c r="BF261" s="50"/>
      <c r="BG261" s="50"/>
      <c r="BH261" s="50"/>
      <c r="BI261" s="50"/>
      <c r="BJ261" s="50"/>
      <c r="BK261" s="50"/>
      <c r="BL261" s="50"/>
      <c r="BM261" s="50"/>
      <c r="BN261" s="50"/>
      <c r="BO261" s="50"/>
      <c r="BP261" s="50"/>
    </row>
    <row r="262" spans="1:68" s="9" customFormat="1" ht="75" hidden="1">
      <c r="A262" s="13" t="s">
        <v>1068</v>
      </c>
      <c r="B262" s="14" t="s">
        <v>45</v>
      </c>
      <c r="C262" s="14" t="s">
        <v>46</v>
      </c>
      <c r="D262" s="14" t="s">
        <v>47</v>
      </c>
      <c r="E262" s="14" t="s">
        <v>1064</v>
      </c>
      <c r="F262" s="14" t="s">
        <v>1065</v>
      </c>
      <c r="G262" s="13" t="s">
        <v>88</v>
      </c>
      <c r="H262" s="16">
        <v>189</v>
      </c>
      <c r="I262" s="14">
        <v>590</v>
      </c>
      <c r="J262" s="14" t="s">
        <v>73</v>
      </c>
      <c r="K262" s="14" t="s">
        <v>74</v>
      </c>
      <c r="L262" s="14" t="s">
        <v>269</v>
      </c>
      <c r="M262" s="14"/>
      <c r="N262" s="14"/>
      <c r="O262" s="14" t="s">
        <v>54</v>
      </c>
      <c r="P262" s="14" t="s">
        <v>53</v>
      </c>
      <c r="Q262" s="14" t="s">
        <v>496</v>
      </c>
      <c r="R262" s="14" t="s">
        <v>77</v>
      </c>
      <c r="S262" s="14" t="s">
        <v>58</v>
      </c>
      <c r="T262" s="50"/>
      <c r="U262" s="50"/>
      <c r="V262" s="11"/>
      <c r="W262" s="11"/>
      <c r="X262" s="50" t="s">
        <v>1069</v>
      </c>
      <c r="Y262" s="26" t="s">
        <v>1067</v>
      </c>
      <c r="Z262" s="50"/>
      <c r="AA262" s="50"/>
      <c r="AB262" s="50"/>
      <c r="AC262" s="23"/>
      <c r="AD262" s="23"/>
      <c r="AE262" s="14"/>
      <c r="AF262" s="14"/>
      <c r="AG262" s="23"/>
      <c r="AH262" s="23"/>
      <c r="AI262" s="23"/>
      <c r="AJ262" s="23" t="s">
        <v>61</v>
      </c>
      <c r="AK262" s="23" t="s">
        <v>62</v>
      </c>
      <c r="AL262" s="50"/>
      <c r="AM262" s="50"/>
      <c r="AN262" s="50" t="s">
        <v>2145</v>
      </c>
      <c r="AO262" s="50"/>
      <c r="AP262" s="50"/>
      <c r="AQ262" s="50"/>
      <c r="AR262" s="50"/>
      <c r="AS262" s="50"/>
      <c r="AT262" s="50"/>
      <c r="AU262" s="50"/>
      <c r="AV262" s="50"/>
      <c r="AW262" s="50"/>
      <c r="AY262" s="50">
        <f t="shared" si="34"/>
        <v>0</v>
      </c>
      <c r="AZ262" s="50" t="str">
        <f t="shared" si="35"/>
        <v>Missing data was resubmitted</v>
      </c>
      <c r="BA262" s="50"/>
      <c r="BB262" s="50" t="s">
        <v>63</v>
      </c>
      <c r="BC262" s="50" t="s">
        <v>58</v>
      </c>
      <c r="BD262" s="50" t="s">
        <v>62</v>
      </c>
      <c r="BE262" s="50"/>
      <c r="BF262" s="50"/>
      <c r="BG262" s="50"/>
      <c r="BH262" s="50"/>
      <c r="BI262" s="50"/>
      <c r="BJ262" s="50"/>
      <c r="BK262" s="50"/>
      <c r="BL262" s="50"/>
      <c r="BM262" s="50"/>
      <c r="BN262" s="50"/>
      <c r="BO262" s="50"/>
      <c r="BP262" s="50"/>
    </row>
    <row r="263" spans="1:68" s="9" customFormat="1" ht="90" hidden="1">
      <c r="A263" s="13" t="s">
        <v>1070</v>
      </c>
      <c r="B263" s="14" t="s">
        <v>45</v>
      </c>
      <c r="C263" s="14" t="s">
        <v>46</v>
      </c>
      <c r="D263" s="14" t="s">
        <v>47</v>
      </c>
      <c r="E263" s="14" t="s">
        <v>1064</v>
      </c>
      <c r="F263" s="14" t="s">
        <v>1065</v>
      </c>
      <c r="G263" s="13" t="s">
        <v>88</v>
      </c>
      <c r="H263" s="14" t="s">
        <v>91</v>
      </c>
      <c r="I263" s="14" t="s">
        <v>92</v>
      </c>
      <c r="J263" s="14" t="s">
        <v>73</v>
      </c>
      <c r="K263" s="14" t="s">
        <v>74</v>
      </c>
      <c r="L263" s="14" t="s">
        <v>269</v>
      </c>
      <c r="M263" s="14" t="s">
        <v>54</v>
      </c>
      <c r="N263" s="14" t="s">
        <v>54</v>
      </c>
      <c r="O263" s="14"/>
      <c r="P263" s="14" t="s">
        <v>53</v>
      </c>
      <c r="Q263" s="14" t="s">
        <v>1071</v>
      </c>
      <c r="R263" s="14" t="s">
        <v>77</v>
      </c>
      <c r="S263" s="14" t="s">
        <v>58</v>
      </c>
      <c r="T263" s="50"/>
      <c r="U263" s="50"/>
      <c r="V263" s="11"/>
      <c r="W263" s="11"/>
      <c r="X263" s="50" t="s">
        <v>1072</v>
      </c>
      <c r="Y263" s="26" t="s">
        <v>1067</v>
      </c>
      <c r="Z263" s="50"/>
      <c r="AA263" s="50"/>
      <c r="AB263" s="50"/>
      <c r="AC263" s="14"/>
      <c r="AD263" s="14"/>
      <c r="AE263" s="23"/>
      <c r="AF263" s="14"/>
      <c r="AG263" s="23"/>
      <c r="AH263" s="23"/>
      <c r="AI263" s="23"/>
      <c r="AJ263" s="23" t="s">
        <v>61</v>
      </c>
      <c r="AK263" s="23" t="s">
        <v>62</v>
      </c>
      <c r="AL263" s="50"/>
      <c r="AM263" s="50"/>
      <c r="AN263" s="50" t="s">
        <v>2145</v>
      </c>
      <c r="AO263" s="50"/>
      <c r="AP263" s="50"/>
      <c r="AQ263" s="50"/>
      <c r="AR263" s="50"/>
      <c r="AS263" s="50"/>
      <c r="AT263" s="50"/>
      <c r="AU263" s="50"/>
      <c r="AV263" s="50"/>
      <c r="AW263" s="50"/>
      <c r="AY263" s="50">
        <f t="shared" si="34"/>
        <v>0</v>
      </c>
      <c r="AZ263" s="50" t="str">
        <f t="shared" si="35"/>
        <v>Missing data was resubmitted</v>
      </c>
      <c r="BA263" s="50"/>
      <c r="BB263" s="50" t="s">
        <v>63</v>
      </c>
      <c r="BC263" s="50" t="s">
        <v>58</v>
      </c>
      <c r="BD263" s="50" t="s">
        <v>62</v>
      </c>
      <c r="BE263" s="50"/>
      <c r="BF263" s="50"/>
      <c r="BG263" s="50"/>
      <c r="BH263" s="50"/>
      <c r="BI263" s="50"/>
      <c r="BJ263" s="50"/>
      <c r="BK263" s="50"/>
      <c r="BL263" s="50"/>
      <c r="BM263" s="50"/>
      <c r="BN263" s="50"/>
      <c r="BO263" s="50"/>
      <c r="BP263" s="50"/>
    </row>
    <row r="264" spans="1:68" s="9" customFormat="1" ht="60" hidden="1">
      <c r="A264" s="13" t="s">
        <v>1073</v>
      </c>
      <c r="B264" s="14" t="s">
        <v>45</v>
      </c>
      <c r="C264" s="14" t="s">
        <v>46</v>
      </c>
      <c r="D264" s="14" t="s">
        <v>47</v>
      </c>
      <c r="E264" s="14" t="s">
        <v>1064</v>
      </c>
      <c r="F264" s="14" t="s">
        <v>1065</v>
      </c>
      <c r="G264" s="13" t="s">
        <v>95</v>
      </c>
      <c r="H264" s="14" t="s">
        <v>84</v>
      </c>
      <c r="I264" s="14" t="s">
        <v>85</v>
      </c>
      <c r="J264" s="14" t="s">
        <v>73</v>
      </c>
      <c r="K264" s="14" t="s">
        <v>98</v>
      </c>
      <c r="L264" s="14" t="s">
        <v>53</v>
      </c>
      <c r="M264" s="14" t="s">
        <v>54</v>
      </c>
      <c r="N264" s="14" t="s">
        <v>54</v>
      </c>
      <c r="O264" s="14"/>
      <c r="P264" s="14" t="s">
        <v>55</v>
      </c>
      <c r="Q264" s="14" t="s">
        <v>1074</v>
      </c>
      <c r="R264" s="14" t="s">
        <v>77</v>
      </c>
      <c r="S264" s="14" t="s">
        <v>58</v>
      </c>
      <c r="T264" s="50"/>
      <c r="U264" s="50"/>
      <c r="V264" s="11"/>
      <c r="W264" s="11"/>
      <c r="X264" s="50" t="s">
        <v>1075</v>
      </c>
      <c r="Y264" s="26" t="s">
        <v>1067</v>
      </c>
      <c r="Z264" s="50"/>
      <c r="AA264" s="50"/>
      <c r="AB264" s="50"/>
      <c r="AC264" s="23"/>
      <c r="AD264" s="23"/>
      <c r="AE264" s="23"/>
      <c r="AF264" s="23"/>
      <c r="AG264" s="23"/>
      <c r="AH264" s="23"/>
      <c r="AI264" s="23"/>
      <c r="AJ264" s="23" t="s">
        <v>61</v>
      </c>
      <c r="AK264" s="23" t="s">
        <v>62</v>
      </c>
      <c r="AL264" s="50"/>
      <c r="AM264" s="50"/>
      <c r="AN264" s="50" t="s">
        <v>2145</v>
      </c>
      <c r="AO264" s="50"/>
      <c r="AP264" s="50"/>
      <c r="AQ264" s="50"/>
      <c r="AR264" s="50"/>
      <c r="AS264" s="50"/>
      <c r="AT264" s="50"/>
      <c r="AU264" s="50"/>
      <c r="AV264" s="50"/>
      <c r="AW264" s="50"/>
      <c r="AY264" s="50">
        <f t="shared" si="34"/>
        <v>0</v>
      </c>
      <c r="AZ264" s="50" t="str">
        <f t="shared" si="35"/>
        <v>Missing data was resubmitted</v>
      </c>
      <c r="BA264" s="50"/>
      <c r="BB264" s="50" t="s">
        <v>63</v>
      </c>
      <c r="BC264" s="50" t="s">
        <v>58</v>
      </c>
      <c r="BD264" s="50" t="s">
        <v>62</v>
      </c>
      <c r="BE264" s="50"/>
      <c r="BF264" s="50"/>
      <c r="BG264" s="50"/>
      <c r="BH264" s="50"/>
      <c r="BI264" s="50"/>
      <c r="BJ264" s="50"/>
      <c r="BK264" s="50"/>
      <c r="BL264" s="50"/>
      <c r="BM264" s="50"/>
      <c r="BN264" s="50"/>
      <c r="BO264" s="50"/>
      <c r="BP264" s="50"/>
    </row>
    <row r="265" spans="1:68" s="9" customFormat="1" ht="90">
      <c r="A265" s="13" t="s">
        <v>1076</v>
      </c>
      <c r="B265" s="14" t="s">
        <v>45</v>
      </c>
      <c r="C265" s="14" t="s">
        <v>46</v>
      </c>
      <c r="D265" s="14" t="s">
        <v>47</v>
      </c>
      <c r="E265" s="14" t="s">
        <v>1064</v>
      </c>
      <c r="F265" s="14" t="s">
        <v>1065</v>
      </c>
      <c r="G265" s="13" t="s">
        <v>104</v>
      </c>
      <c r="H265" s="14" t="s">
        <v>105</v>
      </c>
      <c r="I265" s="14" t="s">
        <v>106</v>
      </c>
      <c r="J265" s="14" t="s">
        <v>73</v>
      </c>
      <c r="K265" s="14" t="s">
        <v>107</v>
      </c>
      <c r="L265" s="14" t="s">
        <v>53</v>
      </c>
      <c r="M265" s="14" t="s">
        <v>54</v>
      </c>
      <c r="N265" s="14" t="s">
        <v>54</v>
      </c>
      <c r="O265" s="14" t="s">
        <v>54</v>
      </c>
      <c r="P265" s="14" t="s">
        <v>108</v>
      </c>
      <c r="Q265" s="14" t="s">
        <v>108</v>
      </c>
      <c r="R265" s="14" t="s">
        <v>108</v>
      </c>
      <c r="S265" s="14" t="s">
        <v>108</v>
      </c>
      <c r="T265" s="50"/>
      <c r="U265" s="50"/>
      <c r="V265" s="11"/>
      <c r="W265" s="11"/>
      <c r="X265" s="50" t="s">
        <v>159</v>
      </c>
      <c r="Y265" s="26" t="s">
        <v>1077</v>
      </c>
      <c r="Z265" s="50"/>
      <c r="AA265" s="50"/>
      <c r="AB265" s="50"/>
      <c r="AC265" s="23" t="s">
        <v>54</v>
      </c>
      <c r="AD265" s="23" t="s">
        <v>54</v>
      </c>
      <c r="AE265" s="23" t="s">
        <v>54</v>
      </c>
      <c r="AF265" s="14" t="s">
        <v>108</v>
      </c>
      <c r="AG265" s="14" t="s">
        <v>108</v>
      </c>
      <c r="AH265" s="14" t="s">
        <v>108</v>
      </c>
      <c r="AI265" s="14" t="s">
        <v>108</v>
      </c>
      <c r="AJ265" s="23" t="s">
        <v>61</v>
      </c>
      <c r="AK265" s="23" t="s">
        <v>101</v>
      </c>
      <c r="AL265" s="50" t="s">
        <v>58</v>
      </c>
      <c r="AM265" s="50" t="s">
        <v>111</v>
      </c>
      <c r="AN265" s="50" t="s">
        <v>54</v>
      </c>
      <c r="AO265" s="50"/>
      <c r="AP265" s="50"/>
      <c r="AQ265" s="50"/>
      <c r="AR265" s="50"/>
      <c r="AS265" s="50"/>
      <c r="AT265" s="50"/>
      <c r="AU265" s="50"/>
      <c r="AV265" s="50"/>
      <c r="AW265" s="50"/>
      <c r="AY265" s="50" t="str">
        <f t="shared" si="34"/>
        <v>A year to year change of more than 200 (count difference) and 10% was identified for at least one subgroup, assessment type, or grade. Please review the CDQR Year to Year tab. Please resubmit SY 2017-18 data or submit a data note to explain why these data are accurate.</v>
      </c>
      <c r="AZ265" s="50" t="str">
        <f t="shared" si="35"/>
        <v>Missing data was resubmitted.</v>
      </c>
      <c r="BA265" s="50"/>
      <c r="BB265" s="50" t="s">
        <v>80</v>
      </c>
      <c r="BC265" s="50"/>
      <c r="BD265" s="50"/>
      <c r="BE265" s="50" t="s">
        <v>58</v>
      </c>
      <c r="BF265" s="50" t="s">
        <v>125</v>
      </c>
      <c r="BG265" s="50" t="s">
        <v>58</v>
      </c>
      <c r="BH265" s="50" t="str">
        <f t="shared" ref="BH265:BH266" si="36">IF(BG265="Yes",CONCATENATE(AM265,"
ED Note: State indicated that data were correct as reported."), AM265)</f>
        <v>A year to year change of more than 200 (count difference) and 10% was identified for at least one subgroup, assessment type, or grade. Please review the CDQR Year to Year tab. Please resubmit SY 2017-18 data or submit a data note to explain why these data are accurate.</v>
      </c>
      <c r="BI265" s="51"/>
      <c r="BJ265" s="50"/>
      <c r="BK265" s="50"/>
      <c r="BL265" s="50"/>
      <c r="BM265" s="50"/>
      <c r="BN265" s="50"/>
      <c r="BO265" s="50"/>
      <c r="BP265" s="50"/>
    </row>
    <row r="266" spans="1:68" s="9" customFormat="1" ht="90">
      <c r="A266" s="13" t="s">
        <v>1078</v>
      </c>
      <c r="B266" s="14" t="s">
        <v>45</v>
      </c>
      <c r="C266" s="14" t="s">
        <v>46</v>
      </c>
      <c r="D266" s="14" t="s">
        <v>47</v>
      </c>
      <c r="E266" s="14" t="s">
        <v>1064</v>
      </c>
      <c r="F266" s="14" t="s">
        <v>1065</v>
      </c>
      <c r="G266" s="13" t="s">
        <v>104</v>
      </c>
      <c r="H266" s="14" t="s">
        <v>91</v>
      </c>
      <c r="I266" s="14" t="s">
        <v>92</v>
      </c>
      <c r="J266" s="14" t="s">
        <v>73</v>
      </c>
      <c r="K266" s="14" t="s">
        <v>107</v>
      </c>
      <c r="L266" s="14" t="s">
        <v>53</v>
      </c>
      <c r="M266" s="14"/>
      <c r="N266" s="14"/>
      <c r="O266" s="14"/>
      <c r="P266" s="14"/>
      <c r="Q266" s="14"/>
      <c r="R266" s="14"/>
      <c r="S266" s="14"/>
      <c r="T266" s="50"/>
      <c r="U266" s="50"/>
      <c r="V266" s="11"/>
      <c r="W266" s="11"/>
      <c r="X266" s="50"/>
      <c r="Y266" s="26" t="s">
        <v>64</v>
      </c>
      <c r="Z266" s="50"/>
      <c r="AA266" s="50"/>
      <c r="AB266" s="50"/>
      <c r="AC266" s="23" t="s">
        <v>54</v>
      </c>
      <c r="AD266" s="23" t="s">
        <v>54</v>
      </c>
      <c r="AE266" s="23"/>
      <c r="AF266" s="14" t="s">
        <v>108</v>
      </c>
      <c r="AG266" s="14" t="s">
        <v>108</v>
      </c>
      <c r="AH266" s="14" t="s">
        <v>108</v>
      </c>
      <c r="AI266" s="14" t="s">
        <v>108</v>
      </c>
      <c r="AJ266" s="23" t="s">
        <v>61</v>
      </c>
      <c r="AK266" s="23" t="s">
        <v>78</v>
      </c>
      <c r="AL266" s="50"/>
      <c r="AM266" s="50" t="s">
        <v>111</v>
      </c>
      <c r="AN266" s="50" t="s">
        <v>54</v>
      </c>
      <c r="AO266" s="50"/>
      <c r="AP266" s="49"/>
      <c r="AQ266" s="49"/>
      <c r="AR266" s="49"/>
      <c r="AS266" s="49"/>
      <c r="AT266" s="49"/>
      <c r="AU266" s="49"/>
      <c r="AV266" s="49"/>
      <c r="AW266" s="49"/>
      <c r="AY266" s="50" t="str">
        <f t="shared" si="34"/>
        <v>A year to year change of more than 200 (count difference) and 10% was identified for at least one subgroup, assessment type, or grade. Please review the CDQR Year to Year tab. Please resubmit SY 2017-18 data or submit a data note to explain why these data are accurate.</v>
      </c>
      <c r="AZ266" s="50" t="str">
        <f t="shared" si="35"/>
        <v/>
      </c>
      <c r="BA266" s="50"/>
      <c r="BB266" s="50" t="s">
        <v>80</v>
      </c>
      <c r="BC266" s="50"/>
      <c r="BD266" s="50"/>
      <c r="BE266" s="50" t="s">
        <v>82</v>
      </c>
      <c r="BF266" s="50" t="s">
        <v>82</v>
      </c>
      <c r="BG266" s="50"/>
      <c r="BH266" s="50" t="str">
        <f t="shared" si="36"/>
        <v>A year to year change of more than 200 (count difference) and 10% was identified for at least one subgroup, assessment type, or grade. Please review the CDQR Year to Year tab. Please resubmit SY 2017-18 data or submit a data note to explain why these data are accurate.</v>
      </c>
      <c r="BI266" s="50"/>
      <c r="BJ266" s="50"/>
      <c r="BK266" s="50"/>
      <c r="BL266" s="50"/>
      <c r="BM266" s="50"/>
      <c r="BN266" s="50"/>
      <c r="BO266" s="50"/>
      <c r="BP266" s="50"/>
    </row>
    <row r="267" spans="1:68" s="9" customFormat="1" ht="78.75" hidden="1">
      <c r="A267" s="13" t="s">
        <v>1079</v>
      </c>
      <c r="B267" s="14" t="s">
        <v>45</v>
      </c>
      <c r="C267" s="14" t="s">
        <v>46</v>
      </c>
      <c r="D267" s="14" t="s">
        <v>47</v>
      </c>
      <c r="E267" s="14" t="s">
        <v>1064</v>
      </c>
      <c r="F267" s="14" t="s">
        <v>1065</v>
      </c>
      <c r="G267" s="13" t="s">
        <v>118</v>
      </c>
      <c r="H267" s="14">
        <v>179</v>
      </c>
      <c r="I267" s="14">
        <v>585</v>
      </c>
      <c r="J267" s="14" t="s">
        <v>73</v>
      </c>
      <c r="K267" s="14" t="s">
        <v>121</v>
      </c>
      <c r="L267" s="14" t="s">
        <v>53</v>
      </c>
      <c r="M267" s="14"/>
      <c r="N267" s="14"/>
      <c r="O267" s="14" t="s">
        <v>54</v>
      </c>
      <c r="P267" s="14" t="s">
        <v>108</v>
      </c>
      <c r="Q267" s="14" t="s">
        <v>108</v>
      </c>
      <c r="R267" s="14" t="s">
        <v>108</v>
      </c>
      <c r="S267" s="14" t="s">
        <v>108</v>
      </c>
      <c r="T267" s="50"/>
      <c r="U267" s="50"/>
      <c r="V267" s="11"/>
      <c r="W267" s="11"/>
      <c r="X267" s="50" t="s">
        <v>122</v>
      </c>
      <c r="Y267" s="26" t="s">
        <v>1067</v>
      </c>
      <c r="Z267" s="50"/>
      <c r="AA267" s="50"/>
      <c r="AB267" s="50"/>
      <c r="AC267" s="23"/>
      <c r="AD267" s="23"/>
      <c r="AE267" s="23"/>
      <c r="AF267" s="23"/>
      <c r="AG267" s="23"/>
      <c r="AH267" s="23"/>
      <c r="AI267" s="23"/>
      <c r="AJ267" s="23" t="s">
        <v>61</v>
      </c>
      <c r="AK267" s="23" t="s">
        <v>62</v>
      </c>
      <c r="AL267" s="50"/>
      <c r="AM267" s="50"/>
      <c r="AN267" s="50" t="s">
        <v>2145</v>
      </c>
      <c r="AO267" s="50"/>
      <c r="AP267" s="50"/>
      <c r="AQ267" s="50"/>
      <c r="AR267" s="50"/>
      <c r="AS267" s="50"/>
      <c r="AT267" s="50"/>
      <c r="AU267" s="50"/>
      <c r="AV267" s="50"/>
      <c r="AW267" s="50"/>
      <c r="AY267" s="50">
        <f t="shared" si="34"/>
        <v>0</v>
      </c>
      <c r="AZ267" s="50" t="str">
        <f t="shared" si="35"/>
        <v>Missing data was resubmitted</v>
      </c>
      <c r="BA267" s="50"/>
      <c r="BB267" s="50" t="s">
        <v>63</v>
      </c>
      <c r="BC267" s="50" t="s">
        <v>58</v>
      </c>
      <c r="BD267" s="50" t="s">
        <v>62</v>
      </c>
      <c r="BE267" s="50"/>
      <c r="BF267" s="50"/>
      <c r="BG267" s="50"/>
      <c r="BH267" s="50"/>
      <c r="BI267" s="50"/>
      <c r="BJ267" s="50"/>
      <c r="BK267" s="50"/>
      <c r="BL267" s="50"/>
      <c r="BM267" s="50"/>
      <c r="BN267" s="50"/>
      <c r="BO267" s="50"/>
      <c r="BP267" s="50"/>
    </row>
    <row r="268" spans="1:68" s="9" customFormat="1" ht="120">
      <c r="A268" s="13" t="s">
        <v>1080</v>
      </c>
      <c r="B268" s="14" t="s">
        <v>45</v>
      </c>
      <c r="C268" s="14" t="s">
        <v>46</v>
      </c>
      <c r="D268" s="14" t="s">
        <v>47</v>
      </c>
      <c r="E268" s="14" t="s">
        <v>1064</v>
      </c>
      <c r="F268" s="14" t="s">
        <v>1065</v>
      </c>
      <c r="G268" s="14" t="s">
        <v>286</v>
      </c>
      <c r="H268" s="14">
        <v>189</v>
      </c>
      <c r="I268" s="14">
        <v>590</v>
      </c>
      <c r="J268" s="14" t="s">
        <v>73</v>
      </c>
      <c r="K268" s="14" t="s">
        <v>287</v>
      </c>
      <c r="L268" s="14" t="s">
        <v>53</v>
      </c>
      <c r="M268" s="14"/>
      <c r="N268" s="14"/>
      <c r="O268" s="14"/>
      <c r="P268" s="14"/>
      <c r="Q268" s="14"/>
      <c r="R268" s="14"/>
      <c r="S268" s="14"/>
      <c r="T268" s="49"/>
      <c r="U268" s="49"/>
      <c r="V268" s="49"/>
      <c r="W268" s="49"/>
      <c r="X268" s="49"/>
      <c r="Y268" s="26" t="s">
        <v>64</v>
      </c>
      <c r="Z268" s="49"/>
      <c r="AA268" s="49"/>
      <c r="AB268" s="49"/>
      <c r="AC268" s="14"/>
      <c r="AD268" s="14"/>
      <c r="AE268" s="23" t="s">
        <v>54</v>
      </c>
      <c r="AF268" s="23" t="s">
        <v>139</v>
      </c>
      <c r="AG268" s="23" t="s">
        <v>133</v>
      </c>
      <c r="AH268" s="23" t="s">
        <v>140</v>
      </c>
      <c r="AI268" s="23" t="s">
        <v>141</v>
      </c>
      <c r="AJ268" s="14" t="s">
        <v>61</v>
      </c>
      <c r="AK268" s="14" t="s">
        <v>78</v>
      </c>
      <c r="AL268" s="14"/>
      <c r="AM268" s="50" t="s">
        <v>1081</v>
      </c>
      <c r="AN268" s="50" t="s">
        <v>54</v>
      </c>
      <c r="AO268" s="7"/>
      <c r="AP268" s="50"/>
      <c r="AQ268" s="50"/>
      <c r="AR268" s="50"/>
      <c r="AS268" s="50"/>
      <c r="AT268" s="50"/>
      <c r="AU268" s="50"/>
      <c r="AV268" s="50"/>
      <c r="AW268" s="50"/>
      <c r="AY268" s="50" t="str">
        <f t="shared" si="34"/>
        <v>Year to Year comparison - CWD (FS189): The number of CWD students who were enrolled at the time of the assessment and who took an ALTASSALTACH assessment in SY 2017-18 is 38.03% different from SY 2016-17. The approximate discrepancy is 1023 students. Please submit a data note explaining the discrepancy if the data are correct or resubmit the data.</v>
      </c>
      <c r="AZ268" s="50" t="str">
        <f t="shared" si="35"/>
        <v/>
      </c>
      <c r="BA268" s="50"/>
      <c r="BB268" s="50" t="s">
        <v>80</v>
      </c>
      <c r="BC268" s="50" t="s">
        <v>2148</v>
      </c>
      <c r="BD268" s="50"/>
      <c r="BE268" s="50" t="s">
        <v>82</v>
      </c>
      <c r="BF268" s="50" t="s">
        <v>82</v>
      </c>
      <c r="BG268" s="50"/>
      <c r="BH268" s="50" t="str">
        <f t="shared" ref="BH268:BH276" si="37">IF(BG268="Yes",CONCATENATE(AM268,"
ED Note: State indicated that data were correct as reported."), AM268)</f>
        <v>Year to Year comparison - CWD (FS189): The number of CWD students who were enrolled at the time of the assessment and who took an ALTASSALTACH assessment in SY 2017-18 is 38.03% different from SY 2016-17. The approximate discrepancy is 1023 students. Please submit a data note explaining the discrepancy if the data are correct or resubmit the data.</v>
      </c>
      <c r="BI268" s="50"/>
      <c r="BJ268" s="50"/>
      <c r="BK268" s="50"/>
      <c r="BL268" s="50"/>
      <c r="BM268" s="50"/>
      <c r="BN268" s="50"/>
      <c r="BO268" s="50"/>
      <c r="BP268" s="50"/>
    </row>
    <row r="269" spans="1:68" s="9" customFormat="1" ht="225">
      <c r="A269" s="13" t="s">
        <v>1082</v>
      </c>
      <c r="B269" s="14" t="s">
        <v>45</v>
      </c>
      <c r="C269" s="14" t="s">
        <v>46</v>
      </c>
      <c r="D269" s="14" t="s">
        <v>47</v>
      </c>
      <c r="E269" s="14" t="s">
        <v>1064</v>
      </c>
      <c r="F269" s="14" t="s">
        <v>1065</v>
      </c>
      <c r="G269" s="13" t="s">
        <v>127</v>
      </c>
      <c r="H269" s="14" t="s">
        <v>380</v>
      </c>
      <c r="I269" s="14" t="s">
        <v>381</v>
      </c>
      <c r="J269" s="14" t="s">
        <v>51</v>
      </c>
      <c r="K269" s="14" t="s">
        <v>130</v>
      </c>
      <c r="L269" s="14" t="s">
        <v>53</v>
      </c>
      <c r="M269" s="14"/>
      <c r="N269" s="14"/>
      <c r="O269" s="14" t="s">
        <v>54</v>
      </c>
      <c r="P269" s="14" t="s">
        <v>1083</v>
      </c>
      <c r="Q269" s="14" t="s">
        <v>671</v>
      </c>
      <c r="R269" s="14" t="s">
        <v>1084</v>
      </c>
      <c r="S269" s="14" t="s">
        <v>58</v>
      </c>
      <c r="T269" s="50"/>
      <c r="U269" s="50"/>
      <c r="V269" s="11"/>
      <c r="W269" s="11"/>
      <c r="X269" s="50" t="s">
        <v>1085</v>
      </c>
      <c r="Y269" s="26" t="s">
        <v>1067</v>
      </c>
      <c r="Z269" s="50"/>
      <c r="AA269" s="50"/>
      <c r="AB269" s="50"/>
      <c r="AC269" s="23"/>
      <c r="AD269" s="23"/>
      <c r="AE269" s="23" t="s">
        <v>54</v>
      </c>
      <c r="AF269" s="14" t="s">
        <v>1083</v>
      </c>
      <c r="AG269" s="23" t="s">
        <v>671</v>
      </c>
      <c r="AH269" s="23" t="s">
        <v>1086</v>
      </c>
      <c r="AI269" s="23"/>
      <c r="AJ269" s="23" t="s">
        <v>61</v>
      </c>
      <c r="AK269" s="23" t="s">
        <v>101</v>
      </c>
      <c r="AL269" s="50" t="s">
        <v>58</v>
      </c>
      <c r="AM269" s="50" t="s">
        <v>1087</v>
      </c>
      <c r="AN269" s="50"/>
      <c r="AO269" s="50"/>
      <c r="AP269" s="50"/>
      <c r="AQ269" s="50"/>
      <c r="AR269" s="50"/>
      <c r="AS269" s="50"/>
      <c r="AT269" s="50"/>
      <c r="AU269" s="50"/>
      <c r="AV269" s="50"/>
      <c r="AW269" s="50"/>
      <c r="AY269" s="50" t="str">
        <f t="shared" si="34"/>
        <v>Across file comparison: The SEA number of students in the ALL, CWD, ECODIS, F, HOM, LEP, M, MA, MAN, MB, MHL, MM, MW subgroups who took an assessment and received a valid score for GRADES ALL, HS and ALL, ALTASSALTACH (except for HOM, MAN), REGASSWOACC assessment types does not equal the number of students who participated in the assessment. The total discrepancy across GRADE HS is 3533, or 6.39%, and the total discrepancy across the ALTASSALTACH assessment type is 1167 students, or -31.40%.
Similar discrepancies exist at the LEA and School levels. Please revise data and resubmit or explain in a data note why these data are accurate.</v>
      </c>
      <c r="AZ269" s="50" t="str">
        <f t="shared" si="35"/>
        <v>Missing data was resubmitted</v>
      </c>
      <c r="BA269" s="50"/>
      <c r="BB269" s="50" t="s">
        <v>80</v>
      </c>
      <c r="BC269" s="50" t="s">
        <v>2148</v>
      </c>
      <c r="BD269" s="50"/>
      <c r="BE269" s="50" t="s">
        <v>58</v>
      </c>
      <c r="BF269" s="50" t="s">
        <v>125</v>
      </c>
      <c r="BG269" s="50" t="s">
        <v>58</v>
      </c>
      <c r="BH269" s="50" t="str">
        <f t="shared" si="37"/>
        <v>Across file comparison: The SEA number of students in the ALL, CWD, ECODIS, F, HOM, LEP, M, MA, MAN, MB, MHL, MM, MW subgroups who took an assessment and received a valid score for GRADES ALL, HS and ALL, ALTASSALTACH (except for HOM, MAN), REGASSWOACC assessment types does not equal the number of students who participated in the assessment. The total discrepancy across GRADE HS is 3533, or 6.39%, and the total discrepancy across the ALTASSALTACH assessment type is 1167 students, or -31.40%.
Similar discrepancies exist at the LEA and School levels. Please revise data and resubmit or explain in a data note why these data are accurate.</v>
      </c>
      <c r="BI269" s="51"/>
      <c r="BJ269" s="50"/>
      <c r="BK269" s="50"/>
      <c r="BL269" s="50"/>
      <c r="BM269" s="50"/>
      <c r="BN269" s="50"/>
      <c r="BO269" s="50"/>
      <c r="BP269" s="50"/>
    </row>
    <row r="270" spans="1:68" s="9" customFormat="1" ht="195">
      <c r="A270" s="13" t="s">
        <v>1088</v>
      </c>
      <c r="B270" s="14" t="s">
        <v>45</v>
      </c>
      <c r="C270" s="14" t="s">
        <v>46</v>
      </c>
      <c r="D270" s="14" t="s">
        <v>47</v>
      </c>
      <c r="E270" s="14" t="s">
        <v>1064</v>
      </c>
      <c r="F270" s="14" t="s">
        <v>1065</v>
      </c>
      <c r="G270" s="13" t="s">
        <v>127</v>
      </c>
      <c r="H270" s="14" t="s">
        <v>380</v>
      </c>
      <c r="I270" s="14" t="s">
        <v>381</v>
      </c>
      <c r="J270" s="14" t="s">
        <v>51</v>
      </c>
      <c r="K270" s="14" t="s">
        <v>130</v>
      </c>
      <c r="L270" s="14" t="s">
        <v>53</v>
      </c>
      <c r="M270" s="14"/>
      <c r="N270" s="14"/>
      <c r="O270" s="14"/>
      <c r="P270" s="14"/>
      <c r="Q270" s="14"/>
      <c r="R270" s="14"/>
      <c r="S270" s="14"/>
      <c r="T270" s="7"/>
      <c r="U270" s="50"/>
      <c r="V270" s="11"/>
      <c r="W270" s="11"/>
      <c r="X270" s="7"/>
      <c r="Y270" s="26" t="s">
        <v>64</v>
      </c>
      <c r="Z270" s="50"/>
      <c r="AA270" s="50"/>
      <c r="AB270" s="50"/>
      <c r="AC270" s="23"/>
      <c r="AD270" s="23"/>
      <c r="AE270" s="23" t="s">
        <v>54</v>
      </c>
      <c r="AF270" s="23" t="s">
        <v>1089</v>
      </c>
      <c r="AG270" s="23" t="s">
        <v>671</v>
      </c>
      <c r="AH270" s="23" t="s">
        <v>77</v>
      </c>
      <c r="AI270" s="23"/>
      <c r="AJ270" s="23" t="s">
        <v>61</v>
      </c>
      <c r="AK270" s="23" t="s">
        <v>78</v>
      </c>
      <c r="AL270" s="50"/>
      <c r="AM270" s="50" t="s">
        <v>1090</v>
      </c>
      <c r="AN270" s="7"/>
      <c r="AO270" s="50"/>
      <c r="AP270" s="50"/>
      <c r="AQ270" s="50"/>
      <c r="AR270" s="50"/>
      <c r="AS270" s="50"/>
      <c r="AT270" s="50"/>
      <c r="AU270" s="50"/>
      <c r="AV270" s="50"/>
      <c r="AW270" s="50"/>
      <c r="AY270" s="50" t="str">
        <f t="shared" si="34"/>
        <v>Across file comparison: The SEA number of students in the ALL, CWD, ECODIS, F, LEP, M, MA,MB, MHL, MW subgroups who took an assessment and received a valid score for GRADES ALL, HS and REGASSWACC assessment type does not equal the number of students who participated in the assessment. The Grand Total discrepancy is 909 students, or 28.75%, and total discrepancies by subgroup range from 60 to 874 students.
Similar discrepancies exist at the LEA and School levels. Please revise data and resubmit or explain in a data note why these data are accurate.</v>
      </c>
      <c r="AZ270" s="50" t="str">
        <f t="shared" si="35"/>
        <v/>
      </c>
      <c r="BA270" s="50"/>
      <c r="BB270" s="50" t="s">
        <v>80</v>
      </c>
      <c r="BC270" s="50" t="s">
        <v>2148</v>
      </c>
      <c r="BD270" s="50"/>
      <c r="BE270" s="50" t="s">
        <v>82</v>
      </c>
      <c r="BF270" s="50" t="s">
        <v>82</v>
      </c>
      <c r="BG270" s="50"/>
      <c r="BH270" s="50" t="str">
        <f t="shared" si="37"/>
        <v>Across file comparison: The SEA number of students in the ALL, CWD, ECODIS, F, LEP, M, MA,MB, MHL, MW subgroups who took an assessment and received a valid score for GRADES ALL, HS and REGASSWACC assessment type does not equal the number of students who participated in the assessment. The Grand Total discrepancy is 909 students, or 28.75%, and total discrepancies by subgroup range from 60 to 874 students.
Similar discrepancies exist at the LEA and School levels. Please revise data and resubmit or explain in a data note why these data are accurate.</v>
      </c>
      <c r="BI270" s="50"/>
      <c r="BJ270" s="50"/>
      <c r="BK270" s="50"/>
      <c r="BL270" s="50"/>
      <c r="BM270" s="50"/>
      <c r="BN270" s="50"/>
      <c r="BO270" s="50"/>
      <c r="BP270" s="50"/>
    </row>
    <row r="271" spans="1:68" s="9" customFormat="1" ht="180">
      <c r="A271" s="13" t="s">
        <v>1091</v>
      </c>
      <c r="B271" s="14" t="s">
        <v>45</v>
      </c>
      <c r="C271" s="14" t="s">
        <v>46</v>
      </c>
      <c r="D271" s="14" t="s">
        <v>47</v>
      </c>
      <c r="E271" s="14" t="s">
        <v>1064</v>
      </c>
      <c r="F271" s="14" t="s">
        <v>1065</v>
      </c>
      <c r="G271" s="14" t="s">
        <v>172</v>
      </c>
      <c r="H271" s="14" t="s">
        <v>91</v>
      </c>
      <c r="I271" s="14" t="s">
        <v>92</v>
      </c>
      <c r="J271" s="14" t="s">
        <v>73</v>
      </c>
      <c r="K271" s="14" t="s">
        <v>173</v>
      </c>
      <c r="L271" s="14" t="s">
        <v>53</v>
      </c>
      <c r="M271" s="14" t="s">
        <v>54</v>
      </c>
      <c r="N271" s="14" t="s">
        <v>54</v>
      </c>
      <c r="O271" s="14"/>
      <c r="P271" s="14" t="s">
        <v>1092</v>
      </c>
      <c r="Q271" s="14" t="s">
        <v>76</v>
      </c>
      <c r="R271" s="14" t="s">
        <v>133</v>
      </c>
      <c r="S271" s="14" t="s">
        <v>58</v>
      </c>
      <c r="T271" s="50"/>
      <c r="U271" s="50"/>
      <c r="V271" s="11"/>
      <c r="W271" s="11"/>
      <c r="X271" s="50" t="s">
        <v>1093</v>
      </c>
      <c r="Y271" s="26" t="s">
        <v>1094</v>
      </c>
      <c r="Z271" s="50"/>
      <c r="AA271" s="50"/>
      <c r="AB271" s="50"/>
      <c r="AC271" s="23" t="s">
        <v>54</v>
      </c>
      <c r="AD271" s="23" t="s">
        <v>54</v>
      </c>
      <c r="AE271" s="23"/>
      <c r="AF271" s="23" t="s">
        <v>1095</v>
      </c>
      <c r="AG271" s="23" t="s">
        <v>76</v>
      </c>
      <c r="AH271" s="23" t="s">
        <v>133</v>
      </c>
      <c r="AI271" s="23" t="s">
        <v>141</v>
      </c>
      <c r="AJ271" s="23" t="s">
        <v>61</v>
      </c>
      <c r="AK271" s="23" t="s">
        <v>101</v>
      </c>
      <c r="AL271" s="50"/>
      <c r="AM271" s="50" t="s">
        <v>1096</v>
      </c>
      <c r="AN271" s="50" t="s">
        <v>54</v>
      </c>
      <c r="AO271" s="50"/>
      <c r="AP271" s="50"/>
      <c r="AQ271" s="50"/>
      <c r="AR271" s="50"/>
      <c r="AS271" s="50"/>
      <c r="AT271" s="50"/>
      <c r="AU271" s="50"/>
      <c r="AV271" s="50"/>
      <c r="AW271" s="50"/>
      <c r="AY271" s="50" t="str">
        <f t="shared" si="34"/>
        <v>Subject Count Comparison - MTH to RLA (FS185, 188): The count of ECODIS, LEP, MAN, MHL, MIG, MILCNCTD, MM,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1898 students, or 9.24%, is in the ECODIS subgroup. Please revise data and resubmit or explain in a data note why these data are accurate.</v>
      </c>
      <c r="AZ271" s="50" t="str">
        <f t="shared" si="35"/>
        <v>The MTH is given to grade 11 students.  The RLA is given to grade 10 studdents. Therefore counts will not match as its two different grades</v>
      </c>
      <c r="BA271" s="50"/>
      <c r="BB271" s="50" t="s">
        <v>80</v>
      </c>
      <c r="BC271" s="50"/>
      <c r="BD271" s="50"/>
      <c r="BE271" s="50"/>
      <c r="BF271" s="50"/>
      <c r="BG271" s="50" t="s">
        <v>58</v>
      </c>
      <c r="BH271" s="50" t="str">
        <f t="shared" si="37"/>
        <v>Subject Count Comparison - MTH to RLA (FS185, 188): The count of ECODIS, LEP, MAN, MHL, MIG, MILCNCTD, MM, MNP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1898 students, or 9.24%, is in the ECODIS subgroup. Please revise data and resubmit or explain in a data note why these data are accurate.</v>
      </c>
      <c r="BI271" s="50" t="s">
        <v>2182</v>
      </c>
      <c r="BJ271" s="50"/>
      <c r="BK271" s="50"/>
      <c r="BL271" s="50"/>
      <c r="BM271" s="50"/>
      <c r="BN271" s="50"/>
      <c r="BO271" s="50"/>
      <c r="BP271" s="50"/>
    </row>
    <row r="272" spans="1:68" s="9" customFormat="1" ht="105">
      <c r="A272" s="13" t="s">
        <v>1098</v>
      </c>
      <c r="B272" s="14" t="s">
        <v>45</v>
      </c>
      <c r="C272" s="14" t="s">
        <v>46</v>
      </c>
      <c r="D272" s="14" t="s">
        <v>47</v>
      </c>
      <c r="E272" s="14" t="s">
        <v>1064</v>
      </c>
      <c r="F272" s="14" t="s">
        <v>1065</v>
      </c>
      <c r="G272" s="13" t="s">
        <v>179</v>
      </c>
      <c r="H272" s="14">
        <v>185</v>
      </c>
      <c r="I272" s="14">
        <v>588</v>
      </c>
      <c r="J272" s="14" t="s">
        <v>73</v>
      </c>
      <c r="K272" s="14" t="s">
        <v>180</v>
      </c>
      <c r="L272" s="14" t="s">
        <v>53</v>
      </c>
      <c r="M272" s="14" t="s">
        <v>54</v>
      </c>
      <c r="N272" s="14"/>
      <c r="O272" s="14"/>
      <c r="P272" s="14" t="s">
        <v>1099</v>
      </c>
      <c r="Q272" s="14" t="s">
        <v>56</v>
      </c>
      <c r="R272" s="14" t="s">
        <v>68</v>
      </c>
      <c r="S272" s="14" t="s">
        <v>58</v>
      </c>
      <c r="T272" s="50"/>
      <c r="U272" s="50"/>
      <c r="V272" s="11"/>
      <c r="W272" s="11"/>
      <c r="X272" s="50" t="s">
        <v>1100</v>
      </c>
      <c r="Y272" s="26" t="s">
        <v>1101</v>
      </c>
      <c r="Z272" s="50"/>
      <c r="AA272" s="50"/>
      <c r="AB272" s="50"/>
      <c r="AC272" s="23" t="s">
        <v>54</v>
      </c>
      <c r="AD272" s="23"/>
      <c r="AE272" s="23"/>
      <c r="AF272" s="23" t="s">
        <v>1102</v>
      </c>
      <c r="AG272" s="23" t="s">
        <v>133</v>
      </c>
      <c r="AH272" s="23" t="s">
        <v>133</v>
      </c>
      <c r="AI272" s="23" t="s">
        <v>141</v>
      </c>
      <c r="AJ272" s="23" t="s">
        <v>61</v>
      </c>
      <c r="AK272" s="23" t="s">
        <v>101</v>
      </c>
      <c r="AL272" s="44" t="s">
        <v>2154</v>
      </c>
      <c r="AM272" s="50" t="s">
        <v>1103</v>
      </c>
      <c r="AN272" s="50" t="s">
        <v>54</v>
      </c>
      <c r="AO272" s="50"/>
      <c r="AP272" s="50"/>
      <c r="AQ272" s="50"/>
      <c r="AR272" s="50"/>
      <c r="AS272" s="50"/>
      <c r="AT272" s="50"/>
      <c r="AU272" s="50"/>
      <c r="AV272" s="50"/>
      <c r="AW272" s="50"/>
      <c r="AY272" s="50" t="str">
        <f t="shared" si="34"/>
        <v>Low Participation Rate (FS185): The participation rate for HOM, CWD students range from 93.28 to 94.82%. The ESEA, as amended, requires that States annually measure the achievement of not less than 95 percent of all students, and 95 percent of all students in each subgroup of students. Please revise data and resubmit and/or provide an explanatory data note.</v>
      </c>
      <c r="AZ272" s="50" t="str">
        <f t="shared" si="35"/>
        <v>Missing data was resubmitted. MDE is working to ensure 95% of all students/groups are participating in the assessment</v>
      </c>
      <c r="BA272" s="50"/>
      <c r="BB272" s="50" t="s">
        <v>80</v>
      </c>
      <c r="BC272" s="50" t="s">
        <v>2151</v>
      </c>
      <c r="BD272" s="50"/>
      <c r="BE272" s="50"/>
      <c r="BF272" s="50"/>
      <c r="BG272" s="50" t="s">
        <v>58</v>
      </c>
      <c r="BH272" s="50" t="str">
        <f t="shared" si="37"/>
        <v>Low Participation Rate (FS185): The participation rate for HOM, CWD students range from 93.28 to 94.82%. The ESEA, as amended, requires that States annually measure the achievement of not less than 95 percent of all students, and 95 percent of all students in each subgroup of students. Please revise data and resubmit and/or provide an explanatory data note.</v>
      </c>
      <c r="BI272" s="51" t="s">
        <v>1101</v>
      </c>
      <c r="BJ272" s="50"/>
      <c r="BK272" s="50"/>
      <c r="BL272" s="50"/>
      <c r="BM272" s="50"/>
      <c r="BN272" s="50"/>
      <c r="BO272" s="50"/>
      <c r="BP272" s="50"/>
    </row>
    <row r="273" spans="1:68" s="9" customFormat="1" ht="105">
      <c r="A273" s="13" t="s">
        <v>1104</v>
      </c>
      <c r="B273" s="14" t="s">
        <v>45</v>
      </c>
      <c r="C273" s="14" t="s">
        <v>46</v>
      </c>
      <c r="D273" s="14" t="s">
        <v>47</v>
      </c>
      <c r="E273" s="14" t="s">
        <v>1064</v>
      </c>
      <c r="F273" s="14" t="s">
        <v>1065</v>
      </c>
      <c r="G273" s="13" t="s">
        <v>179</v>
      </c>
      <c r="H273" s="14">
        <v>188</v>
      </c>
      <c r="I273" s="14">
        <v>589</v>
      </c>
      <c r="J273" s="14" t="s">
        <v>73</v>
      </c>
      <c r="K273" s="14" t="s">
        <v>180</v>
      </c>
      <c r="L273" s="14" t="s">
        <v>53</v>
      </c>
      <c r="M273" s="14"/>
      <c r="N273" s="14" t="s">
        <v>54</v>
      </c>
      <c r="O273" s="14"/>
      <c r="P273" s="14" t="s">
        <v>315</v>
      </c>
      <c r="Q273" s="14" t="s">
        <v>56</v>
      </c>
      <c r="R273" s="14" t="s">
        <v>68</v>
      </c>
      <c r="S273" s="14" t="s">
        <v>58</v>
      </c>
      <c r="T273" s="50"/>
      <c r="U273" s="50"/>
      <c r="V273" s="11"/>
      <c r="W273" s="11"/>
      <c r="X273" s="50" t="s">
        <v>1105</v>
      </c>
      <c r="Y273" s="26" t="s">
        <v>1101</v>
      </c>
      <c r="Z273" s="50"/>
      <c r="AA273" s="50"/>
      <c r="AB273" s="50"/>
      <c r="AC273" s="23"/>
      <c r="AD273" s="23" t="s">
        <v>54</v>
      </c>
      <c r="AE273" s="23"/>
      <c r="AF273" s="23" t="s">
        <v>1102</v>
      </c>
      <c r="AG273" s="23" t="s">
        <v>133</v>
      </c>
      <c r="AH273" s="23" t="s">
        <v>133</v>
      </c>
      <c r="AI273" s="23" t="s">
        <v>141</v>
      </c>
      <c r="AJ273" s="23" t="s">
        <v>61</v>
      </c>
      <c r="AK273" s="23" t="s">
        <v>101</v>
      </c>
      <c r="AL273" s="44" t="s">
        <v>2154</v>
      </c>
      <c r="AM273" s="50" t="s">
        <v>1106</v>
      </c>
      <c r="AN273" s="50" t="s">
        <v>54</v>
      </c>
      <c r="AO273" s="50"/>
      <c r="AP273" s="50"/>
      <c r="AQ273" s="50"/>
      <c r="AR273" s="50"/>
      <c r="AS273" s="50"/>
      <c r="AT273" s="50"/>
      <c r="AU273" s="50"/>
      <c r="AV273" s="50"/>
      <c r="AW273" s="50"/>
      <c r="AY273" s="50" t="str">
        <f t="shared" si="34"/>
        <v>Low Participation Rate (FS188): The participation rate for HOM is 94.35% and 94.85% for CWD students. The ESEA, as amended, requires that States annually measure the achievement of not less than 95 percent of all students, and 95 percent of all students in each subgroup of students. Please revise data and resubmit and/or provide an explanatory data note.</v>
      </c>
      <c r="AZ273" s="50" t="str">
        <f t="shared" si="35"/>
        <v>Missing data was resubmitted. MDE is working to ensure 95% of all students/groups are participating in the assessment</v>
      </c>
      <c r="BA273" s="50"/>
      <c r="BB273" s="50" t="s">
        <v>80</v>
      </c>
      <c r="BC273" s="50" t="s">
        <v>2151</v>
      </c>
      <c r="BD273" s="50"/>
      <c r="BE273" s="50"/>
      <c r="BF273" s="50"/>
      <c r="BG273" s="50" t="s">
        <v>58</v>
      </c>
      <c r="BH273" s="50" t="str">
        <f t="shared" si="37"/>
        <v>Low Participation Rate (FS188): The participation rate for HOM is 94.35% and 94.85% for CWD students. The ESEA, as amended, requires that States annually measure the achievement of not less than 95 percent of all students, and 95 percent of all students in each subgroup of students. Please revise data and resubmit and/or provide an explanatory data note.</v>
      </c>
      <c r="BI273" s="51" t="s">
        <v>1101</v>
      </c>
      <c r="BJ273" s="50"/>
      <c r="BK273" s="50"/>
      <c r="BL273" s="50"/>
      <c r="BM273" s="50"/>
      <c r="BN273" s="50"/>
      <c r="BO273" s="50"/>
      <c r="BP273" s="50"/>
    </row>
    <row r="274" spans="1:68" s="9" customFormat="1" ht="345">
      <c r="A274" s="13" t="s">
        <v>1107</v>
      </c>
      <c r="B274" s="14" t="s">
        <v>45</v>
      </c>
      <c r="C274" s="14" t="s">
        <v>46</v>
      </c>
      <c r="D274" s="14" t="s">
        <v>47</v>
      </c>
      <c r="E274" s="14" t="s">
        <v>1064</v>
      </c>
      <c r="F274" s="14" t="s">
        <v>1065</v>
      </c>
      <c r="G274" s="17" t="s">
        <v>136</v>
      </c>
      <c r="H274" s="18">
        <v>185</v>
      </c>
      <c r="I274" s="14">
        <v>588</v>
      </c>
      <c r="J274" s="14" t="s">
        <v>73</v>
      </c>
      <c r="K274" s="14" t="s">
        <v>137</v>
      </c>
      <c r="L274" s="14" t="s">
        <v>53</v>
      </c>
      <c r="M274" s="14" t="s">
        <v>54</v>
      </c>
      <c r="N274" s="14"/>
      <c r="O274" s="14"/>
      <c r="P274" s="14" t="s">
        <v>55</v>
      </c>
      <c r="Q274" s="14" t="s">
        <v>56</v>
      </c>
      <c r="R274" s="14" t="s">
        <v>140</v>
      </c>
      <c r="S274" s="14" t="s">
        <v>58</v>
      </c>
      <c r="T274" s="50"/>
      <c r="U274" s="50"/>
      <c r="V274" s="11"/>
      <c r="W274" s="11"/>
      <c r="X274" s="50" t="s">
        <v>1109</v>
      </c>
      <c r="Y274" s="26" t="s">
        <v>1110</v>
      </c>
      <c r="Z274" s="50"/>
      <c r="AA274" s="50"/>
      <c r="AB274" s="50"/>
      <c r="AC274" s="23" t="s">
        <v>54</v>
      </c>
      <c r="AD274" s="23"/>
      <c r="AE274" s="23"/>
      <c r="AF274" s="14" t="s">
        <v>139</v>
      </c>
      <c r="AG274" s="14" t="s">
        <v>133</v>
      </c>
      <c r="AH274" s="14" t="s">
        <v>140</v>
      </c>
      <c r="AI274" s="14" t="s">
        <v>141</v>
      </c>
      <c r="AJ274" s="23" t="s">
        <v>61</v>
      </c>
      <c r="AK274" s="23" t="s">
        <v>101</v>
      </c>
      <c r="AL274" s="50"/>
      <c r="AM274" s="50" t="s">
        <v>1109</v>
      </c>
      <c r="AN274" s="50" t="s">
        <v>54</v>
      </c>
      <c r="AO274" s="50"/>
      <c r="AP274" s="50"/>
      <c r="AQ274" s="50"/>
      <c r="AR274" s="50"/>
      <c r="AS274" s="50"/>
      <c r="AT274" s="50"/>
      <c r="AU274" s="50"/>
      <c r="AV274" s="50"/>
      <c r="AW274" s="50"/>
      <c r="AY274" s="50" t="str">
        <f t="shared" si="34"/>
        <v xml:space="preserve">1% CWD Alternate Assessment Participation [MATHEMATICS]: Students with Disabilities (IDEA) (CWD) taking the alternate assessment based on alternate achievement standards (ALTPARTALTACH) make up 1.38%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274" s="50" t="str">
        <f t="shared" si="35"/>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v>
      </c>
      <c r="BA274" s="50"/>
      <c r="BB274" s="50" t="s">
        <v>80</v>
      </c>
      <c r="BC274" s="50"/>
      <c r="BD274" s="50"/>
      <c r="BE274" s="50"/>
      <c r="BF274" s="50"/>
      <c r="BG274" s="50" t="s">
        <v>58</v>
      </c>
      <c r="BH274" s="50" t="str">
        <f t="shared" si="37"/>
        <v xml:space="preserve">1% CWD Alternate Assessment Participation [MATHEMATICS]: Students with Disabilities (IDEA) (CWD) taking the alternate assessment based on alternate achievement standards (ALTPARTALTACH) make up 1.38%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BI274" s="50" t="s">
        <v>1110</v>
      </c>
      <c r="BJ274" s="50"/>
      <c r="BK274" s="50"/>
      <c r="BL274" s="50"/>
      <c r="BM274" s="50"/>
      <c r="BN274" s="50"/>
      <c r="BO274" s="50"/>
      <c r="BP274" s="50"/>
    </row>
    <row r="275" spans="1:68" s="9" customFormat="1" ht="345">
      <c r="A275" s="13" t="s">
        <v>1111</v>
      </c>
      <c r="B275" s="14" t="s">
        <v>45</v>
      </c>
      <c r="C275" s="14" t="s">
        <v>46</v>
      </c>
      <c r="D275" s="14" t="s">
        <v>47</v>
      </c>
      <c r="E275" s="14" t="s">
        <v>1064</v>
      </c>
      <c r="F275" s="14" t="s">
        <v>1065</v>
      </c>
      <c r="G275" s="17" t="s">
        <v>136</v>
      </c>
      <c r="H275" s="18">
        <v>188</v>
      </c>
      <c r="I275" s="14">
        <v>589</v>
      </c>
      <c r="J275" s="14" t="s">
        <v>73</v>
      </c>
      <c r="K275" s="14" t="s">
        <v>137</v>
      </c>
      <c r="L275" s="14" t="s">
        <v>53</v>
      </c>
      <c r="M275" s="14"/>
      <c r="N275" s="14" t="s">
        <v>54</v>
      </c>
      <c r="O275" s="14"/>
      <c r="P275" s="14" t="s">
        <v>55</v>
      </c>
      <c r="Q275" s="14" t="s">
        <v>56</v>
      </c>
      <c r="R275" s="14" t="s">
        <v>140</v>
      </c>
      <c r="S275" s="14" t="s">
        <v>58</v>
      </c>
      <c r="T275" s="50"/>
      <c r="U275" s="50"/>
      <c r="V275" s="11"/>
      <c r="W275" s="11"/>
      <c r="X275" s="50" t="s">
        <v>1113</v>
      </c>
      <c r="Y275" s="26" t="s">
        <v>1110</v>
      </c>
      <c r="Z275" s="50"/>
      <c r="AA275" s="50"/>
      <c r="AB275" s="50"/>
      <c r="AC275" s="23"/>
      <c r="AD275" s="23" t="s">
        <v>54</v>
      </c>
      <c r="AE275" s="23"/>
      <c r="AF275" s="14" t="s">
        <v>139</v>
      </c>
      <c r="AG275" s="14" t="s">
        <v>133</v>
      </c>
      <c r="AH275" s="14" t="s">
        <v>140</v>
      </c>
      <c r="AI275" s="14" t="s">
        <v>141</v>
      </c>
      <c r="AJ275" s="23" t="s">
        <v>61</v>
      </c>
      <c r="AK275" s="23" t="s">
        <v>101</v>
      </c>
      <c r="AL275" s="50"/>
      <c r="AM275" s="50" t="s">
        <v>1113</v>
      </c>
      <c r="AN275" s="50" t="s">
        <v>54</v>
      </c>
      <c r="AO275" s="50"/>
      <c r="AP275" s="50"/>
      <c r="AQ275" s="50"/>
      <c r="AR275" s="50"/>
      <c r="AS275" s="50"/>
      <c r="AT275" s="50"/>
      <c r="AU275" s="50"/>
      <c r="AV275" s="50"/>
      <c r="AW275" s="50"/>
      <c r="AY275" s="50" t="str">
        <f t="shared" si="34"/>
        <v xml:space="preserve">1% CWD Alternate Assessment Participation [READING/LANGUAGE ARTS]: Students with Disabilities (IDEA) (CWD) taking the alternate assessment based on alternate achievement standards (ALTPARTALTACH) make up 1.37%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275" s="50" t="str">
        <f t="shared" si="35"/>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v>
      </c>
      <c r="BA275" s="50"/>
      <c r="BB275" s="50" t="s">
        <v>80</v>
      </c>
      <c r="BC275" s="50"/>
      <c r="BD275" s="50"/>
      <c r="BE275" s="50"/>
      <c r="BF275" s="50"/>
      <c r="BG275" s="50" t="s">
        <v>58</v>
      </c>
      <c r="BH275" s="50" t="str">
        <f t="shared" si="37"/>
        <v xml:space="preserve">1% CWD Alternate Assessment Participation [READING/LANGUAGE ARTS]: Students with Disabilities (IDEA) (CWD) taking the alternate assessment based on alternate achievement standards (ALTPARTALTACH) make up 1.37%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BI275" s="50" t="s">
        <v>1110</v>
      </c>
      <c r="BJ275" s="50"/>
      <c r="BK275" s="50"/>
      <c r="BL275" s="50"/>
      <c r="BM275" s="50"/>
      <c r="BN275" s="50"/>
      <c r="BO275" s="50"/>
      <c r="BP275" s="50"/>
    </row>
    <row r="276" spans="1:68" s="9" customFormat="1" ht="345">
      <c r="A276" s="13" t="s">
        <v>1114</v>
      </c>
      <c r="B276" s="14" t="s">
        <v>45</v>
      </c>
      <c r="C276" s="14" t="s">
        <v>46</v>
      </c>
      <c r="D276" s="14" t="s">
        <v>47</v>
      </c>
      <c r="E276" s="14" t="s">
        <v>1064</v>
      </c>
      <c r="F276" s="14" t="s">
        <v>1065</v>
      </c>
      <c r="G276" s="17" t="s">
        <v>136</v>
      </c>
      <c r="H276" s="18">
        <v>189</v>
      </c>
      <c r="I276" s="14">
        <v>590</v>
      </c>
      <c r="J276" s="14" t="s">
        <v>73</v>
      </c>
      <c r="K276" s="14" t="s">
        <v>137</v>
      </c>
      <c r="L276" s="14" t="s">
        <v>53</v>
      </c>
      <c r="M276" s="14"/>
      <c r="N276" s="14"/>
      <c r="O276" s="14" t="s">
        <v>54</v>
      </c>
      <c r="P276" s="14" t="s">
        <v>55</v>
      </c>
      <c r="Q276" s="14" t="s">
        <v>56</v>
      </c>
      <c r="R276" s="14" t="s">
        <v>140</v>
      </c>
      <c r="S276" s="14" t="s">
        <v>58</v>
      </c>
      <c r="T276" s="50"/>
      <c r="U276" s="50"/>
      <c r="V276" s="11"/>
      <c r="W276" s="11"/>
      <c r="X276" s="50" t="s">
        <v>1116</v>
      </c>
      <c r="Y276" s="26" t="s">
        <v>1110</v>
      </c>
      <c r="Z276" s="50"/>
      <c r="AA276" s="50"/>
      <c r="AB276" s="50"/>
      <c r="AC276" s="23"/>
      <c r="AD276" s="23"/>
      <c r="AE276" s="23" t="s">
        <v>54</v>
      </c>
      <c r="AF276" s="14" t="s">
        <v>139</v>
      </c>
      <c r="AG276" s="14" t="s">
        <v>133</v>
      </c>
      <c r="AH276" s="14" t="s">
        <v>140</v>
      </c>
      <c r="AI276" s="14" t="s">
        <v>141</v>
      </c>
      <c r="AJ276" s="23" t="s">
        <v>61</v>
      </c>
      <c r="AK276" s="23" t="s">
        <v>101</v>
      </c>
      <c r="AL276" s="50"/>
      <c r="AM276" s="50" t="s">
        <v>1116</v>
      </c>
      <c r="AN276" s="50" t="s">
        <v>54</v>
      </c>
      <c r="AO276" s="50"/>
      <c r="AP276" s="50"/>
      <c r="AQ276" s="50"/>
      <c r="AR276" s="50"/>
      <c r="AS276" s="50"/>
      <c r="AT276" s="50"/>
      <c r="AU276" s="50"/>
      <c r="AV276" s="50"/>
      <c r="AW276" s="50"/>
      <c r="AY276" s="50" t="str">
        <f t="shared" si="34"/>
        <v xml:space="preserve">1% CWD Alternate Assessment Participation [SCIENCE]: Students with Disabilities (IDEA) (CWD) taking the alternate assessment based on alternate achievement standards (ALTPARTALTACH) make up 2.00%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276" s="50" t="str">
        <f t="shared" si="35"/>
        <v>MDE is aware that more than 1% of Minnesota students take the Alternate Assessment, MTAS. MDE has established an internal working group which includes the Directors from Statewide Testing and Special Education, as well as appropriate staff, to develop and implement next steps to ensure students are receiving the most appropriate assessment with or without accommodations. Members of this team attended the 1% Cap National Convening: Supporting States in Implementing ESSA’s 1% State-level Cap on Participation of Students in the AA-AAAS in October, 2018 in Boston, MA. Minnesota is also participating in community of practice activities and analyzing LEA-level data to develop plans for how we will provide further guidance and oversight to LEAs.  To further address the situation Minnesota is working to submit a grant under the recent Competitive Grants for State Assessments Program. This effort is also a collaboration with Statewide Testing and Special Education divisions at MDE.</v>
      </c>
      <c r="BA276" s="50"/>
      <c r="BB276" s="50" t="s">
        <v>80</v>
      </c>
      <c r="BC276" s="50" t="s">
        <v>2148</v>
      </c>
      <c r="BD276" s="50"/>
      <c r="BE276" s="50"/>
      <c r="BF276" s="50"/>
      <c r="BG276" s="50" t="s">
        <v>58</v>
      </c>
      <c r="BH276" s="50" t="str">
        <f t="shared" si="37"/>
        <v xml:space="preserve">1% CWD Alternate Assessment Participation [SCIENCE]: Students with Disabilities (IDEA) (CWD) taking the alternate assessment based on alternate achievement standards (ALTPARTALTACH) make up 2.00%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BI276" s="50" t="s">
        <v>1110</v>
      </c>
      <c r="BJ276" s="50"/>
      <c r="BK276" s="50"/>
      <c r="BL276" s="50"/>
      <c r="BM276" s="50"/>
      <c r="BN276" s="50"/>
      <c r="BO276" s="50"/>
      <c r="BP276" s="50"/>
    </row>
    <row r="277" spans="1:68" s="9" customFormat="1" ht="105" hidden="1">
      <c r="A277" s="13" t="s">
        <v>1118</v>
      </c>
      <c r="B277" s="14" t="s">
        <v>45</v>
      </c>
      <c r="C277" s="14" t="s">
        <v>46</v>
      </c>
      <c r="D277" s="14" t="s">
        <v>47</v>
      </c>
      <c r="E277" s="14" t="s">
        <v>1119</v>
      </c>
      <c r="F277" s="14" t="s">
        <v>1120</v>
      </c>
      <c r="G277" s="13" t="s">
        <v>72</v>
      </c>
      <c r="H277" s="14">
        <v>175</v>
      </c>
      <c r="I277" s="14">
        <v>583</v>
      </c>
      <c r="J277" s="14" t="s">
        <v>73</v>
      </c>
      <c r="K277" s="14" t="s">
        <v>74</v>
      </c>
      <c r="L277" s="14" t="s">
        <v>269</v>
      </c>
      <c r="M277" s="14" t="s">
        <v>54</v>
      </c>
      <c r="N277" s="14"/>
      <c r="O277" s="14"/>
      <c r="P277" s="14" t="s">
        <v>53</v>
      </c>
      <c r="Q277" s="14" t="s">
        <v>76</v>
      </c>
      <c r="R277" s="14" t="s">
        <v>57</v>
      </c>
      <c r="S277" s="14" t="s">
        <v>58</v>
      </c>
      <c r="T277" s="50"/>
      <c r="U277" s="50"/>
      <c r="V277" s="50"/>
      <c r="W277" s="50"/>
      <c r="X277" s="50" t="s">
        <v>1121</v>
      </c>
      <c r="Y277" s="26" t="s">
        <v>1122</v>
      </c>
      <c r="Z277" s="50"/>
      <c r="AA277" s="50"/>
      <c r="AB277" s="50"/>
      <c r="AC277" s="14"/>
      <c r="AD277" s="14"/>
      <c r="AE277" s="23"/>
      <c r="AF277" s="14"/>
      <c r="AG277" s="23"/>
      <c r="AH277" s="23"/>
      <c r="AI277" s="23"/>
      <c r="AJ277" s="23" t="s">
        <v>61</v>
      </c>
      <c r="AK277" s="23" t="s">
        <v>62</v>
      </c>
      <c r="AL277" s="50"/>
      <c r="AM277" s="50"/>
      <c r="AN277" s="50" t="s">
        <v>2145</v>
      </c>
      <c r="AO277" s="50"/>
      <c r="AP277" s="50"/>
      <c r="AQ277" s="50"/>
      <c r="AR277" s="50"/>
      <c r="AS277" s="50"/>
      <c r="AT277" s="50"/>
      <c r="AU277" s="50"/>
      <c r="AV277" s="50"/>
      <c r="AW277" s="50"/>
      <c r="AY277" s="50">
        <f t="shared" si="34"/>
        <v>0</v>
      </c>
      <c r="AZ277" s="50" t="str">
        <f t="shared" si="35"/>
        <v>The metadata survey submitted on 12/12/18 at 12:11pm indicates that grade HS is not a valid value for MS. End of course assessments are reported in Grade 10. The survey submitted on 12/12/18 at 11:15am contained the incorrect 'HS' level.</v>
      </c>
      <c r="BA277" s="50"/>
      <c r="BB277" s="50" t="s">
        <v>63</v>
      </c>
      <c r="BC277" s="50" t="s">
        <v>58</v>
      </c>
      <c r="BD277" s="50" t="s">
        <v>62</v>
      </c>
      <c r="BE277" s="50"/>
      <c r="BF277" s="50"/>
      <c r="BG277" s="50"/>
      <c r="BH277" s="50"/>
      <c r="BI277" s="50"/>
      <c r="BJ277" s="50"/>
      <c r="BK277" s="50"/>
      <c r="BL277" s="50"/>
      <c r="BM277" s="50"/>
      <c r="BN277" s="50"/>
      <c r="BO277" s="50"/>
      <c r="BP277" s="50"/>
    </row>
    <row r="278" spans="1:68" s="9" customFormat="1" ht="105" hidden="1">
      <c r="A278" s="13" t="s">
        <v>1123</v>
      </c>
      <c r="B278" s="14" t="s">
        <v>45</v>
      </c>
      <c r="C278" s="14" t="s">
        <v>46</v>
      </c>
      <c r="D278" s="14" t="s">
        <v>47</v>
      </c>
      <c r="E278" s="14" t="s">
        <v>1119</v>
      </c>
      <c r="F278" s="14" t="s">
        <v>1120</v>
      </c>
      <c r="G278" s="13" t="s">
        <v>72</v>
      </c>
      <c r="H278" s="14">
        <v>179</v>
      </c>
      <c r="I278" s="14">
        <v>585</v>
      </c>
      <c r="J278" s="14" t="s">
        <v>73</v>
      </c>
      <c r="K278" s="14" t="s">
        <v>74</v>
      </c>
      <c r="L278" s="14" t="s">
        <v>269</v>
      </c>
      <c r="M278" s="14"/>
      <c r="N278" s="14"/>
      <c r="O278" s="14" t="s">
        <v>54</v>
      </c>
      <c r="P278" s="14" t="s">
        <v>53</v>
      </c>
      <c r="Q278" s="14" t="s">
        <v>76</v>
      </c>
      <c r="R278" s="14" t="s">
        <v>57</v>
      </c>
      <c r="S278" s="14" t="s">
        <v>58</v>
      </c>
      <c r="T278" s="50"/>
      <c r="U278" s="50"/>
      <c r="V278" s="11"/>
      <c r="W278" s="11"/>
      <c r="X278" s="50" t="s">
        <v>1124</v>
      </c>
      <c r="Y278" s="26" t="s">
        <v>1122</v>
      </c>
      <c r="Z278" s="50"/>
      <c r="AA278" s="50"/>
      <c r="AB278" s="50"/>
      <c r="AC278" s="23"/>
      <c r="AD278" s="23"/>
      <c r="AE278" s="14"/>
      <c r="AF278" s="14"/>
      <c r="AG278" s="23"/>
      <c r="AH278" s="23"/>
      <c r="AI278" s="23"/>
      <c r="AJ278" s="23" t="s">
        <v>61</v>
      </c>
      <c r="AK278" s="23" t="s">
        <v>62</v>
      </c>
      <c r="AL278" s="50"/>
      <c r="AM278" s="50"/>
      <c r="AN278" s="50" t="s">
        <v>2145</v>
      </c>
      <c r="AO278" s="50"/>
      <c r="AP278" s="50"/>
      <c r="AQ278" s="50"/>
      <c r="AR278" s="50"/>
      <c r="AS278" s="50"/>
      <c r="AT278" s="50"/>
      <c r="AU278" s="50"/>
      <c r="AV278" s="50"/>
      <c r="AW278" s="50"/>
      <c r="AY278" s="50">
        <f t="shared" si="34"/>
        <v>0</v>
      </c>
      <c r="AZ278" s="50" t="str">
        <f t="shared" si="35"/>
        <v>The metadata survey submitted on 12/12/18 at 12:11pm indicates that grade HS is not a valid value for MS. End of course assessments are reported in Grade 10. The survey submitted on 12/12/18 at 11:15am contained the incorrect 'HS' level.</v>
      </c>
      <c r="BA278" s="50"/>
      <c r="BB278" s="50" t="s">
        <v>63</v>
      </c>
      <c r="BC278" s="50" t="s">
        <v>58</v>
      </c>
      <c r="BD278" s="50" t="s">
        <v>62</v>
      </c>
      <c r="BE278" s="50"/>
      <c r="BF278" s="50"/>
      <c r="BG278" s="50"/>
      <c r="BH278" s="50"/>
      <c r="BI278" s="50"/>
      <c r="BJ278" s="50"/>
      <c r="BK278" s="50"/>
      <c r="BL278" s="50"/>
      <c r="BM278" s="50"/>
      <c r="BN278" s="50"/>
      <c r="BO278" s="50"/>
      <c r="BP278" s="50"/>
    </row>
    <row r="279" spans="1:68" s="9" customFormat="1" ht="90" hidden="1">
      <c r="A279" s="13" t="s">
        <v>1125</v>
      </c>
      <c r="B279" s="14" t="s">
        <v>45</v>
      </c>
      <c r="C279" s="14" t="s">
        <v>46</v>
      </c>
      <c r="D279" s="14" t="s">
        <v>47</v>
      </c>
      <c r="E279" s="14" t="s">
        <v>1119</v>
      </c>
      <c r="F279" s="14" t="s">
        <v>1120</v>
      </c>
      <c r="G279" s="13" t="s">
        <v>88</v>
      </c>
      <c r="H279" s="14">
        <v>185</v>
      </c>
      <c r="I279" s="14">
        <v>588</v>
      </c>
      <c r="J279" s="14" t="s">
        <v>73</v>
      </c>
      <c r="K279" s="14" t="s">
        <v>74</v>
      </c>
      <c r="L279" s="14" t="s">
        <v>269</v>
      </c>
      <c r="M279" s="14" t="s">
        <v>54</v>
      </c>
      <c r="N279" s="14"/>
      <c r="O279" s="14"/>
      <c r="P279" s="14" t="s">
        <v>53</v>
      </c>
      <c r="Q279" s="14" t="s">
        <v>76</v>
      </c>
      <c r="R279" s="14" t="s">
        <v>57</v>
      </c>
      <c r="S279" s="14" t="s">
        <v>58</v>
      </c>
      <c r="T279" s="50"/>
      <c r="U279" s="50"/>
      <c r="V279" s="11"/>
      <c r="W279" s="11"/>
      <c r="X279" s="50" t="s">
        <v>1126</v>
      </c>
      <c r="Y279" s="26" t="s">
        <v>1122</v>
      </c>
      <c r="Z279" s="50"/>
      <c r="AA279" s="50"/>
      <c r="AB279" s="50"/>
      <c r="AC279" s="14"/>
      <c r="AD279" s="14"/>
      <c r="AE279" s="23"/>
      <c r="AF279" s="14"/>
      <c r="AG279" s="23"/>
      <c r="AH279" s="23"/>
      <c r="AI279" s="23"/>
      <c r="AJ279" s="23" t="s">
        <v>61</v>
      </c>
      <c r="AK279" s="23" t="s">
        <v>62</v>
      </c>
      <c r="AL279" s="50"/>
      <c r="AM279" s="50"/>
      <c r="AN279" s="50" t="s">
        <v>2145</v>
      </c>
      <c r="AO279" s="50"/>
      <c r="AP279" s="50"/>
      <c r="AQ279" s="50"/>
      <c r="AR279" s="50"/>
      <c r="AS279" s="50"/>
      <c r="AT279" s="50"/>
      <c r="AU279" s="50"/>
      <c r="AV279" s="50"/>
      <c r="AW279" s="50"/>
      <c r="AY279" s="50">
        <f t="shared" si="34"/>
        <v>0</v>
      </c>
      <c r="AZ279" s="50" t="str">
        <f t="shared" si="35"/>
        <v>The metadata survey submitted on 12/12/18 at 12:11pm indicates that grade HS is not a valid value for MS. End of course assessments are reported in Grade 10. The survey submitted on 12/12/18 at 11:15am contained the incorrect 'HS' level.</v>
      </c>
      <c r="BA279" s="50"/>
      <c r="BB279" s="50" t="s">
        <v>63</v>
      </c>
      <c r="BC279" s="50" t="s">
        <v>58</v>
      </c>
      <c r="BD279" s="50" t="s">
        <v>62</v>
      </c>
      <c r="BE279" s="50"/>
      <c r="BF279" s="50"/>
      <c r="BG279" s="50"/>
      <c r="BH279" s="50"/>
      <c r="BI279" s="50"/>
      <c r="BJ279" s="50"/>
      <c r="BK279" s="50"/>
      <c r="BL279" s="50"/>
      <c r="BM279" s="50"/>
      <c r="BN279" s="50"/>
      <c r="BO279" s="50"/>
      <c r="BP279" s="50"/>
    </row>
    <row r="280" spans="1:68" s="9" customFormat="1" ht="90" hidden="1">
      <c r="A280" s="13" t="s">
        <v>1127</v>
      </c>
      <c r="B280" s="14" t="s">
        <v>45</v>
      </c>
      <c r="C280" s="14" t="s">
        <v>46</v>
      </c>
      <c r="D280" s="14" t="s">
        <v>47</v>
      </c>
      <c r="E280" s="14" t="s">
        <v>1119</v>
      </c>
      <c r="F280" s="14" t="s">
        <v>1120</v>
      </c>
      <c r="G280" s="13" t="s">
        <v>88</v>
      </c>
      <c r="H280" s="16">
        <v>189</v>
      </c>
      <c r="I280" s="14">
        <v>590</v>
      </c>
      <c r="J280" s="14" t="s">
        <v>73</v>
      </c>
      <c r="K280" s="14" t="s">
        <v>74</v>
      </c>
      <c r="L280" s="14" t="s">
        <v>269</v>
      </c>
      <c r="M280" s="14"/>
      <c r="N280" s="14"/>
      <c r="O280" s="14" t="s">
        <v>54</v>
      </c>
      <c r="P280" s="14" t="s">
        <v>53</v>
      </c>
      <c r="Q280" s="14" t="s">
        <v>76</v>
      </c>
      <c r="R280" s="14" t="s">
        <v>57</v>
      </c>
      <c r="S280" s="14" t="s">
        <v>58</v>
      </c>
      <c r="T280" s="50"/>
      <c r="U280" s="50"/>
      <c r="V280" s="11"/>
      <c r="W280" s="11"/>
      <c r="X280" s="50" t="s">
        <v>1128</v>
      </c>
      <c r="Y280" s="26" t="s">
        <v>1122</v>
      </c>
      <c r="Z280" s="50"/>
      <c r="AA280" s="50"/>
      <c r="AB280" s="50"/>
      <c r="AC280" s="23"/>
      <c r="AD280" s="23"/>
      <c r="AE280" s="14"/>
      <c r="AF280" s="14"/>
      <c r="AG280" s="23"/>
      <c r="AH280" s="23"/>
      <c r="AI280" s="23"/>
      <c r="AJ280" s="23" t="s">
        <v>61</v>
      </c>
      <c r="AK280" s="23" t="s">
        <v>62</v>
      </c>
      <c r="AL280" s="50"/>
      <c r="AM280" s="50"/>
      <c r="AN280" s="50" t="s">
        <v>2145</v>
      </c>
      <c r="AO280" s="50"/>
      <c r="AP280" s="50"/>
      <c r="AQ280" s="50"/>
      <c r="AR280" s="50"/>
      <c r="AS280" s="50"/>
      <c r="AT280" s="50"/>
      <c r="AU280" s="50"/>
      <c r="AV280" s="50"/>
      <c r="AW280" s="50"/>
      <c r="AY280" s="50">
        <f t="shared" si="34"/>
        <v>0</v>
      </c>
      <c r="AZ280" s="50" t="str">
        <f t="shared" si="35"/>
        <v>The metadata survey submitted on 12/12/18 at 12:11pm indicates that grade HS is not a valid value for MS. End of course assessments are reported in Grade 10. The survey submitted on 12/12/18 at 11:15am contained the incorrect 'HS' level.</v>
      </c>
      <c r="BA280" s="50"/>
      <c r="BB280" s="50" t="s">
        <v>63</v>
      </c>
      <c r="BC280" s="50" t="s">
        <v>58</v>
      </c>
      <c r="BD280" s="50" t="s">
        <v>62</v>
      </c>
      <c r="BE280" s="50"/>
      <c r="BF280" s="50"/>
      <c r="BG280" s="50"/>
      <c r="BH280" s="50"/>
      <c r="BI280" s="50"/>
      <c r="BJ280" s="50"/>
      <c r="BK280" s="50"/>
      <c r="BL280" s="50"/>
      <c r="BM280" s="50"/>
      <c r="BN280" s="50"/>
      <c r="BO280" s="50"/>
      <c r="BP280" s="50"/>
    </row>
    <row r="281" spans="1:68" s="9" customFormat="1" ht="105">
      <c r="A281" s="13" t="s">
        <v>1129</v>
      </c>
      <c r="B281" s="14" t="s">
        <v>45</v>
      </c>
      <c r="C281" s="14" t="s">
        <v>46</v>
      </c>
      <c r="D281" s="14" t="s">
        <v>47</v>
      </c>
      <c r="E281" s="14" t="s">
        <v>1119</v>
      </c>
      <c r="F281" s="14" t="s">
        <v>1120</v>
      </c>
      <c r="G281" s="13" t="s">
        <v>104</v>
      </c>
      <c r="H281" s="14" t="s">
        <v>157</v>
      </c>
      <c r="I281" s="14" t="s">
        <v>158</v>
      </c>
      <c r="J281" s="14" t="s">
        <v>73</v>
      </c>
      <c r="K281" s="14" t="s">
        <v>107</v>
      </c>
      <c r="L281" s="14" t="s">
        <v>53</v>
      </c>
      <c r="M281" s="14" t="s">
        <v>54</v>
      </c>
      <c r="N281" s="14" t="s">
        <v>54</v>
      </c>
      <c r="O281" s="14" t="s">
        <v>54</v>
      </c>
      <c r="P281" s="14" t="s">
        <v>108</v>
      </c>
      <c r="Q281" s="14" t="s">
        <v>108</v>
      </c>
      <c r="R281" s="14" t="s">
        <v>108</v>
      </c>
      <c r="S281" s="14" t="s">
        <v>108</v>
      </c>
      <c r="T281" s="50"/>
      <c r="U281" s="50"/>
      <c r="V281" s="11"/>
      <c r="W281" s="11"/>
      <c r="X281" s="50" t="s">
        <v>109</v>
      </c>
      <c r="Y281" s="26" t="s">
        <v>1130</v>
      </c>
      <c r="Z281" s="50"/>
      <c r="AA281" s="50"/>
      <c r="AB281" s="50"/>
      <c r="AC281" s="23" t="s">
        <v>54</v>
      </c>
      <c r="AD281" s="23" t="s">
        <v>54</v>
      </c>
      <c r="AE281" s="23" t="s">
        <v>54</v>
      </c>
      <c r="AF281" s="14" t="s">
        <v>108</v>
      </c>
      <c r="AG281" s="14" t="s">
        <v>108</v>
      </c>
      <c r="AH281" s="14" t="s">
        <v>108</v>
      </c>
      <c r="AI281" s="14" t="s">
        <v>108</v>
      </c>
      <c r="AJ281" s="23" t="s">
        <v>61</v>
      </c>
      <c r="AK281" s="23" t="s">
        <v>101</v>
      </c>
      <c r="AL281" s="50"/>
      <c r="AM281" s="50" t="s">
        <v>111</v>
      </c>
      <c r="AN281" s="50" t="s">
        <v>54</v>
      </c>
      <c r="AO281" s="50"/>
      <c r="AP281" s="50"/>
      <c r="AQ281" s="50"/>
      <c r="AR281" s="50"/>
      <c r="AS281" s="50"/>
      <c r="AT281" s="50"/>
      <c r="AU281" s="50"/>
      <c r="AV281" s="50"/>
      <c r="AW281" s="50"/>
      <c r="AY281" s="50" t="str">
        <f t="shared" si="34"/>
        <v>A year to year change of more than 200 (count difference) and 10% was identified for at least one subgroup, assessment type, or grade. Please review the CDQR Year to Year tab. Please resubmit SY 2017-18 data or submit a data note to explain why these data are accurate.</v>
      </c>
      <c r="AZ281" s="50" t="str">
        <f t="shared" si="35"/>
        <v>Data have been verified as accurate. The allowable accommodation codes were reviewed and revised between 2016-17 and 2017-18, resulting in the difference of students participating in regular assessments with and without accommodations.</v>
      </c>
      <c r="BA281" s="50"/>
      <c r="BB281" s="50" t="s">
        <v>80</v>
      </c>
      <c r="BC281" s="50"/>
      <c r="BD281" s="50"/>
      <c r="BE281" s="50" t="s">
        <v>112</v>
      </c>
      <c r="BF281" s="50"/>
      <c r="BG281" s="50" t="s">
        <v>69</v>
      </c>
      <c r="BH281" s="50" t="str">
        <f t="shared" ref="BH281:BH296" si="38">IF(BG281="Yes",CONCATENATE(AM281,"
ED Note: State indicated that data were correct as reported."), AM281)</f>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BI281" s="50" t="s">
        <v>1131</v>
      </c>
      <c r="BJ281" s="50"/>
      <c r="BK281" s="50"/>
      <c r="BL281" s="50"/>
      <c r="BM281" s="50"/>
      <c r="BN281" s="50"/>
      <c r="BO281" s="50"/>
      <c r="BP281" s="50"/>
    </row>
    <row r="282" spans="1:68" s="9" customFormat="1" ht="120">
      <c r="A282" s="13" t="s">
        <v>1132</v>
      </c>
      <c r="B282" s="14" t="s">
        <v>45</v>
      </c>
      <c r="C282" s="14" t="s">
        <v>46</v>
      </c>
      <c r="D282" s="14" t="s">
        <v>47</v>
      </c>
      <c r="E282" s="14" t="s">
        <v>1119</v>
      </c>
      <c r="F282" s="14" t="s">
        <v>1120</v>
      </c>
      <c r="G282" s="13" t="s">
        <v>118</v>
      </c>
      <c r="H282" s="14" t="s">
        <v>96</v>
      </c>
      <c r="I282" s="14" t="s">
        <v>97</v>
      </c>
      <c r="J282" s="14" t="s">
        <v>73</v>
      </c>
      <c r="K282" s="14" t="s">
        <v>121</v>
      </c>
      <c r="L282" s="14" t="s">
        <v>53</v>
      </c>
      <c r="M282" s="14" t="s">
        <v>54</v>
      </c>
      <c r="N282" s="14" t="s">
        <v>54</v>
      </c>
      <c r="O282" s="14" t="s">
        <v>54</v>
      </c>
      <c r="P282" s="14" t="s">
        <v>108</v>
      </c>
      <c r="Q282" s="14" t="s">
        <v>108</v>
      </c>
      <c r="R282" s="14" t="s">
        <v>108</v>
      </c>
      <c r="S282" s="14" t="s">
        <v>108</v>
      </c>
      <c r="T282" s="50"/>
      <c r="U282" s="50"/>
      <c r="V282" s="11"/>
      <c r="W282" s="11"/>
      <c r="X282" s="50" t="s">
        <v>122</v>
      </c>
      <c r="Y282" s="26" t="s">
        <v>1133</v>
      </c>
      <c r="Z282" s="50"/>
      <c r="AA282" s="50"/>
      <c r="AB282" s="50"/>
      <c r="AC282" s="23" t="s">
        <v>54</v>
      </c>
      <c r="AD282" s="23" t="s">
        <v>54</v>
      </c>
      <c r="AE282" s="23" t="s">
        <v>54</v>
      </c>
      <c r="AF282" s="14" t="s">
        <v>108</v>
      </c>
      <c r="AG282" s="14" t="s">
        <v>108</v>
      </c>
      <c r="AH282" s="14" t="s">
        <v>108</v>
      </c>
      <c r="AI282" s="14" t="s">
        <v>108</v>
      </c>
      <c r="AJ282" s="23" t="s">
        <v>61</v>
      </c>
      <c r="AK282" s="23" t="s">
        <v>101</v>
      </c>
      <c r="AL282" s="50"/>
      <c r="AM282" s="50" t="s">
        <v>124</v>
      </c>
      <c r="AN282" s="50" t="s">
        <v>54</v>
      </c>
      <c r="AO282" s="50"/>
      <c r="AP282" s="50"/>
      <c r="AQ282" s="50"/>
      <c r="AR282" s="50"/>
      <c r="AS282" s="50"/>
      <c r="AT282" s="50"/>
      <c r="AU282" s="50"/>
      <c r="AV282" s="50"/>
      <c r="AW282" s="50"/>
      <c r="AY282" s="50" t="str">
        <f t="shared" si="34"/>
        <v>A year to year proficiency rate change of more than 15% was identified for at least one subgroup, assessment type, or grade. Please review the CDQR Year to Year tab. Please resubmit SY 2017-18 data or submit a data note to explain why these data are accurate.</v>
      </c>
      <c r="AZ282" s="50" t="str">
        <f t="shared" si="35"/>
        <v>Data have been verified as accurate. The Alternate Assessment based on Alternate Academic Standards assessment (MAAP-A in MS) was administered for the first time in 2016-17. Additional standard setting and evaluation of the assessment was performed prior to 2017-18, resulting in expected differences in proficiency outcomes.</v>
      </c>
      <c r="BA282" s="50"/>
      <c r="BB282" s="50" t="s">
        <v>80</v>
      </c>
      <c r="BC282" s="50"/>
      <c r="BD282" s="50"/>
      <c r="BE282" s="50" t="s">
        <v>112</v>
      </c>
      <c r="BF282" s="50"/>
      <c r="BG282" s="50" t="s">
        <v>69</v>
      </c>
      <c r="BH282" s="50" t="str">
        <f t="shared" si="38"/>
        <v>A year to year proficiency rate change of more than 15% was identified for at least one subgroup, assessment type, or grade. Please review the CDQR Year to Year tab. Please resubmit SY 2017-18 data or submit a data note to explain why these data are accurate.
ED Note: State indicated that data were correct as reported.</v>
      </c>
      <c r="BI282" s="50" t="s">
        <v>1133</v>
      </c>
      <c r="BJ282" s="50"/>
      <c r="BK282" s="50"/>
      <c r="BL282" s="50"/>
      <c r="BM282" s="50"/>
      <c r="BN282" s="50"/>
      <c r="BO282" s="50"/>
      <c r="BP282" s="50"/>
    </row>
    <row r="283" spans="1:68" s="9" customFormat="1" ht="150">
      <c r="A283" s="13" t="s">
        <v>1135</v>
      </c>
      <c r="B283" s="14" t="s">
        <v>45</v>
      </c>
      <c r="C283" s="14" t="s">
        <v>46</v>
      </c>
      <c r="D283" s="14" t="s">
        <v>47</v>
      </c>
      <c r="E283" s="14" t="s">
        <v>1119</v>
      </c>
      <c r="F283" s="14" t="s">
        <v>1120</v>
      </c>
      <c r="G283" s="14" t="s">
        <v>286</v>
      </c>
      <c r="H283" s="14" t="s">
        <v>380</v>
      </c>
      <c r="I283" s="14" t="s">
        <v>381</v>
      </c>
      <c r="J283" s="14" t="s">
        <v>73</v>
      </c>
      <c r="K283" s="14" t="s">
        <v>287</v>
      </c>
      <c r="L283" s="14" t="s">
        <v>53</v>
      </c>
      <c r="M283" s="14"/>
      <c r="N283" s="14"/>
      <c r="O283" s="14" t="s">
        <v>54</v>
      </c>
      <c r="P283" s="14" t="s">
        <v>139</v>
      </c>
      <c r="Q283" s="14" t="s">
        <v>375</v>
      </c>
      <c r="R283" s="14" t="s">
        <v>376</v>
      </c>
      <c r="S283" s="14" t="s">
        <v>58</v>
      </c>
      <c r="T283" s="50"/>
      <c r="U283" s="50"/>
      <c r="V283" s="50"/>
      <c r="W283" s="50"/>
      <c r="X283" s="50" t="s">
        <v>1136</v>
      </c>
      <c r="Y283" s="26" t="s">
        <v>1137</v>
      </c>
      <c r="Z283" s="50"/>
      <c r="AA283" s="50"/>
      <c r="AB283" s="50"/>
      <c r="AC283" s="23"/>
      <c r="AD283" s="23"/>
      <c r="AE283" s="23" t="s">
        <v>54</v>
      </c>
      <c r="AF283" s="23" t="s">
        <v>139</v>
      </c>
      <c r="AG283" s="23" t="s">
        <v>133</v>
      </c>
      <c r="AH283" s="23" t="s">
        <v>140</v>
      </c>
      <c r="AI283" s="23" t="s">
        <v>141</v>
      </c>
      <c r="AJ283" s="23" t="s">
        <v>61</v>
      </c>
      <c r="AK283" s="23" t="s">
        <v>101</v>
      </c>
      <c r="AL283" s="44" t="s">
        <v>2154</v>
      </c>
      <c r="AM283" s="50" t="s">
        <v>1138</v>
      </c>
      <c r="AN283" s="50" t="s">
        <v>54</v>
      </c>
      <c r="AO283" s="50"/>
      <c r="AP283" s="50"/>
      <c r="AQ283" s="50"/>
      <c r="AR283" s="50"/>
      <c r="AS283" s="50"/>
      <c r="AT283" s="50"/>
      <c r="AU283" s="50"/>
      <c r="AV283" s="50"/>
      <c r="AW283" s="50"/>
      <c r="AY283" s="50" t="str">
        <f t="shared" si="34"/>
        <v>Year to Year comparison - CWD (FS179/189): The number of CWD students who took an ALTASSALTACH assessment and received a valid score in SY 2017-18 is -20.82% different from SY 2016-17. The approximate discrepancy is 415 students. The same discrepancy exists for the FS 189 number of CWD students who were enrolled at the time of the assessment and who took an ALTASSALTACH assessment. Please submit a data note explaining the discrepancy if the data are correct or resubmit the data.</v>
      </c>
      <c r="AZ283" s="50" t="str">
        <f t="shared" si="35"/>
        <v>Data have been verified as accurate. As part of the waiver in place for the State, we are working to ensure that the correct population is participating in the ALTASSALTACH assessment.</v>
      </c>
      <c r="BA283" s="50"/>
      <c r="BB283" s="50" t="s">
        <v>80</v>
      </c>
      <c r="BC283" s="50" t="s">
        <v>2148</v>
      </c>
      <c r="BD283" s="50"/>
      <c r="BE283" s="50"/>
      <c r="BF283" s="50"/>
      <c r="BG283" s="50" t="s">
        <v>69</v>
      </c>
      <c r="BH283" s="50" t="str">
        <f t="shared" si="38"/>
        <v>Year to Year comparison - CWD (FS179/189): The number of CWD students who took an ALTASSALTACH assessment and received a valid score in SY 2017-18 is -20.82% different from SY 2016-17. The approximate discrepancy is 415 students. The same discrepancy exists for the FS 189 number of CWD students who were enrolled at the time of the assessment and who took an ALTASSALTACH assessment. Please submit a data note explaining the discrepancy if the data are correct or resubmit the data.
ED Note: State indicated that data were correct as reported.</v>
      </c>
      <c r="BI283" s="51" t="s">
        <v>1137</v>
      </c>
      <c r="BJ283" s="50"/>
      <c r="BK283" s="50"/>
      <c r="BL283" s="50"/>
      <c r="BM283" s="50"/>
      <c r="BN283" s="50"/>
      <c r="BO283" s="50"/>
      <c r="BP283" s="50"/>
    </row>
    <row r="284" spans="1:68" s="9" customFormat="1" ht="180">
      <c r="A284" s="13" t="s">
        <v>1139</v>
      </c>
      <c r="B284" s="14" t="s">
        <v>45</v>
      </c>
      <c r="C284" s="14" t="s">
        <v>46</v>
      </c>
      <c r="D284" s="14" t="s">
        <v>47</v>
      </c>
      <c r="E284" s="14" t="s">
        <v>1119</v>
      </c>
      <c r="F284" s="14" t="s">
        <v>1120</v>
      </c>
      <c r="G284" s="14" t="s">
        <v>172</v>
      </c>
      <c r="H284" s="14" t="s">
        <v>91</v>
      </c>
      <c r="I284" s="14" t="s">
        <v>92</v>
      </c>
      <c r="J284" s="14" t="s">
        <v>73</v>
      </c>
      <c r="K284" s="14" t="s">
        <v>173</v>
      </c>
      <c r="L284" s="14" t="s">
        <v>53</v>
      </c>
      <c r="M284" s="14" t="s">
        <v>54</v>
      </c>
      <c r="N284" s="14" t="s">
        <v>54</v>
      </c>
      <c r="O284" s="14"/>
      <c r="P284" s="14" t="s">
        <v>1140</v>
      </c>
      <c r="Q284" s="14" t="s">
        <v>76</v>
      </c>
      <c r="R284" s="14" t="s">
        <v>133</v>
      </c>
      <c r="S284" s="14" t="s">
        <v>58</v>
      </c>
      <c r="T284" s="50"/>
      <c r="U284" s="50"/>
      <c r="V284" s="50"/>
      <c r="W284" s="50"/>
      <c r="X284" s="50" t="s">
        <v>1141</v>
      </c>
      <c r="Y284" s="26" t="s">
        <v>1142</v>
      </c>
      <c r="Z284" s="50"/>
      <c r="AA284" s="50"/>
      <c r="AB284" s="50"/>
      <c r="AC284" s="23" t="s">
        <v>54</v>
      </c>
      <c r="AD284" s="23" t="s">
        <v>54</v>
      </c>
      <c r="AE284" s="23"/>
      <c r="AF284" s="23" t="s">
        <v>1140</v>
      </c>
      <c r="AG284" s="23" t="s">
        <v>76</v>
      </c>
      <c r="AH284" s="23" t="s">
        <v>133</v>
      </c>
      <c r="AI284" s="23" t="s">
        <v>141</v>
      </c>
      <c r="AJ284" s="23" t="s">
        <v>185</v>
      </c>
      <c r="AK284" s="23" t="s">
        <v>101</v>
      </c>
      <c r="AL284" s="50"/>
      <c r="AM284" s="50" t="s">
        <v>1143</v>
      </c>
      <c r="AN284" s="50" t="s">
        <v>54</v>
      </c>
      <c r="AO284" s="50"/>
      <c r="AP284" s="50"/>
      <c r="AQ284" s="50"/>
      <c r="AR284" s="50"/>
      <c r="AS284" s="50"/>
      <c r="AT284" s="50"/>
      <c r="AU284" s="50"/>
      <c r="AV284" s="50"/>
      <c r="AW284" s="50"/>
      <c r="AY284" s="50" t="str">
        <f t="shared" si="34"/>
        <v>Subject Count Comparison - MTH to RLA (FS185, 188): The count of CWD, F, MA, MHL, MIG,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1064 students, or 5.92%, is in the F subgroup. Please revise data and resubmit or explain in a data note why these data are accurate.</v>
      </c>
      <c r="AZ284" s="50" t="str">
        <f t="shared" si="35"/>
        <v>Data have been verified as accurate. The number of students enrolled for High School is based on course enrollment, which is expected to vary by subject as LEAs implement various schedules and pathways year to year.</v>
      </c>
      <c r="BA284" s="50"/>
      <c r="BB284" s="50" t="s">
        <v>80</v>
      </c>
      <c r="BC284" s="50"/>
      <c r="BD284" s="50"/>
      <c r="BE284" s="50"/>
      <c r="BF284" s="50"/>
      <c r="BG284" s="50" t="s">
        <v>69</v>
      </c>
      <c r="BH284" s="50" t="str">
        <f t="shared" si="38"/>
        <v>Subject Count Comparison - MTH to RLA (FS185, 188): The count of CWD, F, MA, MHL, MIG,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1064 students, or 5.92%, is in the F subgroup. Please revise data and resubmit or explain in a data note why these data are accurate.
ED Note: State indicated that data were correct as reported.</v>
      </c>
      <c r="BI284" s="50" t="s">
        <v>1144</v>
      </c>
      <c r="BJ284" s="50"/>
      <c r="BK284" s="50"/>
      <c r="BL284" s="50"/>
      <c r="BM284" s="50"/>
      <c r="BN284" s="50"/>
      <c r="BO284" s="50"/>
      <c r="BP284" s="50"/>
    </row>
    <row r="285" spans="1:68" s="9" customFormat="1" ht="90">
      <c r="A285" s="13" t="s">
        <v>1145</v>
      </c>
      <c r="B285" s="14" t="s">
        <v>45</v>
      </c>
      <c r="C285" s="14" t="s">
        <v>46</v>
      </c>
      <c r="D285" s="14" t="s">
        <v>47</v>
      </c>
      <c r="E285" s="14" t="s">
        <v>1119</v>
      </c>
      <c r="F285" s="14" t="s">
        <v>1120</v>
      </c>
      <c r="G285" s="17" t="s">
        <v>518</v>
      </c>
      <c r="H285" s="14">
        <v>185</v>
      </c>
      <c r="I285" s="14">
        <v>588</v>
      </c>
      <c r="J285" s="14" t="s">
        <v>73</v>
      </c>
      <c r="K285" s="14" t="s">
        <v>519</v>
      </c>
      <c r="L285" s="14" t="s">
        <v>53</v>
      </c>
      <c r="M285" s="14" t="s">
        <v>54</v>
      </c>
      <c r="N285" s="14"/>
      <c r="O285" s="14"/>
      <c r="P285" s="14" t="s">
        <v>274</v>
      </c>
      <c r="Q285" s="14" t="s">
        <v>56</v>
      </c>
      <c r="R285" s="14" t="s">
        <v>68</v>
      </c>
      <c r="S285" s="14" t="s">
        <v>58</v>
      </c>
      <c r="T285" s="50"/>
      <c r="U285" s="50"/>
      <c r="V285" s="50"/>
      <c r="W285" s="50"/>
      <c r="X285" s="50" t="s">
        <v>521</v>
      </c>
      <c r="Y285" s="26" t="s">
        <v>1146</v>
      </c>
      <c r="Z285" s="50"/>
      <c r="AA285" s="50"/>
      <c r="AB285" s="50"/>
      <c r="AC285" s="23" t="s">
        <v>54</v>
      </c>
      <c r="AD285" s="23"/>
      <c r="AE285" s="23"/>
      <c r="AF285" s="23" t="s">
        <v>274</v>
      </c>
      <c r="AG285" s="23" t="s">
        <v>133</v>
      </c>
      <c r="AH285" s="23" t="s">
        <v>133</v>
      </c>
      <c r="AI285" s="23" t="s">
        <v>141</v>
      </c>
      <c r="AJ285" s="23" t="s">
        <v>185</v>
      </c>
      <c r="AK285" s="23" t="s">
        <v>101</v>
      </c>
      <c r="AL285" s="50" t="s">
        <v>69</v>
      </c>
      <c r="AM285" s="50" t="s">
        <v>523</v>
      </c>
      <c r="AN285" s="50" t="s">
        <v>54</v>
      </c>
      <c r="AO285" s="50"/>
      <c r="AP285" s="50"/>
      <c r="AQ285" s="50"/>
      <c r="AR285" s="50"/>
      <c r="AS285" s="50"/>
      <c r="AT285" s="50"/>
      <c r="AU285" s="50"/>
      <c r="AV285" s="50"/>
      <c r="AW285" s="50"/>
      <c r="AY285" s="50" t="str">
        <f t="shared" si="34"/>
        <v>100% Participation Rate (FS185): The participation rate for MIG students is 100%. ED does not expect to see participation rates below 95%. While a participation rate of 100% is possible, please resubmit data if data are inaccurate.</v>
      </c>
      <c r="AZ285" s="50" t="str">
        <f t="shared" si="35"/>
        <v>Data has been verified as accurate. This subgroup has a small population in the State.</v>
      </c>
      <c r="BA285" s="50"/>
      <c r="BB285" s="50" t="s">
        <v>80</v>
      </c>
      <c r="BC285" s="50" t="s">
        <v>2151</v>
      </c>
      <c r="BD285" s="50"/>
      <c r="BE285" s="50"/>
      <c r="BF285" s="50"/>
      <c r="BG285" s="50" t="s">
        <v>69</v>
      </c>
      <c r="BH285" s="50" t="str">
        <f t="shared" si="38"/>
        <v>100% Participation Rate (FS185): The participation rate for MIG students is 100%. ED does not expect to see participation rates below 95%. While a participation rate of 100% is possible, please resubmit data if data are inaccurate.
ED Note: State indicated that data were correct as reported.</v>
      </c>
      <c r="BI285" s="50" t="s">
        <v>1147</v>
      </c>
      <c r="BJ285" s="50"/>
      <c r="BK285" s="50"/>
      <c r="BL285" s="50"/>
      <c r="BM285" s="50"/>
      <c r="BN285" s="50"/>
      <c r="BO285" s="50"/>
      <c r="BP285" s="50"/>
    </row>
    <row r="286" spans="1:68" s="9" customFormat="1" ht="90">
      <c r="A286" s="13" t="s">
        <v>1148</v>
      </c>
      <c r="B286" s="14" t="s">
        <v>45</v>
      </c>
      <c r="C286" s="14" t="s">
        <v>46</v>
      </c>
      <c r="D286" s="14" t="s">
        <v>47</v>
      </c>
      <c r="E286" s="14" t="s">
        <v>1119</v>
      </c>
      <c r="F286" s="14" t="s">
        <v>1120</v>
      </c>
      <c r="G286" s="17" t="s">
        <v>518</v>
      </c>
      <c r="H286" s="14">
        <v>188</v>
      </c>
      <c r="I286" s="14">
        <v>589</v>
      </c>
      <c r="J286" s="14" t="s">
        <v>73</v>
      </c>
      <c r="K286" s="14" t="s">
        <v>519</v>
      </c>
      <c r="L286" s="14" t="s">
        <v>53</v>
      </c>
      <c r="M286" s="14"/>
      <c r="N286" s="14" t="s">
        <v>54</v>
      </c>
      <c r="O286" s="14"/>
      <c r="P286" s="14" t="s">
        <v>274</v>
      </c>
      <c r="Q286" s="14" t="s">
        <v>56</v>
      </c>
      <c r="R286" s="14" t="s">
        <v>68</v>
      </c>
      <c r="S286" s="14" t="s">
        <v>58</v>
      </c>
      <c r="T286" s="50"/>
      <c r="U286" s="50"/>
      <c r="V286" s="50"/>
      <c r="W286" s="50"/>
      <c r="X286" s="50" t="s">
        <v>521</v>
      </c>
      <c r="Y286" s="26" t="s">
        <v>1146</v>
      </c>
      <c r="Z286" s="50"/>
      <c r="AA286" s="50"/>
      <c r="AB286" s="50"/>
      <c r="AC286" s="23"/>
      <c r="AD286" s="14" t="s">
        <v>54</v>
      </c>
      <c r="AE286" s="23"/>
      <c r="AF286" s="23" t="s">
        <v>274</v>
      </c>
      <c r="AG286" s="14" t="s">
        <v>133</v>
      </c>
      <c r="AH286" s="14" t="s">
        <v>133</v>
      </c>
      <c r="AI286" s="14" t="s">
        <v>141</v>
      </c>
      <c r="AJ286" s="23" t="s">
        <v>185</v>
      </c>
      <c r="AK286" s="23" t="s">
        <v>101</v>
      </c>
      <c r="AL286" s="50" t="s">
        <v>69</v>
      </c>
      <c r="AM286" s="50" t="s">
        <v>1149</v>
      </c>
      <c r="AN286" s="50" t="s">
        <v>54</v>
      </c>
      <c r="AO286" s="50"/>
      <c r="AP286" s="50"/>
      <c r="AQ286" s="50"/>
      <c r="AR286" s="50"/>
      <c r="AS286" s="50"/>
      <c r="AT286" s="50"/>
      <c r="AU286" s="50"/>
      <c r="AV286" s="50"/>
      <c r="AW286" s="50"/>
      <c r="AY286" s="50" t="str">
        <f t="shared" si="34"/>
        <v>100% Participation Rate (FS188): The participation rate for MIG students is 100%. ED does not expect to see participation rates below 95%. While a participation rate of 100% is possible, please resubmit data if data are inaccurate.</v>
      </c>
      <c r="AZ286" s="50" t="str">
        <f t="shared" si="35"/>
        <v>Data has been verified as accurate. This subgroup has a small population in the State.</v>
      </c>
      <c r="BA286" s="50"/>
      <c r="BB286" s="50" t="s">
        <v>80</v>
      </c>
      <c r="BC286" s="50" t="s">
        <v>2151</v>
      </c>
      <c r="BD286" s="50"/>
      <c r="BE286" s="50"/>
      <c r="BF286" s="50"/>
      <c r="BG286" s="50" t="s">
        <v>69</v>
      </c>
      <c r="BH286" s="50" t="str">
        <f t="shared" si="38"/>
        <v>100% Participation Rate (FS188): The participation rate for MIG students is 100%. ED does not expect to see participation rates below 95%. While a participation rate of 100% is possible, please resubmit data if data are inaccurate.
ED Note: State indicated that data were correct as reported.</v>
      </c>
      <c r="BI286" s="50" t="s">
        <v>1147</v>
      </c>
      <c r="BJ286" s="50"/>
      <c r="BK286" s="50"/>
      <c r="BL286" s="50"/>
      <c r="BM286" s="50"/>
      <c r="BN286" s="50"/>
      <c r="BO286" s="50"/>
      <c r="BP286" s="50"/>
    </row>
    <row r="287" spans="1:68" s="9" customFormat="1" ht="195">
      <c r="A287" s="13" t="s">
        <v>1150</v>
      </c>
      <c r="B287" s="14" t="s">
        <v>45</v>
      </c>
      <c r="C287" s="14" t="s">
        <v>46</v>
      </c>
      <c r="D287" s="14" t="s">
        <v>47</v>
      </c>
      <c r="E287" s="14" t="s">
        <v>1119</v>
      </c>
      <c r="F287" s="14" t="s">
        <v>1120</v>
      </c>
      <c r="G287" s="17" t="s">
        <v>136</v>
      </c>
      <c r="H287" s="18">
        <v>185</v>
      </c>
      <c r="I287" s="14">
        <v>588</v>
      </c>
      <c r="J287" s="14" t="s">
        <v>73</v>
      </c>
      <c r="K287" s="14" t="s">
        <v>137</v>
      </c>
      <c r="L287" s="14" t="s">
        <v>53</v>
      </c>
      <c r="M287" s="14" t="s">
        <v>54</v>
      </c>
      <c r="N287" s="14"/>
      <c r="O287" s="14"/>
      <c r="P287" s="14" t="s">
        <v>55</v>
      </c>
      <c r="Q287" s="14" t="s">
        <v>56</v>
      </c>
      <c r="R287" s="14" t="s">
        <v>140</v>
      </c>
      <c r="S287" s="14" t="s">
        <v>58</v>
      </c>
      <c r="T287" s="50"/>
      <c r="U287" s="50"/>
      <c r="V287" s="11"/>
      <c r="W287" s="11"/>
      <c r="X287" s="50" t="s">
        <v>1151</v>
      </c>
      <c r="Y287" s="26" t="s">
        <v>1152</v>
      </c>
      <c r="Z287" s="50"/>
      <c r="AA287" s="50"/>
      <c r="AB287" s="50"/>
      <c r="AC287" s="23" t="s">
        <v>54</v>
      </c>
      <c r="AD287" s="23"/>
      <c r="AE287" s="23"/>
      <c r="AF287" s="14" t="s">
        <v>139</v>
      </c>
      <c r="AG287" s="14" t="s">
        <v>133</v>
      </c>
      <c r="AH287" s="14" t="s">
        <v>140</v>
      </c>
      <c r="AI287" s="14" t="s">
        <v>141</v>
      </c>
      <c r="AJ287" s="23" t="s">
        <v>185</v>
      </c>
      <c r="AK287" s="23" t="s">
        <v>101</v>
      </c>
      <c r="AL287" s="44" t="s">
        <v>2154</v>
      </c>
      <c r="AM287" s="50" t="s">
        <v>1151</v>
      </c>
      <c r="AN287" s="50" t="s">
        <v>54</v>
      </c>
      <c r="AO287" s="50"/>
      <c r="AP287" s="50"/>
      <c r="AQ287" s="50"/>
      <c r="AR287" s="50"/>
      <c r="AS287" s="50"/>
      <c r="AT287" s="50"/>
      <c r="AU287" s="50"/>
      <c r="AV287" s="50"/>
      <c r="AW287" s="50"/>
      <c r="AY287" s="50" t="str">
        <f t="shared" si="34"/>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287" s="50" t="str">
        <f t="shared" si="35"/>
        <v>Data has been verified as accurate. As noted, MS has a waiver in place.</v>
      </c>
      <c r="BA287" s="50"/>
      <c r="BB287" s="50" t="s">
        <v>80</v>
      </c>
      <c r="BC287" s="50"/>
      <c r="BD287" s="50"/>
      <c r="BE287" s="50"/>
      <c r="BF287" s="50"/>
      <c r="BG287" s="50" t="s">
        <v>69</v>
      </c>
      <c r="BH287" s="50" t="str">
        <f t="shared" si="38"/>
        <v>1% CWD Alternate Assessment Participation [MATHEMATICS]: Students with Disabilities (IDEA) (CWD) taking the alternate assessment based on alternate achievement standards (ALTPARTALTACH) make up 1.51%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BI287" s="51" t="s">
        <v>1152</v>
      </c>
      <c r="BJ287" s="50"/>
      <c r="BK287" s="50"/>
      <c r="BL287" s="50"/>
      <c r="BM287" s="50"/>
      <c r="BN287" s="50"/>
      <c r="BO287" s="50"/>
      <c r="BP287" s="50"/>
    </row>
    <row r="288" spans="1:68" s="9" customFormat="1" ht="195">
      <c r="A288" s="13" t="s">
        <v>1153</v>
      </c>
      <c r="B288" s="14" t="s">
        <v>45</v>
      </c>
      <c r="C288" s="14" t="s">
        <v>46</v>
      </c>
      <c r="D288" s="14" t="s">
        <v>47</v>
      </c>
      <c r="E288" s="14" t="s">
        <v>1119</v>
      </c>
      <c r="F288" s="14" t="s">
        <v>1120</v>
      </c>
      <c r="G288" s="17" t="s">
        <v>136</v>
      </c>
      <c r="H288" s="18">
        <v>188</v>
      </c>
      <c r="I288" s="14">
        <v>589</v>
      </c>
      <c r="J288" s="14" t="s">
        <v>73</v>
      </c>
      <c r="K288" s="14" t="s">
        <v>137</v>
      </c>
      <c r="L288" s="14" t="s">
        <v>53</v>
      </c>
      <c r="M288" s="14"/>
      <c r="N288" s="14" t="s">
        <v>54</v>
      </c>
      <c r="O288" s="14"/>
      <c r="P288" s="14" t="s">
        <v>55</v>
      </c>
      <c r="Q288" s="14" t="s">
        <v>56</v>
      </c>
      <c r="R288" s="14" t="s">
        <v>140</v>
      </c>
      <c r="S288" s="14" t="s">
        <v>58</v>
      </c>
      <c r="T288" s="50"/>
      <c r="U288" s="50"/>
      <c r="V288" s="11"/>
      <c r="W288" s="11"/>
      <c r="X288" s="50" t="s">
        <v>1155</v>
      </c>
      <c r="Y288" s="26" t="s">
        <v>1152</v>
      </c>
      <c r="Z288" s="50"/>
      <c r="AA288" s="50"/>
      <c r="AB288" s="50"/>
      <c r="AC288" s="23"/>
      <c r="AD288" s="23" t="s">
        <v>54</v>
      </c>
      <c r="AE288" s="23"/>
      <c r="AF288" s="14" t="s">
        <v>139</v>
      </c>
      <c r="AG288" s="14" t="s">
        <v>133</v>
      </c>
      <c r="AH288" s="14" t="s">
        <v>140</v>
      </c>
      <c r="AI288" s="14" t="s">
        <v>141</v>
      </c>
      <c r="AJ288" s="23" t="s">
        <v>185</v>
      </c>
      <c r="AK288" s="23" t="s">
        <v>101</v>
      </c>
      <c r="AL288" s="44" t="s">
        <v>2154</v>
      </c>
      <c r="AM288" s="50" t="s">
        <v>1155</v>
      </c>
      <c r="AN288" s="50" t="s">
        <v>54</v>
      </c>
      <c r="AO288" s="50"/>
      <c r="AP288" s="49"/>
      <c r="AQ288" s="49"/>
      <c r="AR288" s="49"/>
      <c r="AS288" s="49"/>
      <c r="AT288" s="49"/>
      <c r="AU288" s="49"/>
      <c r="AV288" s="49"/>
      <c r="AW288" s="49"/>
      <c r="AY288" s="50" t="str">
        <f t="shared" si="34"/>
        <v>1% CWD Alternate Assessment Participation [READING/LANGUAGE ARTS]: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288" s="50" t="str">
        <f t="shared" si="35"/>
        <v>Data has been verified as accurate. As noted, MS has a waiver in place.</v>
      </c>
      <c r="BA288" s="50"/>
      <c r="BB288" s="50" t="s">
        <v>80</v>
      </c>
      <c r="BC288" s="50"/>
      <c r="BD288" s="50"/>
      <c r="BE288" s="50"/>
      <c r="BF288" s="50"/>
      <c r="BG288" s="50" t="s">
        <v>69</v>
      </c>
      <c r="BH288" s="50" t="str">
        <f t="shared" si="38"/>
        <v>1% CWD Alternate Assessment Participation [READING/LANGUAGE ARTS]: Students with Disabilities (IDEA) (CWD) taking the alternate assessment based on alternate achievement standards (ALTPARTALTACH) make up 1.44%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BI288" s="51" t="s">
        <v>1152</v>
      </c>
      <c r="BJ288" s="50"/>
      <c r="BK288" s="50"/>
      <c r="BL288" s="50"/>
      <c r="BM288" s="50"/>
      <c r="BN288" s="50"/>
      <c r="BO288" s="50"/>
      <c r="BP288" s="50"/>
    </row>
    <row r="289" spans="1:68" s="9" customFormat="1" ht="195">
      <c r="A289" s="13" t="s">
        <v>1156</v>
      </c>
      <c r="B289" s="14" t="s">
        <v>45</v>
      </c>
      <c r="C289" s="14" t="s">
        <v>46</v>
      </c>
      <c r="D289" s="14" t="s">
        <v>47</v>
      </c>
      <c r="E289" s="14" t="s">
        <v>1119</v>
      </c>
      <c r="F289" s="14" t="s">
        <v>1120</v>
      </c>
      <c r="G289" s="17" t="s">
        <v>136</v>
      </c>
      <c r="H289" s="18">
        <v>189</v>
      </c>
      <c r="I289" s="14">
        <v>590</v>
      </c>
      <c r="J289" s="14" t="s">
        <v>73</v>
      </c>
      <c r="K289" s="14" t="s">
        <v>137</v>
      </c>
      <c r="L289" s="14" t="s">
        <v>53</v>
      </c>
      <c r="M289" s="14"/>
      <c r="N289" s="14"/>
      <c r="O289" s="14" t="s">
        <v>54</v>
      </c>
      <c r="P289" s="14" t="s">
        <v>55</v>
      </c>
      <c r="Q289" s="14" t="s">
        <v>56</v>
      </c>
      <c r="R289" s="14" t="s">
        <v>140</v>
      </c>
      <c r="S289" s="14" t="s">
        <v>58</v>
      </c>
      <c r="T289" s="50"/>
      <c r="U289" s="50"/>
      <c r="V289" s="50"/>
      <c r="W289" s="50"/>
      <c r="X289" s="50" t="s">
        <v>1158</v>
      </c>
      <c r="Y289" s="26" t="s">
        <v>1152</v>
      </c>
      <c r="Z289" s="50"/>
      <c r="AA289" s="50"/>
      <c r="AB289" s="50"/>
      <c r="AC289" s="23"/>
      <c r="AD289" s="23"/>
      <c r="AE289" s="23" t="s">
        <v>54</v>
      </c>
      <c r="AF289" s="14" t="s">
        <v>139</v>
      </c>
      <c r="AG289" s="14" t="s">
        <v>133</v>
      </c>
      <c r="AH289" s="14" t="s">
        <v>140</v>
      </c>
      <c r="AI289" s="14" t="s">
        <v>141</v>
      </c>
      <c r="AJ289" s="23" t="s">
        <v>185</v>
      </c>
      <c r="AK289" s="23" t="s">
        <v>101</v>
      </c>
      <c r="AL289" s="50"/>
      <c r="AM289" s="50" t="s">
        <v>1158</v>
      </c>
      <c r="AN289" s="50" t="s">
        <v>54</v>
      </c>
      <c r="AO289" s="50"/>
      <c r="AP289" s="50"/>
      <c r="AQ289" s="50"/>
      <c r="AR289" s="50"/>
      <c r="AS289" s="50"/>
      <c r="AT289" s="50"/>
      <c r="AU289" s="50"/>
      <c r="AV289" s="50"/>
      <c r="AW289" s="50"/>
      <c r="AY289" s="50" t="str">
        <f t="shared" si="34"/>
        <v>1% CWD Alternate Assessment Participation [SCIENCE]: Students with Disabilities (IDEA) (CWD) taking the alternate assessment based on alternate achievement standards (ALTPARTALTACH) make up 1.39%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289" s="50" t="str">
        <f t="shared" si="35"/>
        <v>Data has been verified as accurate. As noted, MS has a waiver in place.</v>
      </c>
      <c r="BA289" s="50"/>
      <c r="BB289" s="50" t="s">
        <v>80</v>
      </c>
      <c r="BC289" s="50" t="s">
        <v>2148</v>
      </c>
      <c r="BD289" s="50"/>
      <c r="BE289" s="50"/>
      <c r="BF289" s="50"/>
      <c r="BG289" s="50" t="s">
        <v>69</v>
      </c>
      <c r="BH289" s="50" t="str">
        <f t="shared" si="38"/>
        <v>1% CWD Alternate Assessment Participation [SCIENCE]: Students with Disabilities (IDEA) (CWD) taking the alternate assessment based on alternate achievement standards (ALTPARTALTACH) make up 1.39%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BI289" s="50" t="s">
        <v>1152</v>
      </c>
      <c r="BJ289" s="50"/>
      <c r="BK289" s="50"/>
      <c r="BL289" s="50"/>
      <c r="BM289" s="50"/>
      <c r="BN289" s="50"/>
      <c r="BO289" s="50"/>
      <c r="BP289" s="50"/>
    </row>
    <row r="290" spans="1:68" s="9" customFormat="1" ht="75">
      <c r="A290" s="13" t="s">
        <v>1160</v>
      </c>
      <c r="B290" s="14" t="s">
        <v>45</v>
      </c>
      <c r="C290" s="14" t="s">
        <v>46</v>
      </c>
      <c r="D290" s="14" t="s">
        <v>47</v>
      </c>
      <c r="E290" s="14" t="s">
        <v>1161</v>
      </c>
      <c r="F290" s="14" t="s">
        <v>1162</v>
      </c>
      <c r="G290" s="13" t="s">
        <v>72</v>
      </c>
      <c r="H290" s="14">
        <v>179</v>
      </c>
      <c r="I290" s="14">
        <v>585</v>
      </c>
      <c r="J290" s="14" t="s">
        <v>73</v>
      </c>
      <c r="K290" s="14" t="s">
        <v>74</v>
      </c>
      <c r="L290" s="14" t="s">
        <v>75</v>
      </c>
      <c r="M290" s="14"/>
      <c r="N290" s="14"/>
      <c r="O290" s="14"/>
      <c r="P290" s="14"/>
      <c r="Q290" s="14"/>
      <c r="R290" s="14"/>
      <c r="S290" s="14"/>
      <c r="T290" s="49"/>
      <c r="U290" s="49"/>
      <c r="V290" s="49"/>
      <c r="W290" s="49"/>
      <c r="X290" s="49"/>
      <c r="Y290" s="26" t="s">
        <v>64</v>
      </c>
      <c r="Z290" s="49"/>
      <c r="AA290" s="49"/>
      <c r="AB290" s="49"/>
      <c r="AC290" s="14"/>
      <c r="AD290" s="14"/>
      <c r="AE290" s="14" t="s">
        <v>54</v>
      </c>
      <c r="AF290" s="14" t="s">
        <v>53</v>
      </c>
      <c r="AG290" s="14" t="s">
        <v>486</v>
      </c>
      <c r="AH290" s="14" t="s">
        <v>478</v>
      </c>
      <c r="AI290" s="14"/>
      <c r="AJ290" s="14" t="s">
        <v>61</v>
      </c>
      <c r="AK290" s="14" t="s">
        <v>78</v>
      </c>
      <c r="AL290" s="49"/>
      <c r="AM290" s="50" t="s">
        <v>1163</v>
      </c>
      <c r="AN290" s="50"/>
      <c r="AO290" s="50"/>
      <c r="AP290" s="50"/>
      <c r="AQ290" s="50"/>
      <c r="AR290" s="50"/>
      <c r="AS290" s="50"/>
      <c r="AT290" s="50"/>
      <c r="AU290" s="50"/>
      <c r="AV290" s="50"/>
      <c r="AW290" s="50"/>
      <c r="AY290" s="50" t="str">
        <f t="shared" si="34"/>
        <v>Missing Data (FS 179): Achievement data were not reported for REGASSWACC, REGASSWOACC [PERF LEVELS 1-4] for GRADES 5 and 8 and for REGASSWACC [PERF LEVELS 3, 4] for GRADE HS. Zeroes were reported for these combinations.</v>
      </c>
      <c r="AZ290" s="50" t="str">
        <f t="shared" si="35"/>
        <v/>
      </c>
      <c r="BA290" s="50"/>
      <c r="BB290" s="50" t="s">
        <v>80</v>
      </c>
      <c r="BC290" s="50" t="s">
        <v>58</v>
      </c>
      <c r="BD290" s="50" t="s">
        <v>2146</v>
      </c>
      <c r="BE290" s="50" t="s">
        <v>82</v>
      </c>
      <c r="BF290" s="50" t="s">
        <v>82</v>
      </c>
      <c r="BG290" s="50"/>
      <c r="BH290" s="50" t="str">
        <f t="shared" si="38"/>
        <v>Missing Data (FS 179): Achievement data were not reported for REGASSWACC, REGASSWOACC [PERF LEVELS 1-4] for GRADES 5 and 8 and for REGASSWACC [PERF LEVELS 3, 4] for GRADE HS. Zeroes were reported for these combinations.</v>
      </c>
      <c r="BI290" s="50"/>
      <c r="BJ290" s="50"/>
      <c r="BK290" s="50"/>
      <c r="BL290" s="50"/>
      <c r="BM290" s="50"/>
      <c r="BN290" s="50"/>
      <c r="BO290" s="50"/>
      <c r="BP290" s="50"/>
    </row>
    <row r="291" spans="1:68" s="9" customFormat="1" ht="60">
      <c r="A291" s="13" t="s">
        <v>1164</v>
      </c>
      <c r="B291" s="14" t="s">
        <v>45</v>
      </c>
      <c r="C291" s="14" t="s">
        <v>46</v>
      </c>
      <c r="D291" s="14" t="s">
        <v>47</v>
      </c>
      <c r="E291" s="14" t="s">
        <v>1161</v>
      </c>
      <c r="F291" s="14" t="s">
        <v>1162</v>
      </c>
      <c r="G291" s="13" t="s">
        <v>95</v>
      </c>
      <c r="H291" s="16">
        <v>179</v>
      </c>
      <c r="I291" s="14">
        <v>585</v>
      </c>
      <c r="J291" s="14" t="s">
        <v>73</v>
      </c>
      <c r="K291" s="14" t="s">
        <v>98</v>
      </c>
      <c r="L291" s="14" t="s">
        <v>53</v>
      </c>
      <c r="M291" s="14"/>
      <c r="N291" s="14"/>
      <c r="O291" s="14" t="s">
        <v>54</v>
      </c>
      <c r="P291" s="14" t="s">
        <v>55</v>
      </c>
      <c r="Q291" s="14" t="s">
        <v>1165</v>
      </c>
      <c r="R291" s="14" t="s">
        <v>478</v>
      </c>
      <c r="S291" s="14" t="s">
        <v>58</v>
      </c>
      <c r="T291" s="50"/>
      <c r="U291" s="50"/>
      <c r="V291" s="50"/>
      <c r="W291" s="50"/>
      <c r="X291" s="50" t="s">
        <v>1166</v>
      </c>
      <c r="Y291" s="26" t="s">
        <v>1167</v>
      </c>
      <c r="Z291" s="50"/>
      <c r="AA291" s="50"/>
      <c r="AB291" s="50"/>
      <c r="AC291" s="23"/>
      <c r="AD291" s="23"/>
      <c r="AE291" s="23" t="s">
        <v>54</v>
      </c>
      <c r="AF291" s="23" t="s">
        <v>55</v>
      </c>
      <c r="AG291" s="23" t="s">
        <v>1168</v>
      </c>
      <c r="AH291" s="23" t="s">
        <v>478</v>
      </c>
      <c r="AI291" s="23"/>
      <c r="AJ291" s="23" t="s">
        <v>61</v>
      </c>
      <c r="AK291" s="23" t="s">
        <v>101</v>
      </c>
      <c r="AL291" s="50"/>
      <c r="AM291" s="50" t="s">
        <v>1166</v>
      </c>
      <c r="AN291" s="50" t="s">
        <v>2183</v>
      </c>
      <c r="AO291" s="50"/>
      <c r="AP291" s="50"/>
      <c r="AQ291" s="50"/>
      <c r="AR291" s="50"/>
      <c r="AS291" s="50"/>
      <c r="AT291" s="50"/>
      <c r="AU291" s="50"/>
      <c r="AV291" s="50"/>
      <c r="AW291" s="50"/>
      <c r="AY291" s="50" t="str">
        <f t="shared" si="34"/>
        <v>Missing Data (179): Achievement data for students in all subgroups for a(n) REGASSWACC, REGASSWOACC Assessment Type was not reported for GRADES 5, 8 at the SEA, LEA, and School levels. Please submit data.</v>
      </c>
      <c r="AZ291" s="50" t="str">
        <f t="shared" si="35"/>
        <v>The 17-18 Science Assessment was a field test assignment and did not generate student Performance Level Data and proficiency rates were not available.</v>
      </c>
      <c r="BA291" s="50"/>
      <c r="BB291" s="50" t="s">
        <v>80</v>
      </c>
      <c r="BC291" s="50" t="s">
        <v>2148</v>
      </c>
      <c r="BD291" s="50"/>
      <c r="BE291" s="50"/>
      <c r="BF291" s="50"/>
      <c r="BG291" s="50" t="s">
        <v>58</v>
      </c>
      <c r="BH291" s="50" t="str">
        <f t="shared" si="38"/>
        <v>Missing Data (179): Achievement data for students in all subgroups for a(n) REGASSWACC, REGASSWOACC Assessment Type was not reported for GRADES 5, 8 at the SEA, LEA, and School levels. Please submit data.</v>
      </c>
      <c r="BI291" s="50" t="s">
        <v>1167</v>
      </c>
      <c r="BJ291" s="50"/>
      <c r="BK291" s="50"/>
      <c r="BL291" s="50"/>
      <c r="BM291" s="50"/>
      <c r="BN291" s="50"/>
      <c r="BO291" s="50"/>
      <c r="BP291" s="50"/>
    </row>
    <row r="292" spans="1:68" s="9" customFormat="1" ht="75">
      <c r="A292" s="13" t="s">
        <v>1169</v>
      </c>
      <c r="B292" s="14" t="s">
        <v>45</v>
      </c>
      <c r="C292" s="14" t="s">
        <v>46</v>
      </c>
      <c r="D292" s="14" t="s">
        <v>47</v>
      </c>
      <c r="E292" s="14" t="s">
        <v>1161</v>
      </c>
      <c r="F292" s="14" t="s">
        <v>1162</v>
      </c>
      <c r="G292" s="13" t="s">
        <v>95</v>
      </c>
      <c r="H292" s="16">
        <v>179</v>
      </c>
      <c r="I292" s="14">
        <v>585</v>
      </c>
      <c r="J292" s="14" t="s">
        <v>73</v>
      </c>
      <c r="K292" s="14" t="s">
        <v>98</v>
      </c>
      <c r="L292" s="14" t="s">
        <v>53</v>
      </c>
      <c r="M292" s="14"/>
      <c r="N292" s="14"/>
      <c r="O292" s="14"/>
      <c r="P292" s="14"/>
      <c r="Q292" s="14"/>
      <c r="R292" s="14"/>
      <c r="S292" s="14"/>
      <c r="T292" s="50"/>
      <c r="U292" s="50"/>
      <c r="V292" s="11"/>
      <c r="W292" s="11"/>
      <c r="X292" s="50"/>
      <c r="Y292" s="26" t="s">
        <v>64</v>
      </c>
      <c r="Z292" s="50"/>
      <c r="AA292" s="50"/>
      <c r="AB292" s="50"/>
      <c r="AC292" s="23"/>
      <c r="AD292" s="23"/>
      <c r="AE292" s="23" t="s">
        <v>54</v>
      </c>
      <c r="AF292" s="14" t="s">
        <v>384</v>
      </c>
      <c r="AG292" s="14" t="s">
        <v>1170</v>
      </c>
      <c r="AH292" s="14" t="s">
        <v>782</v>
      </c>
      <c r="AI292" s="14"/>
      <c r="AJ292" s="23" t="s">
        <v>61</v>
      </c>
      <c r="AK292" s="23" t="s">
        <v>78</v>
      </c>
      <c r="AL292" s="50"/>
      <c r="AM292" s="50" t="s">
        <v>1171</v>
      </c>
      <c r="AN292" s="50"/>
      <c r="AO292" s="50"/>
      <c r="AP292" s="50"/>
      <c r="AQ292" s="50"/>
      <c r="AR292" s="50"/>
      <c r="AS292" s="50"/>
      <c r="AT292" s="50"/>
      <c r="AU292" s="50"/>
      <c r="AV292" s="50"/>
      <c r="AW292" s="50"/>
      <c r="AY292" s="50" t="str">
        <f t="shared" si="34"/>
        <v>Missing Data (179): Achievement data for students in in the MIG subgroup for a(n) ALL, ALTASSALTACH Assessment Type was not reported for GRADES ALL, 5, 8, HS at the SEA, LEA, and School levels. Please submit data.</v>
      </c>
      <c r="AZ292" s="50" t="str">
        <f t="shared" si="35"/>
        <v/>
      </c>
      <c r="BA292" s="50"/>
      <c r="BB292" s="50" t="s">
        <v>80</v>
      </c>
      <c r="BC292" s="50" t="s">
        <v>2148</v>
      </c>
      <c r="BD292" s="50"/>
      <c r="BE292" s="50" t="s">
        <v>82</v>
      </c>
      <c r="BF292" s="50" t="s">
        <v>82</v>
      </c>
      <c r="BG292" s="50"/>
      <c r="BH292" s="50" t="str">
        <f t="shared" si="38"/>
        <v>Missing Data (179): Achievement data for students in in the MIG subgroup for a(n) ALL, ALTASSALTACH Assessment Type was not reported for GRADES ALL, 5, 8, HS at the SEA, LEA, and School levels. Please submit data.</v>
      </c>
      <c r="BI292" s="50"/>
      <c r="BJ292" s="50"/>
      <c r="BK292" s="50"/>
      <c r="BL292" s="50"/>
      <c r="BM292" s="50"/>
      <c r="BN292" s="50"/>
      <c r="BO292" s="50"/>
      <c r="BP292" s="50"/>
    </row>
    <row r="293" spans="1:68" s="9" customFormat="1" ht="270">
      <c r="A293" s="13" t="s">
        <v>1172</v>
      </c>
      <c r="B293" s="14" t="s">
        <v>45</v>
      </c>
      <c r="C293" s="14" t="s">
        <v>46</v>
      </c>
      <c r="D293" s="14" t="s">
        <v>47</v>
      </c>
      <c r="E293" s="14" t="s">
        <v>1161</v>
      </c>
      <c r="F293" s="14" t="s">
        <v>1162</v>
      </c>
      <c r="G293" s="13" t="s">
        <v>104</v>
      </c>
      <c r="H293" s="14" t="s">
        <v>157</v>
      </c>
      <c r="I293" s="14" t="s">
        <v>158</v>
      </c>
      <c r="J293" s="14" t="s">
        <v>73</v>
      </c>
      <c r="K293" s="14" t="s">
        <v>107</v>
      </c>
      <c r="L293" s="14" t="s">
        <v>53</v>
      </c>
      <c r="M293" s="14" t="s">
        <v>54</v>
      </c>
      <c r="N293" s="14" t="s">
        <v>54</v>
      </c>
      <c r="O293" s="14" t="s">
        <v>54</v>
      </c>
      <c r="P293" s="14" t="s">
        <v>108</v>
      </c>
      <c r="Q293" s="14" t="s">
        <v>108</v>
      </c>
      <c r="R293" s="14" t="s">
        <v>108</v>
      </c>
      <c r="S293" s="14" t="s">
        <v>108</v>
      </c>
      <c r="T293" s="50"/>
      <c r="U293" s="50"/>
      <c r="V293" s="50"/>
      <c r="W293" s="50"/>
      <c r="X293" s="50" t="s">
        <v>159</v>
      </c>
      <c r="Y293" s="26" t="s">
        <v>1173</v>
      </c>
      <c r="Z293" s="50"/>
      <c r="AA293" s="50"/>
      <c r="AB293" s="50"/>
      <c r="AC293" s="23" t="s">
        <v>54</v>
      </c>
      <c r="AD293" s="23" t="s">
        <v>54</v>
      </c>
      <c r="AE293" s="23" t="s">
        <v>54</v>
      </c>
      <c r="AF293" s="14" t="s">
        <v>108</v>
      </c>
      <c r="AG293" s="14" t="s">
        <v>108</v>
      </c>
      <c r="AH293" s="14" t="s">
        <v>108</v>
      </c>
      <c r="AI293" s="14" t="s">
        <v>108</v>
      </c>
      <c r="AJ293" s="23" t="s">
        <v>61</v>
      </c>
      <c r="AK293" s="23" t="s">
        <v>101</v>
      </c>
      <c r="AL293" s="50"/>
      <c r="AM293" s="50" t="s">
        <v>161</v>
      </c>
      <c r="AN293" s="50" t="s">
        <v>54</v>
      </c>
      <c r="AO293" s="50"/>
      <c r="AP293" s="50"/>
      <c r="AQ293" s="50"/>
      <c r="AR293" s="50"/>
      <c r="AS293" s="50"/>
      <c r="AT293" s="50"/>
      <c r="AU293" s="50"/>
      <c r="AV293" s="50"/>
      <c r="AW293" s="50"/>
      <c r="AY293" s="50" t="str">
        <f t="shared" si="34"/>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293" s="50" t="str">
        <f t="shared" si="35"/>
        <v>For 16-17 Proficiency rates for 175 and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DESE agreed with the recommendation and will not use the data for state accountability purposes or report it on the website.                                                    
The 17-18 Science Assessment was a field test assignment and did not generate student Performance Level Data and proficiency rates were not available.</v>
      </c>
      <c r="BA293" s="50"/>
      <c r="BB293" s="50" t="s">
        <v>80</v>
      </c>
      <c r="BC293" s="50"/>
      <c r="BD293" s="50"/>
      <c r="BE293" s="50" t="s">
        <v>112</v>
      </c>
      <c r="BF293" s="50"/>
      <c r="BG293" s="50" t="s">
        <v>58</v>
      </c>
      <c r="BH293" s="50" t="str">
        <f t="shared" si="38"/>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BI293" s="50" t="s">
        <v>1173</v>
      </c>
      <c r="BJ293" s="50"/>
      <c r="BK293" s="50"/>
      <c r="BL293" s="50"/>
      <c r="BM293" s="50"/>
      <c r="BN293" s="50"/>
      <c r="BO293" s="50"/>
      <c r="BP293" s="50"/>
    </row>
    <row r="294" spans="1:68" s="9" customFormat="1" ht="270">
      <c r="A294" s="13" t="s">
        <v>1175</v>
      </c>
      <c r="B294" s="14" t="s">
        <v>45</v>
      </c>
      <c r="C294" s="14" t="s">
        <v>46</v>
      </c>
      <c r="D294" s="14" t="s">
        <v>47</v>
      </c>
      <c r="E294" s="14" t="s">
        <v>1161</v>
      </c>
      <c r="F294" s="14" t="s">
        <v>1162</v>
      </c>
      <c r="G294" s="13" t="s">
        <v>118</v>
      </c>
      <c r="H294" s="14" t="s">
        <v>96</v>
      </c>
      <c r="I294" s="14" t="s">
        <v>97</v>
      </c>
      <c r="J294" s="14" t="s">
        <v>73</v>
      </c>
      <c r="K294" s="14" t="s">
        <v>121</v>
      </c>
      <c r="L294" s="14" t="s">
        <v>53</v>
      </c>
      <c r="M294" s="14" t="s">
        <v>54</v>
      </c>
      <c r="N294" s="14" t="s">
        <v>54</v>
      </c>
      <c r="O294" s="14" t="s">
        <v>54</v>
      </c>
      <c r="P294" s="14" t="s">
        <v>108</v>
      </c>
      <c r="Q294" s="14" t="s">
        <v>108</v>
      </c>
      <c r="R294" s="14" t="s">
        <v>108</v>
      </c>
      <c r="S294" s="14" t="s">
        <v>108</v>
      </c>
      <c r="T294" s="50"/>
      <c r="U294" s="50"/>
      <c r="V294" s="11"/>
      <c r="W294" s="11"/>
      <c r="X294" s="50" t="s">
        <v>122</v>
      </c>
      <c r="Y294" s="26" t="s">
        <v>1176</v>
      </c>
      <c r="Z294" s="50"/>
      <c r="AA294" s="50"/>
      <c r="AB294" s="50"/>
      <c r="AC294" s="23" t="s">
        <v>54</v>
      </c>
      <c r="AD294" s="23" t="s">
        <v>54</v>
      </c>
      <c r="AE294" s="23" t="s">
        <v>54</v>
      </c>
      <c r="AF294" s="14" t="s">
        <v>108</v>
      </c>
      <c r="AG294" s="14" t="s">
        <v>108</v>
      </c>
      <c r="AH294" s="14" t="s">
        <v>108</v>
      </c>
      <c r="AI294" s="14" t="s">
        <v>108</v>
      </c>
      <c r="AJ294" s="23" t="s">
        <v>61</v>
      </c>
      <c r="AK294" s="23" t="s">
        <v>101</v>
      </c>
      <c r="AL294" s="50"/>
      <c r="AM294" s="50" t="s">
        <v>124</v>
      </c>
      <c r="AN294" s="50" t="s">
        <v>54</v>
      </c>
      <c r="AO294" s="50"/>
      <c r="AP294" s="50"/>
      <c r="AQ294" s="50"/>
      <c r="AR294" s="50"/>
      <c r="AS294" s="50"/>
      <c r="AT294" s="50"/>
      <c r="AU294" s="50"/>
      <c r="AV294" s="50"/>
      <c r="AW294" s="50"/>
      <c r="AY294" s="50" t="str">
        <f t="shared" si="34"/>
        <v>A year to year proficiency rate change of more than 15% was identified for at least one subgroup, assessment type, or grade. Please review the CDQR Year to Year tab. Please resubmit SY 2017-18 data or submit a data note to explain why these data are accurate.</v>
      </c>
      <c r="AZ294" s="50" t="str">
        <f t="shared" si="35"/>
        <v>For 16-17 proficiency rates for 175 and 178 were not reported for the High School Assessments. The TAC concluded that there were year-to-year comparability issues in Algebra I and English II.  The TAC did not express concern about any other EOCs.  This issue did not impact the grade level assessments.  After additional review, the TAC recommended that the 2017 Algebra I and English II data not be reported.  
DESE agreed with the recommendation and will not use the data for state accountability purposes or report it on the website. The 17-18 Science Assessment was a field test assignment and did not generate student Performance Level Data and proficiency rates were not available.</v>
      </c>
      <c r="BA294" s="50"/>
      <c r="BB294" s="50" t="s">
        <v>80</v>
      </c>
      <c r="BC294" s="50"/>
      <c r="BD294" s="50"/>
      <c r="BE294" s="50" t="s">
        <v>112</v>
      </c>
      <c r="BF294" s="50"/>
      <c r="BG294" s="50" t="s">
        <v>58</v>
      </c>
      <c r="BH294" s="50" t="str">
        <f t="shared" si="38"/>
        <v>A year to year proficiency rate change of more than 15% was identified for at least one subgroup, assessment type, or grade. Please review the CDQR Year to Year tab. Please resubmit SY 2017-18 data or submit a data note to explain why these data are accurate.</v>
      </c>
      <c r="BI294" s="50" t="s">
        <v>1176</v>
      </c>
      <c r="BJ294" s="50"/>
      <c r="BK294" s="50"/>
      <c r="BL294" s="50"/>
      <c r="BM294" s="50"/>
      <c r="BN294" s="50"/>
      <c r="BO294" s="50"/>
      <c r="BP294" s="50"/>
    </row>
    <row r="295" spans="1:68" s="9" customFormat="1" ht="220.5">
      <c r="A295" s="13" t="s">
        <v>1178</v>
      </c>
      <c r="B295" s="14" t="s">
        <v>45</v>
      </c>
      <c r="C295" s="14" t="s">
        <v>46</v>
      </c>
      <c r="D295" s="14" t="s">
        <v>47</v>
      </c>
      <c r="E295" s="14" t="s">
        <v>1161</v>
      </c>
      <c r="F295" s="14" t="s">
        <v>1162</v>
      </c>
      <c r="G295" s="13" t="s">
        <v>127</v>
      </c>
      <c r="H295" s="14" t="s">
        <v>380</v>
      </c>
      <c r="I295" s="14" t="s">
        <v>381</v>
      </c>
      <c r="J295" s="14" t="s">
        <v>51</v>
      </c>
      <c r="K295" s="14" t="s">
        <v>130</v>
      </c>
      <c r="L295" s="14" t="s">
        <v>53</v>
      </c>
      <c r="M295" s="14"/>
      <c r="N295" s="14"/>
      <c r="O295" s="14" t="s">
        <v>54</v>
      </c>
      <c r="P295" s="14" t="s">
        <v>1179</v>
      </c>
      <c r="Q295" s="14" t="s">
        <v>671</v>
      </c>
      <c r="R295" s="14" t="s">
        <v>333</v>
      </c>
      <c r="S295" s="14" t="s">
        <v>58</v>
      </c>
      <c r="T295" s="50"/>
      <c r="U295" s="50"/>
      <c r="V295" s="11"/>
      <c r="W295" s="11"/>
      <c r="X295" s="50" t="s">
        <v>1180</v>
      </c>
      <c r="Y295" s="26" t="s">
        <v>1167</v>
      </c>
      <c r="Z295" s="50"/>
      <c r="AA295" s="50"/>
      <c r="AB295" s="50"/>
      <c r="AC295" s="23"/>
      <c r="AD295" s="23"/>
      <c r="AE295" s="14" t="s">
        <v>54</v>
      </c>
      <c r="AF295" s="14" t="s">
        <v>1179</v>
      </c>
      <c r="AG295" s="14" t="s">
        <v>671</v>
      </c>
      <c r="AH295" s="14" t="s">
        <v>335</v>
      </c>
      <c r="AI295" s="23"/>
      <c r="AJ295" s="23" t="s">
        <v>61</v>
      </c>
      <c r="AK295" s="23" t="s">
        <v>101</v>
      </c>
      <c r="AL295" s="50"/>
      <c r="AM295" s="50" t="s">
        <v>1181</v>
      </c>
      <c r="AN295" s="50"/>
      <c r="AO295" s="50"/>
      <c r="AP295" s="49"/>
      <c r="AQ295" s="49"/>
      <c r="AR295" s="49"/>
      <c r="AS295" s="49"/>
      <c r="AT295" s="49"/>
      <c r="AU295" s="49"/>
      <c r="AV295" s="49"/>
      <c r="AW295" s="49"/>
      <c r="AY295" s="50" t="str">
        <f t="shared" si="34"/>
        <v>Across file comparison: The SEA number of students in the ALL, CWD, ECODIS, F, FCS, HOM, LEP, M, MAN, MAP, MB, MHL, MIG, MILCNCTD, MM, MW subgroups who took an assessment and received a valid score for GRADES ALL, HS and ALL, REGASSWACC, REGASSWOACC assessment types does not equal the number of students who participated in the assessment. The Grand Total discrepancy is 203915 students, or 98.81%, and the total discrepancy across GRADE HS is 67822 students, or -98.53%.
Similar discrepancies exist at the LEA and School levels. Please revise data and resubmit or explain in a data note why these data are accurate.</v>
      </c>
      <c r="AZ295" s="50" t="str">
        <f t="shared" si="35"/>
        <v>The 17-18 Science Assessment was a field test assignment and did not generate student Performance Level Data and proficiency rates were not available.</v>
      </c>
      <c r="BA295" s="50"/>
      <c r="BB295" s="50" t="s">
        <v>80</v>
      </c>
      <c r="BC295" s="50" t="s">
        <v>2148</v>
      </c>
      <c r="BD295" s="50"/>
      <c r="BE295" s="50"/>
      <c r="BF295" s="50"/>
      <c r="BG295" s="50" t="s">
        <v>58</v>
      </c>
      <c r="BH295" s="50" t="str">
        <f t="shared" si="38"/>
        <v>Across file comparison: The SEA number of students in the ALL, CWD, ECODIS, F, FCS, HOM, LEP, M, MAN, MAP, MB, MHL, MIG, MILCNCTD, MM, MW subgroups who took an assessment and received a valid score for GRADES ALL, HS and ALL, REGASSWACC, REGASSWOACC assessment types does not equal the number of students who participated in the assessment. The Grand Total discrepancy is 203915 students, or 98.81%, and the total discrepancy across GRADE HS is 67822 students, or -98.53%.
Similar discrepancies exist at the LEA and School levels. Please revise data and resubmit or explain in a data note why these data are accurate.</v>
      </c>
      <c r="BI295" s="50" t="s">
        <v>1167</v>
      </c>
      <c r="BJ295" s="50"/>
      <c r="BK295" s="50"/>
      <c r="BL295" s="50"/>
      <c r="BM295" s="50"/>
      <c r="BN295" s="50"/>
      <c r="BO295" s="50"/>
      <c r="BP295" s="50"/>
    </row>
    <row r="296" spans="1:68" s="9" customFormat="1" ht="220.5">
      <c r="A296" s="13" t="s">
        <v>1182</v>
      </c>
      <c r="B296" s="14" t="s">
        <v>45</v>
      </c>
      <c r="C296" s="14" t="s">
        <v>46</v>
      </c>
      <c r="D296" s="14" t="s">
        <v>47</v>
      </c>
      <c r="E296" s="14" t="s">
        <v>1161</v>
      </c>
      <c r="F296" s="14" t="s">
        <v>1162</v>
      </c>
      <c r="G296" s="13" t="s">
        <v>127</v>
      </c>
      <c r="H296" s="14" t="s">
        <v>380</v>
      </c>
      <c r="I296" s="14" t="s">
        <v>381</v>
      </c>
      <c r="J296" s="14" t="s">
        <v>51</v>
      </c>
      <c r="K296" s="14" t="s">
        <v>130</v>
      </c>
      <c r="L296" s="14" t="s">
        <v>53</v>
      </c>
      <c r="M296" s="14"/>
      <c r="N296" s="14"/>
      <c r="O296" s="14"/>
      <c r="P296" s="14"/>
      <c r="Q296" s="14"/>
      <c r="R296" s="14"/>
      <c r="S296" s="14"/>
      <c r="T296" s="50"/>
      <c r="U296" s="50"/>
      <c r="V296" s="11"/>
      <c r="W296" s="11"/>
      <c r="X296" s="50"/>
      <c r="Y296" s="26" t="s">
        <v>64</v>
      </c>
      <c r="Z296" s="50"/>
      <c r="AA296" s="50"/>
      <c r="AB296" s="50"/>
      <c r="AC296" s="23"/>
      <c r="AD296" s="23"/>
      <c r="AE296" s="14" t="s">
        <v>54</v>
      </c>
      <c r="AF296" s="14" t="s">
        <v>1179</v>
      </c>
      <c r="AG296" s="14" t="s">
        <v>1168</v>
      </c>
      <c r="AH296" s="14" t="s">
        <v>133</v>
      </c>
      <c r="AI296" s="23"/>
      <c r="AJ296" s="23" t="s">
        <v>61</v>
      </c>
      <c r="AK296" s="23" t="s">
        <v>78</v>
      </c>
      <c r="AL296" s="50"/>
      <c r="AM296" s="50" t="s">
        <v>1183</v>
      </c>
      <c r="AN296" s="50"/>
      <c r="AO296" s="50"/>
      <c r="AP296" s="49"/>
      <c r="AQ296" s="49"/>
      <c r="AR296" s="49"/>
      <c r="AS296" s="49"/>
      <c r="AT296" s="49"/>
      <c r="AU296" s="49"/>
      <c r="AV296" s="49"/>
      <c r="AW296" s="49"/>
      <c r="AY296" s="50" t="str">
        <f t="shared" si="34"/>
        <v>Across file comparison: The SEA number of students in the ALL, CWD, ECODIS, F, FCS, HOM, LEP, M, MAN, MAP, MB, MHL, MIG, MILCNCTD, MM, MW subgroups who took an assessment and received a valid score for GRADES 5, 8 and ALL assessment types does not equal the number of students who participated in the assessment. The total discrepancy across GRADE 5 is 69864 students, or -98.99%, and the total discrepancy across GRADE 8 is 66229 students, or -98.91%.
Similar discrepancies exist at the LEA and School levels. Please revise data and resubmit or explain in a data note why these data are accurate.</v>
      </c>
      <c r="AZ296" s="50" t="str">
        <f t="shared" si="35"/>
        <v/>
      </c>
      <c r="BA296" s="50"/>
      <c r="BB296" s="50" t="s">
        <v>80</v>
      </c>
      <c r="BC296" s="50" t="s">
        <v>2148</v>
      </c>
      <c r="BD296" s="50"/>
      <c r="BE296" s="50" t="s">
        <v>82</v>
      </c>
      <c r="BF296" s="50" t="s">
        <v>82</v>
      </c>
      <c r="BG296" s="50"/>
      <c r="BH296" s="50" t="str">
        <f t="shared" si="38"/>
        <v>Across file comparison: The SEA number of students in the ALL, CWD, ECODIS, F, FCS, HOM, LEP, M, MAN, MAP, MB, MHL, MIG, MILCNCTD, MM, MW subgroups who took an assessment and received a valid score for GRADES 5, 8 and ALL assessment types does not equal the number of students who participated in the assessment. The total discrepancy across GRADE 5 is 69864 students, or -98.99%, and the total discrepancy across GRADE 8 is 66229 students, or -98.91%.
Similar discrepancies exist at the LEA and School levels. Please revise data and resubmit or explain in a data note why these data are accurate.</v>
      </c>
      <c r="BI296" s="50"/>
      <c r="BJ296" s="50"/>
      <c r="BK296" s="50"/>
      <c r="BL296" s="50"/>
      <c r="BM296" s="50"/>
      <c r="BN296" s="50"/>
      <c r="BO296" s="50"/>
      <c r="BP296" s="50"/>
    </row>
    <row r="297" spans="1:68" s="9" customFormat="1" ht="165" hidden="1">
      <c r="A297" s="13" t="s">
        <v>1184</v>
      </c>
      <c r="B297" s="14" t="s">
        <v>45</v>
      </c>
      <c r="C297" s="14" t="s">
        <v>46</v>
      </c>
      <c r="D297" s="14" t="s">
        <v>47</v>
      </c>
      <c r="E297" s="14" t="s">
        <v>1161</v>
      </c>
      <c r="F297" s="14" t="s">
        <v>1162</v>
      </c>
      <c r="G297" s="14" t="s">
        <v>172</v>
      </c>
      <c r="H297" s="14" t="s">
        <v>91</v>
      </c>
      <c r="I297" s="14" t="s">
        <v>92</v>
      </c>
      <c r="J297" s="14" t="s">
        <v>73</v>
      </c>
      <c r="K297" s="14" t="s">
        <v>173</v>
      </c>
      <c r="L297" s="14" t="s">
        <v>53</v>
      </c>
      <c r="M297" s="14" t="s">
        <v>54</v>
      </c>
      <c r="N297" s="14" t="s">
        <v>54</v>
      </c>
      <c r="O297" s="14"/>
      <c r="P297" s="14" t="s">
        <v>1185</v>
      </c>
      <c r="Q297" s="14" t="s">
        <v>76</v>
      </c>
      <c r="R297" s="14" t="s">
        <v>133</v>
      </c>
      <c r="S297" s="14" t="s">
        <v>58</v>
      </c>
      <c r="T297" s="50"/>
      <c r="U297" s="50"/>
      <c r="V297" s="11"/>
      <c r="W297" s="11"/>
      <c r="X297" s="50" t="s">
        <v>1186</v>
      </c>
      <c r="Y297" s="26" t="s">
        <v>1187</v>
      </c>
      <c r="Z297" s="50"/>
      <c r="AA297" s="50"/>
      <c r="AB297" s="50"/>
      <c r="AC297" s="23"/>
      <c r="AD297" s="23"/>
      <c r="AE297" s="23"/>
      <c r="AF297" s="23"/>
      <c r="AG297" s="23"/>
      <c r="AH297" s="23"/>
      <c r="AI297" s="23"/>
      <c r="AJ297" s="23" t="s">
        <v>61</v>
      </c>
      <c r="AK297" s="23" t="s">
        <v>62</v>
      </c>
      <c r="AL297" s="50"/>
      <c r="AM297" s="50"/>
      <c r="AN297" s="50" t="s">
        <v>2145</v>
      </c>
      <c r="AO297" s="50"/>
      <c r="AP297" s="50"/>
      <c r="AQ297" s="50"/>
      <c r="AR297" s="50"/>
      <c r="AS297" s="50"/>
      <c r="AT297" s="50"/>
      <c r="AU297" s="50"/>
      <c r="AV297" s="50"/>
      <c r="AW297" s="50"/>
      <c r="AY297" s="50">
        <f t="shared" si="34"/>
        <v>0</v>
      </c>
      <c r="AZ297" s="50" t="str">
        <f t="shared" si="35"/>
        <v>The RLA assessment is primarily assessed in the 10th grade and the MTH assessment is primarily assessed in the 9th grade.  After verifying total state population numbers for the 2 grades the discrepancies match the population trend.</v>
      </c>
      <c r="BA297" s="50"/>
      <c r="BB297" s="50" t="s">
        <v>63</v>
      </c>
      <c r="BC297" s="50" t="s">
        <v>58</v>
      </c>
      <c r="BD297" s="50" t="s">
        <v>62</v>
      </c>
      <c r="BE297" s="50"/>
      <c r="BF297" s="50"/>
      <c r="BG297" s="50"/>
      <c r="BH297" s="50"/>
      <c r="BI297" s="50"/>
      <c r="BJ297" s="50"/>
      <c r="BK297" s="50"/>
      <c r="BL297" s="50"/>
      <c r="BM297" s="50"/>
      <c r="BN297" s="50"/>
      <c r="BO297" s="50"/>
      <c r="BP297" s="50"/>
    </row>
    <row r="298" spans="1:68" s="9" customFormat="1" ht="180">
      <c r="A298" s="13" t="s">
        <v>1188</v>
      </c>
      <c r="B298" s="14" t="s">
        <v>45</v>
      </c>
      <c r="C298" s="14" t="s">
        <v>46</v>
      </c>
      <c r="D298" s="14" t="s">
        <v>47</v>
      </c>
      <c r="E298" s="14" t="s">
        <v>1161</v>
      </c>
      <c r="F298" s="14" t="s">
        <v>1162</v>
      </c>
      <c r="G298" s="14" t="s">
        <v>172</v>
      </c>
      <c r="H298" s="14" t="s">
        <v>91</v>
      </c>
      <c r="I298" s="14" t="s">
        <v>92</v>
      </c>
      <c r="J298" s="14" t="s">
        <v>73</v>
      </c>
      <c r="K298" s="14" t="s">
        <v>173</v>
      </c>
      <c r="L298" s="14" t="s">
        <v>53</v>
      </c>
      <c r="M298" s="14"/>
      <c r="N298" s="14"/>
      <c r="O298" s="14"/>
      <c r="P298" s="14"/>
      <c r="Q298" s="14"/>
      <c r="R298" s="14"/>
      <c r="S298" s="14"/>
      <c r="T298" s="49"/>
      <c r="U298" s="49"/>
      <c r="V298" s="49"/>
      <c r="W298" s="49"/>
      <c r="X298" s="49"/>
      <c r="Y298" s="26" t="s">
        <v>64</v>
      </c>
      <c r="Z298" s="49"/>
      <c r="AA298" s="49"/>
      <c r="AB298" s="49"/>
      <c r="AC298" s="14" t="s">
        <v>54</v>
      </c>
      <c r="AD298" s="14" t="s">
        <v>54</v>
      </c>
      <c r="AE298" s="14"/>
      <c r="AF298" s="14" t="s">
        <v>1189</v>
      </c>
      <c r="AG298" s="14" t="s">
        <v>76</v>
      </c>
      <c r="AH298" s="23" t="s">
        <v>133</v>
      </c>
      <c r="AI298" s="23" t="s">
        <v>141</v>
      </c>
      <c r="AJ298" s="14" t="s">
        <v>61</v>
      </c>
      <c r="AK298" s="14" t="s">
        <v>78</v>
      </c>
      <c r="AL298" s="14"/>
      <c r="AM298" s="50" t="s">
        <v>1190</v>
      </c>
      <c r="AN298" s="50" t="s">
        <v>54</v>
      </c>
      <c r="AO298" s="50"/>
      <c r="AP298" s="50"/>
      <c r="AQ298" s="50"/>
      <c r="AR298" s="50"/>
      <c r="AS298" s="50"/>
      <c r="AT298" s="50"/>
      <c r="AU298" s="50"/>
      <c r="AV298" s="50"/>
      <c r="AW298" s="50"/>
      <c r="AY298" s="50" t="str">
        <f t="shared" si="34"/>
        <v>Subject Count Comparison - MTH to RLA (FS185, 188): The count of ECODIS, F, FCS, LEP, MAN, MHL, MIG, MILCNCTD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1817 students, or -5.89%, is in the ECODIS subgroup. Please revise data and resubmit or explain in a data note why these data are accurate.</v>
      </c>
      <c r="AZ298" s="50" t="str">
        <f t="shared" si="35"/>
        <v/>
      </c>
      <c r="BA298" s="50"/>
      <c r="BB298" s="50" t="s">
        <v>80</v>
      </c>
      <c r="BC298" s="50"/>
      <c r="BD298" s="50"/>
      <c r="BE298" s="50" t="s">
        <v>82</v>
      </c>
      <c r="BF298" s="50" t="s">
        <v>82</v>
      </c>
      <c r="BG298" s="50"/>
      <c r="BH298" s="50" t="str">
        <f t="shared" ref="BH298:BH304" si="39">IF(BG298="Yes",CONCATENATE(AM298,"
ED Note: State indicated that data were correct as reported."), AM298)</f>
        <v>Subject Count Comparison - MTH to RLA (FS185, 188): The count of ECODIS, F, FCS, LEP, MAN, MHL, MIG, MILCNCTD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1817 students, or -5.89%, is in the ECODIS subgroup. Please revise data and resubmit or explain in a data note why these data are accurate.</v>
      </c>
      <c r="BI298" s="50"/>
      <c r="BJ298" s="50"/>
      <c r="BK298" s="50"/>
      <c r="BL298" s="50"/>
      <c r="BM298" s="50"/>
      <c r="BN298" s="50"/>
      <c r="BO298" s="50"/>
      <c r="BP298" s="50"/>
    </row>
    <row r="299" spans="1:68" s="9" customFormat="1" ht="195">
      <c r="A299" s="13" t="s">
        <v>1191</v>
      </c>
      <c r="B299" s="14" t="s">
        <v>45</v>
      </c>
      <c r="C299" s="14" t="s">
        <v>46</v>
      </c>
      <c r="D299" s="14" t="s">
        <v>47</v>
      </c>
      <c r="E299" s="14" t="s">
        <v>1161</v>
      </c>
      <c r="F299" s="14" t="s">
        <v>1162</v>
      </c>
      <c r="G299" s="17" t="s">
        <v>136</v>
      </c>
      <c r="H299" s="18">
        <v>185</v>
      </c>
      <c r="I299" s="14">
        <v>588</v>
      </c>
      <c r="J299" s="14" t="s">
        <v>73</v>
      </c>
      <c r="K299" s="14" t="s">
        <v>137</v>
      </c>
      <c r="L299" s="14" t="s">
        <v>53</v>
      </c>
      <c r="M299" s="14" t="s">
        <v>54</v>
      </c>
      <c r="N299" s="14"/>
      <c r="O299" s="14"/>
      <c r="P299" s="14" t="s">
        <v>55</v>
      </c>
      <c r="Q299" s="14" t="s">
        <v>56</v>
      </c>
      <c r="R299" s="14" t="s">
        <v>140</v>
      </c>
      <c r="S299" s="14" t="s">
        <v>58</v>
      </c>
      <c r="T299" s="50"/>
      <c r="U299" s="50"/>
      <c r="V299" s="50"/>
      <c r="W299" s="50"/>
      <c r="X299" s="50" t="s">
        <v>1193</v>
      </c>
      <c r="Y299" s="26" t="s">
        <v>1194</v>
      </c>
      <c r="Z299" s="50"/>
      <c r="AA299" s="50"/>
      <c r="AB299" s="50"/>
      <c r="AC299" s="23" t="s">
        <v>54</v>
      </c>
      <c r="AD299" s="23"/>
      <c r="AE299" s="23"/>
      <c r="AF299" s="14" t="s">
        <v>139</v>
      </c>
      <c r="AG299" s="14" t="s">
        <v>133</v>
      </c>
      <c r="AH299" s="14" t="s">
        <v>140</v>
      </c>
      <c r="AI299" s="14" t="s">
        <v>141</v>
      </c>
      <c r="AJ299" s="23" t="s">
        <v>61</v>
      </c>
      <c r="AK299" s="23" t="s">
        <v>101</v>
      </c>
      <c r="AL299" s="44" t="s">
        <v>2154</v>
      </c>
      <c r="AM299" s="50" t="s">
        <v>1193</v>
      </c>
      <c r="AN299" s="50" t="s">
        <v>54</v>
      </c>
      <c r="AO299" s="50"/>
      <c r="AP299" s="50"/>
      <c r="AQ299" s="50"/>
      <c r="AR299" s="50"/>
      <c r="AS299" s="50"/>
      <c r="AT299" s="50"/>
      <c r="AU299" s="50"/>
      <c r="AV299" s="50"/>
      <c r="AW299" s="50"/>
      <c r="AY299" s="50" t="str">
        <f t="shared" si="34"/>
        <v>1% CWD Alternate Assessment Participation [MATHEMATICS]: Students with Disabilities (IDEA) (CWD) taking the alternate assessment based on alternate achievement standards (ALTPARTALTACH) make up 1.06%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299" s="50" t="str">
        <f t="shared" si="35"/>
        <v>The state received a waiver for exceeding the 1% threshold for the 2017-2018 School Year and is actively monitoring districts.</v>
      </c>
      <c r="BA299" s="50"/>
      <c r="BB299" s="50" t="s">
        <v>80</v>
      </c>
      <c r="BC299" s="50"/>
      <c r="BD299" s="50"/>
      <c r="BE299" s="50"/>
      <c r="BF299" s="50"/>
      <c r="BG299" s="50" t="s">
        <v>58</v>
      </c>
      <c r="BH299" s="50" t="str">
        <f t="shared" si="39"/>
        <v>1% CWD Alternate Assessment Participation [MATHEMATICS]: Students with Disabilities (IDEA) (CWD) taking the alternate assessment based on alternate achievement standards (ALTPARTALTACH) make up 1.06%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BI299" s="51" t="s">
        <v>1194</v>
      </c>
      <c r="BJ299" s="50"/>
      <c r="BK299" s="50"/>
      <c r="BL299" s="50"/>
      <c r="BM299" s="50"/>
      <c r="BN299" s="50"/>
      <c r="BO299" s="50"/>
      <c r="BP299" s="50"/>
    </row>
    <row r="300" spans="1:68" s="9" customFormat="1" ht="195">
      <c r="A300" s="13" t="s">
        <v>1195</v>
      </c>
      <c r="B300" s="14" t="s">
        <v>45</v>
      </c>
      <c r="C300" s="14" t="s">
        <v>46</v>
      </c>
      <c r="D300" s="14" t="s">
        <v>47</v>
      </c>
      <c r="E300" s="14" t="s">
        <v>1161</v>
      </c>
      <c r="F300" s="14" t="s">
        <v>1162</v>
      </c>
      <c r="G300" s="17" t="s">
        <v>136</v>
      </c>
      <c r="H300" s="18">
        <v>188</v>
      </c>
      <c r="I300" s="14">
        <v>589</v>
      </c>
      <c r="J300" s="14" t="s">
        <v>73</v>
      </c>
      <c r="K300" s="14" t="s">
        <v>137</v>
      </c>
      <c r="L300" s="14" t="s">
        <v>53</v>
      </c>
      <c r="M300" s="14"/>
      <c r="N300" s="14" t="s">
        <v>54</v>
      </c>
      <c r="O300" s="14"/>
      <c r="P300" s="14" t="s">
        <v>55</v>
      </c>
      <c r="Q300" s="14" t="s">
        <v>56</v>
      </c>
      <c r="R300" s="14" t="s">
        <v>140</v>
      </c>
      <c r="S300" s="14" t="s">
        <v>58</v>
      </c>
      <c r="T300" s="50"/>
      <c r="U300" s="50"/>
      <c r="V300" s="11"/>
      <c r="W300" s="11"/>
      <c r="X300" s="50" t="s">
        <v>1197</v>
      </c>
      <c r="Y300" s="26" t="s">
        <v>1194</v>
      </c>
      <c r="Z300" s="50"/>
      <c r="AA300" s="50"/>
      <c r="AB300" s="50"/>
      <c r="AC300" s="23"/>
      <c r="AD300" s="23" t="s">
        <v>54</v>
      </c>
      <c r="AE300" s="23"/>
      <c r="AF300" s="14" t="s">
        <v>139</v>
      </c>
      <c r="AG300" s="14" t="s">
        <v>133</v>
      </c>
      <c r="AH300" s="14" t="s">
        <v>140</v>
      </c>
      <c r="AI300" s="14" t="s">
        <v>141</v>
      </c>
      <c r="AJ300" s="23" t="s">
        <v>61</v>
      </c>
      <c r="AK300" s="23" t="s">
        <v>101</v>
      </c>
      <c r="AL300" s="44" t="s">
        <v>2154</v>
      </c>
      <c r="AM300" s="50" t="s">
        <v>1197</v>
      </c>
      <c r="AN300" s="50" t="s">
        <v>54</v>
      </c>
      <c r="AO300" s="50"/>
      <c r="AP300" s="50"/>
      <c r="AQ300" s="50"/>
      <c r="AR300" s="50"/>
      <c r="AS300" s="50"/>
      <c r="AT300" s="50"/>
      <c r="AU300" s="50"/>
      <c r="AV300" s="50"/>
      <c r="AW300" s="50"/>
      <c r="AY300" s="50" t="str">
        <f t="shared" si="34"/>
        <v>1% CWD Alternate Assessment Participation [READING/LANGUAGE ARTS]: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300" s="50" t="str">
        <f t="shared" si="35"/>
        <v>The state received a waiver for exceeding the 1% threshold for the 2017-2018 School Year and is actively monitoring districts.</v>
      </c>
      <c r="BA300" s="50"/>
      <c r="BB300" s="50" t="s">
        <v>80</v>
      </c>
      <c r="BC300" s="50"/>
      <c r="BD300" s="50"/>
      <c r="BE300" s="50"/>
      <c r="BF300" s="50"/>
      <c r="BG300" s="50" t="s">
        <v>58</v>
      </c>
      <c r="BH300" s="50" t="str">
        <f t="shared" si="39"/>
        <v>1% CWD Alternate Assessment Participation [READING/LANGUAGE ARTS]: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BI300" s="51" t="s">
        <v>1194</v>
      </c>
      <c r="BJ300" s="50"/>
      <c r="BK300" s="50"/>
      <c r="BL300" s="50"/>
      <c r="BM300" s="50"/>
      <c r="BN300" s="50"/>
      <c r="BO300" s="50"/>
      <c r="BP300" s="50"/>
    </row>
    <row r="301" spans="1:68" s="9" customFormat="1" ht="195">
      <c r="A301" s="13" t="s">
        <v>1198</v>
      </c>
      <c r="B301" s="14" t="s">
        <v>45</v>
      </c>
      <c r="C301" s="14" t="s">
        <v>46</v>
      </c>
      <c r="D301" s="14" t="s">
        <v>47</v>
      </c>
      <c r="E301" s="14" t="s">
        <v>1161</v>
      </c>
      <c r="F301" s="14" t="s">
        <v>1162</v>
      </c>
      <c r="G301" s="17" t="s">
        <v>136</v>
      </c>
      <c r="H301" s="18">
        <v>189</v>
      </c>
      <c r="I301" s="14">
        <v>590</v>
      </c>
      <c r="J301" s="14" t="s">
        <v>73</v>
      </c>
      <c r="K301" s="14" t="s">
        <v>137</v>
      </c>
      <c r="L301" s="14" t="s">
        <v>53</v>
      </c>
      <c r="M301" s="14"/>
      <c r="N301" s="14"/>
      <c r="O301" s="14" t="s">
        <v>54</v>
      </c>
      <c r="P301" s="14" t="s">
        <v>55</v>
      </c>
      <c r="Q301" s="14" t="s">
        <v>56</v>
      </c>
      <c r="R301" s="14" t="s">
        <v>140</v>
      </c>
      <c r="S301" s="14" t="s">
        <v>58</v>
      </c>
      <c r="T301" s="50"/>
      <c r="U301" s="50"/>
      <c r="V301" s="11"/>
      <c r="W301" s="11"/>
      <c r="X301" s="50" t="s">
        <v>1200</v>
      </c>
      <c r="Y301" s="26" t="s">
        <v>1194</v>
      </c>
      <c r="Z301" s="50"/>
      <c r="AA301" s="50"/>
      <c r="AB301" s="50"/>
      <c r="AC301" s="23"/>
      <c r="AD301" s="23"/>
      <c r="AE301" s="23" t="s">
        <v>54</v>
      </c>
      <c r="AF301" s="14" t="s">
        <v>139</v>
      </c>
      <c r="AG301" s="14" t="s">
        <v>133</v>
      </c>
      <c r="AH301" s="14" t="s">
        <v>140</v>
      </c>
      <c r="AI301" s="14" t="s">
        <v>141</v>
      </c>
      <c r="AJ301" s="23" t="s">
        <v>61</v>
      </c>
      <c r="AK301" s="23" t="s">
        <v>101</v>
      </c>
      <c r="AL301" s="50"/>
      <c r="AM301" s="50" t="s">
        <v>1200</v>
      </c>
      <c r="AN301" s="50" t="s">
        <v>54</v>
      </c>
      <c r="AO301" s="50"/>
      <c r="AP301" s="50"/>
      <c r="AQ301" s="50"/>
      <c r="AR301" s="50"/>
      <c r="AS301" s="50"/>
      <c r="AT301" s="50"/>
      <c r="AU301" s="50"/>
      <c r="AV301" s="50"/>
      <c r="AW301" s="50"/>
      <c r="AY301" s="50" t="str">
        <f t="shared" si="34"/>
        <v>1% CWD Alternate Assessment Participation [SCIENCE]: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301" s="50" t="str">
        <f t="shared" si="35"/>
        <v>The state received a waiver for exceeding the 1% threshold for the 2017-2018 School Year and is actively monitoring districts.</v>
      </c>
      <c r="BA301" s="50"/>
      <c r="BB301" s="50" t="s">
        <v>80</v>
      </c>
      <c r="BC301" s="50" t="s">
        <v>2148</v>
      </c>
      <c r="BD301" s="50"/>
      <c r="BE301" s="50"/>
      <c r="BF301" s="50"/>
      <c r="BG301" s="50" t="s">
        <v>58</v>
      </c>
      <c r="BH301" s="50" t="str">
        <f t="shared" si="39"/>
        <v>1% CWD Alternate Assessment Participation [SCIENCE]: Students with Disabilities (IDEA) (CWD) taking the alternate assessment based on alternate achievement standards (ALTPARTALTACH) make up 1.06%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301" s="50" t="s">
        <v>1194</v>
      </c>
      <c r="BJ301" s="50"/>
      <c r="BK301" s="50"/>
      <c r="BL301" s="50"/>
      <c r="BM301" s="50"/>
      <c r="BN301" s="50"/>
      <c r="BO301" s="50"/>
      <c r="BP301" s="50"/>
    </row>
    <row r="302" spans="1:68" s="9" customFormat="1" ht="180">
      <c r="A302" s="13" t="s">
        <v>1202</v>
      </c>
      <c r="B302" s="14" t="s">
        <v>45</v>
      </c>
      <c r="C302" s="14" t="s">
        <v>46</v>
      </c>
      <c r="D302" s="14" t="s">
        <v>47</v>
      </c>
      <c r="E302" s="14" t="s">
        <v>1203</v>
      </c>
      <c r="F302" s="14" t="s">
        <v>1204</v>
      </c>
      <c r="G302" s="13" t="s">
        <v>95</v>
      </c>
      <c r="H302" s="16" t="s">
        <v>198</v>
      </c>
      <c r="I302" s="14" t="s">
        <v>199</v>
      </c>
      <c r="J302" s="14" t="s">
        <v>73</v>
      </c>
      <c r="K302" s="14" t="s">
        <v>98</v>
      </c>
      <c r="L302" s="14" t="s">
        <v>53</v>
      </c>
      <c r="M302" s="14" t="s">
        <v>54</v>
      </c>
      <c r="N302" s="14" t="s">
        <v>54</v>
      </c>
      <c r="O302" s="14"/>
      <c r="P302" s="14" t="s">
        <v>55</v>
      </c>
      <c r="Q302" s="14">
        <v>11</v>
      </c>
      <c r="R302" s="14" t="s">
        <v>77</v>
      </c>
      <c r="S302" s="14" t="s">
        <v>58</v>
      </c>
      <c r="T302" s="50"/>
      <c r="U302" s="50"/>
      <c r="V302" s="11"/>
      <c r="W302" s="11"/>
      <c r="X302" s="50" t="s">
        <v>1205</v>
      </c>
      <c r="Y302" s="26" t="s">
        <v>1206</v>
      </c>
      <c r="Z302" s="50"/>
      <c r="AA302" s="50"/>
      <c r="AB302" s="50"/>
      <c r="AC302" s="23" t="s">
        <v>54</v>
      </c>
      <c r="AD302" s="23" t="s">
        <v>54</v>
      </c>
      <c r="AE302" s="23"/>
      <c r="AF302" s="23" t="s">
        <v>55</v>
      </c>
      <c r="AG302" s="23">
        <v>11</v>
      </c>
      <c r="AH302" s="23" t="s">
        <v>77</v>
      </c>
      <c r="AI302" s="23"/>
      <c r="AJ302" s="23" t="s">
        <v>185</v>
      </c>
      <c r="AK302" s="23" t="s">
        <v>101</v>
      </c>
      <c r="AL302" s="50"/>
      <c r="AM302" s="50" t="s">
        <v>1205</v>
      </c>
      <c r="AN302" s="50"/>
      <c r="AO302" s="50"/>
      <c r="AP302" s="50"/>
      <c r="AQ302" s="50"/>
      <c r="AR302" s="50"/>
      <c r="AS302" s="50"/>
      <c r="AT302" s="50"/>
      <c r="AU302" s="50"/>
      <c r="AV302" s="50"/>
      <c r="AW302" s="50"/>
      <c r="AY302" s="50" t="str">
        <f t="shared" si="34"/>
        <v>Missing Data (175/178/185/188): Achievement and Participation data for students in all subgroups in GRADE 11 for a(n) REGASSWACC, REGPARTWACC Assessment Type was not reported at the SEA, LEA, and School levels. Please submit data.</v>
      </c>
      <c r="AZ302" s="50" t="str">
        <f t="shared" si="35"/>
        <v>Montana uses the ACT college entrance test for 11th grade accountability in both math and reading/language arts.  For the 17-18 administration of this test, we did not identify any students who received anything that would qualify as an accommodation for our other assessments (Smarter Balanced or the CRT Science).  With the recent peer review, we expect to address accommodations for the ACT in our guidance and we expect to report more students for this category in the 18-19 school year.</v>
      </c>
      <c r="BA302" s="50"/>
      <c r="BB302" s="50" t="s">
        <v>80</v>
      </c>
      <c r="BC302" s="50"/>
      <c r="BD302" s="50"/>
      <c r="BE302" s="50"/>
      <c r="BF302" s="50"/>
      <c r="BG302" s="50" t="s">
        <v>58</v>
      </c>
      <c r="BH302" s="50" t="str">
        <f t="shared" si="39"/>
        <v>Missing Data (175/178/185/188): Achievement and Participation data for students in all subgroups in GRADE 11 for a(n) REGASSWACC, REGPARTWACC Assessment Type was not reported at the SEA, LEA, and School levels. Please submit data.</v>
      </c>
      <c r="BI302" s="50" t="s">
        <v>1206</v>
      </c>
      <c r="BJ302" s="50"/>
      <c r="BK302" s="50"/>
      <c r="BL302" s="50"/>
      <c r="BM302" s="50"/>
      <c r="BN302" s="50"/>
      <c r="BO302" s="50"/>
      <c r="BP302" s="50"/>
    </row>
    <row r="303" spans="1:68" s="9" customFormat="1" ht="94.5">
      <c r="A303" s="13" t="s">
        <v>1208</v>
      </c>
      <c r="B303" s="14" t="s">
        <v>45</v>
      </c>
      <c r="C303" s="14" t="s">
        <v>46</v>
      </c>
      <c r="D303" s="14" t="s">
        <v>47</v>
      </c>
      <c r="E303" s="14" t="s">
        <v>1203</v>
      </c>
      <c r="F303" s="14" t="s">
        <v>1204</v>
      </c>
      <c r="G303" s="13" t="s">
        <v>104</v>
      </c>
      <c r="H303" s="14" t="s">
        <v>157</v>
      </c>
      <c r="I303" s="14" t="s">
        <v>158</v>
      </c>
      <c r="J303" s="14" t="s">
        <v>73</v>
      </c>
      <c r="K303" s="14" t="s">
        <v>107</v>
      </c>
      <c r="L303" s="14" t="s">
        <v>53</v>
      </c>
      <c r="M303" s="14" t="s">
        <v>54</v>
      </c>
      <c r="N303" s="14" t="s">
        <v>54</v>
      </c>
      <c r="O303" s="14" t="s">
        <v>54</v>
      </c>
      <c r="P303" s="14" t="s">
        <v>108</v>
      </c>
      <c r="Q303" s="14" t="s">
        <v>108</v>
      </c>
      <c r="R303" s="14" t="s">
        <v>108</v>
      </c>
      <c r="S303" s="14" t="s">
        <v>108</v>
      </c>
      <c r="T303" s="50"/>
      <c r="U303" s="50"/>
      <c r="V303" s="11"/>
      <c r="W303" s="11"/>
      <c r="X303" s="50" t="s">
        <v>109</v>
      </c>
      <c r="Y303" s="26" t="s">
        <v>1209</v>
      </c>
      <c r="Z303" s="50"/>
      <c r="AA303" s="50"/>
      <c r="AB303" s="50"/>
      <c r="AC303" s="23" t="s">
        <v>54</v>
      </c>
      <c r="AD303" s="23" t="s">
        <v>54</v>
      </c>
      <c r="AE303" s="23" t="s">
        <v>54</v>
      </c>
      <c r="AF303" s="14" t="s">
        <v>108</v>
      </c>
      <c r="AG303" s="14" t="s">
        <v>108</v>
      </c>
      <c r="AH303" s="14" t="s">
        <v>108</v>
      </c>
      <c r="AI303" s="14" t="s">
        <v>108</v>
      </c>
      <c r="AJ303" s="23" t="s">
        <v>185</v>
      </c>
      <c r="AK303" s="23" t="s">
        <v>101</v>
      </c>
      <c r="AL303" s="50"/>
      <c r="AM303" s="50" t="s">
        <v>111</v>
      </c>
      <c r="AN303" s="50" t="s">
        <v>54</v>
      </c>
      <c r="AO303" s="50"/>
      <c r="AP303" s="50"/>
      <c r="AQ303" s="50"/>
      <c r="AR303" s="50"/>
      <c r="AS303" s="50"/>
      <c r="AT303" s="50"/>
      <c r="AU303" s="50"/>
      <c r="AV303" s="50"/>
      <c r="AW303" s="50"/>
      <c r="AY303" s="50" t="str">
        <f t="shared" si="34"/>
        <v>A year to year change of more than 200 (count difference) and 10% was identified for at least one subgroup, assessment type, or grade. Please review the CDQR Year to Year tab. Please resubmit SY 2017-18 data or submit a data note to explain why these data are accurate.</v>
      </c>
      <c r="AZ303" s="50" t="str">
        <f t="shared" si="35"/>
        <v>OPI did not use the MM classification in previous reporting.  SY 2018 was the first year MT used this classification for assessment files.</v>
      </c>
      <c r="BA303" s="50"/>
      <c r="BB303" s="50" t="s">
        <v>80</v>
      </c>
      <c r="BC303" s="50"/>
      <c r="BD303" s="50"/>
      <c r="BE303" s="50" t="s">
        <v>112</v>
      </c>
      <c r="BF303" s="50"/>
      <c r="BG303" s="50" t="s">
        <v>58</v>
      </c>
      <c r="BH303" s="50" t="str">
        <f t="shared" si="39"/>
        <v>A year to year change of more than 200 (count difference) and 10% was identified for at least one subgroup, assessment type, or grade. Please review the CDQR Year to Year tab. Please resubmit SY 2017-18 data or submit a data note to explain why these data are accurate.</v>
      </c>
      <c r="BI303" s="50" t="s">
        <v>1209</v>
      </c>
      <c r="BJ303" s="50"/>
      <c r="BK303" s="50"/>
      <c r="BL303" s="50"/>
      <c r="BM303" s="50"/>
      <c r="BN303" s="50"/>
      <c r="BO303" s="50"/>
      <c r="BP303" s="50"/>
    </row>
    <row r="304" spans="1:68" s="9" customFormat="1" ht="90">
      <c r="A304" s="13" t="s">
        <v>1211</v>
      </c>
      <c r="B304" s="14" t="s">
        <v>45</v>
      </c>
      <c r="C304" s="14" t="s">
        <v>46</v>
      </c>
      <c r="D304" s="14" t="s">
        <v>47</v>
      </c>
      <c r="E304" s="14" t="s">
        <v>1203</v>
      </c>
      <c r="F304" s="14" t="s">
        <v>1204</v>
      </c>
      <c r="G304" s="13" t="s">
        <v>118</v>
      </c>
      <c r="H304" s="14">
        <v>188</v>
      </c>
      <c r="I304" s="14">
        <v>589</v>
      </c>
      <c r="J304" s="14" t="s">
        <v>73</v>
      </c>
      <c r="K304" s="14" t="s">
        <v>121</v>
      </c>
      <c r="L304" s="14" t="s">
        <v>53</v>
      </c>
      <c r="M304" s="14"/>
      <c r="N304" s="14" t="s">
        <v>54</v>
      </c>
      <c r="O304" s="14"/>
      <c r="P304" s="14" t="s">
        <v>108</v>
      </c>
      <c r="Q304" s="14" t="s">
        <v>108</v>
      </c>
      <c r="R304" s="14" t="s">
        <v>108</v>
      </c>
      <c r="S304" s="14" t="s">
        <v>108</v>
      </c>
      <c r="T304" s="50"/>
      <c r="U304" s="50"/>
      <c r="V304" s="11"/>
      <c r="W304" s="11"/>
      <c r="X304" s="50" t="s">
        <v>164</v>
      </c>
      <c r="Y304" s="26" t="s">
        <v>1212</v>
      </c>
      <c r="Z304" s="50"/>
      <c r="AA304" s="50"/>
      <c r="AB304" s="50"/>
      <c r="AC304" s="23"/>
      <c r="AD304" s="23" t="s">
        <v>54</v>
      </c>
      <c r="AE304" s="23"/>
      <c r="AF304" s="14" t="s">
        <v>108</v>
      </c>
      <c r="AG304" s="14" t="s">
        <v>108</v>
      </c>
      <c r="AH304" s="14" t="s">
        <v>108</v>
      </c>
      <c r="AI304" s="14" t="s">
        <v>108</v>
      </c>
      <c r="AJ304" s="23" t="s">
        <v>185</v>
      </c>
      <c r="AK304" s="23" t="s">
        <v>101</v>
      </c>
      <c r="AL304" s="50"/>
      <c r="AM304" s="50" t="s">
        <v>166</v>
      </c>
      <c r="AN304" s="50" t="s">
        <v>54</v>
      </c>
      <c r="AO304" s="50"/>
      <c r="AP304" s="50"/>
      <c r="AQ304" s="50"/>
      <c r="AR304" s="50"/>
      <c r="AS304" s="50"/>
      <c r="AT304" s="50"/>
      <c r="AU304" s="50"/>
      <c r="AV304" s="50"/>
      <c r="AW304" s="50"/>
      <c r="AY304" s="50" t="str">
        <f t="shared" si="34"/>
        <v>A year to year participation rate change of more than 4% was identified for at least one subgroup, assessment type, or grade. Please review the CDQR Year to Year tab. Please resubmit SY 2017-18 data or submit a data note to explain why these data are accurate.</v>
      </c>
      <c r="AZ304" s="50" t="str">
        <f t="shared" si="35"/>
        <v>The OPI has been working with the districts in MT to raise the participation rates on the assessments across the board.  MT will continue these efforts.</v>
      </c>
      <c r="BA304" s="50"/>
      <c r="BB304" s="50" t="s">
        <v>80</v>
      </c>
      <c r="BC304" s="50"/>
      <c r="BD304" s="50"/>
      <c r="BE304" s="50" t="s">
        <v>112</v>
      </c>
      <c r="BF304" s="50"/>
      <c r="BG304" s="50" t="s">
        <v>58</v>
      </c>
      <c r="BH304" s="50" t="str">
        <f t="shared" si="39"/>
        <v>A year to year participation rate change of more than 4% was identified for at least one subgroup, assessment type, or grade. Please review the CDQR Year to Year tab. Please resubmit SY 2017-18 data or submit a data note to explain why these data are accurate.</v>
      </c>
      <c r="BI304" s="50" t="s">
        <v>1212</v>
      </c>
      <c r="BJ304" s="50"/>
      <c r="BK304" s="50"/>
      <c r="BL304" s="50"/>
      <c r="BM304" s="50"/>
      <c r="BN304" s="50"/>
      <c r="BO304" s="50"/>
      <c r="BP304" s="50"/>
    </row>
    <row r="305" spans="1:68" s="9" customFormat="1" ht="90" hidden="1">
      <c r="A305" s="13" t="s">
        <v>1214</v>
      </c>
      <c r="B305" s="14" t="s">
        <v>45</v>
      </c>
      <c r="C305" s="14" t="s">
        <v>46</v>
      </c>
      <c r="D305" s="14" t="s">
        <v>47</v>
      </c>
      <c r="E305" s="14" t="s">
        <v>1203</v>
      </c>
      <c r="F305" s="14" t="s">
        <v>1204</v>
      </c>
      <c r="G305" s="13" t="s">
        <v>179</v>
      </c>
      <c r="H305" s="14">
        <v>185</v>
      </c>
      <c r="I305" s="14">
        <v>588</v>
      </c>
      <c r="J305" s="14" t="s">
        <v>73</v>
      </c>
      <c r="K305" s="14" t="s">
        <v>180</v>
      </c>
      <c r="L305" s="14" t="s">
        <v>53</v>
      </c>
      <c r="M305" s="14" t="s">
        <v>54</v>
      </c>
      <c r="N305" s="14"/>
      <c r="O305" s="14"/>
      <c r="P305" s="14" t="s">
        <v>1215</v>
      </c>
      <c r="Q305" s="14" t="s">
        <v>56</v>
      </c>
      <c r="R305" s="14" t="s">
        <v>68</v>
      </c>
      <c r="S305" s="14" t="s">
        <v>58</v>
      </c>
      <c r="T305" s="50"/>
      <c r="U305" s="50"/>
      <c r="V305" s="11"/>
      <c r="W305" s="11"/>
      <c r="X305" s="50" t="s">
        <v>1216</v>
      </c>
      <c r="Y305" s="26" t="s">
        <v>1217</v>
      </c>
      <c r="Z305" s="50"/>
      <c r="AA305" s="50"/>
      <c r="AB305" s="50"/>
      <c r="AC305" s="23"/>
      <c r="AD305" s="23"/>
      <c r="AE305" s="23"/>
      <c r="AF305" s="23"/>
      <c r="AG305" s="23"/>
      <c r="AH305" s="23"/>
      <c r="AI305" s="23"/>
      <c r="AJ305" s="23" t="s">
        <v>61</v>
      </c>
      <c r="AK305" s="23" t="s">
        <v>62</v>
      </c>
      <c r="AL305" s="50"/>
      <c r="AM305" s="50"/>
      <c r="AN305" s="50" t="s">
        <v>2145</v>
      </c>
      <c r="AO305" s="50"/>
      <c r="AP305" s="50"/>
      <c r="AQ305" s="50"/>
      <c r="AR305" s="50"/>
      <c r="AS305" s="50"/>
      <c r="AT305" s="50"/>
      <c r="AU305" s="50"/>
      <c r="AV305" s="50"/>
      <c r="AW305" s="50"/>
      <c r="AY305" s="50">
        <f t="shared" si="34"/>
        <v>0</v>
      </c>
      <c r="AZ305" s="50" t="str">
        <f t="shared" si="35"/>
        <v>We identified several schools with participation concerns from this test administration and OPI is in the process of contacting these schools and troubleshoot the participation issue.</v>
      </c>
      <c r="BA305" s="50"/>
      <c r="BB305" s="50" t="s">
        <v>63</v>
      </c>
      <c r="BC305" s="50" t="s">
        <v>58</v>
      </c>
      <c r="BD305" s="50" t="s">
        <v>62</v>
      </c>
      <c r="BE305" s="50"/>
      <c r="BF305" s="50"/>
      <c r="BG305" s="50"/>
      <c r="BH305" s="50"/>
      <c r="BI305" s="50"/>
      <c r="BJ305" s="50"/>
      <c r="BK305" s="50"/>
      <c r="BL305" s="50"/>
      <c r="BM305" s="50"/>
      <c r="BN305" s="50"/>
      <c r="BO305" s="50"/>
      <c r="BP305" s="50"/>
    </row>
    <row r="306" spans="1:68" s="9" customFormat="1" ht="90" hidden="1">
      <c r="A306" s="13" t="s">
        <v>1218</v>
      </c>
      <c r="B306" s="14" t="s">
        <v>45</v>
      </c>
      <c r="C306" s="14" t="s">
        <v>46</v>
      </c>
      <c r="D306" s="14" t="s">
        <v>47</v>
      </c>
      <c r="E306" s="14" t="s">
        <v>1203</v>
      </c>
      <c r="F306" s="14" t="s">
        <v>1204</v>
      </c>
      <c r="G306" s="13" t="s">
        <v>179</v>
      </c>
      <c r="H306" s="14">
        <v>188</v>
      </c>
      <c r="I306" s="14">
        <v>589</v>
      </c>
      <c r="J306" s="14" t="s">
        <v>73</v>
      </c>
      <c r="K306" s="14" t="s">
        <v>180</v>
      </c>
      <c r="L306" s="14" t="s">
        <v>53</v>
      </c>
      <c r="M306" s="14"/>
      <c r="N306" s="14" t="s">
        <v>54</v>
      </c>
      <c r="O306" s="14"/>
      <c r="P306" s="14" t="s">
        <v>456</v>
      </c>
      <c r="Q306" s="14" t="s">
        <v>56</v>
      </c>
      <c r="R306" s="14" t="s">
        <v>68</v>
      </c>
      <c r="S306" s="14" t="s">
        <v>58</v>
      </c>
      <c r="T306" s="50"/>
      <c r="U306" s="50"/>
      <c r="V306" s="11"/>
      <c r="W306" s="11"/>
      <c r="X306" s="50" t="s">
        <v>1219</v>
      </c>
      <c r="Y306" s="26" t="s">
        <v>1217</v>
      </c>
      <c r="Z306" s="50"/>
      <c r="AA306" s="50"/>
      <c r="AB306" s="50"/>
      <c r="AC306" s="23"/>
      <c r="AD306" s="23"/>
      <c r="AE306" s="23"/>
      <c r="AF306" s="23"/>
      <c r="AG306" s="23"/>
      <c r="AH306" s="23"/>
      <c r="AI306" s="23"/>
      <c r="AJ306" s="23" t="s">
        <v>61</v>
      </c>
      <c r="AK306" s="23" t="s">
        <v>62</v>
      </c>
      <c r="AL306" s="50"/>
      <c r="AM306" s="50"/>
      <c r="AN306" s="50" t="s">
        <v>2145</v>
      </c>
      <c r="AO306" s="50"/>
      <c r="AP306" s="50"/>
      <c r="AQ306" s="50"/>
      <c r="AR306" s="50"/>
      <c r="AS306" s="50"/>
      <c r="AT306" s="50"/>
      <c r="AU306" s="50"/>
      <c r="AV306" s="50"/>
      <c r="AW306" s="50"/>
      <c r="AY306" s="50">
        <f t="shared" si="34"/>
        <v>0</v>
      </c>
      <c r="AZ306" s="50" t="str">
        <f t="shared" si="35"/>
        <v>We identified several schools with participation concerns from this test administration and OPI is in the process of contacting these schools and troubleshoot the participation issue.</v>
      </c>
      <c r="BA306" s="50"/>
      <c r="BB306" s="50" t="s">
        <v>63</v>
      </c>
      <c r="BC306" s="50" t="s">
        <v>58</v>
      </c>
      <c r="BD306" s="50" t="s">
        <v>62</v>
      </c>
      <c r="BE306" s="50"/>
      <c r="BF306" s="50"/>
      <c r="BG306" s="50"/>
      <c r="BH306" s="50"/>
      <c r="BI306" s="50"/>
      <c r="BJ306" s="50"/>
      <c r="BK306" s="50"/>
      <c r="BL306" s="50"/>
      <c r="BM306" s="50"/>
      <c r="BN306" s="50"/>
      <c r="BO306" s="50"/>
      <c r="BP306" s="50"/>
    </row>
    <row r="307" spans="1:68" s="9" customFormat="1" ht="94.5">
      <c r="A307" s="13" t="s">
        <v>1220</v>
      </c>
      <c r="B307" s="14" t="s">
        <v>45</v>
      </c>
      <c r="C307" s="14" t="s">
        <v>46</v>
      </c>
      <c r="D307" s="14" t="s">
        <v>47</v>
      </c>
      <c r="E307" s="14" t="s">
        <v>1221</v>
      </c>
      <c r="F307" s="14" t="s">
        <v>1222</v>
      </c>
      <c r="G307" s="13" t="s">
        <v>104</v>
      </c>
      <c r="H307" s="14" t="s">
        <v>157</v>
      </c>
      <c r="I307" s="14" t="s">
        <v>158</v>
      </c>
      <c r="J307" s="14" t="s">
        <v>73</v>
      </c>
      <c r="K307" s="14" t="s">
        <v>107</v>
      </c>
      <c r="L307" s="14" t="s">
        <v>53</v>
      </c>
      <c r="M307" s="14" t="s">
        <v>54</v>
      </c>
      <c r="N307" s="14" t="s">
        <v>54</v>
      </c>
      <c r="O307" s="14" t="s">
        <v>54</v>
      </c>
      <c r="P307" s="14" t="s">
        <v>108</v>
      </c>
      <c r="Q307" s="14" t="s">
        <v>108</v>
      </c>
      <c r="R307" s="14" t="s">
        <v>108</v>
      </c>
      <c r="S307" s="14" t="s">
        <v>108</v>
      </c>
      <c r="T307" s="50"/>
      <c r="U307" s="50"/>
      <c r="V307" s="11"/>
      <c r="W307" s="11"/>
      <c r="X307" s="50" t="s">
        <v>109</v>
      </c>
      <c r="Y307" s="26" t="s">
        <v>1223</v>
      </c>
      <c r="Z307" s="50"/>
      <c r="AA307" s="50"/>
      <c r="AB307" s="50"/>
      <c r="AC307" s="23" t="s">
        <v>54</v>
      </c>
      <c r="AD307" s="23" t="s">
        <v>54</v>
      </c>
      <c r="AE307" s="23" t="s">
        <v>54</v>
      </c>
      <c r="AF307" s="14" t="s">
        <v>108</v>
      </c>
      <c r="AG307" s="14" t="s">
        <v>108</v>
      </c>
      <c r="AH307" s="14" t="s">
        <v>108</v>
      </c>
      <c r="AI307" s="14" t="s">
        <v>108</v>
      </c>
      <c r="AJ307" s="23" t="s">
        <v>61</v>
      </c>
      <c r="AK307" s="23" t="s">
        <v>101</v>
      </c>
      <c r="AL307" s="50" t="s">
        <v>58</v>
      </c>
      <c r="AM307" s="50" t="s">
        <v>111</v>
      </c>
      <c r="AN307" s="50" t="s">
        <v>54</v>
      </c>
      <c r="AO307" s="50"/>
      <c r="AP307" s="50"/>
      <c r="AQ307" s="50"/>
      <c r="AR307" s="50"/>
      <c r="AS307" s="50"/>
      <c r="AT307" s="50"/>
      <c r="AU307" s="50"/>
      <c r="AV307" s="50"/>
      <c r="AW307" s="50"/>
      <c r="AY307" s="50" t="str">
        <f t="shared" si="34"/>
        <v>A year to year change of more than 200 (count difference) and 10% was identified for at least one subgroup, assessment type, or grade. Please review the CDQR Year to Year tab. Please resubmit SY 2017-18 data or submit a data note to explain why these data are accurate.</v>
      </c>
      <c r="AZ307" s="50" t="str">
        <f t="shared" si="35"/>
        <v>Data was resubmitted to fix LEP data</v>
      </c>
      <c r="BA307" s="50"/>
      <c r="BB307" s="50" t="s">
        <v>80</v>
      </c>
      <c r="BC307" s="50"/>
      <c r="BD307" s="50"/>
      <c r="BE307" s="50" t="s">
        <v>112</v>
      </c>
      <c r="BF307" s="50"/>
      <c r="BG307" s="50" t="s">
        <v>58</v>
      </c>
      <c r="BH307" s="50" t="str">
        <f>IF(BG307="Yes",CONCATENATE(AM307,"
ED Note: State indicated that data were correct as reported."), AM307)</f>
        <v>A year to year change of more than 200 (count difference) and 10% was identified for at least one subgroup, assessment type, or grade. Please review the CDQR Year to Year tab. Please resubmit SY 2017-18 data or submit a data note to explain why these data are accurate.</v>
      </c>
      <c r="BI307" s="51" t="s">
        <v>1223</v>
      </c>
      <c r="BJ307" s="50"/>
      <c r="BK307" s="50"/>
      <c r="BL307" s="50"/>
      <c r="BM307" s="50"/>
      <c r="BN307" s="50"/>
      <c r="BO307" s="50"/>
      <c r="BP307" s="50"/>
    </row>
    <row r="308" spans="1:68" s="9" customFormat="1" ht="78.75" hidden="1">
      <c r="A308" s="13" t="s">
        <v>1224</v>
      </c>
      <c r="B308" s="14" t="s">
        <v>45</v>
      </c>
      <c r="C308" s="14" t="s">
        <v>46</v>
      </c>
      <c r="D308" s="14" t="s">
        <v>47</v>
      </c>
      <c r="E308" s="14" t="s">
        <v>1221</v>
      </c>
      <c r="F308" s="14" t="s">
        <v>1222</v>
      </c>
      <c r="G308" s="13" t="s">
        <v>118</v>
      </c>
      <c r="H308" s="14" t="s">
        <v>119</v>
      </c>
      <c r="I308" s="14" t="s">
        <v>120</v>
      </c>
      <c r="J308" s="14" t="s">
        <v>73</v>
      </c>
      <c r="K308" s="14" t="s">
        <v>121</v>
      </c>
      <c r="L308" s="14" t="s">
        <v>53</v>
      </c>
      <c r="M308" s="14" t="s">
        <v>54</v>
      </c>
      <c r="N308" s="14"/>
      <c r="O308" s="14" t="s">
        <v>54</v>
      </c>
      <c r="P308" s="14" t="s">
        <v>108</v>
      </c>
      <c r="Q308" s="14" t="s">
        <v>108</v>
      </c>
      <c r="R308" s="14" t="s">
        <v>108</v>
      </c>
      <c r="S308" s="14" t="s">
        <v>108</v>
      </c>
      <c r="T308" s="50"/>
      <c r="U308" s="50"/>
      <c r="V308" s="11"/>
      <c r="W308" s="11"/>
      <c r="X308" s="50" t="s">
        <v>122</v>
      </c>
      <c r="Y308" s="26" t="s">
        <v>1225</v>
      </c>
      <c r="Z308" s="50"/>
      <c r="AA308" s="50"/>
      <c r="AB308" s="50"/>
      <c r="AC308" s="23"/>
      <c r="AD308" s="23"/>
      <c r="AE308" s="23"/>
      <c r="AF308" s="23"/>
      <c r="AG308" s="23"/>
      <c r="AH308" s="23"/>
      <c r="AI308" s="23"/>
      <c r="AJ308" s="23" t="s">
        <v>61</v>
      </c>
      <c r="AK308" s="23" t="s">
        <v>62</v>
      </c>
      <c r="AL308" s="50"/>
      <c r="AM308" s="50"/>
      <c r="AN308" s="50" t="s">
        <v>2145</v>
      </c>
      <c r="AO308" s="50"/>
      <c r="AP308" s="50"/>
      <c r="AQ308" s="50"/>
      <c r="AR308" s="50"/>
      <c r="AS308" s="50"/>
      <c r="AT308" s="50"/>
      <c r="AU308" s="50"/>
      <c r="AV308" s="50"/>
      <c r="AW308" s="50"/>
      <c r="AY308" s="50">
        <f t="shared" si="34"/>
        <v>0</v>
      </c>
      <c r="AZ308" s="50" t="str">
        <f t="shared" si="35"/>
        <v>New math assessment for the State of Nebraska caused a drop in math proficiency</v>
      </c>
      <c r="BA308" s="50"/>
      <c r="BB308" s="50" t="s">
        <v>63</v>
      </c>
      <c r="BC308" s="50" t="s">
        <v>58</v>
      </c>
      <c r="BD308" s="50" t="s">
        <v>62</v>
      </c>
      <c r="BE308" s="50"/>
      <c r="BF308" s="50"/>
      <c r="BG308" s="50"/>
      <c r="BH308" s="50"/>
      <c r="BI308" s="50"/>
      <c r="BJ308" s="50"/>
      <c r="BK308" s="50"/>
      <c r="BL308" s="50"/>
      <c r="BM308" s="50"/>
      <c r="BN308" s="50"/>
      <c r="BO308" s="50"/>
      <c r="BP308" s="50"/>
    </row>
    <row r="309" spans="1:68" s="9" customFormat="1" ht="90">
      <c r="A309" s="13" t="s">
        <v>1226</v>
      </c>
      <c r="B309" s="14" t="s">
        <v>45</v>
      </c>
      <c r="C309" s="14" t="s">
        <v>46</v>
      </c>
      <c r="D309" s="14" t="s">
        <v>47</v>
      </c>
      <c r="E309" s="14" t="s">
        <v>1221</v>
      </c>
      <c r="F309" s="14" t="s">
        <v>1222</v>
      </c>
      <c r="G309" s="13" t="s">
        <v>118</v>
      </c>
      <c r="H309" s="14" t="s">
        <v>119</v>
      </c>
      <c r="I309" s="14" t="s">
        <v>120</v>
      </c>
      <c r="J309" s="14" t="s">
        <v>73</v>
      </c>
      <c r="K309" s="14" t="s">
        <v>121</v>
      </c>
      <c r="L309" s="14" t="s">
        <v>53</v>
      </c>
      <c r="M309" s="14"/>
      <c r="N309" s="14"/>
      <c r="O309" s="14"/>
      <c r="P309" s="14"/>
      <c r="Q309" s="14"/>
      <c r="R309" s="14"/>
      <c r="S309" s="14"/>
      <c r="T309" s="50"/>
      <c r="U309" s="50"/>
      <c r="V309" s="11"/>
      <c r="W309" s="11"/>
      <c r="X309" s="50"/>
      <c r="Y309" s="26" t="s">
        <v>64</v>
      </c>
      <c r="Z309" s="50"/>
      <c r="AA309" s="50"/>
      <c r="AB309" s="50"/>
      <c r="AC309" s="23" t="s">
        <v>54</v>
      </c>
      <c r="AD309" s="23"/>
      <c r="AE309" s="23" t="s">
        <v>54</v>
      </c>
      <c r="AF309" s="14" t="s">
        <v>108</v>
      </c>
      <c r="AG309" s="14" t="s">
        <v>108</v>
      </c>
      <c r="AH309" s="14" t="s">
        <v>108</v>
      </c>
      <c r="AI309" s="14" t="s">
        <v>108</v>
      </c>
      <c r="AJ309" s="23" t="s">
        <v>61</v>
      </c>
      <c r="AK309" s="23" t="s">
        <v>78</v>
      </c>
      <c r="AL309" s="50"/>
      <c r="AM309" s="50" t="s">
        <v>124</v>
      </c>
      <c r="AN309" s="50" t="s">
        <v>2184</v>
      </c>
      <c r="AO309" s="50"/>
      <c r="AP309" s="50"/>
      <c r="AQ309" s="50"/>
      <c r="AR309" s="50"/>
      <c r="AS309" s="50"/>
      <c r="AT309" s="50"/>
      <c r="AU309" s="50"/>
      <c r="AV309" s="50"/>
      <c r="AW309" s="50"/>
      <c r="AY309" s="50" t="str">
        <f t="shared" si="34"/>
        <v>A year to year proficiency rate change of more than 15% was identified for at least one subgroup, assessment type, or grade. Please review the CDQR Year to Year tab. Please resubmit SY 2017-18 data or submit a data note to explain why these data are accurate.</v>
      </c>
      <c r="AZ309" s="50" t="str">
        <f t="shared" si="35"/>
        <v/>
      </c>
      <c r="BA309" s="50"/>
      <c r="BB309" s="50" t="s">
        <v>80</v>
      </c>
      <c r="BC309" s="50"/>
      <c r="BD309" s="50"/>
      <c r="BE309" s="50" t="s">
        <v>82</v>
      </c>
      <c r="BF309" s="50" t="s">
        <v>82</v>
      </c>
      <c r="BG309" s="50"/>
      <c r="BH309" s="50" t="str">
        <f t="shared" ref="BH309:BH315" si="40">IF(BG309="Yes",CONCATENATE(AM309,"
ED Note: State indicated that data were correct as reported."), AM309)</f>
        <v>A year to year proficiency rate change of more than 15% was identified for at least one subgroup, assessment type, or grade. Please review the CDQR Year to Year tab. Please resubmit SY 2017-18 data or submit a data note to explain why these data are accurate.</v>
      </c>
      <c r="BI309" s="50"/>
      <c r="BJ309" s="50"/>
      <c r="BK309" s="50"/>
      <c r="BL309" s="50"/>
      <c r="BM309" s="50"/>
      <c r="BN309" s="50"/>
      <c r="BO309" s="50"/>
      <c r="BP309" s="50"/>
    </row>
    <row r="310" spans="1:68" s="9" customFormat="1" ht="78.75">
      <c r="A310" s="13" t="s">
        <v>1227</v>
      </c>
      <c r="B310" s="14" t="s">
        <v>45</v>
      </c>
      <c r="C310" s="14" t="s">
        <v>46</v>
      </c>
      <c r="D310" s="14" t="s">
        <v>47</v>
      </c>
      <c r="E310" s="14" t="s">
        <v>1221</v>
      </c>
      <c r="F310" s="14" t="s">
        <v>1222</v>
      </c>
      <c r="G310" s="17" t="s">
        <v>518</v>
      </c>
      <c r="H310" s="14">
        <v>185</v>
      </c>
      <c r="I310" s="14">
        <v>588</v>
      </c>
      <c r="J310" s="14" t="s">
        <v>73</v>
      </c>
      <c r="K310" s="14" t="s">
        <v>519</v>
      </c>
      <c r="L310" s="14" t="s">
        <v>53</v>
      </c>
      <c r="M310" s="14" t="s">
        <v>54</v>
      </c>
      <c r="N310" s="14"/>
      <c r="O310" s="14"/>
      <c r="P310" s="14" t="s">
        <v>274</v>
      </c>
      <c r="Q310" s="14" t="s">
        <v>56</v>
      </c>
      <c r="R310" s="14" t="s">
        <v>68</v>
      </c>
      <c r="S310" s="14" t="s">
        <v>58</v>
      </c>
      <c r="T310" s="50"/>
      <c r="U310" s="50"/>
      <c r="V310" s="11"/>
      <c r="W310" s="11"/>
      <c r="X310" s="50" t="s">
        <v>521</v>
      </c>
      <c r="Y310" s="26" t="s">
        <v>1228</v>
      </c>
      <c r="Z310" s="50"/>
      <c r="AA310" s="50"/>
      <c r="AB310" s="50"/>
      <c r="AC310" s="23" t="s">
        <v>54</v>
      </c>
      <c r="AD310" s="23"/>
      <c r="AE310" s="23"/>
      <c r="AF310" s="23" t="s">
        <v>274</v>
      </c>
      <c r="AG310" s="23" t="s">
        <v>133</v>
      </c>
      <c r="AH310" s="23" t="s">
        <v>133</v>
      </c>
      <c r="AI310" s="23" t="s">
        <v>141</v>
      </c>
      <c r="AJ310" s="23" t="s">
        <v>61</v>
      </c>
      <c r="AK310" s="23" t="s">
        <v>101</v>
      </c>
      <c r="AL310" s="44" t="s">
        <v>2154</v>
      </c>
      <c r="AM310" s="50" t="s">
        <v>523</v>
      </c>
      <c r="AN310" s="50" t="s">
        <v>54</v>
      </c>
      <c r="AO310" s="50"/>
      <c r="AP310" s="50"/>
      <c r="AQ310" s="50"/>
      <c r="AR310" s="50"/>
      <c r="AS310" s="50"/>
      <c r="AT310" s="50"/>
      <c r="AU310" s="50"/>
      <c r="AV310" s="50"/>
      <c r="AW310" s="50"/>
      <c r="AY310" s="50" t="str">
        <f t="shared" si="34"/>
        <v>100% Participation Rate (FS185): The participation rate for MIG students is 100%. ED does not expect to see participation rates below 95%. While a participation rate of 100% is possible, please resubmit data if data are inaccurate.</v>
      </c>
      <c r="AZ310" s="50" t="str">
        <f t="shared" si="35"/>
        <v>Participation was 100% for the State of Nebraska</v>
      </c>
      <c r="BA310" s="50"/>
      <c r="BB310" s="50" t="s">
        <v>80</v>
      </c>
      <c r="BC310" s="50" t="s">
        <v>2151</v>
      </c>
      <c r="BD310" s="50"/>
      <c r="BE310" s="50"/>
      <c r="BF310" s="50"/>
      <c r="BG310" s="50" t="s">
        <v>58</v>
      </c>
      <c r="BH310" s="50" t="str">
        <f t="shared" si="40"/>
        <v>100% Participation Rate (FS185): The participation rate for MIG students is 100%. ED does not expect to see participation rates below 95%. While a participation rate of 100% is possible, please resubmit data if data are inaccurate.</v>
      </c>
      <c r="BI310" s="51" t="s">
        <v>1228</v>
      </c>
      <c r="BJ310" s="50"/>
      <c r="BK310" s="50"/>
      <c r="BL310" s="50"/>
      <c r="BM310" s="50"/>
      <c r="BN310" s="50"/>
      <c r="BO310" s="50"/>
      <c r="BP310" s="50"/>
    </row>
    <row r="311" spans="1:68" s="9" customFormat="1" ht="78.75">
      <c r="A311" s="13" t="s">
        <v>1229</v>
      </c>
      <c r="B311" s="14" t="s">
        <v>45</v>
      </c>
      <c r="C311" s="14" t="s">
        <v>46</v>
      </c>
      <c r="D311" s="14" t="s">
        <v>47</v>
      </c>
      <c r="E311" s="14" t="s">
        <v>1221</v>
      </c>
      <c r="F311" s="14" t="s">
        <v>1222</v>
      </c>
      <c r="G311" s="17" t="s">
        <v>518</v>
      </c>
      <c r="H311" s="14">
        <v>188</v>
      </c>
      <c r="I311" s="14">
        <v>589</v>
      </c>
      <c r="J311" s="14" t="s">
        <v>73</v>
      </c>
      <c r="K311" s="14" t="s">
        <v>519</v>
      </c>
      <c r="L311" s="14" t="s">
        <v>53</v>
      </c>
      <c r="M311" s="14"/>
      <c r="N311" s="14" t="s">
        <v>54</v>
      </c>
      <c r="O311" s="14"/>
      <c r="P311" s="14" t="s">
        <v>274</v>
      </c>
      <c r="Q311" s="14" t="s">
        <v>56</v>
      </c>
      <c r="R311" s="14" t="s">
        <v>68</v>
      </c>
      <c r="S311" s="14" t="s">
        <v>58</v>
      </c>
      <c r="T311" s="50"/>
      <c r="U311" s="50"/>
      <c r="V311" s="11"/>
      <c r="W311" s="11"/>
      <c r="X311" s="50" t="s">
        <v>521</v>
      </c>
      <c r="Y311" s="26" t="s">
        <v>1228</v>
      </c>
      <c r="Z311" s="50"/>
      <c r="AA311" s="50"/>
      <c r="AB311" s="50"/>
      <c r="AC311" s="23"/>
      <c r="AD311" s="14" t="s">
        <v>54</v>
      </c>
      <c r="AE311" s="23"/>
      <c r="AF311" s="23" t="s">
        <v>274</v>
      </c>
      <c r="AG311" s="14" t="s">
        <v>133</v>
      </c>
      <c r="AH311" s="14" t="s">
        <v>133</v>
      </c>
      <c r="AI311" s="14" t="s">
        <v>141</v>
      </c>
      <c r="AJ311" s="23" t="s">
        <v>61</v>
      </c>
      <c r="AK311" s="23" t="s">
        <v>101</v>
      </c>
      <c r="AL311" s="44" t="s">
        <v>2154</v>
      </c>
      <c r="AM311" s="50" t="s">
        <v>1149</v>
      </c>
      <c r="AN311" s="50" t="s">
        <v>54</v>
      </c>
      <c r="AO311" s="50"/>
      <c r="AP311" s="50"/>
      <c r="AQ311" s="50"/>
      <c r="AR311" s="50"/>
      <c r="AS311" s="50"/>
      <c r="AT311" s="50"/>
      <c r="AU311" s="50"/>
      <c r="AV311" s="50"/>
      <c r="AW311" s="50"/>
      <c r="AY311" s="50" t="str">
        <f t="shared" si="34"/>
        <v>100% Participation Rate (FS188): The participation rate for MIG students is 100%. ED does not expect to see participation rates below 95%. While a participation rate of 100% is possible, please resubmit data if data are inaccurate.</v>
      </c>
      <c r="AZ311" s="50" t="str">
        <f t="shared" si="35"/>
        <v>Participation was 100% for the State of Nebraska</v>
      </c>
      <c r="BA311" s="50"/>
      <c r="BB311" s="50" t="s">
        <v>80</v>
      </c>
      <c r="BC311" s="50" t="s">
        <v>2151</v>
      </c>
      <c r="BD311" s="50"/>
      <c r="BE311" s="50"/>
      <c r="BF311" s="50"/>
      <c r="BG311" s="50" t="s">
        <v>58</v>
      </c>
      <c r="BH311" s="50" t="str">
        <f t="shared" si="40"/>
        <v>100% Participation Rate (FS188): The participation rate for MIG students is 100%. ED does not expect to see participation rates below 95%. While a participation rate of 100% is possible, please resubmit data if data are inaccurate.</v>
      </c>
      <c r="BI311" s="51" t="s">
        <v>1228</v>
      </c>
      <c r="BJ311" s="50"/>
      <c r="BK311" s="50"/>
      <c r="BL311" s="50"/>
      <c r="BM311" s="50"/>
      <c r="BN311" s="50"/>
      <c r="BO311" s="50"/>
      <c r="BP311" s="50"/>
    </row>
    <row r="312" spans="1:68" s="9" customFormat="1" ht="195">
      <c r="A312" s="13" t="s">
        <v>1230</v>
      </c>
      <c r="B312" s="14" t="s">
        <v>45</v>
      </c>
      <c r="C312" s="14" t="s">
        <v>46</v>
      </c>
      <c r="D312" s="14" t="s">
        <v>47</v>
      </c>
      <c r="E312" s="14" t="s">
        <v>1221</v>
      </c>
      <c r="F312" s="14" t="s">
        <v>1222</v>
      </c>
      <c r="G312" s="17" t="s">
        <v>136</v>
      </c>
      <c r="H312" s="18">
        <v>185</v>
      </c>
      <c r="I312" s="14">
        <v>588</v>
      </c>
      <c r="J312" s="14" t="s">
        <v>73</v>
      </c>
      <c r="K312" s="14" t="s">
        <v>137</v>
      </c>
      <c r="L312" s="14" t="s">
        <v>53</v>
      </c>
      <c r="M312" s="14" t="s">
        <v>54</v>
      </c>
      <c r="N312" s="14"/>
      <c r="O312" s="14"/>
      <c r="P312" s="14" t="s">
        <v>55</v>
      </c>
      <c r="Q312" s="14" t="s">
        <v>56</v>
      </c>
      <c r="R312" s="14" t="s">
        <v>140</v>
      </c>
      <c r="S312" s="14" t="s">
        <v>58</v>
      </c>
      <c r="T312" s="50"/>
      <c r="U312" s="50"/>
      <c r="V312" s="11"/>
      <c r="W312" s="11"/>
      <c r="X312" s="50" t="s">
        <v>1231</v>
      </c>
      <c r="Y312" s="26" t="s">
        <v>1232</v>
      </c>
      <c r="Z312" s="50"/>
      <c r="AA312" s="50"/>
      <c r="AB312" s="50"/>
      <c r="AC312" s="23" t="s">
        <v>54</v>
      </c>
      <c r="AD312" s="23"/>
      <c r="AE312" s="23"/>
      <c r="AF312" s="14" t="s">
        <v>139</v>
      </c>
      <c r="AG312" s="14" t="s">
        <v>133</v>
      </c>
      <c r="AH312" s="14" t="s">
        <v>140</v>
      </c>
      <c r="AI312" s="14" t="s">
        <v>141</v>
      </c>
      <c r="AJ312" s="23" t="s">
        <v>61</v>
      </c>
      <c r="AK312" s="23" t="s">
        <v>101</v>
      </c>
      <c r="AL312" s="44" t="s">
        <v>2154</v>
      </c>
      <c r="AM312" s="50" t="s">
        <v>1231</v>
      </c>
      <c r="AN312" s="50" t="s">
        <v>54</v>
      </c>
      <c r="AO312" s="50"/>
      <c r="AP312" s="50"/>
      <c r="AQ312" s="50"/>
      <c r="AR312" s="50"/>
      <c r="AS312" s="50"/>
      <c r="AT312" s="50"/>
      <c r="AU312" s="50"/>
      <c r="AV312" s="50"/>
      <c r="AW312" s="50"/>
      <c r="AY312" s="50" t="str">
        <f t="shared" si="34"/>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312" s="50" t="str">
        <f t="shared" si="35"/>
        <v xml:space="preserve">Waiver was given to the State of Nebraska </v>
      </c>
      <c r="BA312" s="50"/>
      <c r="BB312" s="50" t="s">
        <v>80</v>
      </c>
      <c r="BC312" s="50"/>
      <c r="BD312" s="50"/>
      <c r="BE312" s="50"/>
      <c r="BF312" s="50"/>
      <c r="BG312" s="50" t="s">
        <v>58</v>
      </c>
      <c r="BH312" s="50" t="str">
        <f t="shared" si="40"/>
        <v>1% CWD Alternate Assessment Participation [MATHEMATICS]: Students with Disabilities (IDEA) (CWD) taking the alternate assessment based on alternate achievement standards (ALTPARTALTACH) make up 1.12%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BI312" s="51" t="s">
        <v>1232</v>
      </c>
      <c r="BJ312" s="50"/>
      <c r="BK312" s="50"/>
      <c r="BL312" s="50"/>
      <c r="BM312" s="50"/>
      <c r="BN312" s="50"/>
      <c r="BO312" s="50"/>
      <c r="BP312" s="50"/>
    </row>
    <row r="313" spans="1:68" s="9" customFormat="1" ht="195">
      <c r="A313" s="13" t="s">
        <v>1233</v>
      </c>
      <c r="B313" s="14" t="s">
        <v>45</v>
      </c>
      <c r="C313" s="14" t="s">
        <v>46</v>
      </c>
      <c r="D313" s="14" t="s">
        <v>47</v>
      </c>
      <c r="E313" s="14" t="s">
        <v>1221</v>
      </c>
      <c r="F313" s="14" t="s">
        <v>1222</v>
      </c>
      <c r="G313" s="17" t="s">
        <v>136</v>
      </c>
      <c r="H313" s="18">
        <v>188</v>
      </c>
      <c r="I313" s="14">
        <v>589</v>
      </c>
      <c r="J313" s="14" t="s">
        <v>73</v>
      </c>
      <c r="K313" s="14" t="s">
        <v>137</v>
      </c>
      <c r="L313" s="14" t="s">
        <v>53</v>
      </c>
      <c r="M313" s="14"/>
      <c r="N313" s="14" t="s">
        <v>54</v>
      </c>
      <c r="O313" s="14"/>
      <c r="P313" s="14" t="s">
        <v>55</v>
      </c>
      <c r="Q313" s="14" t="s">
        <v>56</v>
      </c>
      <c r="R313" s="14" t="s">
        <v>140</v>
      </c>
      <c r="S313" s="14" t="s">
        <v>58</v>
      </c>
      <c r="T313" s="50"/>
      <c r="U313" s="50"/>
      <c r="V313" s="11"/>
      <c r="W313" s="11"/>
      <c r="X313" s="50" t="s">
        <v>1234</v>
      </c>
      <c r="Y313" s="26" t="s">
        <v>1232</v>
      </c>
      <c r="Z313" s="50"/>
      <c r="AA313" s="50"/>
      <c r="AB313" s="50"/>
      <c r="AC313" s="23"/>
      <c r="AD313" s="23" t="s">
        <v>54</v>
      </c>
      <c r="AE313" s="23"/>
      <c r="AF313" s="14" t="s">
        <v>139</v>
      </c>
      <c r="AG313" s="14" t="s">
        <v>133</v>
      </c>
      <c r="AH313" s="14" t="s">
        <v>140</v>
      </c>
      <c r="AI313" s="14" t="s">
        <v>141</v>
      </c>
      <c r="AJ313" s="23" t="s">
        <v>61</v>
      </c>
      <c r="AK313" s="23" t="s">
        <v>101</v>
      </c>
      <c r="AL313" s="44" t="s">
        <v>2154</v>
      </c>
      <c r="AM313" s="50" t="s">
        <v>1234</v>
      </c>
      <c r="AN313" s="50" t="s">
        <v>54</v>
      </c>
      <c r="AO313" s="50"/>
      <c r="AP313" s="50"/>
      <c r="AQ313" s="50"/>
      <c r="AR313" s="50"/>
      <c r="AS313" s="50"/>
      <c r="AT313" s="50"/>
      <c r="AU313" s="50"/>
      <c r="AV313" s="50"/>
      <c r="AW313" s="50"/>
      <c r="AY313" s="50" t="str">
        <f t="shared" si="34"/>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AZ313" s="50" t="str">
        <f t="shared" si="35"/>
        <v xml:space="preserve">Waiver was given to the State of Nebraska </v>
      </c>
      <c r="BA313" s="50"/>
      <c r="BB313" s="50" t="s">
        <v>80</v>
      </c>
      <c r="BC313" s="50"/>
      <c r="BD313" s="50"/>
      <c r="BE313" s="50"/>
      <c r="BF313" s="50"/>
      <c r="BG313" s="50" t="s">
        <v>58</v>
      </c>
      <c r="BH313" s="50" t="str">
        <f t="shared" si="40"/>
        <v>1% CWD Alternate Assessment Participation [READING/LANGUAGE ARTS]: Students with Disabilities (IDEA) (CWD) taking the alternate assessment based on alternate achievement standards (ALTPARTALTACH) make up 1.12%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v>
      </c>
      <c r="BI313" s="51" t="s">
        <v>1232</v>
      </c>
      <c r="BJ313" s="50"/>
      <c r="BK313" s="50"/>
      <c r="BL313" s="50"/>
      <c r="BM313" s="50"/>
      <c r="BN313" s="50"/>
      <c r="BO313" s="50"/>
      <c r="BP313" s="50"/>
    </row>
    <row r="314" spans="1:68" s="9" customFormat="1" ht="195">
      <c r="A314" s="13" t="s">
        <v>1235</v>
      </c>
      <c r="B314" s="14" t="s">
        <v>45</v>
      </c>
      <c r="C314" s="14" t="s">
        <v>46</v>
      </c>
      <c r="D314" s="14" t="s">
        <v>47</v>
      </c>
      <c r="E314" s="14" t="s">
        <v>1221</v>
      </c>
      <c r="F314" s="14" t="s">
        <v>1222</v>
      </c>
      <c r="G314" s="17" t="s">
        <v>136</v>
      </c>
      <c r="H314" s="18">
        <v>189</v>
      </c>
      <c r="I314" s="14">
        <v>590</v>
      </c>
      <c r="J314" s="14" t="s">
        <v>73</v>
      </c>
      <c r="K314" s="14" t="s">
        <v>137</v>
      </c>
      <c r="L314" s="14" t="s">
        <v>53</v>
      </c>
      <c r="M314" s="14"/>
      <c r="N314" s="14"/>
      <c r="O314" s="14" t="s">
        <v>54</v>
      </c>
      <c r="P314" s="14" t="s">
        <v>55</v>
      </c>
      <c r="Q314" s="14" t="s">
        <v>56</v>
      </c>
      <c r="R314" s="14" t="s">
        <v>140</v>
      </c>
      <c r="S314" s="14" t="s">
        <v>58</v>
      </c>
      <c r="T314" s="50"/>
      <c r="U314" s="50"/>
      <c r="V314" s="11"/>
      <c r="W314" s="11"/>
      <c r="X314" s="50" t="s">
        <v>1237</v>
      </c>
      <c r="Y314" s="26" t="s">
        <v>1232</v>
      </c>
      <c r="Z314" s="50"/>
      <c r="AA314" s="50"/>
      <c r="AB314" s="50"/>
      <c r="AC314" s="23"/>
      <c r="AD314" s="23"/>
      <c r="AE314" s="23" t="s">
        <v>54</v>
      </c>
      <c r="AF314" s="14" t="s">
        <v>139</v>
      </c>
      <c r="AG314" s="14" t="s">
        <v>133</v>
      </c>
      <c r="AH314" s="14" t="s">
        <v>140</v>
      </c>
      <c r="AI314" s="14" t="s">
        <v>141</v>
      </c>
      <c r="AJ314" s="23" t="s">
        <v>61</v>
      </c>
      <c r="AK314" s="23" t="s">
        <v>101</v>
      </c>
      <c r="AL314" s="50"/>
      <c r="AM314" s="50" t="s">
        <v>1237</v>
      </c>
      <c r="AN314" s="50" t="s">
        <v>54</v>
      </c>
      <c r="AO314" s="50"/>
      <c r="AP314" s="50"/>
      <c r="AQ314" s="50"/>
      <c r="AR314" s="50"/>
      <c r="AS314" s="50"/>
      <c r="AT314" s="50"/>
      <c r="AU314" s="50"/>
      <c r="AV314" s="50"/>
      <c r="AW314" s="50"/>
      <c r="AY314" s="50" t="str">
        <f t="shared" si="34"/>
        <v>1% CWD Alternate Assessment Participation [SCIENCE]: Students with Disabilities (IDEA) (CWD) taking the alternate assessment based on alternate achievement standards (ALTPARTALTACH) make up 1.19%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314" s="50" t="str">
        <f t="shared" si="35"/>
        <v xml:space="preserve">Waiver was given to the State of Nebraska </v>
      </c>
      <c r="BA314" s="50"/>
      <c r="BB314" s="50" t="s">
        <v>80</v>
      </c>
      <c r="BC314" s="50" t="s">
        <v>2148</v>
      </c>
      <c r="BD314" s="50"/>
      <c r="BE314" s="50"/>
      <c r="BF314" s="50"/>
      <c r="BG314" s="50" t="s">
        <v>58</v>
      </c>
      <c r="BH314" s="50" t="str">
        <f t="shared" si="40"/>
        <v>1% CWD Alternate Assessment Participation [SCIENCE]: Students with Disabilities (IDEA) (CWD) taking the alternate assessment based on alternate achievement standards (ALTPARTALTACH) make up 1.19%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314" s="50" t="s">
        <v>1232</v>
      </c>
      <c r="BJ314" s="50"/>
      <c r="BK314" s="50"/>
      <c r="BL314" s="50"/>
      <c r="BM314" s="50"/>
      <c r="BN314" s="50"/>
      <c r="BO314" s="50"/>
      <c r="BP314" s="50"/>
    </row>
    <row r="315" spans="1:68" s="9" customFormat="1" ht="90">
      <c r="A315" s="13" t="s">
        <v>1239</v>
      </c>
      <c r="B315" s="14" t="s">
        <v>45</v>
      </c>
      <c r="C315" s="14" t="s">
        <v>46</v>
      </c>
      <c r="D315" s="14" t="s">
        <v>47</v>
      </c>
      <c r="E315" s="14" t="s">
        <v>1240</v>
      </c>
      <c r="F315" s="14" t="s">
        <v>1241</v>
      </c>
      <c r="G315" s="13" t="s">
        <v>72</v>
      </c>
      <c r="H315" s="14">
        <v>179</v>
      </c>
      <c r="I315" s="14">
        <v>585</v>
      </c>
      <c r="J315" s="14" t="s">
        <v>73</v>
      </c>
      <c r="K315" s="14" t="s">
        <v>74</v>
      </c>
      <c r="L315" s="14" t="s">
        <v>269</v>
      </c>
      <c r="M315" s="14"/>
      <c r="N315" s="14"/>
      <c r="O315" s="14" t="s">
        <v>54</v>
      </c>
      <c r="P315" s="14" t="s">
        <v>53</v>
      </c>
      <c r="Q315" s="14" t="s">
        <v>1242</v>
      </c>
      <c r="R315" s="14" t="s">
        <v>140</v>
      </c>
      <c r="S315" s="14" t="s">
        <v>58</v>
      </c>
      <c r="T315" s="50"/>
      <c r="U315" s="50"/>
      <c r="V315" s="11"/>
      <c r="W315" s="11"/>
      <c r="X315" s="50" t="s">
        <v>1243</v>
      </c>
      <c r="Y315" s="26" t="s">
        <v>1244</v>
      </c>
      <c r="Z315" s="50"/>
      <c r="AA315" s="50"/>
      <c r="AB315" s="50"/>
      <c r="AC315" s="23"/>
      <c r="AD315" s="23"/>
      <c r="AE315" s="14" t="s">
        <v>54</v>
      </c>
      <c r="AF315" s="14" t="s">
        <v>53</v>
      </c>
      <c r="AG315" s="23" t="s">
        <v>1245</v>
      </c>
      <c r="AH315" s="23" t="s">
        <v>140</v>
      </c>
      <c r="AI315" s="23"/>
      <c r="AJ315" s="23" t="s">
        <v>61</v>
      </c>
      <c r="AK315" s="23" t="s">
        <v>101</v>
      </c>
      <c r="AL315" s="50"/>
      <c r="AM315" s="50" t="s">
        <v>1243</v>
      </c>
      <c r="AN315" s="50" t="s">
        <v>2156</v>
      </c>
      <c r="AO315" s="50"/>
      <c r="AP315" s="50"/>
      <c r="AQ315" s="50"/>
      <c r="AR315" s="50"/>
      <c r="AS315" s="50"/>
      <c r="AT315" s="50"/>
      <c r="AU315" s="50"/>
      <c r="AV315" s="50"/>
      <c r="AW315" s="50"/>
      <c r="AY315" s="50" t="str">
        <f t="shared" si="34"/>
        <v>Achievement metadata - [SCIENCE]: No achievement data (FS 179) submitted for ALTASSALTACH [PERF LEVEL 4] for GRADES 5, 11; however, EMAPS assessment metadata indicated GRADES 5, 11/ALTASSALTACH/PERF LEVEL 4 would be submitted. Please resubmit metadata and/or data to ensure consistency.</v>
      </c>
      <c r="AZ315" s="50" t="str">
        <f t="shared" si="35"/>
        <v>The meta data requires the reporting of the achievement levels possible.  It is possible for these students to have earned an AL of 4, however, during this administration of this assessment, no students in this subgroup achieved this level.</v>
      </c>
      <c r="BA315" s="50"/>
      <c r="BB315" s="50" t="s">
        <v>80</v>
      </c>
      <c r="BC315" s="50" t="s">
        <v>2148</v>
      </c>
      <c r="BD315" s="50"/>
      <c r="BE315" s="50"/>
      <c r="BF315" s="50"/>
      <c r="BG315" s="50" t="s">
        <v>58</v>
      </c>
      <c r="BH315" s="50" t="str">
        <f t="shared" si="40"/>
        <v>Achievement metadata - [SCIENCE]: No achievement data (FS 179) submitted for ALTASSALTACH [PERF LEVEL 4] for GRADES 5, 11; however, EMAPS assessment metadata indicated GRADES 5, 11/ALTASSALTACH/PERF LEVEL 4 would be submitted. Please resubmit metadata and/or data to ensure consistency.</v>
      </c>
      <c r="BI315" s="50" t="s">
        <v>1244</v>
      </c>
      <c r="BJ315" s="50"/>
      <c r="BK315" s="50"/>
      <c r="BL315" s="50"/>
      <c r="BM315" s="50"/>
      <c r="BN315" s="50"/>
      <c r="BO315" s="50"/>
      <c r="BP315" s="50"/>
    </row>
    <row r="316" spans="1:68" s="9" customFormat="1" ht="105" hidden="1">
      <c r="A316" s="13" t="s">
        <v>1246</v>
      </c>
      <c r="B316" s="14" t="s">
        <v>45</v>
      </c>
      <c r="C316" s="14" t="s">
        <v>46</v>
      </c>
      <c r="D316" s="14" t="s">
        <v>47</v>
      </c>
      <c r="E316" s="14" t="s">
        <v>1240</v>
      </c>
      <c r="F316" s="14" t="s">
        <v>1241</v>
      </c>
      <c r="G316" s="13" t="s">
        <v>72</v>
      </c>
      <c r="H316" s="14" t="s">
        <v>84</v>
      </c>
      <c r="I316" s="14" t="s">
        <v>85</v>
      </c>
      <c r="J316" s="14" t="s">
        <v>73</v>
      </c>
      <c r="K316" s="14" t="s">
        <v>74</v>
      </c>
      <c r="L316" s="14" t="s">
        <v>269</v>
      </c>
      <c r="M316" s="14" t="s">
        <v>54</v>
      </c>
      <c r="N316" s="14" t="s">
        <v>54</v>
      </c>
      <c r="O316" s="14"/>
      <c r="P316" s="14" t="s">
        <v>53</v>
      </c>
      <c r="Q316" s="14" t="s">
        <v>1247</v>
      </c>
      <c r="R316" s="14" t="s">
        <v>478</v>
      </c>
      <c r="S316" s="14" t="s">
        <v>58</v>
      </c>
      <c r="T316" s="50"/>
      <c r="U316" s="50"/>
      <c r="V316" s="11"/>
      <c r="W316" s="11"/>
      <c r="X316" s="50" t="s">
        <v>1248</v>
      </c>
      <c r="Y316" s="26" t="s">
        <v>1249</v>
      </c>
      <c r="Z316" s="50"/>
      <c r="AA316" s="50"/>
      <c r="AB316" s="50"/>
      <c r="AC316" s="14"/>
      <c r="AD316" s="14"/>
      <c r="AE316" s="23"/>
      <c r="AF316" s="14"/>
      <c r="AG316" s="23"/>
      <c r="AH316" s="23"/>
      <c r="AI316" s="23"/>
      <c r="AJ316" s="23" t="s">
        <v>61</v>
      </c>
      <c r="AK316" s="23" t="s">
        <v>62</v>
      </c>
      <c r="AL316" s="50"/>
      <c r="AM316" s="50"/>
      <c r="AN316" s="50" t="s">
        <v>2145</v>
      </c>
      <c r="AO316" s="50"/>
      <c r="AP316" s="49"/>
      <c r="AQ316" s="49"/>
      <c r="AR316" s="49"/>
      <c r="AS316" s="49"/>
      <c r="AT316" s="49"/>
      <c r="AU316" s="49"/>
      <c r="AV316" s="49"/>
      <c r="AW316" s="49"/>
      <c r="AY316" s="50">
        <f t="shared" si="34"/>
        <v>0</v>
      </c>
      <c r="AZ316" s="50" t="str">
        <f t="shared" si="35"/>
        <v>The meta data has been updated to reflect that the high school assessment is only administered in 11th grade.</v>
      </c>
      <c r="BA316" s="50"/>
      <c r="BB316" s="50" t="s">
        <v>63</v>
      </c>
      <c r="BC316" s="50" t="s">
        <v>58</v>
      </c>
      <c r="BD316" s="50" t="s">
        <v>62</v>
      </c>
      <c r="BE316" s="50"/>
      <c r="BF316" s="50"/>
      <c r="BG316" s="50"/>
      <c r="BH316" s="50"/>
      <c r="BI316" s="50"/>
      <c r="BJ316" s="50"/>
      <c r="BK316" s="50"/>
      <c r="BL316" s="50"/>
      <c r="BM316" s="50"/>
      <c r="BN316" s="50"/>
      <c r="BO316" s="50"/>
      <c r="BP316" s="50"/>
    </row>
    <row r="317" spans="1:68" s="9" customFormat="1" ht="105" hidden="1">
      <c r="A317" s="13" t="s">
        <v>1250</v>
      </c>
      <c r="B317" s="14" t="s">
        <v>45</v>
      </c>
      <c r="C317" s="14" t="s">
        <v>46</v>
      </c>
      <c r="D317" s="14" t="s">
        <v>47</v>
      </c>
      <c r="E317" s="14" t="s">
        <v>1240</v>
      </c>
      <c r="F317" s="14" t="s">
        <v>1241</v>
      </c>
      <c r="G317" s="13" t="s">
        <v>88</v>
      </c>
      <c r="H317" s="14" t="s">
        <v>91</v>
      </c>
      <c r="I317" s="14" t="s">
        <v>92</v>
      </c>
      <c r="J317" s="14" t="s">
        <v>73</v>
      </c>
      <c r="K317" s="14" t="s">
        <v>74</v>
      </c>
      <c r="L317" s="14" t="s">
        <v>269</v>
      </c>
      <c r="M317" s="14" t="s">
        <v>54</v>
      </c>
      <c r="N317" s="14" t="s">
        <v>54</v>
      </c>
      <c r="O317" s="14"/>
      <c r="P317" s="14" t="s">
        <v>53</v>
      </c>
      <c r="Q317" s="14" t="s">
        <v>1247</v>
      </c>
      <c r="R317" s="14" t="s">
        <v>478</v>
      </c>
      <c r="S317" s="14" t="s">
        <v>58</v>
      </c>
      <c r="T317" s="50"/>
      <c r="U317" s="50"/>
      <c r="V317" s="11"/>
      <c r="W317" s="11"/>
      <c r="X317" s="50" t="s">
        <v>1251</v>
      </c>
      <c r="Y317" s="26" t="s">
        <v>1252</v>
      </c>
      <c r="Z317" s="50"/>
      <c r="AA317" s="50"/>
      <c r="AB317" s="50"/>
      <c r="AC317" s="14"/>
      <c r="AD317" s="14"/>
      <c r="AE317" s="23"/>
      <c r="AF317" s="14"/>
      <c r="AG317" s="23"/>
      <c r="AH317" s="23"/>
      <c r="AI317" s="23"/>
      <c r="AJ317" s="23" t="s">
        <v>61</v>
      </c>
      <c r="AK317" s="23" t="s">
        <v>62</v>
      </c>
      <c r="AL317" s="50"/>
      <c r="AM317" s="50"/>
      <c r="AN317" s="50" t="s">
        <v>2145</v>
      </c>
      <c r="AO317" s="50"/>
      <c r="AP317" s="49"/>
      <c r="AQ317" s="49"/>
      <c r="AR317" s="49"/>
      <c r="AS317" s="49"/>
      <c r="AT317" s="49"/>
      <c r="AU317" s="49"/>
      <c r="AV317" s="49"/>
      <c r="AW317" s="49"/>
      <c r="AY317" s="50">
        <f t="shared" si="34"/>
        <v>0</v>
      </c>
      <c r="AZ317" s="50" t="str">
        <f t="shared" si="35"/>
        <v>Nevada has corrected and resubmitted their metadata survey</v>
      </c>
      <c r="BA317" s="50"/>
      <c r="BB317" s="50" t="s">
        <v>63</v>
      </c>
      <c r="BC317" s="50" t="s">
        <v>58</v>
      </c>
      <c r="BD317" s="50" t="s">
        <v>62</v>
      </c>
      <c r="BE317" s="50"/>
      <c r="BF317" s="50"/>
      <c r="BG317" s="50"/>
      <c r="BH317" s="50"/>
      <c r="BI317" s="50"/>
      <c r="BJ317" s="50"/>
      <c r="BK317" s="50"/>
      <c r="BL317" s="50"/>
      <c r="BM317" s="50"/>
      <c r="BN317" s="50"/>
      <c r="BO317" s="50"/>
      <c r="BP317" s="50"/>
    </row>
    <row r="318" spans="1:68" s="9" customFormat="1" ht="120">
      <c r="A318" s="13" t="s">
        <v>1253</v>
      </c>
      <c r="B318" s="14" t="s">
        <v>45</v>
      </c>
      <c r="C318" s="14" t="s">
        <v>46</v>
      </c>
      <c r="D318" s="14" t="s">
        <v>47</v>
      </c>
      <c r="E318" s="14" t="s">
        <v>1240</v>
      </c>
      <c r="F318" s="14" t="s">
        <v>1241</v>
      </c>
      <c r="G318" s="13" t="s">
        <v>104</v>
      </c>
      <c r="H318" s="14" t="s">
        <v>157</v>
      </c>
      <c r="I318" s="14" t="s">
        <v>158</v>
      </c>
      <c r="J318" s="14" t="s">
        <v>73</v>
      </c>
      <c r="K318" s="14" t="s">
        <v>107</v>
      </c>
      <c r="L318" s="14" t="s">
        <v>53</v>
      </c>
      <c r="M318" s="14" t="s">
        <v>54</v>
      </c>
      <c r="N318" s="14" t="s">
        <v>54</v>
      </c>
      <c r="O318" s="14" t="s">
        <v>54</v>
      </c>
      <c r="P318" s="14" t="s">
        <v>108</v>
      </c>
      <c r="Q318" s="14" t="s">
        <v>108</v>
      </c>
      <c r="R318" s="14" t="s">
        <v>108</v>
      </c>
      <c r="S318" s="14" t="s">
        <v>108</v>
      </c>
      <c r="T318" s="50"/>
      <c r="U318" s="50"/>
      <c r="V318" s="11"/>
      <c r="W318" s="11"/>
      <c r="X318" s="50" t="s">
        <v>159</v>
      </c>
      <c r="Y318" s="26" t="s">
        <v>1254</v>
      </c>
      <c r="Z318" s="50"/>
      <c r="AA318" s="50"/>
      <c r="AB318" s="50"/>
      <c r="AC318" s="23" t="s">
        <v>54</v>
      </c>
      <c r="AD318" s="23" t="s">
        <v>54</v>
      </c>
      <c r="AE318" s="23" t="s">
        <v>54</v>
      </c>
      <c r="AF318" s="14" t="s">
        <v>108</v>
      </c>
      <c r="AG318" s="14" t="s">
        <v>108</v>
      </c>
      <c r="AH318" s="14" t="s">
        <v>108</v>
      </c>
      <c r="AI318" s="14" t="s">
        <v>108</v>
      </c>
      <c r="AJ318" s="23" t="s">
        <v>61</v>
      </c>
      <c r="AK318" s="23" t="s">
        <v>101</v>
      </c>
      <c r="AL318" s="50" t="s">
        <v>58</v>
      </c>
      <c r="AM318" s="50" t="s">
        <v>161</v>
      </c>
      <c r="AN318" s="50" t="s">
        <v>54</v>
      </c>
      <c r="AO318" s="50"/>
      <c r="AP318" s="50"/>
      <c r="AQ318" s="50"/>
      <c r="AR318" s="50"/>
      <c r="AS318" s="50"/>
      <c r="AT318" s="50"/>
      <c r="AU318" s="50"/>
      <c r="AV318" s="50"/>
      <c r="AW318" s="50"/>
      <c r="AY318" s="50" t="str">
        <f t="shared" si="34"/>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318" s="50" t="str">
        <f t="shared" si="35"/>
        <v>Nevada resubmitted this file in Feb 2019 to correct these errors.</v>
      </c>
      <c r="BA318" s="50"/>
      <c r="BB318" s="50" t="s">
        <v>80</v>
      </c>
      <c r="BC318" s="50"/>
      <c r="BD318" s="50"/>
      <c r="BE318" s="50" t="s">
        <v>112</v>
      </c>
      <c r="BF318" s="50"/>
      <c r="BG318" s="50" t="s">
        <v>58</v>
      </c>
      <c r="BH318" s="50" t="str">
        <f t="shared" ref="BH318:BH319" si="41">IF(BG318="Yes",CONCATENATE(AM318,"
ED Note: State indicated that data were correct as reported."), AM318)</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BI318" s="51" t="s">
        <v>1254</v>
      </c>
      <c r="BJ318" s="50"/>
      <c r="BK318" s="50"/>
      <c r="BL318" s="50"/>
      <c r="BM318" s="50"/>
      <c r="BN318" s="50"/>
      <c r="BO318" s="50"/>
      <c r="BP318" s="50"/>
    </row>
    <row r="319" spans="1:68" s="9" customFormat="1" ht="105">
      <c r="A319" s="13" t="s">
        <v>1255</v>
      </c>
      <c r="B319" s="14" t="s">
        <v>45</v>
      </c>
      <c r="C319" s="14" t="s">
        <v>46</v>
      </c>
      <c r="D319" s="14" t="s">
        <v>47</v>
      </c>
      <c r="E319" s="14" t="s">
        <v>1240</v>
      </c>
      <c r="F319" s="14" t="s">
        <v>1241</v>
      </c>
      <c r="G319" s="13" t="s">
        <v>118</v>
      </c>
      <c r="H319" s="14" t="s">
        <v>105</v>
      </c>
      <c r="I319" s="14" t="s">
        <v>106</v>
      </c>
      <c r="J319" s="14" t="s">
        <v>73</v>
      </c>
      <c r="K319" s="14" t="s">
        <v>121</v>
      </c>
      <c r="L319" s="14" t="s">
        <v>53</v>
      </c>
      <c r="M319" s="14" t="s">
        <v>54</v>
      </c>
      <c r="N319" s="14" t="s">
        <v>54</v>
      </c>
      <c r="O319" s="14" t="s">
        <v>54</v>
      </c>
      <c r="P319" s="14" t="s">
        <v>108</v>
      </c>
      <c r="Q319" s="14" t="s">
        <v>108</v>
      </c>
      <c r="R319" s="14" t="s">
        <v>108</v>
      </c>
      <c r="S319" s="14" t="s">
        <v>108</v>
      </c>
      <c r="T319" s="50"/>
      <c r="U319" s="50"/>
      <c r="V319" s="50"/>
      <c r="W319" s="50"/>
      <c r="X319" s="50" t="s">
        <v>212</v>
      </c>
      <c r="Y319" s="26" t="s">
        <v>1254</v>
      </c>
      <c r="Z319" s="50"/>
      <c r="AA319" s="50"/>
      <c r="AB319" s="50"/>
      <c r="AC319" s="23" t="s">
        <v>54</v>
      </c>
      <c r="AD319" s="23" t="s">
        <v>54</v>
      </c>
      <c r="AE319" s="23" t="s">
        <v>54</v>
      </c>
      <c r="AF319" s="14" t="s">
        <v>108</v>
      </c>
      <c r="AG319" s="14" t="s">
        <v>108</v>
      </c>
      <c r="AH319" s="14" t="s">
        <v>108</v>
      </c>
      <c r="AI319" s="14" t="s">
        <v>108</v>
      </c>
      <c r="AJ319" s="23" t="s">
        <v>61</v>
      </c>
      <c r="AK319" s="23" t="s">
        <v>101</v>
      </c>
      <c r="AL319" s="50" t="s">
        <v>58</v>
      </c>
      <c r="AM319" s="50" t="s">
        <v>214</v>
      </c>
      <c r="AN319" s="50" t="s">
        <v>54</v>
      </c>
      <c r="AO319" s="50"/>
      <c r="AP319" s="49"/>
      <c r="AQ319" s="49"/>
      <c r="AR319" s="49"/>
      <c r="AS319" s="49"/>
      <c r="AT319" s="49"/>
      <c r="AU319" s="49"/>
      <c r="AV319" s="49"/>
      <c r="AW319" s="49"/>
      <c r="AY319" s="50" t="str">
        <f t="shared" si="34"/>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319" s="50" t="str">
        <f t="shared" si="35"/>
        <v>Nevada resubmitted this file in Feb 2019 to correct these errors.</v>
      </c>
      <c r="BA319" s="50"/>
      <c r="BB319" s="50" t="s">
        <v>80</v>
      </c>
      <c r="BC319" s="50"/>
      <c r="BD319" s="50"/>
      <c r="BE319" s="50" t="s">
        <v>112</v>
      </c>
      <c r="BF319" s="50"/>
      <c r="BG319" s="50" t="s">
        <v>58</v>
      </c>
      <c r="BH319" s="50" t="str">
        <f t="shared" si="41"/>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BI319" s="51" t="s">
        <v>1254</v>
      </c>
      <c r="BJ319" s="50"/>
      <c r="BK319" s="50"/>
      <c r="BL319" s="50"/>
      <c r="BM319" s="50"/>
      <c r="BN319" s="50"/>
      <c r="BO319" s="50"/>
      <c r="BP319" s="50"/>
    </row>
    <row r="320" spans="1:68" s="9" customFormat="1" ht="120" hidden="1">
      <c r="A320" s="13" t="s">
        <v>1256</v>
      </c>
      <c r="B320" s="14" t="s">
        <v>45</v>
      </c>
      <c r="C320" s="14" t="s">
        <v>46</v>
      </c>
      <c r="D320" s="14" t="s">
        <v>47</v>
      </c>
      <c r="E320" s="14" t="s">
        <v>1240</v>
      </c>
      <c r="F320" s="14" t="s">
        <v>1241</v>
      </c>
      <c r="G320" s="17" t="s">
        <v>136</v>
      </c>
      <c r="H320" s="18">
        <v>189</v>
      </c>
      <c r="I320" s="14">
        <v>590</v>
      </c>
      <c r="J320" s="14" t="s">
        <v>73</v>
      </c>
      <c r="K320" s="14" t="s">
        <v>137</v>
      </c>
      <c r="L320" s="14" t="s">
        <v>53</v>
      </c>
      <c r="M320" s="14"/>
      <c r="N320" s="14"/>
      <c r="O320" s="14" t="s">
        <v>54</v>
      </c>
      <c r="P320" s="14" t="s">
        <v>55</v>
      </c>
      <c r="Q320" s="14" t="s">
        <v>56</v>
      </c>
      <c r="R320" s="14" t="s">
        <v>140</v>
      </c>
      <c r="S320" s="14" t="s">
        <v>58</v>
      </c>
      <c r="T320" s="50"/>
      <c r="U320" s="50"/>
      <c r="V320" s="50"/>
      <c r="W320" s="50"/>
      <c r="X320" s="50" t="s">
        <v>1257</v>
      </c>
      <c r="Y320" s="26" t="s">
        <v>1254</v>
      </c>
      <c r="Z320" s="50"/>
      <c r="AA320" s="50"/>
      <c r="AB320" s="50"/>
      <c r="AC320" s="23"/>
      <c r="AD320" s="23"/>
      <c r="AE320" s="23"/>
      <c r="AF320" s="14"/>
      <c r="AG320" s="14"/>
      <c r="AH320" s="14"/>
      <c r="AI320" s="14"/>
      <c r="AJ320" s="23" t="s">
        <v>61</v>
      </c>
      <c r="AK320" s="23" t="s">
        <v>62</v>
      </c>
      <c r="AL320" s="14" t="s">
        <v>53</v>
      </c>
      <c r="AM320" s="50"/>
      <c r="AN320" s="50" t="s">
        <v>2145</v>
      </c>
      <c r="AO320" s="50"/>
      <c r="AP320" s="49"/>
      <c r="AQ320" s="49"/>
      <c r="AR320" s="49"/>
      <c r="AS320" s="49"/>
      <c r="AT320" s="49"/>
      <c r="AU320" s="49"/>
      <c r="AV320" s="49"/>
      <c r="AW320" s="49"/>
      <c r="AY320" s="50">
        <f t="shared" si="34"/>
        <v>0</v>
      </c>
      <c r="AZ320" s="50" t="str">
        <f t="shared" si="35"/>
        <v>Nevada resubmitted this file in Feb 2019 to correct these errors.</v>
      </c>
      <c r="BA320" s="50"/>
      <c r="BB320" s="50" t="s">
        <v>63</v>
      </c>
      <c r="BC320" s="50" t="s">
        <v>58</v>
      </c>
      <c r="BD320" s="50" t="s">
        <v>62</v>
      </c>
      <c r="BE320" s="50"/>
      <c r="BF320" s="50"/>
      <c r="BG320" s="50"/>
      <c r="BH320" s="50"/>
      <c r="BI320" s="50"/>
      <c r="BJ320" s="50"/>
      <c r="BK320" s="50"/>
      <c r="BL320" s="50"/>
      <c r="BM320" s="50"/>
      <c r="BN320" s="50"/>
      <c r="BO320" s="50"/>
      <c r="BP320" s="50"/>
    </row>
    <row r="321" spans="1:68" s="9" customFormat="1" ht="94.5">
      <c r="A321" s="13" t="s">
        <v>1258</v>
      </c>
      <c r="B321" s="14" t="s">
        <v>45</v>
      </c>
      <c r="C321" s="14" t="s">
        <v>46</v>
      </c>
      <c r="D321" s="14" t="s">
        <v>47</v>
      </c>
      <c r="E321" s="14" t="s">
        <v>1259</v>
      </c>
      <c r="F321" s="14" t="s">
        <v>1260</v>
      </c>
      <c r="G321" s="13" t="s">
        <v>95</v>
      </c>
      <c r="H321" s="16" t="s">
        <v>157</v>
      </c>
      <c r="I321" s="14" t="s">
        <v>158</v>
      </c>
      <c r="J321" s="14" t="s">
        <v>51</v>
      </c>
      <c r="K321" s="14" t="s">
        <v>98</v>
      </c>
      <c r="L321" s="14" t="s">
        <v>53</v>
      </c>
      <c r="M321" s="14" t="s">
        <v>54</v>
      </c>
      <c r="N321" s="14" t="s">
        <v>54</v>
      </c>
      <c r="O321" s="14" t="s">
        <v>54</v>
      </c>
      <c r="P321" s="14" t="s">
        <v>503</v>
      </c>
      <c r="Q321" s="14" t="s">
        <v>56</v>
      </c>
      <c r="R321" s="14" t="s">
        <v>68</v>
      </c>
      <c r="S321" s="14" t="s">
        <v>58</v>
      </c>
      <c r="T321" s="50"/>
      <c r="U321" s="50"/>
      <c r="V321" s="11"/>
      <c r="W321" s="11"/>
      <c r="X321" s="50" t="s">
        <v>1261</v>
      </c>
      <c r="Y321" s="26" t="s">
        <v>1262</v>
      </c>
      <c r="Z321" s="50"/>
      <c r="AA321" s="50"/>
      <c r="AB321" s="50"/>
      <c r="AC321" s="23" t="s">
        <v>54</v>
      </c>
      <c r="AD321" s="23" t="s">
        <v>54</v>
      </c>
      <c r="AE321" s="23" t="s">
        <v>54</v>
      </c>
      <c r="AF321" s="23" t="s">
        <v>503</v>
      </c>
      <c r="AG321" s="23" t="s">
        <v>56</v>
      </c>
      <c r="AH321" s="23" t="s">
        <v>68</v>
      </c>
      <c r="AI321" s="23"/>
      <c r="AJ321" s="23" t="s">
        <v>61</v>
      </c>
      <c r="AK321" s="23" t="s">
        <v>101</v>
      </c>
      <c r="AL321" s="50" t="s">
        <v>69</v>
      </c>
      <c r="AM321" s="50" t="s">
        <v>1263</v>
      </c>
      <c r="AN321" s="50"/>
      <c r="AO321" s="50"/>
      <c r="AP321" s="50"/>
      <c r="AQ321" s="50"/>
      <c r="AR321" s="50"/>
      <c r="AS321" s="50"/>
      <c r="AT321" s="50"/>
      <c r="AU321" s="50"/>
      <c r="AV321" s="50"/>
      <c r="AW321" s="50"/>
      <c r="AY321" s="50" t="str">
        <f t="shared" si="34"/>
        <v>Missing Data (175/178/179/185/188/189): Achievement and Participation data for students in MILCNCTD subgroup  for a(n) ALL, ALTASSALTACH, REGASSWACC, REGASSWOACC Assessment Type was not reported in any of the grades at the SEA, LEA, and School levels. Please submit data.</v>
      </c>
      <c r="AZ321" s="50" t="str">
        <f t="shared" si="35"/>
        <v>Military connected demographic information was not available for 2017-2018 in nhew Hampshire</v>
      </c>
      <c r="BA321" s="50"/>
      <c r="BB321" s="50" t="s">
        <v>80</v>
      </c>
      <c r="BC321" s="50"/>
      <c r="BD321" s="50"/>
      <c r="BE321" s="50"/>
      <c r="BF321" s="50"/>
      <c r="BG321" s="50" t="s">
        <v>58</v>
      </c>
      <c r="BH321" s="50" t="str">
        <f t="shared" ref="BH321:BH322" si="42">IF(BG321="Yes",CONCATENATE(AM321,"
ED Note: State indicated that data were correct as reported."), AM321)</f>
        <v>Missing Data (175/178/179/185/188/189): Achievement and Participation data for students in MILCNCTD subgroup  for a(n) ALL, ALTASSALTACH, REGASSWACC, REGASSWOACC Assessment Type was not reported in any of the grades at the SEA, LEA, and School levels. Please submit data.</v>
      </c>
      <c r="BI321" s="50" t="s">
        <v>2185</v>
      </c>
      <c r="BJ321" s="50"/>
      <c r="BK321" s="50"/>
      <c r="BL321" s="50"/>
      <c r="BM321" s="50"/>
      <c r="BN321" s="50"/>
      <c r="BO321" s="50"/>
      <c r="BP321" s="50"/>
    </row>
    <row r="322" spans="1:68" s="9" customFormat="1" ht="150">
      <c r="A322" s="13" t="s">
        <v>1265</v>
      </c>
      <c r="B322" s="14" t="s">
        <v>45</v>
      </c>
      <c r="C322" s="14" t="s">
        <v>46</v>
      </c>
      <c r="D322" s="14" t="s">
        <v>47</v>
      </c>
      <c r="E322" s="14" t="s">
        <v>1259</v>
      </c>
      <c r="F322" s="14" t="s">
        <v>1260</v>
      </c>
      <c r="G322" s="13" t="s">
        <v>95</v>
      </c>
      <c r="H322" s="16" t="s">
        <v>157</v>
      </c>
      <c r="I322" s="14" t="s">
        <v>158</v>
      </c>
      <c r="J322" s="14" t="s">
        <v>51</v>
      </c>
      <c r="K322" s="14" t="s">
        <v>98</v>
      </c>
      <c r="L322" s="14" t="s">
        <v>53</v>
      </c>
      <c r="M322" s="14"/>
      <c r="N322" s="14"/>
      <c r="O322" s="14"/>
      <c r="P322" s="14"/>
      <c r="Q322" s="14"/>
      <c r="R322" s="14"/>
      <c r="S322" s="14"/>
      <c r="T322" s="49"/>
      <c r="U322" s="49"/>
      <c r="V322" s="49"/>
      <c r="W322" s="49"/>
      <c r="X322" s="49"/>
      <c r="Y322" s="26" t="s">
        <v>64</v>
      </c>
      <c r="Z322" s="49"/>
      <c r="AA322" s="49"/>
      <c r="AB322" s="49"/>
      <c r="AC322" s="14" t="s">
        <v>54</v>
      </c>
      <c r="AD322" s="14" t="s">
        <v>54</v>
      </c>
      <c r="AE322" s="14" t="s">
        <v>54</v>
      </c>
      <c r="AF322" s="14" t="s">
        <v>281</v>
      </c>
      <c r="AG322" s="14" t="s">
        <v>56</v>
      </c>
      <c r="AH322" s="14" t="s">
        <v>68</v>
      </c>
      <c r="AI322" s="14"/>
      <c r="AJ322" s="14" t="s">
        <v>61</v>
      </c>
      <c r="AK322" s="14" t="s">
        <v>78</v>
      </c>
      <c r="AL322" s="49"/>
      <c r="AM322" s="50" t="s">
        <v>1266</v>
      </c>
      <c r="AN322" s="50"/>
      <c r="AO322" s="50"/>
      <c r="AP322" s="49" t="s">
        <v>1267</v>
      </c>
      <c r="AQ322" s="49"/>
      <c r="AR322" s="49"/>
      <c r="AS322" s="49"/>
      <c r="AT322" s="49"/>
      <c r="AU322" s="49"/>
      <c r="AV322" s="49"/>
      <c r="AW322" s="49"/>
      <c r="AY322" s="50" t="str">
        <f t="shared" si="34"/>
        <v>Missing Data (175/178/179/185/188/189): Achievement and Participation data for students in the FCS subgroup in all grades for all Assessment Types were not reported at the SEA, LEA, and School levels. New Hampshire's resubmission on 3/27/18 replaced the nonzero counts with zeroes for these grade/subgroup/assessment types. Please submit data.</v>
      </c>
      <c r="AZ322" s="50" t="str">
        <f t="shared" si="35"/>
        <v/>
      </c>
      <c r="BA322" s="50"/>
      <c r="BB322" s="50" t="s">
        <v>80</v>
      </c>
      <c r="BC322" s="50"/>
      <c r="BD322" s="50"/>
      <c r="BE322" s="50" t="s">
        <v>82</v>
      </c>
      <c r="BF322" s="50" t="s">
        <v>82</v>
      </c>
      <c r="BG322" s="50"/>
      <c r="BH322" s="50" t="str">
        <f t="shared" si="42"/>
        <v>Missing Data (175/178/179/185/188/189): Achievement and Participation data for students in the FCS subgroup in all grades for all Assessment Types were not reported at the SEA, LEA, and School levels. New Hampshire's resubmission on 3/27/18 replaced the nonzero counts with zeroes for these grade/subgroup/assessment types. Please submit data.</v>
      </c>
      <c r="BI322" s="50"/>
      <c r="BJ322" s="50"/>
      <c r="BK322" s="50"/>
      <c r="BL322" s="50"/>
      <c r="BM322" s="50"/>
      <c r="BN322" s="50"/>
      <c r="BO322" s="50"/>
      <c r="BP322" s="50"/>
    </row>
    <row r="323" spans="1:68" s="9" customFormat="1" ht="63" hidden="1">
      <c r="A323" s="13" t="s">
        <v>1268</v>
      </c>
      <c r="B323" s="14" t="s">
        <v>45</v>
      </c>
      <c r="C323" s="14" t="s">
        <v>46</v>
      </c>
      <c r="D323" s="14" t="s">
        <v>47</v>
      </c>
      <c r="E323" s="14" t="s">
        <v>1259</v>
      </c>
      <c r="F323" s="14" t="s">
        <v>1260</v>
      </c>
      <c r="G323" s="13" t="s">
        <v>95</v>
      </c>
      <c r="H323" s="16" t="s">
        <v>198</v>
      </c>
      <c r="I323" s="14" t="s">
        <v>199</v>
      </c>
      <c r="J323" s="14" t="s">
        <v>51</v>
      </c>
      <c r="K323" s="14" t="s">
        <v>98</v>
      </c>
      <c r="L323" s="14" t="s">
        <v>53</v>
      </c>
      <c r="M323" s="14" t="s">
        <v>54</v>
      </c>
      <c r="N323" s="14" t="s">
        <v>54</v>
      </c>
      <c r="O323" s="14"/>
      <c r="P323" s="14" t="s">
        <v>55</v>
      </c>
      <c r="Q323" s="14" t="s">
        <v>56</v>
      </c>
      <c r="R323" s="14" t="s">
        <v>77</v>
      </c>
      <c r="S323" s="14" t="s">
        <v>58</v>
      </c>
      <c r="T323" s="50"/>
      <c r="U323" s="50"/>
      <c r="V323" s="11"/>
      <c r="W323" s="11"/>
      <c r="X323" s="50" t="s">
        <v>1269</v>
      </c>
      <c r="Y323" s="26" t="s">
        <v>1270</v>
      </c>
      <c r="Z323" s="50"/>
      <c r="AA323" s="50"/>
      <c r="AB323" s="50"/>
      <c r="AC323" s="23"/>
      <c r="AD323" s="23"/>
      <c r="AE323" s="23"/>
      <c r="AF323" s="23"/>
      <c r="AG323" s="23"/>
      <c r="AH323" s="23"/>
      <c r="AI323" s="23"/>
      <c r="AJ323" s="23" t="s">
        <v>61</v>
      </c>
      <c r="AK323" s="23" t="s">
        <v>62</v>
      </c>
      <c r="AL323" s="14" t="s">
        <v>53</v>
      </c>
      <c r="AM323" s="50"/>
      <c r="AN323" s="50" t="s">
        <v>2145</v>
      </c>
      <c r="AO323" s="50"/>
      <c r="AP323" s="50"/>
      <c r="AQ323" s="50"/>
      <c r="AR323" s="50"/>
      <c r="AS323" s="50"/>
      <c r="AT323" s="50"/>
      <c r="AU323" s="50"/>
      <c r="AV323" s="50"/>
      <c r="AW323" s="50"/>
      <c r="AY323" s="50">
        <f t="shared" si="34"/>
        <v>0</v>
      </c>
      <c r="AZ323" s="50" t="str">
        <f t="shared" si="35"/>
        <v>All students were incorrectly identified as without accommodations.  This will be resolved in the most recent upload and believe this will solve the issue.</v>
      </c>
      <c r="BA323" s="50"/>
      <c r="BB323" s="50" t="s">
        <v>63</v>
      </c>
      <c r="BC323" s="50" t="s">
        <v>58</v>
      </c>
      <c r="BD323" s="50" t="s">
        <v>62</v>
      </c>
      <c r="BE323" s="50"/>
      <c r="BF323" s="50"/>
      <c r="BG323" s="50"/>
      <c r="BH323" s="50"/>
      <c r="BI323" s="50"/>
      <c r="BJ323" s="50"/>
      <c r="BK323" s="50"/>
      <c r="BL323" s="50"/>
      <c r="BM323" s="50"/>
      <c r="BN323" s="50"/>
      <c r="BO323" s="50"/>
      <c r="BP323" s="50"/>
    </row>
    <row r="324" spans="1:68" s="9" customFormat="1" ht="285">
      <c r="A324" s="13" t="s">
        <v>1271</v>
      </c>
      <c r="B324" s="14" t="s">
        <v>45</v>
      </c>
      <c r="C324" s="14" t="s">
        <v>46</v>
      </c>
      <c r="D324" s="14" t="s">
        <v>47</v>
      </c>
      <c r="E324" s="14" t="s">
        <v>1259</v>
      </c>
      <c r="F324" s="14" t="s">
        <v>1260</v>
      </c>
      <c r="G324" s="13" t="s">
        <v>104</v>
      </c>
      <c r="H324" s="14" t="s">
        <v>157</v>
      </c>
      <c r="I324" s="14" t="s">
        <v>158</v>
      </c>
      <c r="J324" s="14" t="s">
        <v>73</v>
      </c>
      <c r="K324" s="14" t="s">
        <v>107</v>
      </c>
      <c r="L324" s="14" t="s">
        <v>53</v>
      </c>
      <c r="M324" s="14" t="s">
        <v>54</v>
      </c>
      <c r="N324" s="14" t="s">
        <v>54</v>
      </c>
      <c r="O324" s="14" t="s">
        <v>54</v>
      </c>
      <c r="P324" s="14" t="s">
        <v>108</v>
      </c>
      <c r="Q324" s="14" t="s">
        <v>108</v>
      </c>
      <c r="R324" s="14" t="s">
        <v>108</v>
      </c>
      <c r="S324" s="14" t="s">
        <v>108</v>
      </c>
      <c r="T324" s="50"/>
      <c r="U324" s="50"/>
      <c r="V324" s="11"/>
      <c r="W324" s="11"/>
      <c r="X324" s="50" t="s">
        <v>159</v>
      </c>
      <c r="Y324" s="26" t="s">
        <v>1272</v>
      </c>
      <c r="Z324" s="50"/>
      <c r="AA324" s="50"/>
      <c r="AB324" s="50"/>
      <c r="AC324" s="23" t="s">
        <v>54</v>
      </c>
      <c r="AD324" s="23" t="s">
        <v>54</v>
      </c>
      <c r="AE324" s="23" t="s">
        <v>54</v>
      </c>
      <c r="AF324" s="14" t="s">
        <v>108</v>
      </c>
      <c r="AG324" s="14" t="s">
        <v>108</v>
      </c>
      <c r="AH324" s="14" t="s">
        <v>108</v>
      </c>
      <c r="AI324" s="14" t="s">
        <v>108</v>
      </c>
      <c r="AJ324" s="23" t="s">
        <v>61</v>
      </c>
      <c r="AK324" s="23" t="s">
        <v>101</v>
      </c>
      <c r="AL324" s="50"/>
      <c r="AM324" s="50" t="s">
        <v>161</v>
      </c>
      <c r="AN324" s="50" t="s">
        <v>54</v>
      </c>
      <c r="AO324" s="50"/>
      <c r="AP324" s="50"/>
      <c r="AQ324" s="50"/>
      <c r="AR324" s="50"/>
      <c r="AS324" s="50"/>
      <c r="AT324" s="50"/>
      <c r="AU324" s="50"/>
      <c r="AV324" s="50"/>
      <c r="AW324" s="50"/>
      <c r="AY324" s="50" t="str">
        <f t="shared" ref="AY324:AY387" si="43">AM324</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324" s="50" t="str">
        <f t="shared" ref="AZ324:AZ387" si="44">Y324</f>
        <v>MATH, ELA, SCI  - All students were incorrectly identified as without accommodations.  This will be resolved in the most recent upload and believe this will solve the issue.  
CWD: A business rule change in the definition of students  with disabilities increased the number of students from 2016-2017 to 2017-2018. 
 LEP:  We were incorrectly reporting monitoring students in our LEP count in  2016-2017.  This was correcte  in 2017-2018 which caused the numbers of students to decrease. 
More students took the Alternate assessments based on alternate achievement standards in 2017-2018 compared to 2016-2017.  This is still within the 1% rule</v>
      </c>
      <c r="BA324" s="50"/>
      <c r="BB324" s="50" t="s">
        <v>80</v>
      </c>
      <c r="BC324" s="50"/>
      <c r="BD324" s="50"/>
      <c r="BE324" s="50" t="s">
        <v>112</v>
      </c>
      <c r="BF324" s="50"/>
      <c r="BG324" s="50" t="s">
        <v>58</v>
      </c>
      <c r="BH324" s="50" t="str">
        <f t="shared" ref="BH324:BH326" si="45">IF(BG324="Yes",CONCATENATE(AM324,"
ED Note: State indicated that data were correct as reported."), AM324)</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BI324" s="50" t="s">
        <v>1272</v>
      </c>
      <c r="BJ324" s="50"/>
      <c r="BK324" s="50"/>
      <c r="BL324" s="50"/>
      <c r="BM324" s="50"/>
      <c r="BN324" s="50"/>
      <c r="BO324" s="50"/>
      <c r="BP324" s="50"/>
    </row>
    <row r="325" spans="1:68" s="9" customFormat="1" ht="90">
      <c r="A325" s="13" t="s">
        <v>1274</v>
      </c>
      <c r="B325" s="14" t="s">
        <v>45</v>
      </c>
      <c r="C325" s="14" t="s">
        <v>46</v>
      </c>
      <c r="D325" s="14" t="s">
        <v>47</v>
      </c>
      <c r="E325" s="14" t="s">
        <v>1259</v>
      </c>
      <c r="F325" s="14" t="s">
        <v>1260</v>
      </c>
      <c r="G325" s="13" t="s">
        <v>118</v>
      </c>
      <c r="H325" s="14">
        <v>185</v>
      </c>
      <c r="I325" s="14">
        <v>588</v>
      </c>
      <c r="J325" s="14" t="s">
        <v>73</v>
      </c>
      <c r="K325" s="14" t="s">
        <v>121</v>
      </c>
      <c r="L325" s="14" t="s">
        <v>53</v>
      </c>
      <c r="M325" s="14"/>
      <c r="N325" s="14"/>
      <c r="O325" s="14"/>
      <c r="P325" s="14"/>
      <c r="Q325" s="14"/>
      <c r="R325" s="14"/>
      <c r="S325" s="14"/>
      <c r="T325" s="50"/>
      <c r="U325" s="50"/>
      <c r="V325" s="11"/>
      <c r="W325" s="11"/>
      <c r="X325" s="50"/>
      <c r="Y325" s="26" t="s">
        <v>64</v>
      </c>
      <c r="Z325" s="50"/>
      <c r="AA325" s="50"/>
      <c r="AB325" s="50"/>
      <c r="AC325" s="23" t="s">
        <v>54</v>
      </c>
      <c r="AD325" s="23"/>
      <c r="AE325" s="23"/>
      <c r="AF325" s="14" t="s">
        <v>108</v>
      </c>
      <c r="AG325" s="14" t="s">
        <v>108</v>
      </c>
      <c r="AH325" s="14" t="s">
        <v>108</v>
      </c>
      <c r="AI325" s="14" t="s">
        <v>108</v>
      </c>
      <c r="AJ325" s="23" t="s">
        <v>61</v>
      </c>
      <c r="AK325" s="23" t="s">
        <v>78</v>
      </c>
      <c r="AL325" s="50"/>
      <c r="AM325" s="50" t="s">
        <v>166</v>
      </c>
      <c r="AN325" s="50" t="s">
        <v>54</v>
      </c>
      <c r="AO325" s="50"/>
      <c r="AP325" s="49"/>
      <c r="AQ325" s="49"/>
      <c r="AR325" s="49"/>
      <c r="AS325" s="49"/>
      <c r="AT325" s="49"/>
      <c r="AU325" s="49"/>
      <c r="AV325" s="49"/>
      <c r="AW325" s="49"/>
      <c r="AY325" s="50" t="str">
        <f t="shared" si="43"/>
        <v>A year to year participation rate change of more than 4% was identified for at least one subgroup, assessment type, or grade. Please review the CDQR Year to Year tab. Please resubmit SY 2017-18 data or submit a data note to explain why these data are accurate.</v>
      </c>
      <c r="AZ325" s="50" t="str">
        <f t="shared" si="44"/>
        <v/>
      </c>
      <c r="BA325" s="50"/>
      <c r="BB325" s="50" t="s">
        <v>80</v>
      </c>
      <c r="BC325" s="50"/>
      <c r="BD325" s="50"/>
      <c r="BE325" s="50" t="s">
        <v>82</v>
      </c>
      <c r="BF325" s="50" t="s">
        <v>82</v>
      </c>
      <c r="BG325" s="50"/>
      <c r="BH325" s="50" t="str">
        <f t="shared" si="45"/>
        <v>A year to year participation rate change of more than 4% was identified for at least one subgroup, assessment type, or grade. Please review the CDQR Year to Year tab. Please resubmit SY 2017-18 data or submit a data note to explain why these data are accurate.</v>
      </c>
      <c r="BI325" s="50"/>
      <c r="BJ325" s="50"/>
      <c r="BK325" s="50"/>
      <c r="BL325" s="50"/>
      <c r="BM325" s="50"/>
      <c r="BN325" s="50"/>
      <c r="BO325" s="50"/>
      <c r="BP325" s="50"/>
    </row>
    <row r="326" spans="1:68" s="9" customFormat="1" ht="240">
      <c r="A326" s="13" t="s">
        <v>1275</v>
      </c>
      <c r="B326" s="14" t="s">
        <v>45</v>
      </c>
      <c r="C326" s="14" t="s">
        <v>46</v>
      </c>
      <c r="D326" s="14" t="s">
        <v>47</v>
      </c>
      <c r="E326" s="14" t="s">
        <v>1259</v>
      </c>
      <c r="F326" s="14" t="s">
        <v>1260</v>
      </c>
      <c r="G326" s="13" t="s">
        <v>118</v>
      </c>
      <c r="H326" s="14" t="s">
        <v>380</v>
      </c>
      <c r="I326" s="14" t="s">
        <v>381</v>
      </c>
      <c r="J326" s="14" t="s">
        <v>73</v>
      </c>
      <c r="K326" s="14" t="s">
        <v>121</v>
      </c>
      <c r="L326" s="14" t="s">
        <v>53</v>
      </c>
      <c r="M326" s="14"/>
      <c r="N326" s="14"/>
      <c r="O326" s="14" t="s">
        <v>54</v>
      </c>
      <c r="P326" s="14" t="s">
        <v>108</v>
      </c>
      <c r="Q326" s="14" t="s">
        <v>108</v>
      </c>
      <c r="R326" s="14" t="s">
        <v>108</v>
      </c>
      <c r="S326" s="14" t="s">
        <v>108</v>
      </c>
      <c r="T326" s="50"/>
      <c r="U326" s="50"/>
      <c r="V326" s="11"/>
      <c r="W326" s="11"/>
      <c r="X326" s="50" t="s">
        <v>212</v>
      </c>
      <c r="Y326" s="26" t="s">
        <v>1276</v>
      </c>
      <c r="Z326" s="50"/>
      <c r="AA326" s="50"/>
      <c r="AB326" s="50"/>
      <c r="AC326" s="23"/>
      <c r="AD326" s="23"/>
      <c r="AE326" s="23" t="s">
        <v>54</v>
      </c>
      <c r="AF326" s="14" t="s">
        <v>108</v>
      </c>
      <c r="AG326" s="14" t="s">
        <v>108</v>
      </c>
      <c r="AH326" s="14" t="s">
        <v>108</v>
      </c>
      <c r="AI326" s="14" t="s">
        <v>108</v>
      </c>
      <c r="AJ326" s="23" t="s">
        <v>61</v>
      </c>
      <c r="AK326" s="23" t="s">
        <v>101</v>
      </c>
      <c r="AL326" s="50"/>
      <c r="AM326" s="50" t="s">
        <v>214</v>
      </c>
      <c r="AN326" s="50" t="s">
        <v>54</v>
      </c>
      <c r="AO326" s="50"/>
      <c r="AP326" s="50"/>
      <c r="AQ326" s="50"/>
      <c r="AR326" s="50"/>
      <c r="AS326" s="50"/>
      <c r="AT326" s="50"/>
      <c r="AU326" s="50"/>
      <c r="AV326" s="50"/>
      <c r="AW326" s="50"/>
      <c r="AY326" s="50" t="str">
        <f t="shared" si="43"/>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326" s="50" t="str">
        <f t="shared" si="44"/>
        <v xml:space="preserve">SCIENCE
All students were incorrectly identified as without accommodations.  This will be resolved in the most recent upload and believe this will solve the issue.  
CWD: A business rule change in the definition of students  with disabilities increased the number of students from 2016-2017 to 2017-2018. 
 LEP:  We were incorrectly reporting monitoring students in our LEP count in  2016-2017.  This was corrected in 2017-2018 which caused the numbers of students to decrease. 
</v>
      </c>
      <c r="BA326" s="50"/>
      <c r="BB326" s="50" t="s">
        <v>80</v>
      </c>
      <c r="BC326" s="50" t="s">
        <v>2148</v>
      </c>
      <c r="BD326" s="50"/>
      <c r="BE326" s="50" t="s">
        <v>112</v>
      </c>
      <c r="BF326" s="50"/>
      <c r="BG326" s="50" t="s">
        <v>58</v>
      </c>
      <c r="BH326" s="50" t="str">
        <f t="shared" si="45"/>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BI326" s="50" t="s">
        <v>1276</v>
      </c>
      <c r="BJ326" s="50"/>
      <c r="BK326" s="50"/>
      <c r="BL326" s="50"/>
      <c r="BM326" s="50"/>
      <c r="BN326" s="50"/>
      <c r="BO326" s="50"/>
      <c r="BP326" s="50"/>
    </row>
    <row r="327" spans="1:68" s="9" customFormat="1" ht="120" hidden="1">
      <c r="A327" s="13" t="s">
        <v>1277</v>
      </c>
      <c r="B327" s="14" t="s">
        <v>45</v>
      </c>
      <c r="C327" s="14" t="s">
        <v>46</v>
      </c>
      <c r="D327" s="14" t="s">
        <v>47</v>
      </c>
      <c r="E327" s="14" t="s">
        <v>1259</v>
      </c>
      <c r="F327" s="14" t="s">
        <v>1260</v>
      </c>
      <c r="G327" s="13" t="s">
        <v>127</v>
      </c>
      <c r="H327" s="14" t="s">
        <v>128</v>
      </c>
      <c r="I327" s="14" t="s">
        <v>129</v>
      </c>
      <c r="J327" s="14" t="s">
        <v>51</v>
      </c>
      <c r="K327" s="14" t="s">
        <v>130</v>
      </c>
      <c r="L327" s="14" t="s">
        <v>53</v>
      </c>
      <c r="M327" s="14"/>
      <c r="N327" s="14" t="s">
        <v>54</v>
      </c>
      <c r="O327" s="14"/>
      <c r="P327" s="14" t="s">
        <v>131</v>
      </c>
      <c r="Q327" s="14" t="s">
        <v>133</v>
      </c>
      <c r="R327" s="14" t="s">
        <v>133</v>
      </c>
      <c r="S327" s="14" t="s">
        <v>58</v>
      </c>
      <c r="T327" s="50"/>
      <c r="U327" s="50"/>
      <c r="V327" s="11"/>
      <c r="W327" s="11"/>
      <c r="X327" s="50" t="s">
        <v>1278</v>
      </c>
      <c r="Y327" s="26" t="s">
        <v>1279</v>
      </c>
      <c r="Z327" s="50"/>
      <c r="AA327" s="50"/>
      <c r="AB327" s="50"/>
      <c r="AC327" s="23"/>
      <c r="AD327" s="23"/>
      <c r="AE327" s="23"/>
      <c r="AF327" s="23"/>
      <c r="AG327" s="23"/>
      <c r="AH327" s="23"/>
      <c r="AI327" s="23"/>
      <c r="AJ327" s="23" t="s">
        <v>61</v>
      </c>
      <c r="AK327" s="23" t="s">
        <v>62</v>
      </c>
      <c r="AL327" s="14" t="s">
        <v>53</v>
      </c>
      <c r="AM327" s="50"/>
      <c r="AN327" s="50" t="s">
        <v>2145</v>
      </c>
      <c r="AO327" s="50"/>
      <c r="AP327" s="49"/>
      <c r="AQ327" s="49"/>
      <c r="AR327" s="49"/>
      <c r="AS327" s="49"/>
      <c r="AT327" s="49"/>
      <c r="AU327" s="49"/>
      <c r="AV327" s="49"/>
      <c r="AW327" s="49"/>
      <c r="AY327" s="50">
        <f t="shared" si="43"/>
        <v>0</v>
      </c>
      <c r="AZ327" s="50" t="str">
        <f t="shared" si="44"/>
        <v>This issue will be resolved with the most recent upload.</v>
      </c>
      <c r="BA327" s="50"/>
      <c r="BB327" s="50" t="s">
        <v>63</v>
      </c>
      <c r="BC327" s="50" t="s">
        <v>58</v>
      </c>
      <c r="BD327" s="50" t="s">
        <v>62</v>
      </c>
      <c r="BE327" s="50"/>
      <c r="BF327" s="50"/>
      <c r="BG327" s="50"/>
      <c r="BH327" s="50"/>
      <c r="BI327" s="50"/>
      <c r="BJ327" s="50"/>
      <c r="BK327" s="50"/>
      <c r="BL327" s="50"/>
      <c r="BM327" s="50"/>
      <c r="BN327" s="50"/>
      <c r="BO327" s="50"/>
      <c r="BP327" s="50"/>
    </row>
    <row r="328" spans="1:68" s="9" customFormat="1" ht="225">
      <c r="A328" s="13" t="s">
        <v>1280</v>
      </c>
      <c r="B328" s="14" t="s">
        <v>45</v>
      </c>
      <c r="C328" s="14" t="s">
        <v>46</v>
      </c>
      <c r="D328" s="14" t="s">
        <v>47</v>
      </c>
      <c r="E328" s="14" t="s">
        <v>1259</v>
      </c>
      <c r="F328" s="14" t="s">
        <v>1260</v>
      </c>
      <c r="G328" s="13" t="s">
        <v>127</v>
      </c>
      <c r="H328" s="14" t="s">
        <v>128</v>
      </c>
      <c r="I328" s="14" t="s">
        <v>129</v>
      </c>
      <c r="J328" s="14" t="s">
        <v>51</v>
      </c>
      <c r="K328" s="14" t="s">
        <v>130</v>
      </c>
      <c r="L328" s="14" t="s">
        <v>53</v>
      </c>
      <c r="M328" s="14"/>
      <c r="N328" s="14"/>
      <c r="O328" s="14"/>
      <c r="P328" s="14"/>
      <c r="Q328" s="14"/>
      <c r="R328" s="14"/>
      <c r="S328" s="14"/>
      <c r="T328" s="49"/>
      <c r="U328" s="49"/>
      <c r="V328" s="49"/>
      <c r="W328" s="49"/>
      <c r="X328" s="49"/>
      <c r="Y328" s="26" t="s">
        <v>64</v>
      </c>
      <c r="Z328" s="49"/>
      <c r="AA328" s="49"/>
      <c r="AB328" s="49"/>
      <c r="AC328" s="14"/>
      <c r="AD328" s="14"/>
      <c r="AE328" s="14"/>
      <c r="AF328" s="14" t="s">
        <v>1281</v>
      </c>
      <c r="AG328" s="14" t="s">
        <v>1282</v>
      </c>
      <c r="AH328" s="14" t="s">
        <v>478</v>
      </c>
      <c r="AI328" s="14"/>
      <c r="AJ328" s="14" t="s">
        <v>61</v>
      </c>
      <c r="AK328" s="14" t="s">
        <v>78</v>
      </c>
      <c r="AL328" s="49"/>
      <c r="AM328" s="50" t="s">
        <v>1283</v>
      </c>
      <c r="AN328" s="50"/>
      <c r="AO328" s="50"/>
      <c r="AP328" s="50"/>
      <c r="AQ328" s="50"/>
      <c r="AR328" s="50"/>
      <c r="AS328" s="50"/>
      <c r="AT328" s="50"/>
      <c r="AU328" s="50"/>
      <c r="AV328" s="50"/>
      <c r="AW328" s="50"/>
      <c r="AY328" s="50" t="str">
        <f t="shared" si="43"/>
        <v>Across file comparison: The SEA number of students in the ALL, CWD, ECODIS, F, HOM, LEP, M, MA, MB, MHL, MM, MW subgroups who took an assessment and received a valid score for GRADES all, 3, 4, 5, 6, 7, 8 and REGASSWACC, REGASSWOACC assessment type does not equal the number of students who participated in the assessment. The Grand Total discrepancy for the REGASSWACC assessment type is 4601 students. or -48.37%, and the Grand Total discrepancy for the REGASSWOACC assessment type is 4601 students, or 5.63%.
Similar discrepancies exist at the LEA and School levels. Please revise data and resubmit or explain in a data note why these data are accurate.</v>
      </c>
      <c r="AZ328" s="50" t="str">
        <f t="shared" si="44"/>
        <v/>
      </c>
      <c r="BA328" s="50"/>
      <c r="BB328" s="50" t="s">
        <v>80</v>
      </c>
      <c r="BC328" s="50"/>
      <c r="BD328" s="50"/>
      <c r="BE328" s="50" t="s">
        <v>82</v>
      </c>
      <c r="BF328" s="50" t="s">
        <v>82</v>
      </c>
      <c r="BG328" s="50"/>
      <c r="BH328" s="50" t="str">
        <f t="shared" ref="BH328:BH334" si="46">IF(BG328="Yes",CONCATENATE(AM328,"
ED Note: State indicated that data were correct as reported."), AM328)</f>
        <v>Across file comparison: The SEA number of students in the ALL, CWD, ECODIS, F, HOM, LEP, M, MA, MB, MHL, MM, MW subgroups who took an assessment and received a valid score for GRADES all, 3, 4, 5, 6, 7, 8 and REGASSWACC, REGASSWOACC assessment type does not equal the number of students who participated in the assessment. The Grand Total discrepancy for the REGASSWACC assessment type is 4601 students. or -48.37%, and the Grand Total discrepancy for the REGASSWOACC assessment type is 4601 students, or 5.63%.
Similar discrepancies exist at the LEA and School levels. Please revise data and resubmit or explain in a data note why these data are accurate.</v>
      </c>
      <c r="BI328" s="50"/>
      <c r="BJ328" s="50"/>
      <c r="BK328" s="50"/>
      <c r="BL328" s="50"/>
      <c r="BM328" s="50"/>
      <c r="BN328" s="50"/>
      <c r="BO328" s="50"/>
      <c r="BP328" s="50"/>
    </row>
    <row r="329" spans="1:68" s="9" customFormat="1" ht="225">
      <c r="A329" s="13" t="s">
        <v>1284</v>
      </c>
      <c r="B329" s="14" t="s">
        <v>45</v>
      </c>
      <c r="C329" s="14" t="s">
        <v>46</v>
      </c>
      <c r="D329" s="14" t="s">
        <v>47</v>
      </c>
      <c r="E329" s="14" t="s">
        <v>1259</v>
      </c>
      <c r="F329" s="14" t="s">
        <v>1260</v>
      </c>
      <c r="G329" s="13" t="s">
        <v>127</v>
      </c>
      <c r="H329" s="14" t="s">
        <v>380</v>
      </c>
      <c r="I329" s="14" t="s">
        <v>381</v>
      </c>
      <c r="J329" s="14" t="s">
        <v>51</v>
      </c>
      <c r="K329" s="14" t="s">
        <v>130</v>
      </c>
      <c r="L329" s="14" t="s">
        <v>53</v>
      </c>
      <c r="M329" s="14"/>
      <c r="N329" s="14"/>
      <c r="O329" s="14"/>
      <c r="P329" s="14"/>
      <c r="Q329" s="14"/>
      <c r="R329" s="14"/>
      <c r="S329" s="14"/>
      <c r="T329" s="50"/>
      <c r="U329" s="50"/>
      <c r="V329" s="11"/>
      <c r="W329" s="11"/>
      <c r="X329" s="50"/>
      <c r="Y329" s="26" t="s">
        <v>64</v>
      </c>
      <c r="Z329" s="50"/>
      <c r="AA329" s="50"/>
      <c r="AB329" s="50"/>
      <c r="AC329" s="23"/>
      <c r="AD329" s="23"/>
      <c r="AE329" s="23" t="s">
        <v>54</v>
      </c>
      <c r="AF329" s="23" t="s">
        <v>1285</v>
      </c>
      <c r="AG329" s="23" t="s">
        <v>1286</v>
      </c>
      <c r="AH329" s="23" t="s">
        <v>478</v>
      </c>
      <c r="AI329" s="23"/>
      <c r="AJ329" s="23" t="s">
        <v>61</v>
      </c>
      <c r="AK329" s="23" t="s">
        <v>78</v>
      </c>
      <c r="AL329" s="50"/>
      <c r="AM329" s="50" t="s">
        <v>1287</v>
      </c>
      <c r="AN329" s="50"/>
      <c r="AO329" s="50"/>
      <c r="AP329" s="50"/>
      <c r="AQ329" s="50"/>
      <c r="AR329" s="50"/>
      <c r="AS329" s="50"/>
      <c r="AT329" s="50"/>
      <c r="AU329" s="50"/>
      <c r="AV329" s="50"/>
      <c r="AW329" s="50"/>
      <c r="AY329" s="50" t="str">
        <f t="shared" si="43"/>
        <v>Across file comparison: The SEA number of students in the ALL, CWD, ECODIS, F, HOM, LEP, M, MB, MHL, MW subgroups who took an assessment and received a valid score for GRADES ALL, 5, 8 and REGASSWACC, REGASSWOACC (except subgroups F and MW) assessment types does not equal the number of students who participated in the assessment. The total discrepancy for the REGASSWACC assessment type is 1762 students, or -59.73%, and the total discrepancy across the REGASSWOACC assessment type is 1762 students, or 5.35%.
Similar discrepancies exist at the LEA and School levels. Please revise data and resubmit or explain in a data note why these data are accurate.</v>
      </c>
      <c r="AZ329" s="50" t="str">
        <f t="shared" si="44"/>
        <v/>
      </c>
      <c r="BA329" s="50"/>
      <c r="BB329" s="50" t="s">
        <v>80</v>
      </c>
      <c r="BC329" s="50" t="s">
        <v>2148</v>
      </c>
      <c r="BD329" s="50"/>
      <c r="BE329" s="50" t="s">
        <v>82</v>
      </c>
      <c r="BF329" s="50" t="s">
        <v>82</v>
      </c>
      <c r="BG329" s="50"/>
      <c r="BH329" s="50" t="str">
        <f t="shared" si="46"/>
        <v>Across file comparison: The SEA number of students in the ALL, CWD, ECODIS, F, HOM, LEP, M, MB, MHL, MW subgroups who took an assessment and received a valid score for GRADES ALL, 5, 8 and REGASSWACC, REGASSWOACC (except subgroups F and MW) assessment types does not equal the number of students who participated in the assessment. The total discrepancy for the REGASSWACC assessment type is 1762 students, or -59.73%, and the total discrepancy across the REGASSWOACC assessment type is 1762 students, or 5.35%.
Similar discrepancies exist at the LEA and School levels. Please revise data and resubmit or explain in a data note why these data are accurate.</v>
      </c>
      <c r="BI329" s="50"/>
      <c r="BJ329" s="50"/>
      <c r="BK329" s="50"/>
      <c r="BL329" s="50"/>
      <c r="BM329" s="50"/>
      <c r="BN329" s="50"/>
      <c r="BO329" s="50"/>
      <c r="BP329" s="50"/>
    </row>
    <row r="330" spans="1:68" s="9" customFormat="1" ht="165">
      <c r="A330" s="13" t="s">
        <v>1288</v>
      </c>
      <c r="B330" s="14" t="s">
        <v>45</v>
      </c>
      <c r="C330" s="14" t="s">
        <v>46</v>
      </c>
      <c r="D330" s="14" t="s">
        <v>47</v>
      </c>
      <c r="E330" s="14" t="s">
        <v>1259</v>
      </c>
      <c r="F330" s="14" t="s">
        <v>1260</v>
      </c>
      <c r="G330" s="14" t="s">
        <v>172</v>
      </c>
      <c r="H330" s="14" t="s">
        <v>91</v>
      </c>
      <c r="I330" s="14" t="s">
        <v>92</v>
      </c>
      <c r="J330" s="14" t="s">
        <v>73</v>
      </c>
      <c r="K330" s="14" t="s">
        <v>173</v>
      </c>
      <c r="L330" s="14" t="s">
        <v>53</v>
      </c>
      <c r="M330" s="14"/>
      <c r="N330" s="14"/>
      <c r="O330" s="14"/>
      <c r="P330" s="14"/>
      <c r="Q330" s="14"/>
      <c r="R330" s="14"/>
      <c r="S330" s="14"/>
      <c r="T330" s="49"/>
      <c r="U330" s="49"/>
      <c r="V330" s="49"/>
      <c r="W330" s="49"/>
      <c r="X330" s="49"/>
      <c r="Y330" s="26" t="s">
        <v>64</v>
      </c>
      <c r="Z330" s="49"/>
      <c r="AA330" s="49"/>
      <c r="AB330" s="49"/>
      <c r="AC330" s="14" t="s">
        <v>54</v>
      </c>
      <c r="AD330" s="14" t="s">
        <v>54</v>
      </c>
      <c r="AE330" s="14"/>
      <c r="AF330" s="24" t="s">
        <v>1289</v>
      </c>
      <c r="AG330" s="14" t="s">
        <v>174</v>
      </c>
      <c r="AH330" s="23" t="s">
        <v>133</v>
      </c>
      <c r="AI330" s="23" t="s">
        <v>141</v>
      </c>
      <c r="AJ330" s="14" t="s">
        <v>61</v>
      </c>
      <c r="AK330" s="14" t="s">
        <v>78</v>
      </c>
      <c r="AL330" s="14"/>
      <c r="AM330" s="50" t="s">
        <v>1290</v>
      </c>
      <c r="AN330" s="50" t="s">
        <v>54</v>
      </c>
      <c r="AO330" s="50"/>
      <c r="AP330" s="50"/>
      <c r="AQ330" s="50"/>
      <c r="AR330" s="50"/>
      <c r="AS330" s="50"/>
      <c r="AT330" s="50"/>
      <c r="AU330" s="50"/>
      <c r="AV330" s="50"/>
      <c r="AW330" s="50"/>
      <c r="AY330" s="50" t="str">
        <f t="shared" si="43"/>
        <v>Subject Count Comparison - MTH to RLA (FS185, 188): The count of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LEP discrepancy of 188 students, or -7.95% and the MIG discrepancy of 4 students, or -11.11%, is larger than expected. Please revise data and resubmit or explain in a data note why these data are accurate.</v>
      </c>
      <c r="AZ330" s="50" t="str">
        <f t="shared" si="44"/>
        <v/>
      </c>
      <c r="BA330" s="50"/>
      <c r="BB330" s="50" t="s">
        <v>80</v>
      </c>
      <c r="BC330" s="50"/>
      <c r="BD330" s="50"/>
      <c r="BE330" s="50" t="s">
        <v>82</v>
      </c>
      <c r="BF330" s="50" t="s">
        <v>82</v>
      </c>
      <c r="BG330" s="50"/>
      <c r="BH330" s="50" t="str">
        <f t="shared" si="46"/>
        <v>Subject Count Comparison - MTH to RLA (FS185, 188): The count of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LEP discrepancy of 188 students, or -7.95% and the MIG discrepancy of 4 students, or -11.11%, is larger than expected. Please revise data and resubmit or explain in a data note why these data are accurate.</v>
      </c>
      <c r="BI330" s="50"/>
      <c r="BJ330" s="50"/>
      <c r="BK330" s="50"/>
      <c r="BL330" s="50"/>
      <c r="BM330" s="50"/>
      <c r="BN330" s="50"/>
      <c r="BO330" s="50"/>
      <c r="BP330" s="50"/>
    </row>
    <row r="331" spans="1:68" s="9" customFormat="1" ht="141.75">
      <c r="A331" s="13" t="s">
        <v>1291</v>
      </c>
      <c r="B331" s="14" t="s">
        <v>45</v>
      </c>
      <c r="C331" s="14" t="s">
        <v>46</v>
      </c>
      <c r="D331" s="14" t="s">
        <v>47</v>
      </c>
      <c r="E331" s="14" t="s">
        <v>1259</v>
      </c>
      <c r="F331" s="14" t="s">
        <v>1260</v>
      </c>
      <c r="G331" s="13" t="s">
        <v>179</v>
      </c>
      <c r="H331" s="14">
        <v>185</v>
      </c>
      <c r="I331" s="14">
        <v>588</v>
      </c>
      <c r="J331" s="14" t="s">
        <v>73</v>
      </c>
      <c r="K331" s="14" t="s">
        <v>180</v>
      </c>
      <c r="L331" s="14" t="s">
        <v>53</v>
      </c>
      <c r="M331" s="14" t="s">
        <v>54</v>
      </c>
      <c r="N331" s="14"/>
      <c r="O331" s="14"/>
      <c r="P331" s="14" t="s">
        <v>1292</v>
      </c>
      <c r="Q331" s="14" t="s">
        <v>56</v>
      </c>
      <c r="R331" s="14" t="s">
        <v>68</v>
      </c>
      <c r="S331" s="14" t="s">
        <v>58</v>
      </c>
      <c r="T331" s="50"/>
      <c r="U331" s="50"/>
      <c r="V331" s="11"/>
      <c r="W331" s="11"/>
      <c r="X331" s="50" t="s">
        <v>1293</v>
      </c>
      <c r="Y331" s="26" t="s">
        <v>1294</v>
      </c>
      <c r="Z331" s="50"/>
      <c r="AA331" s="50"/>
      <c r="AB331" s="50"/>
      <c r="AC331" s="23" t="s">
        <v>54</v>
      </c>
      <c r="AD331" s="23"/>
      <c r="AE331" s="23"/>
      <c r="AF331" s="23" t="s">
        <v>1295</v>
      </c>
      <c r="AG331" s="23" t="s">
        <v>133</v>
      </c>
      <c r="AH331" s="23" t="s">
        <v>133</v>
      </c>
      <c r="AI331" s="23" t="s">
        <v>141</v>
      </c>
      <c r="AJ331" s="23" t="s">
        <v>61</v>
      </c>
      <c r="AK331" s="23" t="s">
        <v>101</v>
      </c>
      <c r="AL331" s="50"/>
      <c r="AM331" s="50" t="s">
        <v>1296</v>
      </c>
      <c r="AN331" s="50" t="s">
        <v>54</v>
      </c>
      <c r="AO331" s="50"/>
      <c r="AP331" s="50"/>
      <c r="AQ331" s="50"/>
      <c r="AR331" s="50"/>
      <c r="AS331" s="50"/>
      <c r="AT331" s="50"/>
      <c r="AU331" s="50"/>
      <c r="AV331" s="50"/>
      <c r="AW331" s="50"/>
      <c r="AY331" s="50" t="str">
        <f t="shared" si="43"/>
        <v>Low Participation Rate (FS185): The participation rate for MNP, MIG, MHL, MB, MAN, LEP, HOM, ECODIS, CWD students range from 80.00 to 94.82%. The ESEA, as amended, requires that States annually measure the achievement of not less than 95 percent of all students, and 95 percent of all students in each subgroup of students. Please revise data and resubmit and/or provide an explanatory data note.</v>
      </c>
      <c r="AZ331" s="50" t="str">
        <f t="shared" si="44"/>
        <v xml:space="preserve">Math - New Hampshire is a state where local control is very strong with significant pockets of parents and guardians who do not allow their children to participate in the statewide assessment. State officials and representatives continues to work with these groups to improve their understanding of the importance of annual assessment and increase the participation rate in our state. </v>
      </c>
      <c r="BA331" s="50"/>
      <c r="BB331" s="50" t="s">
        <v>80</v>
      </c>
      <c r="BC331" s="50" t="s">
        <v>2151</v>
      </c>
      <c r="BD331" s="50"/>
      <c r="BE331" s="50"/>
      <c r="BF331" s="50"/>
      <c r="BG331" s="50" t="s">
        <v>58</v>
      </c>
      <c r="BH331" s="50" t="str">
        <f t="shared" si="46"/>
        <v>Low Participation Rate (FS185): The participation rate for MNP, MIG, MHL, MB, MAN, LEP, HOM, ECODIS, CWD students range from 80.00 to 94.82%. The ESEA, as amended, requires that States annually measure the achievement of not less than 95 percent of all students, and 95 percent of all students in each subgroup of students. Please revise data and resubmit and/or provide an explanatory data note.</v>
      </c>
      <c r="BI331" s="50" t="s">
        <v>1294</v>
      </c>
      <c r="BJ331" s="50"/>
      <c r="BK331" s="50"/>
      <c r="BL331" s="50"/>
      <c r="BM331" s="50"/>
      <c r="BN331" s="50"/>
      <c r="BO331" s="50"/>
      <c r="BP331" s="50"/>
    </row>
    <row r="332" spans="1:68" s="9" customFormat="1" ht="141.75">
      <c r="A332" s="13" t="s">
        <v>1297</v>
      </c>
      <c r="B332" s="14" t="s">
        <v>45</v>
      </c>
      <c r="C332" s="14" t="s">
        <v>46</v>
      </c>
      <c r="D332" s="14" t="s">
        <v>47</v>
      </c>
      <c r="E332" s="14" t="s">
        <v>1259</v>
      </c>
      <c r="F332" s="14" t="s">
        <v>1260</v>
      </c>
      <c r="G332" s="13" t="s">
        <v>179</v>
      </c>
      <c r="H332" s="14">
        <v>188</v>
      </c>
      <c r="I332" s="14">
        <v>589</v>
      </c>
      <c r="J332" s="14" t="s">
        <v>73</v>
      </c>
      <c r="K332" s="14" t="s">
        <v>180</v>
      </c>
      <c r="L332" s="14" t="s">
        <v>53</v>
      </c>
      <c r="M332" s="14"/>
      <c r="N332" s="14" t="s">
        <v>54</v>
      </c>
      <c r="O332" s="14"/>
      <c r="P332" s="14" t="s">
        <v>1292</v>
      </c>
      <c r="Q332" s="14" t="s">
        <v>56</v>
      </c>
      <c r="R332" s="14" t="s">
        <v>68</v>
      </c>
      <c r="S332" s="14" t="s">
        <v>58</v>
      </c>
      <c r="T332" s="50"/>
      <c r="U332" s="50"/>
      <c r="V332" s="11"/>
      <c r="W332" s="11"/>
      <c r="X332" s="50" t="s">
        <v>1298</v>
      </c>
      <c r="Y332" s="26" t="s">
        <v>1299</v>
      </c>
      <c r="Z332" s="50"/>
      <c r="AA332" s="50"/>
      <c r="AB332" s="50"/>
      <c r="AC332" s="23"/>
      <c r="AD332" s="23" t="s">
        <v>54</v>
      </c>
      <c r="AE332" s="23"/>
      <c r="AF332" s="23" t="s">
        <v>1295</v>
      </c>
      <c r="AG332" s="23" t="s">
        <v>133</v>
      </c>
      <c r="AH332" s="23" t="s">
        <v>133</v>
      </c>
      <c r="AI332" s="23" t="s">
        <v>141</v>
      </c>
      <c r="AJ332" s="23" t="s">
        <v>61</v>
      </c>
      <c r="AK332" s="23" t="s">
        <v>101</v>
      </c>
      <c r="AL332" s="50"/>
      <c r="AM332" s="50" t="s">
        <v>1300</v>
      </c>
      <c r="AN332" s="50" t="s">
        <v>54</v>
      </c>
      <c r="AO332" s="7"/>
      <c r="AP332" s="50"/>
      <c r="AQ332" s="50"/>
      <c r="AR332" s="50"/>
      <c r="AS332" s="50"/>
      <c r="AT332" s="50"/>
      <c r="AU332" s="50"/>
      <c r="AV332" s="50"/>
      <c r="AW332" s="50"/>
      <c r="AY332" s="50" t="str">
        <f t="shared" si="43"/>
        <v>Low Participation Rate (FS188): The participation rate for MNP, MIG, MHL, MB, MAN, LEP, HOM, ECODIS, CWD students range from 80.56 to 94.09%. The ESEA, as amended, requires that States annually measure the achievement of not less than 95 percent of all students, and 95 percent of all students in each subgroup of students. Please revise data and resubmit and/or provide an explanatory data note.</v>
      </c>
      <c r="AZ332" s="50" t="str">
        <f t="shared" si="44"/>
        <v xml:space="preserve">ELA - New Hampshire is a state where local control is very strong with significant pockets of parents and guardians who do not allow their children to participate in the statewide assessment. State officials and representatives continues to work with these groups to improve their understanding of the importance of annual assessment and increase the participation rate in our state. </v>
      </c>
      <c r="BA332" s="50"/>
      <c r="BB332" s="50" t="s">
        <v>80</v>
      </c>
      <c r="BC332" s="50" t="s">
        <v>2151</v>
      </c>
      <c r="BD332" s="50"/>
      <c r="BE332" s="50"/>
      <c r="BF332" s="50"/>
      <c r="BG332" s="50" t="s">
        <v>58</v>
      </c>
      <c r="BH332" s="50" t="str">
        <f t="shared" si="46"/>
        <v>Low Participation Rate (FS188): The participation rate for MNP, MIG, MHL, MB, MAN, LEP, HOM, ECODIS, CWD students range from 80.56 to 94.09%. The ESEA, as amended, requires that States annually measure the achievement of not less than 95 percent of all students, and 95 percent of all students in each subgroup of students. Please revise data and resubmit and/or provide an explanatory data note.</v>
      </c>
      <c r="BI332" s="50" t="s">
        <v>1299</v>
      </c>
      <c r="BJ332" s="50"/>
      <c r="BK332" s="50"/>
      <c r="BL332" s="50"/>
      <c r="BM332" s="50"/>
      <c r="BN332" s="50"/>
      <c r="BO332" s="50"/>
      <c r="BP332" s="50"/>
    </row>
    <row r="333" spans="1:68" s="9" customFormat="1" ht="90">
      <c r="A333" s="13" t="s">
        <v>1301</v>
      </c>
      <c r="B333" s="14" t="s">
        <v>45</v>
      </c>
      <c r="C333" s="14" t="s">
        <v>46</v>
      </c>
      <c r="D333" s="14" t="s">
        <v>47</v>
      </c>
      <c r="E333" s="14" t="s">
        <v>1302</v>
      </c>
      <c r="F333" s="14" t="s">
        <v>1303</v>
      </c>
      <c r="G333" s="13" t="s">
        <v>50</v>
      </c>
      <c r="H333" s="16">
        <v>179</v>
      </c>
      <c r="I333" s="14">
        <v>585</v>
      </c>
      <c r="J333" s="14" t="s">
        <v>51</v>
      </c>
      <c r="K333" s="14" t="s">
        <v>52</v>
      </c>
      <c r="L333" s="14" t="s">
        <v>53</v>
      </c>
      <c r="M333" s="14"/>
      <c r="N333" s="14"/>
      <c r="O333" s="14" t="s">
        <v>54</v>
      </c>
      <c r="P333" s="14" t="s">
        <v>55</v>
      </c>
      <c r="Q333" s="14" t="s">
        <v>56</v>
      </c>
      <c r="R333" s="14" t="s">
        <v>68</v>
      </c>
      <c r="S333" s="14" t="s">
        <v>69</v>
      </c>
      <c r="T333" s="50"/>
      <c r="U333" s="50"/>
      <c r="V333" s="50"/>
      <c r="W333" s="50"/>
      <c r="X333" s="50" t="s">
        <v>435</v>
      </c>
      <c r="Y333" s="26" t="s">
        <v>1304</v>
      </c>
      <c r="Z333" s="50"/>
      <c r="AA333" s="50"/>
      <c r="AB333" s="50"/>
      <c r="AC333" s="23"/>
      <c r="AD333" s="23"/>
      <c r="AE333" s="14" t="s">
        <v>54</v>
      </c>
      <c r="AF333" s="14" t="s">
        <v>55</v>
      </c>
      <c r="AG333" s="14" t="s">
        <v>56</v>
      </c>
      <c r="AH333" s="14" t="s">
        <v>68</v>
      </c>
      <c r="AI333" s="23"/>
      <c r="AJ333" s="23" t="s">
        <v>185</v>
      </c>
      <c r="AK333" s="23" t="s">
        <v>101</v>
      </c>
      <c r="AL333" s="50"/>
      <c r="AM333" s="50" t="s">
        <v>435</v>
      </c>
      <c r="AN333" s="50"/>
      <c r="AO333" s="50"/>
      <c r="AP333" s="50"/>
      <c r="AQ333" s="50"/>
      <c r="AR333" s="50"/>
      <c r="AS333" s="50"/>
      <c r="AT333" s="50"/>
      <c r="AU333" s="50"/>
      <c r="AV333" s="50"/>
      <c r="AW333" s="50"/>
      <c r="AY333" s="50" t="str">
        <f t="shared" si="43"/>
        <v>Missing Data (FS 179): Achievement data for Science were not reported at the SEA, LEA, and School levels. Under the terms of the science assessment waiver, the State is required to provide participation data but not achievement data.  Please submit data or provide an explanation.</v>
      </c>
      <c r="AZ333" s="50" t="str">
        <f t="shared" si="44"/>
        <v>USED approved waiver was already provided to PSC and SSP was also updated to say this data is not available. According to the waiver NJ submitted Science Participation data in FS 189.</v>
      </c>
      <c r="BA333" s="50"/>
      <c r="BB333" s="50" t="s">
        <v>80</v>
      </c>
      <c r="BC333" s="50" t="s">
        <v>2148</v>
      </c>
      <c r="BD333" s="50"/>
      <c r="BE333" s="50"/>
      <c r="BF333" s="50"/>
      <c r="BG333" s="50" t="s">
        <v>58</v>
      </c>
      <c r="BH333" s="50" t="str">
        <f t="shared" si="46"/>
        <v>Missing Data (FS 179): Achievement data for Science were not reported at the SEA, LEA, and School levels. Under the terms of the science assessment waiver, the State is required to provide participation data but not achievement data.  Please submit data or provide an explanation.</v>
      </c>
      <c r="BI333" s="50" t="s">
        <v>1304</v>
      </c>
      <c r="BJ333" s="50"/>
      <c r="BK333" s="50"/>
      <c r="BL333" s="50"/>
      <c r="BM333" s="50"/>
      <c r="BN333" s="50"/>
      <c r="BO333" s="50"/>
      <c r="BP333" s="50"/>
    </row>
    <row r="334" spans="1:68" s="9" customFormat="1" ht="120">
      <c r="A334" s="13" t="s">
        <v>1305</v>
      </c>
      <c r="B334" s="14" t="s">
        <v>45</v>
      </c>
      <c r="C334" s="14" t="s">
        <v>46</v>
      </c>
      <c r="D334" s="14" t="s">
        <v>47</v>
      </c>
      <c r="E334" s="14" t="s">
        <v>1302</v>
      </c>
      <c r="F334" s="14" t="s">
        <v>1303</v>
      </c>
      <c r="G334" s="13" t="s">
        <v>104</v>
      </c>
      <c r="H334" s="14" t="s">
        <v>198</v>
      </c>
      <c r="I334" s="14" t="s">
        <v>199</v>
      </c>
      <c r="J334" s="14" t="s">
        <v>73</v>
      </c>
      <c r="K334" s="14" t="s">
        <v>107</v>
      </c>
      <c r="L334" s="14" t="s">
        <v>53</v>
      </c>
      <c r="M334" s="14" t="s">
        <v>54</v>
      </c>
      <c r="N334" s="14" t="s">
        <v>54</v>
      </c>
      <c r="O334" s="14"/>
      <c r="P334" s="14" t="s">
        <v>108</v>
      </c>
      <c r="Q334" s="14" t="s">
        <v>108</v>
      </c>
      <c r="R334" s="14" t="s">
        <v>108</v>
      </c>
      <c r="S334" s="14" t="s">
        <v>108</v>
      </c>
      <c r="T334" s="50"/>
      <c r="U334" s="50"/>
      <c r="V334" s="11"/>
      <c r="W334" s="11"/>
      <c r="X334" s="50" t="s">
        <v>109</v>
      </c>
      <c r="Y334" s="26" t="s">
        <v>1306</v>
      </c>
      <c r="Z334" s="50"/>
      <c r="AA334" s="50"/>
      <c r="AB334" s="50"/>
      <c r="AC334" s="23" t="s">
        <v>54</v>
      </c>
      <c r="AD334" s="23" t="s">
        <v>54</v>
      </c>
      <c r="AE334" s="23"/>
      <c r="AF334" s="14" t="s">
        <v>108</v>
      </c>
      <c r="AG334" s="14" t="s">
        <v>108</v>
      </c>
      <c r="AH334" s="14" t="s">
        <v>108</v>
      </c>
      <c r="AI334" s="14" t="s">
        <v>108</v>
      </c>
      <c r="AJ334" s="23" t="s">
        <v>61</v>
      </c>
      <c r="AK334" s="23" t="s">
        <v>101</v>
      </c>
      <c r="AL334" s="50"/>
      <c r="AM334" s="50" t="s">
        <v>111</v>
      </c>
      <c r="AN334" s="50" t="s">
        <v>54</v>
      </c>
      <c r="AO334" s="50"/>
      <c r="AP334" s="50"/>
      <c r="AQ334" s="50"/>
      <c r="AR334" s="50"/>
      <c r="AS334" s="50"/>
      <c r="AT334" s="50"/>
      <c r="AU334" s="50"/>
      <c r="AV334" s="50"/>
      <c r="AW334" s="50"/>
      <c r="AY334" s="50" t="str">
        <f t="shared" si="43"/>
        <v>A year to year change of more than 200 (count difference) and 10% was identified for at least one subgroup, assessment type, or grade. Please review the CDQR Year to Year tab. Please resubmit SY 2017-18 data or submit a data note to explain why these data are accurate.</v>
      </c>
      <c r="AZ334" s="50" t="str">
        <f t="shared" si="44"/>
        <v>There was an incident code error last year and NJ could not report scores for these students, as we reported on OMB MAX. Because of that NJ had lower proficiency for Grade 7 last year. Hence NJ has an year to year difference in participation data of grade 7 students in alternate assessment, that might have impacted the overall counts.</v>
      </c>
      <c r="BA334" s="50"/>
      <c r="BB334" s="50" t="s">
        <v>80</v>
      </c>
      <c r="BC334" s="50"/>
      <c r="BD334" s="50"/>
      <c r="BE334" s="50" t="s">
        <v>112</v>
      </c>
      <c r="BF334" s="50"/>
      <c r="BG334" s="50" t="s">
        <v>58</v>
      </c>
      <c r="BH334" s="50" t="str">
        <f t="shared" si="46"/>
        <v>A year to year change of more than 200 (count difference) and 10% was identified for at least one subgroup, assessment type, or grade. Please review the CDQR Year to Year tab. Please resubmit SY 2017-18 data or submit a data note to explain why these data are accurate.</v>
      </c>
      <c r="BI334" s="50" t="s">
        <v>1306</v>
      </c>
      <c r="BJ334" s="50"/>
      <c r="BK334" s="50"/>
      <c r="BL334" s="50"/>
      <c r="BM334" s="50"/>
      <c r="BN334" s="50"/>
      <c r="BO334" s="50"/>
      <c r="BP334" s="50"/>
    </row>
    <row r="335" spans="1:68" s="9" customFormat="1" ht="90" hidden="1">
      <c r="A335" s="13" t="s">
        <v>1307</v>
      </c>
      <c r="B335" s="14" t="s">
        <v>45</v>
      </c>
      <c r="C335" s="14" t="s">
        <v>46</v>
      </c>
      <c r="D335" s="14" t="s">
        <v>47</v>
      </c>
      <c r="E335" s="14" t="s">
        <v>1302</v>
      </c>
      <c r="F335" s="14" t="s">
        <v>1303</v>
      </c>
      <c r="G335" s="14" t="s">
        <v>286</v>
      </c>
      <c r="H335" s="14">
        <v>179</v>
      </c>
      <c r="I335" s="14">
        <v>585</v>
      </c>
      <c r="J335" s="14" t="s">
        <v>73</v>
      </c>
      <c r="K335" s="14" t="s">
        <v>287</v>
      </c>
      <c r="L335" s="14" t="s">
        <v>53</v>
      </c>
      <c r="M335" s="14"/>
      <c r="N335" s="14"/>
      <c r="O335" s="14" t="s">
        <v>54</v>
      </c>
      <c r="P335" s="14" t="s">
        <v>139</v>
      </c>
      <c r="Q335" s="14" t="s">
        <v>375</v>
      </c>
      <c r="R335" s="14" t="s">
        <v>376</v>
      </c>
      <c r="S335" s="14" t="s">
        <v>58</v>
      </c>
      <c r="T335" s="7"/>
      <c r="U335" s="50"/>
      <c r="V335" s="11"/>
      <c r="W335" s="11"/>
      <c r="X335" s="7" t="s">
        <v>1308</v>
      </c>
      <c r="Y335" s="26" t="s">
        <v>1309</v>
      </c>
      <c r="Z335" s="50"/>
      <c r="AA335" s="50"/>
      <c r="AB335" s="50"/>
      <c r="AC335" s="23"/>
      <c r="AD335" s="23"/>
      <c r="AE335" s="23"/>
      <c r="AF335" s="23"/>
      <c r="AG335" s="23"/>
      <c r="AH335" s="23"/>
      <c r="AI335" s="23"/>
      <c r="AJ335" s="23" t="s">
        <v>61</v>
      </c>
      <c r="AK335" s="23" t="s">
        <v>62</v>
      </c>
      <c r="AL335" s="14" t="s">
        <v>53</v>
      </c>
      <c r="AM335" s="7"/>
      <c r="AN335" s="50" t="s">
        <v>2145</v>
      </c>
      <c r="AO335" s="7"/>
      <c r="AP335" s="50"/>
      <c r="AQ335" s="50"/>
      <c r="AR335" s="50"/>
      <c r="AS335" s="50"/>
      <c r="AT335" s="50"/>
      <c r="AU335" s="50"/>
      <c r="AV335" s="50"/>
      <c r="AW335" s="50"/>
      <c r="AY335" s="50">
        <f t="shared" si="43"/>
        <v>0</v>
      </c>
      <c r="AZ335" s="50" t="str">
        <f t="shared" si="44"/>
        <v>NJ has changed their Alternate Assessment from End of course Biology to comprehensive science at high school and also has a new vendor in place. There was improvement in data quality in 1718 with additional business rules in place.</v>
      </c>
      <c r="BA335" s="50"/>
      <c r="BB335" s="50" t="s">
        <v>63</v>
      </c>
      <c r="BC335" s="50" t="s">
        <v>58</v>
      </c>
      <c r="BD335" s="50" t="s">
        <v>62</v>
      </c>
      <c r="BE335" s="50"/>
      <c r="BF335" s="50"/>
      <c r="BG335" s="50"/>
      <c r="BH335" s="50"/>
      <c r="BI335" s="50"/>
      <c r="BJ335" s="50"/>
      <c r="BK335" s="50"/>
      <c r="BL335" s="50"/>
      <c r="BM335" s="50"/>
      <c r="BN335" s="50"/>
      <c r="BO335" s="50"/>
      <c r="BP335" s="50"/>
    </row>
    <row r="336" spans="1:68" s="9" customFormat="1" ht="195">
      <c r="A336" s="13" t="s">
        <v>1310</v>
      </c>
      <c r="B336" s="14" t="s">
        <v>45</v>
      </c>
      <c r="C336" s="14" t="s">
        <v>46</v>
      </c>
      <c r="D336" s="14" t="s">
        <v>47</v>
      </c>
      <c r="E336" s="14" t="s">
        <v>1302</v>
      </c>
      <c r="F336" s="14" t="s">
        <v>1303</v>
      </c>
      <c r="G336" s="14" t="s">
        <v>172</v>
      </c>
      <c r="H336" s="14" t="s">
        <v>91</v>
      </c>
      <c r="I336" s="14" t="s">
        <v>92</v>
      </c>
      <c r="J336" s="14" t="s">
        <v>73</v>
      </c>
      <c r="K336" s="14" t="s">
        <v>173</v>
      </c>
      <c r="L336" s="14" t="s">
        <v>53</v>
      </c>
      <c r="M336" s="14" t="s">
        <v>54</v>
      </c>
      <c r="N336" s="14" t="s">
        <v>54</v>
      </c>
      <c r="O336" s="14"/>
      <c r="P336" s="14" t="s">
        <v>1311</v>
      </c>
      <c r="Q336" s="14" t="s">
        <v>76</v>
      </c>
      <c r="R336" s="14" t="s">
        <v>133</v>
      </c>
      <c r="S336" s="14" t="s">
        <v>58</v>
      </c>
      <c r="T336" s="50"/>
      <c r="U336" s="50"/>
      <c r="V336" s="11"/>
      <c r="W336" s="11"/>
      <c r="X336" s="50" t="s">
        <v>1312</v>
      </c>
      <c r="Y336" s="26" t="s">
        <v>1313</v>
      </c>
      <c r="Z336" s="50"/>
      <c r="AA336" s="50"/>
      <c r="AB336" s="50"/>
      <c r="AC336" s="23" t="s">
        <v>54</v>
      </c>
      <c r="AD336" s="23" t="s">
        <v>54</v>
      </c>
      <c r="AE336" s="23"/>
      <c r="AF336" s="23" t="s">
        <v>1311</v>
      </c>
      <c r="AG336" s="23" t="s">
        <v>76</v>
      </c>
      <c r="AH336" s="23" t="s">
        <v>133</v>
      </c>
      <c r="AI336" s="23" t="s">
        <v>141</v>
      </c>
      <c r="AJ336" s="23" t="s">
        <v>61</v>
      </c>
      <c r="AK336" s="23" t="s">
        <v>101</v>
      </c>
      <c r="AL336" s="50"/>
      <c r="AM336" s="50" t="s">
        <v>1314</v>
      </c>
      <c r="AN336" s="50" t="s">
        <v>54</v>
      </c>
      <c r="AO336" s="50"/>
      <c r="AP336" s="50"/>
      <c r="AQ336" s="50"/>
      <c r="AR336" s="50"/>
      <c r="AS336" s="50"/>
      <c r="AT336" s="50"/>
      <c r="AU336" s="50"/>
      <c r="AV336" s="50"/>
      <c r="AW336" s="50"/>
      <c r="AY336" s="50" t="str">
        <f t="shared" si="43"/>
        <v>Subject Count Comparison - MTH to RLA (FS185, 188): The count of ALL STUDENTS, CWD, ECODIS, F, M, MA, MAN, MHL, MILCNCTD,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34498 students, or 13.22%, is in the ALL STUDENTS subgroup. Please revise data and resubmit or explain in a data note why these data are accurate.</v>
      </c>
      <c r="AZ336" s="50" t="str">
        <f t="shared" si="44"/>
        <v>End of Year Math courses are being included on the Math Assessment files whereas Grade level tests are being included in the RLA Assessment files, so they are not comparable at Grade level.</v>
      </c>
      <c r="BA336" s="50"/>
      <c r="BB336" s="50" t="s">
        <v>80</v>
      </c>
      <c r="BC336" s="50"/>
      <c r="BD336" s="50"/>
      <c r="BE336" s="50"/>
      <c r="BF336" s="50"/>
      <c r="BG336" s="50" t="s">
        <v>58</v>
      </c>
      <c r="BH336" s="50" t="str">
        <f t="shared" ref="BH336:BH343" si="47">IF(BG336="Yes",CONCATENATE(AM336,"
ED Note: State indicated that data were correct as reported."), AM336)</f>
        <v>Subject Count Comparison - MTH to RLA (FS185, 188): The count of ALL STUDENTS, CWD, ECODIS, F, M, MA, MAN, MHL, MILCNCTD, MM, MNP, MW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34498 students, or 13.22%, is in the ALL STUDENTS subgroup. Please revise data and resubmit or explain in a data note why these data are accurate.</v>
      </c>
      <c r="BI336" s="50" t="s">
        <v>1313</v>
      </c>
      <c r="BJ336" s="50"/>
      <c r="BK336" s="50"/>
      <c r="BL336" s="50"/>
      <c r="BM336" s="50"/>
      <c r="BN336" s="50"/>
      <c r="BO336" s="50"/>
      <c r="BP336" s="50"/>
    </row>
    <row r="337" spans="1:68" s="9" customFormat="1" ht="180">
      <c r="A337" s="13" t="s">
        <v>1315</v>
      </c>
      <c r="B337" s="14" t="s">
        <v>45</v>
      </c>
      <c r="C337" s="14" t="s">
        <v>46</v>
      </c>
      <c r="D337" s="14" t="s">
        <v>47</v>
      </c>
      <c r="E337" s="14" t="s">
        <v>1302</v>
      </c>
      <c r="F337" s="14" t="s">
        <v>1303</v>
      </c>
      <c r="G337" s="14" t="s">
        <v>172</v>
      </c>
      <c r="H337" s="14" t="s">
        <v>91</v>
      </c>
      <c r="I337" s="14" t="s">
        <v>92</v>
      </c>
      <c r="J337" s="14" t="s">
        <v>73</v>
      </c>
      <c r="K337" s="14" t="s">
        <v>173</v>
      </c>
      <c r="L337" s="14" t="s">
        <v>53</v>
      </c>
      <c r="M337" s="14" t="s">
        <v>54</v>
      </c>
      <c r="N337" s="14" t="s">
        <v>54</v>
      </c>
      <c r="O337" s="14"/>
      <c r="P337" s="14" t="s">
        <v>1316</v>
      </c>
      <c r="Q337" s="14" t="s">
        <v>174</v>
      </c>
      <c r="R337" s="14" t="s">
        <v>133</v>
      </c>
      <c r="S337" s="14" t="s">
        <v>58</v>
      </c>
      <c r="T337" s="50"/>
      <c r="U337" s="50"/>
      <c r="V337" s="50"/>
      <c r="W337" s="50"/>
      <c r="X337" s="50" t="s">
        <v>1317</v>
      </c>
      <c r="Y337" s="26" t="s">
        <v>1313</v>
      </c>
      <c r="Z337" s="50"/>
      <c r="AA337" s="50"/>
      <c r="AB337" s="50"/>
      <c r="AC337" s="23" t="s">
        <v>54</v>
      </c>
      <c r="AD337" s="23" t="s">
        <v>54</v>
      </c>
      <c r="AE337" s="23"/>
      <c r="AF337" s="23" t="s">
        <v>1316</v>
      </c>
      <c r="AG337" s="23" t="s">
        <v>174</v>
      </c>
      <c r="AH337" s="23" t="s">
        <v>133</v>
      </c>
      <c r="AI337" s="23" t="s">
        <v>141</v>
      </c>
      <c r="AJ337" s="23" t="s">
        <v>61</v>
      </c>
      <c r="AK337" s="23" t="s">
        <v>101</v>
      </c>
      <c r="AL337" s="50"/>
      <c r="AM337" s="50" t="s">
        <v>1318</v>
      </c>
      <c r="AN337" s="50" t="s">
        <v>54</v>
      </c>
      <c r="AO337" s="7"/>
      <c r="AP337" s="50"/>
      <c r="AQ337" s="50"/>
      <c r="AR337" s="50"/>
      <c r="AS337" s="50"/>
      <c r="AT337" s="50"/>
      <c r="AU337" s="50"/>
      <c r="AV337" s="50"/>
      <c r="AW337" s="50"/>
      <c r="AY337" s="50" t="str">
        <f t="shared" si="43"/>
        <v>Subject Count Comparison - MTH to RLA (FS185, 188): The count of HOM,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HOM discrepancy of 313 students, or -5.56%, the LEP discrepancy of 5236 students, or -15.62%, and the MIG discrepancy of 57 students, or -22.62%, is larger than expected. Please revise data and resubmit or explain in a data note why these data are accurate.</v>
      </c>
      <c r="AZ337" s="50" t="str">
        <f t="shared" si="44"/>
        <v>End of Year Math courses are being included on the Math Assessment files whereas Grade level tests are being included in the RLA Assessment files, so they are not comparable at Grade level.</v>
      </c>
      <c r="BA337" s="50"/>
      <c r="BB337" s="50" t="s">
        <v>80</v>
      </c>
      <c r="BC337" s="50"/>
      <c r="BD337" s="50"/>
      <c r="BE337" s="50"/>
      <c r="BF337" s="50"/>
      <c r="BG337" s="50" t="s">
        <v>58</v>
      </c>
      <c r="BH337" s="50" t="str">
        <f t="shared" si="47"/>
        <v>Subject Count Comparison - MTH to RLA (FS185, 188): The count of HOM, LEP, and MIG students in GRADES 3-8 who were enrolled at the time of the assessment in a Mathematics assessment (FS185) does not align with the count of students who were enrolled at the time of the assessment in a Reading/Language Arts assessment (FS188). While some variation is expected, the HOM discrepancy of 313 students, or -5.56%, the LEP discrepancy of 5236 students, or -15.62%, and the MIG discrepancy of 57 students, or -22.62%, is larger than expected. Please revise data and resubmit or explain in a data note why these data are accurate.</v>
      </c>
      <c r="BI337" s="50" t="s">
        <v>1313</v>
      </c>
      <c r="BJ337" s="50"/>
      <c r="BK337" s="50"/>
      <c r="BL337" s="50"/>
      <c r="BM337" s="50"/>
      <c r="BN337" s="50"/>
      <c r="BO337" s="50"/>
      <c r="BP337" s="50"/>
    </row>
    <row r="338" spans="1:68" s="9" customFormat="1" ht="120">
      <c r="A338" s="13" t="s">
        <v>1319</v>
      </c>
      <c r="B338" s="14" t="s">
        <v>45</v>
      </c>
      <c r="C338" s="14" t="s">
        <v>46</v>
      </c>
      <c r="D338" s="14" t="s">
        <v>47</v>
      </c>
      <c r="E338" s="14" t="s">
        <v>1302</v>
      </c>
      <c r="F338" s="14" t="s">
        <v>1303</v>
      </c>
      <c r="G338" s="13" t="s">
        <v>179</v>
      </c>
      <c r="H338" s="14">
        <v>185</v>
      </c>
      <c r="I338" s="14">
        <v>588</v>
      </c>
      <c r="J338" s="14" t="s">
        <v>73</v>
      </c>
      <c r="K338" s="14" t="s">
        <v>180</v>
      </c>
      <c r="L338" s="14" t="s">
        <v>53</v>
      </c>
      <c r="M338" s="14" t="s">
        <v>54</v>
      </c>
      <c r="N338" s="14"/>
      <c r="O338" s="14"/>
      <c r="P338" s="14" t="s">
        <v>617</v>
      </c>
      <c r="Q338" s="14" t="s">
        <v>56</v>
      </c>
      <c r="R338" s="14" t="s">
        <v>68</v>
      </c>
      <c r="S338" s="14" t="s">
        <v>58</v>
      </c>
      <c r="T338" s="50"/>
      <c r="U338" s="50"/>
      <c r="V338" s="50"/>
      <c r="W338" s="50"/>
      <c r="X338" s="50" t="s">
        <v>1320</v>
      </c>
      <c r="Y338" s="26" t="s">
        <v>1321</v>
      </c>
      <c r="Z338" s="50"/>
      <c r="AA338" s="50"/>
      <c r="AB338" s="50"/>
      <c r="AC338" s="23" t="s">
        <v>54</v>
      </c>
      <c r="AD338" s="23"/>
      <c r="AE338" s="23"/>
      <c r="AF338" s="23" t="s">
        <v>1322</v>
      </c>
      <c r="AG338" s="23" t="s">
        <v>133</v>
      </c>
      <c r="AH338" s="23" t="s">
        <v>133</v>
      </c>
      <c r="AI338" s="23" t="s">
        <v>141</v>
      </c>
      <c r="AJ338" s="23" t="s">
        <v>61</v>
      </c>
      <c r="AK338" s="23" t="s">
        <v>101</v>
      </c>
      <c r="AL338" s="50"/>
      <c r="AM338" s="50" t="s">
        <v>1323</v>
      </c>
      <c r="AN338" s="50" t="s">
        <v>54</v>
      </c>
      <c r="AO338" s="50"/>
      <c r="AP338" s="50"/>
      <c r="AQ338" s="50"/>
      <c r="AR338" s="50"/>
      <c r="AS338" s="50"/>
      <c r="AT338" s="50"/>
      <c r="AU338" s="50"/>
      <c r="AV338" s="50"/>
      <c r="AW338" s="50"/>
      <c r="AY338" s="50" t="str">
        <f t="shared" si="43"/>
        <v>Low Participation Rate (FS185): The participation rate for HOM, FCS, CWD students range from 94.10 to 94.82%. The ESEA, as amended, requires that States annually measure the achievement of not less than 95 percent of all students, and 95 percent of all students in each subgroup of students. Please revise data and resubmit and/or provide an explanatory data note.</v>
      </c>
      <c r="AZ338" s="50" t="str">
        <f t="shared" si="44"/>
        <v>The Department developed resources to promote the importance and benefits of students sitting for statewide assessments and discourage opt outs. All resources were made available in Spanish to accommodate our parents, guardians of English language learners (ELLs). Participation rates have improved over previous year.</v>
      </c>
      <c r="BA338" s="50"/>
      <c r="BB338" s="50" t="s">
        <v>80</v>
      </c>
      <c r="BC338" s="50" t="s">
        <v>2151</v>
      </c>
      <c r="BD338" s="50"/>
      <c r="BE338" s="50"/>
      <c r="BF338" s="50"/>
      <c r="BG338" s="50" t="s">
        <v>58</v>
      </c>
      <c r="BH338" s="50" t="str">
        <f t="shared" si="47"/>
        <v>Low Participation Rate (FS185): The participation rate for HOM, FCS, CWD students range from 94.10 to 94.82%. The ESEA, as amended, requires that States annually measure the achievement of not less than 95 percent of all students, and 95 percent of all students in each subgroup of students. Please revise data and resubmit and/or provide an explanatory data note.</v>
      </c>
      <c r="BI338" s="50" t="s">
        <v>1321</v>
      </c>
      <c r="BJ338" s="50"/>
      <c r="BK338" s="50"/>
      <c r="BL338" s="50"/>
      <c r="BM338" s="50"/>
      <c r="BN338" s="50"/>
      <c r="BO338" s="50"/>
      <c r="BP338" s="50"/>
    </row>
    <row r="339" spans="1:68" s="9" customFormat="1" ht="120">
      <c r="A339" s="13" t="s">
        <v>1324</v>
      </c>
      <c r="B339" s="14" t="s">
        <v>45</v>
      </c>
      <c r="C339" s="14" t="s">
        <v>46</v>
      </c>
      <c r="D339" s="14" t="s">
        <v>47</v>
      </c>
      <c r="E339" s="14" t="s">
        <v>1302</v>
      </c>
      <c r="F339" s="14" t="s">
        <v>1303</v>
      </c>
      <c r="G339" s="13" t="s">
        <v>179</v>
      </c>
      <c r="H339" s="14">
        <v>188</v>
      </c>
      <c r="I339" s="14">
        <v>589</v>
      </c>
      <c r="J339" s="14" t="s">
        <v>73</v>
      </c>
      <c r="K339" s="14" t="s">
        <v>180</v>
      </c>
      <c r="L339" s="14" t="s">
        <v>53</v>
      </c>
      <c r="M339" s="14"/>
      <c r="N339" s="14" t="s">
        <v>54</v>
      </c>
      <c r="O339" s="14"/>
      <c r="P339" s="14" t="s">
        <v>1325</v>
      </c>
      <c r="Q339" s="14" t="s">
        <v>56</v>
      </c>
      <c r="R339" s="14" t="s">
        <v>68</v>
      </c>
      <c r="S339" s="14" t="s">
        <v>58</v>
      </c>
      <c r="T339" s="7"/>
      <c r="U339" s="50"/>
      <c r="V339" s="11"/>
      <c r="W339" s="11"/>
      <c r="X339" s="7" t="s">
        <v>1326</v>
      </c>
      <c r="Y339" s="26" t="s">
        <v>1321</v>
      </c>
      <c r="Z339" s="50"/>
      <c r="AA339" s="50"/>
      <c r="AB339" s="50"/>
      <c r="AC339" s="23"/>
      <c r="AD339" s="23" t="s">
        <v>54</v>
      </c>
      <c r="AE339" s="23"/>
      <c r="AF339" s="23" t="s">
        <v>1327</v>
      </c>
      <c r="AG339" s="23" t="s">
        <v>133</v>
      </c>
      <c r="AH339" s="23" t="s">
        <v>133</v>
      </c>
      <c r="AI339" s="23" t="s">
        <v>141</v>
      </c>
      <c r="AJ339" s="23" t="s">
        <v>61</v>
      </c>
      <c r="AK339" s="23" t="s">
        <v>101</v>
      </c>
      <c r="AL339" s="50"/>
      <c r="AM339" s="7" t="s">
        <v>1328</v>
      </c>
      <c r="AN339" s="7" t="s">
        <v>54</v>
      </c>
      <c r="AO339" s="50"/>
      <c r="AP339" s="49"/>
      <c r="AQ339" s="49"/>
      <c r="AR339" s="49"/>
      <c r="AS339" s="49"/>
      <c r="AT339" s="49"/>
      <c r="AU339" s="49"/>
      <c r="AV339" s="49"/>
      <c r="AW339" s="49"/>
      <c r="AY339" s="50" t="str">
        <f t="shared" si="43"/>
        <v>Low Participation Rate (FS188): The participation rate for MW, HOM, FCS, CWD students range from 93.91 to 94.75%. The ESEA, as amended, requires that States annually measure the achievement of not less than 95 percent of all students, and 95 percent of all students in each subgroup of students. Please revise data and resubmit and/or provide an explanatory data note.</v>
      </c>
      <c r="AZ339" s="50" t="str">
        <f t="shared" si="44"/>
        <v>The Department developed resources to promote the importance and benefits of students sitting for statewide assessments and discourage opt outs. All resources were made available in Spanish to accommodate our parents, guardians of English language learners (ELLs). Participation rates have improved over previous year.</v>
      </c>
      <c r="BA339" s="50"/>
      <c r="BB339" s="50" t="s">
        <v>80</v>
      </c>
      <c r="BC339" s="50" t="s">
        <v>2151</v>
      </c>
      <c r="BD339" s="50"/>
      <c r="BE339" s="50"/>
      <c r="BF339" s="50"/>
      <c r="BG339" s="50" t="s">
        <v>58</v>
      </c>
      <c r="BH339" s="50" t="str">
        <f t="shared" si="47"/>
        <v>Low Participation Rate (FS188): The participation rate for MW, HOM, FCS, CWD students range from 93.91 to 94.75%. The ESEA, as amended, requires that States annually measure the achievement of not less than 95 percent of all students, and 95 percent of all students in each subgroup of students. Please revise data and resubmit and/or provide an explanatory data note.</v>
      </c>
      <c r="BI339" s="50" t="s">
        <v>1321</v>
      </c>
      <c r="BJ339" s="50"/>
      <c r="BK339" s="50"/>
      <c r="BL339" s="50"/>
      <c r="BM339" s="50"/>
      <c r="BN339" s="50"/>
      <c r="BO339" s="50"/>
      <c r="BP339" s="50"/>
    </row>
    <row r="340" spans="1:68" s="9" customFormat="1" ht="165">
      <c r="A340" s="13" t="s">
        <v>1329</v>
      </c>
      <c r="B340" s="14" t="s">
        <v>45</v>
      </c>
      <c r="C340" s="14" t="s">
        <v>46</v>
      </c>
      <c r="D340" s="14" t="s">
        <v>47</v>
      </c>
      <c r="E340" s="14" t="s">
        <v>1302</v>
      </c>
      <c r="F340" s="14" t="s">
        <v>1303</v>
      </c>
      <c r="G340" s="17" t="s">
        <v>136</v>
      </c>
      <c r="H340" s="18">
        <v>185</v>
      </c>
      <c r="I340" s="14">
        <v>588</v>
      </c>
      <c r="J340" s="14" t="s">
        <v>73</v>
      </c>
      <c r="K340" s="14" t="s">
        <v>137</v>
      </c>
      <c r="L340" s="14" t="s">
        <v>53</v>
      </c>
      <c r="M340" s="14" t="s">
        <v>54</v>
      </c>
      <c r="N340" s="14"/>
      <c r="O340" s="14"/>
      <c r="P340" s="14" t="s">
        <v>55</v>
      </c>
      <c r="Q340" s="14" t="s">
        <v>56</v>
      </c>
      <c r="R340" s="14" t="s">
        <v>140</v>
      </c>
      <c r="S340" s="14" t="s">
        <v>58</v>
      </c>
      <c r="T340" s="50"/>
      <c r="U340" s="50"/>
      <c r="V340" s="11"/>
      <c r="W340" s="11"/>
      <c r="X340" s="50" t="s">
        <v>1331</v>
      </c>
      <c r="Y340" s="26" t="s">
        <v>1332</v>
      </c>
      <c r="Z340" s="50"/>
      <c r="AA340" s="50"/>
      <c r="AB340" s="50"/>
      <c r="AC340" s="23" t="s">
        <v>54</v>
      </c>
      <c r="AD340" s="23"/>
      <c r="AE340" s="23"/>
      <c r="AF340" s="14" t="s">
        <v>139</v>
      </c>
      <c r="AG340" s="14" t="s">
        <v>133</v>
      </c>
      <c r="AH340" s="14" t="s">
        <v>140</v>
      </c>
      <c r="AI340" s="14" t="s">
        <v>141</v>
      </c>
      <c r="AJ340" s="23" t="s">
        <v>61</v>
      </c>
      <c r="AK340" s="23" t="s">
        <v>101</v>
      </c>
      <c r="AL340" s="50"/>
      <c r="AM340" s="50" t="s">
        <v>1331</v>
      </c>
      <c r="AN340" s="50" t="s">
        <v>54</v>
      </c>
      <c r="AO340" s="50"/>
      <c r="AP340" s="50"/>
      <c r="AQ340" s="50"/>
      <c r="AR340" s="50"/>
      <c r="AS340" s="50"/>
      <c r="AT340" s="50"/>
      <c r="AU340" s="50"/>
      <c r="AV340" s="50"/>
      <c r="AW340" s="50"/>
      <c r="AY340" s="50" t="str">
        <f t="shared" si="43"/>
        <v xml:space="preserve">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340" s="50" t="str">
        <f t="shared" si="44"/>
        <v>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v>
      </c>
      <c r="BA340" s="50"/>
      <c r="BB340" s="50" t="s">
        <v>80</v>
      </c>
      <c r="BC340" s="50"/>
      <c r="BD340" s="50"/>
      <c r="BE340" s="50"/>
      <c r="BF340" s="50"/>
      <c r="BG340" s="50" t="s">
        <v>69</v>
      </c>
      <c r="BH340" s="50" t="str">
        <f t="shared" si="47"/>
        <v>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340" s="50" t="s">
        <v>1333</v>
      </c>
      <c r="BJ340" s="50"/>
      <c r="BK340" s="50"/>
      <c r="BL340" s="50"/>
      <c r="BM340" s="50"/>
      <c r="BN340" s="50"/>
      <c r="BO340" s="50"/>
      <c r="BP340" s="50"/>
    </row>
    <row r="341" spans="1:68" s="9" customFormat="1" ht="180">
      <c r="A341" s="13" t="s">
        <v>1334</v>
      </c>
      <c r="B341" s="14" t="s">
        <v>45</v>
      </c>
      <c r="C341" s="14" t="s">
        <v>46</v>
      </c>
      <c r="D341" s="14" t="s">
        <v>47</v>
      </c>
      <c r="E341" s="14" t="s">
        <v>1302</v>
      </c>
      <c r="F341" s="14" t="s">
        <v>1303</v>
      </c>
      <c r="G341" s="17" t="s">
        <v>136</v>
      </c>
      <c r="H341" s="18">
        <v>188</v>
      </c>
      <c r="I341" s="14">
        <v>589</v>
      </c>
      <c r="J341" s="14" t="s">
        <v>73</v>
      </c>
      <c r="K341" s="14" t="s">
        <v>137</v>
      </c>
      <c r="L341" s="14" t="s">
        <v>53</v>
      </c>
      <c r="M341" s="14"/>
      <c r="N341" s="14" t="s">
        <v>54</v>
      </c>
      <c r="O341" s="14"/>
      <c r="P341" s="14" t="s">
        <v>55</v>
      </c>
      <c r="Q341" s="14" t="s">
        <v>56</v>
      </c>
      <c r="R341" s="14" t="s">
        <v>140</v>
      </c>
      <c r="S341" s="14" t="s">
        <v>58</v>
      </c>
      <c r="T341" s="7"/>
      <c r="U341" s="50"/>
      <c r="V341" s="11"/>
      <c r="W341" s="11"/>
      <c r="X341" s="7" t="s">
        <v>1336</v>
      </c>
      <c r="Y341" s="26" t="s">
        <v>1337</v>
      </c>
      <c r="Z341" s="50"/>
      <c r="AA341" s="50"/>
      <c r="AB341" s="50"/>
      <c r="AC341" s="23"/>
      <c r="AD341" s="23" t="s">
        <v>54</v>
      </c>
      <c r="AE341" s="23"/>
      <c r="AF341" s="14" t="s">
        <v>139</v>
      </c>
      <c r="AG341" s="14" t="s">
        <v>133</v>
      </c>
      <c r="AH341" s="14" t="s">
        <v>140</v>
      </c>
      <c r="AI341" s="14" t="s">
        <v>141</v>
      </c>
      <c r="AJ341" s="23" t="s">
        <v>61</v>
      </c>
      <c r="AK341" s="23" t="s">
        <v>101</v>
      </c>
      <c r="AL341" s="50"/>
      <c r="AM341" s="50" t="s">
        <v>1336</v>
      </c>
      <c r="AN341" s="7" t="s">
        <v>54</v>
      </c>
      <c r="AO341" s="50"/>
      <c r="AP341" s="49"/>
      <c r="AQ341" s="49"/>
      <c r="AR341" s="49"/>
      <c r="AS341" s="49"/>
      <c r="AT341" s="49"/>
      <c r="AU341" s="49"/>
      <c r="AV341" s="49"/>
      <c r="AW341" s="49"/>
      <c r="AY341" s="50" t="str">
        <f t="shared" si="43"/>
        <v xml:space="preserve">1% CWD Alternate Assessment Participation [READING/LANGUAGE ARTS]: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341" s="50" t="str">
        <f t="shared" si="44"/>
        <v>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v>
      </c>
      <c r="BA341" s="50"/>
      <c r="BB341" s="50" t="s">
        <v>80</v>
      </c>
      <c r="BC341" s="50"/>
      <c r="BD341" s="50"/>
      <c r="BE341" s="50"/>
      <c r="BF341" s="50"/>
      <c r="BG341" s="50" t="s">
        <v>69</v>
      </c>
      <c r="BH341" s="50" t="str">
        <f t="shared" si="47"/>
        <v>1% CWD Alternate Assessment Participation [READING/LANGUAGE ARTS]: Students with Disabilities (IDEA) (CWD) taking the alternate assessment based on alternate achievement standards (ALTPARTALTACH) make up 1.23%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341" s="50" t="s">
        <v>1333</v>
      </c>
      <c r="BJ341" s="50"/>
      <c r="BK341" s="50"/>
      <c r="BL341" s="50"/>
      <c r="BM341" s="50"/>
      <c r="BN341" s="50"/>
      <c r="BO341" s="50"/>
      <c r="BP341" s="50"/>
    </row>
    <row r="342" spans="1:68" s="9" customFormat="1" ht="165">
      <c r="A342" s="13" t="s">
        <v>1338</v>
      </c>
      <c r="B342" s="14" t="s">
        <v>45</v>
      </c>
      <c r="C342" s="14" t="s">
        <v>46</v>
      </c>
      <c r="D342" s="14" t="s">
        <v>47</v>
      </c>
      <c r="E342" s="14" t="s">
        <v>1302</v>
      </c>
      <c r="F342" s="14" t="s">
        <v>1303</v>
      </c>
      <c r="G342" s="17" t="s">
        <v>136</v>
      </c>
      <c r="H342" s="18">
        <v>189</v>
      </c>
      <c r="I342" s="14">
        <v>590</v>
      </c>
      <c r="J342" s="14" t="s">
        <v>73</v>
      </c>
      <c r="K342" s="14" t="s">
        <v>137</v>
      </c>
      <c r="L342" s="14" t="s">
        <v>53</v>
      </c>
      <c r="M342" s="14"/>
      <c r="N342" s="14"/>
      <c r="O342" s="14" t="s">
        <v>54</v>
      </c>
      <c r="P342" s="14" t="s">
        <v>55</v>
      </c>
      <c r="Q342" s="14" t="s">
        <v>56</v>
      </c>
      <c r="R342" s="14" t="s">
        <v>140</v>
      </c>
      <c r="S342" s="14" t="s">
        <v>58</v>
      </c>
      <c r="T342" s="50"/>
      <c r="U342" s="50"/>
      <c r="V342" s="11"/>
      <c r="W342" s="11"/>
      <c r="X342" s="50" t="s">
        <v>1340</v>
      </c>
      <c r="Y342" s="26" t="s">
        <v>1341</v>
      </c>
      <c r="Z342" s="50"/>
      <c r="AA342" s="50"/>
      <c r="AB342" s="50"/>
      <c r="AC342" s="23"/>
      <c r="AD342" s="23"/>
      <c r="AE342" s="23" t="s">
        <v>54</v>
      </c>
      <c r="AF342" s="14" t="s">
        <v>139</v>
      </c>
      <c r="AG342" s="14" t="s">
        <v>133</v>
      </c>
      <c r="AH342" s="14" t="s">
        <v>140</v>
      </c>
      <c r="AI342" s="14" t="s">
        <v>141</v>
      </c>
      <c r="AJ342" s="23" t="s">
        <v>185</v>
      </c>
      <c r="AK342" s="23" t="s">
        <v>101</v>
      </c>
      <c r="AL342" s="50"/>
      <c r="AM342" s="50" t="s">
        <v>1340</v>
      </c>
      <c r="AN342" s="50" t="s">
        <v>54</v>
      </c>
      <c r="AO342" s="50"/>
      <c r="AP342" s="49"/>
      <c r="AQ342" s="49"/>
      <c r="AR342" s="49"/>
      <c r="AS342" s="49"/>
      <c r="AT342" s="49"/>
      <c r="AU342" s="49"/>
      <c r="AV342" s="49"/>
      <c r="AW342" s="49"/>
      <c r="AY342" s="50" t="str">
        <f t="shared" si="43"/>
        <v>1% CWD Alternate Assessment Participation [SCIENCE]: Students with Disabilities (IDEA) (CWD) taking the alternate assessment based on alternate achievement standards (ALTPARTALTACH) make up 1.46%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v>
      </c>
      <c r="AZ342" s="50" t="str">
        <f t="shared" si="44"/>
        <v>The data is correct more than 1% of New Jersey students participated in the AA-AAS.   The State will provide training and technical assistance to the LEAs exceeding the 1% participation rate to ensure only those students with significant intellectual disabilities are administered the alternate assessment.</v>
      </c>
      <c r="BA342" s="50"/>
      <c r="BB342" s="50" t="s">
        <v>80</v>
      </c>
      <c r="BC342" s="50" t="s">
        <v>2148</v>
      </c>
      <c r="BD342" s="50"/>
      <c r="BE342" s="50"/>
      <c r="BF342" s="50"/>
      <c r="BG342" s="50" t="s">
        <v>69</v>
      </c>
      <c r="BH342" s="50" t="str">
        <f t="shared" si="47"/>
        <v>1% CWD Alternate Assessment Participation [SCIENCE]: Students with Disabilities (IDEA) (CWD) taking the alternate assessment based on alternate achievement standards (ALTPARTALTACH) make up 1.46%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342" s="50" t="s">
        <v>1341</v>
      </c>
      <c r="BJ342" s="50"/>
      <c r="BK342" s="50"/>
      <c r="BL342" s="50"/>
      <c r="BM342" s="50"/>
      <c r="BN342" s="50"/>
      <c r="BO342" s="50"/>
      <c r="BP342" s="50"/>
    </row>
    <row r="343" spans="1:68" s="9" customFormat="1" ht="90">
      <c r="A343" s="13" t="s">
        <v>1343</v>
      </c>
      <c r="B343" s="14" t="s">
        <v>45</v>
      </c>
      <c r="C343" s="14" t="s">
        <v>46</v>
      </c>
      <c r="D343" s="14" t="s">
        <v>47</v>
      </c>
      <c r="E343" s="14" t="s">
        <v>1344</v>
      </c>
      <c r="F343" s="14" t="s">
        <v>1345</v>
      </c>
      <c r="G343" s="13" t="s">
        <v>50</v>
      </c>
      <c r="H343" s="14" t="s">
        <v>96</v>
      </c>
      <c r="I343" s="14" t="s">
        <v>97</v>
      </c>
      <c r="J343" s="14" t="s">
        <v>51</v>
      </c>
      <c r="K343" s="14" t="s">
        <v>52</v>
      </c>
      <c r="L343" s="14" t="s">
        <v>53</v>
      </c>
      <c r="M343" s="14"/>
      <c r="N343" s="14"/>
      <c r="O343" s="14"/>
      <c r="P343" s="14"/>
      <c r="Q343" s="14"/>
      <c r="R343" s="14"/>
      <c r="S343" s="14"/>
      <c r="T343" s="49"/>
      <c r="U343" s="49"/>
      <c r="V343" s="49"/>
      <c r="W343" s="49"/>
      <c r="X343" s="49"/>
      <c r="Y343" s="26" t="s">
        <v>64</v>
      </c>
      <c r="Z343" s="49"/>
      <c r="AA343" s="49"/>
      <c r="AB343" s="49"/>
      <c r="AC343" s="14" t="s">
        <v>54</v>
      </c>
      <c r="AD343" s="14" t="s">
        <v>54</v>
      </c>
      <c r="AE343" s="14" t="s">
        <v>54</v>
      </c>
      <c r="AF343" s="14"/>
      <c r="AG343" s="14"/>
      <c r="AH343" s="14"/>
      <c r="AI343" s="14"/>
      <c r="AJ343" s="23" t="s">
        <v>61</v>
      </c>
      <c r="AK343" s="14" t="s">
        <v>78</v>
      </c>
      <c r="AL343" s="49"/>
      <c r="AM343" s="50" t="s">
        <v>1346</v>
      </c>
      <c r="AN343" s="50"/>
      <c r="AO343" s="50"/>
      <c r="AP343" s="50"/>
      <c r="AQ343" s="50"/>
      <c r="AR343" s="50"/>
      <c r="AS343" s="50"/>
      <c r="AT343" s="50"/>
      <c r="AU343" s="50"/>
      <c r="AV343" s="50"/>
      <c r="AW343" s="50"/>
      <c r="AY343" s="50" t="str">
        <f t="shared" si="43"/>
        <v>Missing Data (FS 175/178/179): Achievement data were not reported at the SEA, LEA, and School (except for MTH) levels. Under the terms of the science assessment waiver, the State is required to provide participation data but not achievement data.  Please submit data or provide an explanation.</v>
      </c>
      <c r="AZ343" s="50" t="str">
        <f t="shared" si="44"/>
        <v/>
      </c>
      <c r="BA343" s="50"/>
      <c r="BB343" s="50" t="s">
        <v>80</v>
      </c>
      <c r="BC343" s="50"/>
      <c r="BD343" s="50"/>
      <c r="BE343" s="50" t="s">
        <v>82</v>
      </c>
      <c r="BF343" s="50" t="s">
        <v>82</v>
      </c>
      <c r="BG343" s="50"/>
      <c r="BH343" s="50" t="str">
        <f t="shared" si="47"/>
        <v>Missing Data (FS 175/178/179): Achievement data were not reported at the SEA, LEA, and School (except for MTH) levels. Under the terms of the science assessment waiver, the State is required to provide participation data but not achievement data.  Please submit data or provide an explanation.</v>
      </c>
      <c r="BI343" s="50"/>
      <c r="BJ343" s="50"/>
      <c r="BK343" s="50"/>
      <c r="BL343" s="50"/>
      <c r="BM343" s="50"/>
      <c r="BN343" s="50"/>
      <c r="BO343" s="50"/>
      <c r="BP343" s="50"/>
    </row>
    <row r="344" spans="1:68" s="9" customFormat="1" ht="94.5" hidden="1">
      <c r="A344" s="13" t="s">
        <v>1347</v>
      </c>
      <c r="B344" s="14" t="s">
        <v>45</v>
      </c>
      <c r="C344" s="14" t="s">
        <v>46</v>
      </c>
      <c r="D344" s="14" t="s">
        <v>47</v>
      </c>
      <c r="E344" s="14" t="s">
        <v>1344</v>
      </c>
      <c r="F344" s="14" t="s">
        <v>1345</v>
      </c>
      <c r="G344" s="13" t="s">
        <v>50</v>
      </c>
      <c r="H344" s="16" t="s">
        <v>157</v>
      </c>
      <c r="I344" s="14" t="s">
        <v>158</v>
      </c>
      <c r="J344" s="14" t="s">
        <v>51</v>
      </c>
      <c r="K344" s="14" t="s">
        <v>52</v>
      </c>
      <c r="L344" s="14" t="s">
        <v>53</v>
      </c>
      <c r="M344" s="14" t="s">
        <v>54</v>
      </c>
      <c r="N344" s="14" t="s">
        <v>54</v>
      </c>
      <c r="O344" s="14" t="s">
        <v>54</v>
      </c>
      <c r="P344" s="14" t="s">
        <v>55</v>
      </c>
      <c r="Q344" s="14" t="s">
        <v>56</v>
      </c>
      <c r="R344" s="14" t="s">
        <v>68</v>
      </c>
      <c r="S344" s="14" t="s">
        <v>69</v>
      </c>
      <c r="T344" s="50"/>
      <c r="U344" s="50"/>
      <c r="V344" s="50"/>
      <c r="W344" s="50"/>
      <c r="X344" s="50" t="s">
        <v>265</v>
      </c>
      <c r="Y344" s="26" t="s">
        <v>1348</v>
      </c>
      <c r="Z344" s="50"/>
      <c r="AA344" s="50"/>
      <c r="AB344" s="50"/>
      <c r="AC344" s="23"/>
      <c r="AD344" s="23"/>
      <c r="AE344" s="23"/>
      <c r="AF344" s="23"/>
      <c r="AG344" s="23"/>
      <c r="AH344" s="23"/>
      <c r="AI344" s="23"/>
      <c r="AJ344" s="23" t="s">
        <v>61</v>
      </c>
      <c r="AK344" s="23" t="s">
        <v>62</v>
      </c>
      <c r="AL344" s="14" t="s">
        <v>53</v>
      </c>
      <c r="AM344" s="50"/>
      <c r="AN344" s="50" t="s">
        <v>2145</v>
      </c>
      <c r="AO344" s="50"/>
      <c r="AP344" s="49"/>
      <c r="AQ344" s="49"/>
      <c r="AR344" s="49"/>
      <c r="AS344" s="49"/>
      <c r="AT344" s="49"/>
      <c r="AU344" s="49"/>
      <c r="AV344" s="49"/>
      <c r="AW344" s="49"/>
      <c r="AY344" s="50">
        <f t="shared" si="43"/>
        <v>0</v>
      </c>
      <c r="AZ344" s="50" t="str">
        <f t="shared" si="44"/>
        <v>New Mexico uploaded FS185, FS188, and FS189 on 3/25/2019. New Mexico continues to develop the reports needed to complete FS175, FS178, and FS179. The data will be ready in the coming weeks.</v>
      </c>
      <c r="BA344" s="50"/>
      <c r="BB344" s="50" t="s">
        <v>63</v>
      </c>
      <c r="BC344" s="50" t="s">
        <v>58</v>
      </c>
      <c r="BD344" s="50" t="s">
        <v>62</v>
      </c>
      <c r="BE344" s="50"/>
      <c r="BF344" s="50"/>
      <c r="BG344" s="50"/>
      <c r="BH344" s="50"/>
      <c r="BI344" s="50"/>
      <c r="BJ344" s="50"/>
      <c r="BK344" s="50"/>
      <c r="BL344" s="50"/>
      <c r="BM344" s="50"/>
      <c r="BN344" s="50"/>
      <c r="BO344" s="50"/>
      <c r="BP344" s="50"/>
    </row>
    <row r="345" spans="1:68" s="9" customFormat="1" ht="90">
      <c r="A345" s="13" t="s">
        <v>1349</v>
      </c>
      <c r="B345" s="14" t="s">
        <v>45</v>
      </c>
      <c r="C345" s="14" t="s">
        <v>46</v>
      </c>
      <c r="D345" s="14" t="s">
        <v>47</v>
      </c>
      <c r="E345" s="14" t="s">
        <v>1344</v>
      </c>
      <c r="F345" s="14" t="s">
        <v>1345</v>
      </c>
      <c r="G345" s="13" t="s">
        <v>88</v>
      </c>
      <c r="H345" s="14">
        <v>185</v>
      </c>
      <c r="I345" s="14">
        <v>588</v>
      </c>
      <c r="J345" s="14" t="s">
        <v>73</v>
      </c>
      <c r="K345" s="14" t="s">
        <v>74</v>
      </c>
      <c r="L345" s="14" t="s">
        <v>269</v>
      </c>
      <c r="M345" s="14"/>
      <c r="N345" s="14"/>
      <c r="O345" s="14"/>
      <c r="P345" s="14"/>
      <c r="Q345" s="14"/>
      <c r="R345" s="14"/>
      <c r="S345" s="14"/>
      <c r="T345" s="49"/>
      <c r="U345" s="49"/>
      <c r="V345" s="49"/>
      <c r="W345" s="49"/>
      <c r="X345" s="49"/>
      <c r="Y345" s="26" t="s">
        <v>64</v>
      </c>
      <c r="Z345" s="49"/>
      <c r="AA345" s="49"/>
      <c r="AB345" s="49"/>
      <c r="AC345" s="14" t="s">
        <v>54</v>
      </c>
      <c r="AD345" s="14" t="s">
        <v>54</v>
      </c>
      <c r="AE345" s="14"/>
      <c r="AF345" s="14" t="s">
        <v>53</v>
      </c>
      <c r="AG345" s="14" t="s">
        <v>76</v>
      </c>
      <c r="AH345" s="14" t="s">
        <v>140</v>
      </c>
      <c r="AI345" s="14"/>
      <c r="AJ345" s="14" t="s">
        <v>61</v>
      </c>
      <c r="AK345" s="14" t="s">
        <v>78</v>
      </c>
      <c r="AL345" s="49"/>
      <c r="AM345" s="50" t="s">
        <v>1350</v>
      </c>
      <c r="AN345" s="50"/>
      <c r="AO345" s="50"/>
      <c r="AP345" s="49"/>
      <c r="AQ345" s="49"/>
      <c r="AR345" s="49"/>
      <c r="AS345" s="49"/>
      <c r="AT345" s="49"/>
      <c r="AU345" s="49"/>
      <c r="AV345" s="49"/>
      <c r="AW345" s="49"/>
      <c r="AY345" s="50" t="str">
        <f t="shared" si="43"/>
        <v>Participation metadata - [MATHEMATICS]: No Participation data (FS 185) submitted for ALTPARTALTACH for GRADE HS; however, EMAPS assessment metadata indicated GRADE 11/ALTPARTALTACH would be submitted. Please resubmit metadata and/or data to ensure consistency.</v>
      </c>
      <c r="AZ345" s="50" t="str">
        <f t="shared" si="44"/>
        <v/>
      </c>
      <c r="BA345" s="50"/>
      <c r="BB345" s="50" t="s">
        <v>80</v>
      </c>
      <c r="BC345" s="50"/>
      <c r="BD345" s="50"/>
      <c r="BE345" s="50" t="s">
        <v>82</v>
      </c>
      <c r="BF345" s="50" t="s">
        <v>82</v>
      </c>
      <c r="BG345" s="50"/>
      <c r="BH345" s="50" t="str">
        <f t="shared" ref="BH345:BH360" si="48">IF(BG345="Yes",CONCATENATE(AM345,"
ED Note: State indicated that data were correct as reported."), AM345)</f>
        <v>Participation metadata - [MATHEMATICS]: No Participation data (FS 185) submitted for ALTPARTALTACH for GRADE HS; however, EMAPS assessment metadata indicated GRADE 11/ALTPARTALTACH would be submitted. Please resubmit metadata and/or data to ensure consistency.</v>
      </c>
      <c r="BI345" s="50"/>
      <c r="BJ345" s="50"/>
      <c r="BK345" s="50"/>
      <c r="BL345" s="50"/>
      <c r="BM345" s="50"/>
      <c r="BN345" s="50"/>
      <c r="BO345" s="50"/>
      <c r="BP345" s="50"/>
    </row>
    <row r="346" spans="1:68" s="9" customFormat="1" ht="90">
      <c r="A346" s="13" t="s">
        <v>1351</v>
      </c>
      <c r="B346" s="14" t="s">
        <v>45</v>
      </c>
      <c r="C346" s="14" t="s">
        <v>46</v>
      </c>
      <c r="D346" s="14" t="s">
        <v>47</v>
      </c>
      <c r="E346" s="14" t="s">
        <v>1344</v>
      </c>
      <c r="F346" s="14" t="s">
        <v>1345</v>
      </c>
      <c r="G346" s="13" t="s">
        <v>88</v>
      </c>
      <c r="H346" s="14">
        <v>189</v>
      </c>
      <c r="I346" s="14">
        <v>590</v>
      </c>
      <c r="J346" s="14" t="s">
        <v>73</v>
      </c>
      <c r="K346" s="14" t="s">
        <v>74</v>
      </c>
      <c r="L346" s="14" t="s">
        <v>891</v>
      </c>
      <c r="M346" s="14"/>
      <c r="N346" s="14"/>
      <c r="O346" s="14"/>
      <c r="P346" s="14"/>
      <c r="Q346" s="14"/>
      <c r="R346" s="14"/>
      <c r="S346" s="14"/>
      <c r="T346" s="49"/>
      <c r="U346" s="49"/>
      <c r="V346" s="49"/>
      <c r="W346" s="49"/>
      <c r="X346" s="49"/>
      <c r="Y346" s="26" t="s">
        <v>64</v>
      </c>
      <c r="Z346" s="49"/>
      <c r="AA346" s="49"/>
      <c r="AB346" s="49"/>
      <c r="AC346" s="14"/>
      <c r="AD346" s="14"/>
      <c r="AE346" s="14" t="s">
        <v>54</v>
      </c>
      <c r="AF346" s="14" t="s">
        <v>53</v>
      </c>
      <c r="AG346" s="14">
        <v>6</v>
      </c>
      <c r="AH346" s="14" t="s">
        <v>77</v>
      </c>
      <c r="AI346" s="14"/>
      <c r="AJ346" s="14" t="s">
        <v>61</v>
      </c>
      <c r="AK346" s="14" t="s">
        <v>78</v>
      </c>
      <c r="AL346" s="49"/>
      <c r="AM346" s="50" t="s">
        <v>1352</v>
      </c>
      <c r="AN346" s="50"/>
      <c r="AO346" s="50"/>
      <c r="AP346" s="49"/>
      <c r="AQ346" s="49"/>
      <c r="AR346" s="49"/>
      <c r="AS346" s="49"/>
      <c r="AT346" s="49"/>
      <c r="AU346" s="49"/>
      <c r="AV346" s="49"/>
      <c r="AW346" s="49"/>
      <c r="AY346" s="50" t="str">
        <f t="shared" si="43"/>
        <v>Participation metadata - [SCIENCE]: Participation data (FS 189) submitted for REGPARTWACC for GRADE 6; however, EMAPS assessment metadata does not include this GRADE 6/REGPARTWACC combination. Please resubmit metadata and/or data to ensure consistency.</v>
      </c>
      <c r="AZ346" s="50" t="str">
        <f t="shared" si="44"/>
        <v/>
      </c>
      <c r="BA346" s="50"/>
      <c r="BB346" s="50" t="s">
        <v>80</v>
      </c>
      <c r="BC346" s="50" t="s">
        <v>2148</v>
      </c>
      <c r="BD346" s="50"/>
      <c r="BE346" s="50" t="s">
        <v>82</v>
      </c>
      <c r="BF346" s="50" t="s">
        <v>82</v>
      </c>
      <c r="BG346" s="50"/>
      <c r="BH346" s="50" t="str">
        <f t="shared" si="48"/>
        <v>Participation metadata - [SCIENCE]: Participation data (FS 189) submitted for REGPARTWACC for GRADE 6; however, EMAPS assessment metadata does not include this GRADE 6/REGPARTWACC combination. Please resubmit metadata and/or data to ensure consistency.</v>
      </c>
      <c r="BI346" s="50"/>
      <c r="BJ346" s="50"/>
      <c r="BK346" s="50"/>
      <c r="BL346" s="50"/>
      <c r="BM346" s="50"/>
      <c r="BN346" s="50"/>
      <c r="BO346" s="50"/>
      <c r="BP346" s="50"/>
    </row>
    <row r="347" spans="1:68" s="9" customFormat="1" ht="120">
      <c r="A347" s="13" t="s">
        <v>1353</v>
      </c>
      <c r="B347" s="14" t="s">
        <v>45</v>
      </c>
      <c r="C347" s="14" t="s">
        <v>46</v>
      </c>
      <c r="D347" s="14" t="s">
        <v>47</v>
      </c>
      <c r="E347" s="14" t="s">
        <v>1344</v>
      </c>
      <c r="F347" s="14" t="s">
        <v>1345</v>
      </c>
      <c r="G347" s="13" t="s">
        <v>104</v>
      </c>
      <c r="H347" s="14" t="s">
        <v>66</v>
      </c>
      <c r="I347" s="14" t="s">
        <v>67</v>
      </c>
      <c r="J347" s="14" t="s">
        <v>73</v>
      </c>
      <c r="K347" s="14" t="s">
        <v>107</v>
      </c>
      <c r="L347" s="14" t="s">
        <v>53</v>
      </c>
      <c r="M347" s="14"/>
      <c r="N347" s="14"/>
      <c r="O347" s="14"/>
      <c r="P347" s="14"/>
      <c r="Q347" s="14"/>
      <c r="R347" s="14"/>
      <c r="S347" s="14"/>
      <c r="T347" s="50"/>
      <c r="U347" s="50"/>
      <c r="V347" s="11"/>
      <c r="W347" s="11"/>
      <c r="X347" s="50"/>
      <c r="Y347" s="26" t="s">
        <v>64</v>
      </c>
      <c r="Z347" s="50"/>
      <c r="AA347" s="50"/>
      <c r="AB347" s="50"/>
      <c r="AC347" s="23" t="s">
        <v>54</v>
      </c>
      <c r="AD347" s="23" t="s">
        <v>54</v>
      </c>
      <c r="AE347" s="23" t="s">
        <v>54</v>
      </c>
      <c r="AF347" s="14" t="s">
        <v>108</v>
      </c>
      <c r="AG347" s="14" t="s">
        <v>108</v>
      </c>
      <c r="AH347" s="14" t="s">
        <v>108</v>
      </c>
      <c r="AI347" s="14" t="s">
        <v>108</v>
      </c>
      <c r="AJ347" s="23" t="s">
        <v>61</v>
      </c>
      <c r="AK347" s="23" t="s">
        <v>78</v>
      </c>
      <c r="AL347" s="50"/>
      <c r="AM347" s="50" t="s">
        <v>161</v>
      </c>
      <c r="AN347" s="50" t="s">
        <v>54</v>
      </c>
      <c r="AO347" s="50"/>
      <c r="AP347" s="49"/>
      <c r="AQ347" s="49"/>
      <c r="AR347" s="49"/>
      <c r="AS347" s="49"/>
      <c r="AT347" s="49"/>
      <c r="AU347" s="49"/>
      <c r="AV347" s="49"/>
      <c r="AW347" s="49"/>
      <c r="AY347" s="50" t="str">
        <f t="shared" si="43"/>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347" s="50" t="str">
        <f t="shared" si="44"/>
        <v/>
      </c>
      <c r="BA347" s="50"/>
      <c r="BB347" s="50" t="s">
        <v>80</v>
      </c>
      <c r="BC347" s="50"/>
      <c r="BD347" s="50"/>
      <c r="BE347" s="50" t="s">
        <v>82</v>
      </c>
      <c r="BF347" s="50" t="s">
        <v>82</v>
      </c>
      <c r="BG347" s="50"/>
      <c r="BH347" s="50" t="str">
        <f t="shared" si="48"/>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BI347" s="50"/>
      <c r="BJ347" s="50"/>
      <c r="BK347" s="50"/>
      <c r="BL347" s="50"/>
      <c r="BM347" s="50"/>
      <c r="BN347" s="50"/>
      <c r="BO347" s="50"/>
      <c r="BP347" s="50"/>
    </row>
    <row r="348" spans="1:68" s="9" customFormat="1" ht="105">
      <c r="A348" s="13" t="s">
        <v>1354</v>
      </c>
      <c r="B348" s="14" t="s">
        <v>45</v>
      </c>
      <c r="C348" s="14" t="s">
        <v>46</v>
      </c>
      <c r="D348" s="14" t="s">
        <v>47</v>
      </c>
      <c r="E348" s="14" t="s">
        <v>1344</v>
      </c>
      <c r="F348" s="14" t="s">
        <v>1345</v>
      </c>
      <c r="G348" s="14" t="s">
        <v>286</v>
      </c>
      <c r="H348" s="14">
        <v>185</v>
      </c>
      <c r="I348" s="14">
        <v>588</v>
      </c>
      <c r="J348" s="14" t="s">
        <v>73</v>
      </c>
      <c r="K348" s="14" t="s">
        <v>287</v>
      </c>
      <c r="L348" s="14" t="s">
        <v>53</v>
      </c>
      <c r="M348" s="14"/>
      <c r="N348" s="14"/>
      <c r="O348" s="14"/>
      <c r="P348" s="14"/>
      <c r="Q348" s="14"/>
      <c r="R348" s="14"/>
      <c r="S348" s="14"/>
      <c r="T348" s="49"/>
      <c r="U348" s="49"/>
      <c r="V348" s="49"/>
      <c r="W348" s="49"/>
      <c r="X348" s="49"/>
      <c r="Y348" s="26" t="s">
        <v>64</v>
      </c>
      <c r="Z348" s="49"/>
      <c r="AA348" s="49"/>
      <c r="AB348" s="49"/>
      <c r="AC348" s="23" t="s">
        <v>54</v>
      </c>
      <c r="AD348" s="23"/>
      <c r="AE348" s="23"/>
      <c r="AF348" s="23" t="s">
        <v>139</v>
      </c>
      <c r="AG348" s="23" t="s">
        <v>133</v>
      </c>
      <c r="AH348" s="23" t="s">
        <v>140</v>
      </c>
      <c r="AI348" s="23" t="s">
        <v>141</v>
      </c>
      <c r="AJ348" s="14" t="s">
        <v>61</v>
      </c>
      <c r="AK348" s="14" t="s">
        <v>78</v>
      </c>
      <c r="AL348" s="14"/>
      <c r="AM348" s="50" t="s">
        <v>1355</v>
      </c>
      <c r="AN348" s="50" t="s">
        <v>54</v>
      </c>
      <c r="AO348" s="50"/>
      <c r="AP348" s="50"/>
      <c r="AQ348" s="50"/>
      <c r="AR348" s="50"/>
      <c r="AS348" s="50"/>
      <c r="AT348" s="50"/>
      <c r="AU348" s="50"/>
      <c r="AV348" s="50"/>
      <c r="AW348" s="50"/>
      <c r="AY348" s="50" t="str">
        <f t="shared" si="43"/>
        <v>Year to Year comparison - CWD (FS185): The number of CWD students who were enrolled at the time of the assessment and who took an ALTASSALTACH assessment in SY 2017-18 is -27.89% different from SY 2016-17. The approximate discrepancy is 588 students. Please submit a data note explaining the discrepancy if the data are correct or resubmit the data.</v>
      </c>
      <c r="AZ348" s="50" t="str">
        <f t="shared" si="44"/>
        <v/>
      </c>
      <c r="BA348" s="50"/>
      <c r="BB348" s="50" t="s">
        <v>80</v>
      </c>
      <c r="BC348" s="50"/>
      <c r="BD348" s="50"/>
      <c r="BE348" s="50" t="s">
        <v>82</v>
      </c>
      <c r="BF348" s="50" t="s">
        <v>82</v>
      </c>
      <c r="BG348" s="50"/>
      <c r="BH348" s="50" t="str">
        <f t="shared" si="48"/>
        <v>Year to Year comparison - CWD (FS185): The number of CWD students who were enrolled at the time of the assessment and who took an ALTASSALTACH assessment in SY 2017-18 is -27.89% different from SY 2016-17. The approximate discrepancy is 588 students. Please submit a data note explaining the discrepancy if the data are correct or resubmit the data.</v>
      </c>
      <c r="BI348" s="50"/>
      <c r="BJ348" s="50"/>
      <c r="BK348" s="50"/>
      <c r="BL348" s="50"/>
      <c r="BM348" s="50"/>
      <c r="BN348" s="50"/>
      <c r="BO348" s="50"/>
      <c r="BP348" s="50"/>
    </row>
    <row r="349" spans="1:68" s="9" customFormat="1" ht="195">
      <c r="A349" s="13" t="s">
        <v>1356</v>
      </c>
      <c r="B349" s="14" t="s">
        <v>45</v>
      </c>
      <c r="C349" s="14" t="s">
        <v>46</v>
      </c>
      <c r="D349" s="14" t="s">
        <v>47</v>
      </c>
      <c r="E349" s="14" t="s">
        <v>1344</v>
      </c>
      <c r="F349" s="14" t="s">
        <v>1345</v>
      </c>
      <c r="G349" s="14" t="s">
        <v>172</v>
      </c>
      <c r="H349" s="14" t="s">
        <v>91</v>
      </c>
      <c r="I349" s="14" t="s">
        <v>92</v>
      </c>
      <c r="J349" s="14" t="s">
        <v>73</v>
      </c>
      <c r="K349" s="14" t="s">
        <v>173</v>
      </c>
      <c r="L349" s="14" t="s">
        <v>53</v>
      </c>
      <c r="M349" s="14"/>
      <c r="N349" s="14"/>
      <c r="O349" s="14"/>
      <c r="P349" s="14"/>
      <c r="Q349" s="14"/>
      <c r="R349" s="14"/>
      <c r="S349" s="14"/>
      <c r="T349" s="49"/>
      <c r="U349" s="49"/>
      <c r="V349" s="49"/>
      <c r="W349" s="49"/>
      <c r="X349" s="49"/>
      <c r="Y349" s="26" t="s">
        <v>64</v>
      </c>
      <c r="Z349" s="49"/>
      <c r="AA349" s="49"/>
      <c r="AB349" s="49"/>
      <c r="AC349" s="14" t="s">
        <v>54</v>
      </c>
      <c r="AD349" s="14" t="s">
        <v>54</v>
      </c>
      <c r="AE349" s="14"/>
      <c r="AF349" s="14" t="s">
        <v>1357</v>
      </c>
      <c r="AG349" s="14" t="s">
        <v>76</v>
      </c>
      <c r="AH349" s="23" t="s">
        <v>133</v>
      </c>
      <c r="AI349" s="23" t="s">
        <v>141</v>
      </c>
      <c r="AJ349" s="14" t="s">
        <v>61</v>
      </c>
      <c r="AK349" s="14" t="s">
        <v>78</v>
      </c>
      <c r="AL349" s="14"/>
      <c r="AM349" s="50" t="s">
        <v>1358</v>
      </c>
      <c r="AN349" s="50" t="s">
        <v>54</v>
      </c>
      <c r="AO349" s="50"/>
      <c r="AP349" s="50"/>
      <c r="AQ349" s="50"/>
      <c r="AR349" s="50"/>
      <c r="AS349" s="50"/>
      <c r="AT349" s="50"/>
      <c r="AU349" s="50"/>
      <c r="AV349" s="50"/>
      <c r="AW349" s="50"/>
      <c r="AY349" s="50" t="str">
        <f t="shared" si="43"/>
        <v>Subject Count Comparison - MTH to RLA (FS185, 188): The count of ALL STUDENTS, CWD, ECODIS, F, FCS, M, MB, MHL, MILCNCTD, MW, MAP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4661 students, or 7.17%, is in the ALL STUDENTS subgroup. Please revise data and resubmit or explain in a data note why these data are accurate.</v>
      </c>
      <c r="AZ349" s="50" t="str">
        <f t="shared" si="44"/>
        <v/>
      </c>
      <c r="BA349" s="50"/>
      <c r="BB349" s="50" t="s">
        <v>80</v>
      </c>
      <c r="BC349" s="50"/>
      <c r="BD349" s="50"/>
      <c r="BE349" s="50" t="s">
        <v>82</v>
      </c>
      <c r="BF349" s="50" t="s">
        <v>82</v>
      </c>
      <c r="BG349" s="50"/>
      <c r="BH349" s="50" t="str">
        <f t="shared" si="48"/>
        <v>Subject Count Comparison - MTH to RLA (FS185, 188): The count of ALL STUDENTS, CWD, ECODIS, F, FCS, M, MB, MHL, MILCNCTD, MW, MAP students in High School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4661 students, or 7.17%, is in the ALL STUDENTS subgroup. Please revise data and resubmit or explain in a data note why these data are accurate.</v>
      </c>
      <c r="BI349" s="50"/>
      <c r="BJ349" s="50"/>
      <c r="BK349" s="50"/>
      <c r="BL349" s="50"/>
      <c r="BM349" s="50"/>
      <c r="BN349" s="50"/>
      <c r="BO349" s="50"/>
      <c r="BP349" s="50"/>
    </row>
    <row r="350" spans="1:68" s="9" customFormat="1" ht="78.75">
      <c r="A350" s="13" t="s">
        <v>1359</v>
      </c>
      <c r="B350" s="14" t="s">
        <v>45</v>
      </c>
      <c r="C350" s="14" t="s">
        <v>46</v>
      </c>
      <c r="D350" s="14" t="s">
        <v>47</v>
      </c>
      <c r="E350" s="14" t="s">
        <v>1344</v>
      </c>
      <c r="F350" s="14" t="s">
        <v>1345</v>
      </c>
      <c r="G350" s="17" t="s">
        <v>518</v>
      </c>
      <c r="H350" s="14">
        <v>185</v>
      </c>
      <c r="I350" s="14">
        <v>588</v>
      </c>
      <c r="J350" s="14" t="s">
        <v>73</v>
      </c>
      <c r="K350" s="14" t="s">
        <v>519</v>
      </c>
      <c r="L350" s="14" t="s">
        <v>53</v>
      </c>
      <c r="M350" s="14"/>
      <c r="N350" s="14"/>
      <c r="O350" s="14"/>
      <c r="P350" s="14"/>
      <c r="Q350" s="14"/>
      <c r="R350" s="14"/>
      <c r="S350" s="14"/>
      <c r="T350" s="49"/>
      <c r="U350" s="49"/>
      <c r="V350" s="49"/>
      <c r="W350" s="49"/>
      <c r="X350" s="49"/>
      <c r="Y350" s="26" t="s">
        <v>64</v>
      </c>
      <c r="Z350" s="49"/>
      <c r="AA350" s="49"/>
      <c r="AB350" s="49"/>
      <c r="AC350" s="23" t="s">
        <v>54</v>
      </c>
      <c r="AD350" s="14"/>
      <c r="AE350" s="14"/>
      <c r="AF350" s="14" t="s">
        <v>274</v>
      </c>
      <c r="AG350" s="23" t="s">
        <v>133</v>
      </c>
      <c r="AH350" s="23" t="s">
        <v>133</v>
      </c>
      <c r="AI350" s="23" t="s">
        <v>141</v>
      </c>
      <c r="AJ350" s="14" t="s">
        <v>61</v>
      </c>
      <c r="AK350" s="14" t="s">
        <v>78</v>
      </c>
      <c r="AL350" s="14"/>
      <c r="AM350" s="50" t="s">
        <v>523</v>
      </c>
      <c r="AN350" s="50" t="s">
        <v>54</v>
      </c>
      <c r="AO350" s="50"/>
      <c r="AP350" s="50"/>
      <c r="AQ350" s="50"/>
      <c r="AR350" s="50"/>
      <c r="AS350" s="50"/>
      <c r="AT350" s="50"/>
      <c r="AU350" s="50"/>
      <c r="AV350" s="50"/>
      <c r="AW350" s="50"/>
      <c r="AY350" s="50" t="str">
        <f t="shared" si="43"/>
        <v>100% Participation Rate (FS185): The participation rate for MIG students is 100%. ED does not expect to see participation rates below 95%. While a participation rate of 100% is possible, please resubmit data if data are inaccurate.</v>
      </c>
      <c r="AZ350" s="50" t="str">
        <f t="shared" si="44"/>
        <v/>
      </c>
      <c r="BA350" s="50"/>
      <c r="BB350" s="50" t="s">
        <v>80</v>
      </c>
      <c r="BC350" s="50" t="s">
        <v>58</v>
      </c>
      <c r="BD350" s="50"/>
      <c r="BE350" s="50" t="s">
        <v>82</v>
      </c>
      <c r="BF350" s="50" t="s">
        <v>82</v>
      </c>
      <c r="BG350" s="50"/>
      <c r="BH350" s="50" t="str">
        <f t="shared" si="48"/>
        <v>100% Participation Rate (FS185): The participation rate for MIG students is 100%. ED does not expect to see participation rates below 95%. While a participation rate of 100% is possible, please resubmit data if data are inaccurate.</v>
      </c>
      <c r="BI350" s="50"/>
      <c r="BJ350" s="50"/>
      <c r="BK350" s="50"/>
      <c r="BL350" s="50"/>
      <c r="BM350" s="50"/>
      <c r="BN350" s="50"/>
      <c r="BO350" s="50"/>
      <c r="BP350" s="50"/>
    </row>
    <row r="351" spans="1:68" s="9" customFormat="1" ht="78.75">
      <c r="A351" s="13" t="s">
        <v>1360</v>
      </c>
      <c r="B351" s="14" t="s">
        <v>45</v>
      </c>
      <c r="C351" s="14" t="s">
        <v>46</v>
      </c>
      <c r="D351" s="14" t="s">
        <v>47</v>
      </c>
      <c r="E351" s="14" t="s">
        <v>1344</v>
      </c>
      <c r="F351" s="14" t="s">
        <v>1345</v>
      </c>
      <c r="G351" s="17" t="s">
        <v>518</v>
      </c>
      <c r="H351" s="14">
        <v>188</v>
      </c>
      <c r="I351" s="14">
        <v>589</v>
      </c>
      <c r="J351" s="14" t="s">
        <v>73</v>
      </c>
      <c r="K351" s="14" t="s">
        <v>519</v>
      </c>
      <c r="L351" s="14" t="s">
        <v>53</v>
      </c>
      <c r="M351" s="14"/>
      <c r="N351" s="14"/>
      <c r="O351" s="14"/>
      <c r="P351" s="14"/>
      <c r="Q351" s="14"/>
      <c r="R351" s="14"/>
      <c r="S351" s="14"/>
      <c r="T351" s="49"/>
      <c r="U351" s="49"/>
      <c r="V351" s="49"/>
      <c r="W351" s="49"/>
      <c r="X351" s="49"/>
      <c r="Y351" s="26" t="s">
        <v>64</v>
      </c>
      <c r="Z351" s="49"/>
      <c r="AA351" s="49"/>
      <c r="AB351" s="49"/>
      <c r="AC351" s="14"/>
      <c r="AD351" s="14" t="s">
        <v>54</v>
      </c>
      <c r="AE351" s="14"/>
      <c r="AF351" s="23" t="s">
        <v>274</v>
      </c>
      <c r="AG351" s="14" t="s">
        <v>133</v>
      </c>
      <c r="AH351" s="14" t="s">
        <v>133</v>
      </c>
      <c r="AI351" s="14" t="s">
        <v>141</v>
      </c>
      <c r="AJ351" s="14" t="s">
        <v>61</v>
      </c>
      <c r="AK351" s="14" t="s">
        <v>78</v>
      </c>
      <c r="AL351" s="14"/>
      <c r="AM351" s="50" t="s">
        <v>1149</v>
      </c>
      <c r="AN351" s="50" t="s">
        <v>54</v>
      </c>
      <c r="AO351" s="50"/>
      <c r="AP351" s="49"/>
      <c r="AQ351" s="49"/>
      <c r="AR351" s="49"/>
      <c r="AS351" s="49"/>
      <c r="AT351" s="49"/>
      <c r="AU351" s="49"/>
      <c r="AV351" s="49"/>
      <c r="AW351" s="49"/>
      <c r="AY351" s="50" t="str">
        <f t="shared" si="43"/>
        <v>100% Participation Rate (FS188): The participation rate for MIG students is 100%. ED does not expect to see participation rates below 95%. While a participation rate of 100% is possible, please resubmit data if data are inaccurate.</v>
      </c>
      <c r="AZ351" s="50" t="str">
        <f t="shared" si="44"/>
        <v/>
      </c>
      <c r="BA351" s="50"/>
      <c r="BB351" s="50" t="s">
        <v>80</v>
      </c>
      <c r="BC351" s="50" t="s">
        <v>58</v>
      </c>
      <c r="BD351" s="50"/>
      <c r="BE351" s="50" t="s">
        <v>82</v>
      </c>
      <c r="BF351" s="50" t="s">
        <v>82</v>
      </c>
      <c r="BG351" s="50"/>
      <c r="BH351" s="50" t="str">
        <f t="shared" si="48"/>
        <v>100% Participation Rate (FS188): The participation rate for MIG students is 100%. ED does not expect to see participation rates below 95%. While a participation rate of 100% is possible, please resubmit data if data are inaccurate.</v>
      </c>
      <c r="BI351" s="50"/>
      <c r="BJ351" s="50"/>
      <c r="BK351" s="50"/>
      <c r="BL351" s="50"/>
      <c r="BM351" s="50"/>
      <c r="BN351" s="50"/>
      <c r="BO351" s="50"/>
      <c r="BP351" s="50"/>
    </row>
    <row r="352" spans="1:68" s="9" customFormat="1" ht="165">
      <c r="A352" s="13" t="s">
        <v>1361</v>
      </c>
      <c r="B352" s="14" t="s">
        <v>45</v>
      </c>
      <c r="C352" s="14" t="s">
        <v>46</v>
      </c>
      <c r="D352" s="14" t="s">
        <v>47</v>
      </c>
      <c r="E352" s="14" t="s">
        <v>1362</v>
      </c>
      <c r="F352" s="14" t="s">
        <v>1363</v>
      </c>
      <c r="G352" s="13" t="s">
        <v>95</v>
      </c>
      <c r="H352" s="16" t="s">
        <v>157</v>
      </c>
      <c r="I352" s="14" t="s">
        <v>158</v>
      </c>
      <c r="J352" s="14" t="s">
        <v>51</v>
      </c>
      <c r="K352" s="14" t="s">
        <v>98</v>
      </c>
      <c r="L352" s="14" t="s">
        <v>53</v>
      </c>
      <c r="M352" s="49"/>
      <c r="N352" s="49"/>
      <c r="O352" s="49"/>
      <c r="P352" s="49"/>
      <c r="Q352" s="49"/>
      <c r="R352" s="49"/>
      <c r="S352" s="49"/>
      <c r="T352" s="49"/>
      <c r="U352" s="49"/>
      <c r="V352" s="49"/>
      <c r="W352" s="49"/>
      <c r="X352" s="49"/>
      <c r="Y352" s="26" t="s">
        <v>64</v>
      </c>
      <c r="Z352" s="49"/>
      <c r="AA352" s="49"/>
      <c r="AB352" s="49"/>
      <c r="AC352" s="14" t="s">
        <v>54</v>
      </c>
      <c r="AD352" s="14" t="s">
        <v>54</v>
      </c>
      <c r="AE352" s="14" t="s">
        <v>54</v>
      </c>
      <c r="AF352" s="14" t="s">
        <v>1364</v>
      </c>
      <c r="AG352" s="14" t="s">
        <v>900</v>
      </c>
      <c r="AH352" s="14" t="s">
        <v>68</v>
      </c>
      <c r="AI352" s="14"/>
      <c r="AJ352" s="23" t="s">
        <v>61</v>
      </c>
      <c r="AK352" s="14" t="s">
        <v>78</v>
      </c>
      <c r="AL352" s="49"/>
      <c r="AM352" s="50" t="s">
        <v>1365</v>
      </c>
      <c r="AN352" s="50"/>
      <c r="AO352" s="50"/>
      <c r="AP352" s="49" t="s">
        <v>1366</v>
      </c>
      <c r="AQ352" s="49"/>
      <c r="AR352" s="49"/>
      <c r="AS352" s="49"/>
      <c r="AT352" s="49"/>
      <c r="AU352" s="49"/>
      <c r="AV352" s="49"/>
      <c r="AW352" s="49"/>
      <c r="AY352" s="50" t="str">
        <f t="shared" si="43"/>
        <v>Missing Data (FS 175/178/179/185/188/189): Achievement and Participation data for students in the FCS, MILCNCTD subgroups in GRADES 3, 4, 5, 6, 7, 8 for all assessment types were not reported at the SEA, LEA, and School levels. Although New York's submission on 11/26/18 contained nonzero counts for these grade/subgroup/assessment type combinations, the submission on 12/28/19 replaced the nonzero counts with zeroes for these grade/subgroup/assessment types. Please submit data.</v>
      </c>
      <c r="AZ352" s="50" t="str">
        <f t="shared" si="44"/>
        <v/>
      </c>
      <c r="BA352" s="50"/>
      <c r="BB352" s="50" t="s">
        <v>80</v>
      </c>
      <c r="BC352" s="50"/>
      <c r="BD352" s="50"/>
      <c r="BE352" s="50" t="s">
        <v>82</v>
      </c>
      <c r="BF352" s="50" t="s">
        <v>82</v>
      </c>
      <c r="BG352" s="50"/>
      <c r="BH352" s="50" t="str">
        <f t="shared" si="48"/>
        <v>Missing Data (FS 175/178/179/185/188/189): Achievement and Participation data for students in the FCS, MILCNCTD subgroups in GRADES 3, 4, 5, 6, 7, 8 for all assessment types were not reported at the SEA, LEA, and School levels. Although New York's submission on 11/26/18 contained nonzero counts for these grade/subgroup/assessment type combinations, the submission on 12/28/19 replaced the nonzero counts with zeroes for these grade/subgroup/assessment types. Please submit data.</v>
      </c>
      <c r="BI352" s="50"/>
      <c r="BJ352" s="50"/>
      <c r="BK352" s="50"/>
      <c r="BL352" s="50"/>
      <c r="BM352" s="50"/>
      <c r="BN352" s="50"/>
      <c r="BO352" s="50"/>
      <c r="BP352" s="50"/>
    </row>
    <row r="353" spans="1:68" s="9" customFormat="1" ht="94.5">
      <c r="A353" s="13" t="s">
        <v>1367</v>
      </c>
      <c r="B353" s="14" t="s">
        <v>45</v>
      </c>
      <c r="C353" s="14" t="s">
        <v>46</v>
      </c>
      <c r="D353" s="14" t="s">
        <v>47</v>
      </c>
      <c r="E353" s="14" t="s">
        <v>1362</v>
      </c>
      <c r="F353" s="14" t="s">
        <v>1363</v>
      </c>
      <c r="G353" s="13" t="s">
        <v>95</v>
      </c>
      <c r="H353" s="16" t="s">
        <v>157</v>
      </c>
      <c r="I353" s="14" t="s">
        <v>158</v>
      </c>
      <c r="J353" s="14" t="s">
        <v>51</v>
      </c>
      <c r="K353" s="14" t="s">
        <v>98</v>
      </c>
      <c r="L353" s="14" t="s">
        <v>53</v>
      </c>
      <c r="M353" s="49"/>
      <c r="N353" s="49"/>
      <c r="O353" s="49"/>
      <c r="P353" s="49"/>
      <c r="Q353" s="49"/>
      <c r="R353" s="49"/>
      <c r="S353" s="49"/>
      <c r="T353" s="49"/>
      <c r="U353" s="49"/>
      <c r="V353" s="49"/>
      <c r="W353" s="49"/>
      <c r="X353" s="49"/>
      <c r="Y353" s="26" t="s">
        <v>64</v>
      </c>
      <c r="Z353" s="49"/>
      <c r="AA353" s="49"/>
      <c r="AB353" s="49"/>
      <c r="AC353" s="14" t="s">
        <v>54</v>
      </c>
      <c r="AD353" s="14" t="s">
        <v>54</v>
      </c>
      <c r="AE353" s="14" t="s">
        <v>54</v>
      </c>
      <c r="AF353" s="14" t="s">
        <v>315</v>
      </c>
      <c r="AG353" s="14" t="s">
        <v>76</v>
      </c>
      <c r="AH353" s="14" t="s">
        <v>68</v>
      </c>
      <c r="AI353" s="14"/>
      <c r="AJ353" s="23" t="s">
        <v>61</v>
      </c>
      <c r="AK353" s="14" t="s">
        <v>78</v>
      </c>
      <c r="AL353" s="49"/>
      <c r="AM353" s="50" t="s">
        <v>1368</v>
      </c>
      <c r="AN353" s="50"/>
      <c r="AO353" s="50"/>
      <c r="AP353" s="50"/>
      <c r="AQ353" s="50"/>
      <c r="AR353" s="50"/>
      <c r="AS353" s="50"/>
      <c r="AT353" s="50"/>
      <c r="AU353" s="50"/>
      <c r="AV353" s="50"/>
      <c r="AW353" s="50"/>
      <c r="AY353" s="50" t="str">
        <f t="shared" si="43"/>
        <v>Missing Data (FS 175/178/179/185/188/189): Achievement and Participation data for students in the HOM subgroup in GRADE HS for all assessment types were not reported at the SEA, LEA, and School levels. Please submit data.</v>
      </c>
      <c r="AZ353" s="50" t="str">
        <f t="shared" si="44"/>
        <v/>
      </c>
      <c r="BA353" s="50"/>
      <c r="BB353" s="50" t="s">
        <v>80</v>
      </c>
      <c r="BC353" s="50"/>
      <c r="BD353" s="50"/>
      <c r="BE353" s="50" t="s">
        <v>82</v>
      </c>
      <c r="BF353" s="50" t="s">
        <v>82</v>
      </c>
      <c r="BG353" s="50"/>
      <c r="BH353" s="50" t="str">
        <f t="shared" si="48"/>
        <v>Missing Data (FS 175/178/179/185/188/189): Achievement and Participation data for students in the HOM subgroup in GRADE HS for all assessment types were not reported at the SEA, LEA, and School levels. Please submit data.</v>
      </c>
      <c r="BI353" s="50"/>
      <c r="BJ353" s="50"/>
      <c r="BK353" s="50"/>
      <c r="BL353" s="50"/>
      <c r="BM353" s="50"/>
      <c r="BN353" s="50"/>
      <c r="BO353" s="50"/>
      <c r="BP353" s="50"/>
    </row>
    <row r="354" spans="1:68" s="9" customFormat="1" ht="105">
      <c r="A354" s="13" t="s">
        <v>1369</v>
      </c>
      <c r="B354" s="14" t="s">
        <v>45</v>
      </c>
      <c r="C354" s="14" t="s">
        <v>46</v>
      </c>
      <c r="D354" s="14" t="s">
        <v>47</v>
      </c>
      <c r="E354" s="14" t="s">
        <v>1362</v>
      </c>
      <c r="F354" s="14" t="s">
        <v>1363</v>
      </c>
      <c r="G354" s="13" t="s">
        <v>439</v>
      </c>
      <c r="H354" s="14" t="s">
        <v>96</v>
      </c>
      <c r="I354" s="14" t="s">
        <v>97</v>
      </c>
      <c r="J354" s="14" t="s">
        <v>440</v>
      </c>
      <c r="K354" s="14" t="s">
        <v>153</v>
      </c>
      <c r="L354" s="14" t="s">
        <v>53</v>
      </c>
      <c r="M354" s="14" t="s">
        <v>54</v>
      </c>
      <c r="N354" s="14" t="s">
        <v>54</v>
      </c>
      <c r="O354" s="14" t="s">
        <v>54</v>
      </c>
      <c r="P354" s="14" t="s">
        <v>1370</v>
      </c>
      <c r="Q354" s="14" t="s">
        <v>56</v>
      </c>
      <c r="R354" s="14" t="s">
        <v>376</v>
      </c>
      <c r="S354" s="14" t="s">
        <v>58</v>
      </c>
      <c r="T354" s="50"/>
      <c r="U354" s="50"/>
      <c r="V354" s="11"/>
      <c r="W354" s="11"/>
      <c r="X354" s="50" t="s">
        <v>1371</v>
      </c>
      <c r="Y354" s="26" t="s">
        <v>1372</v>
      </c>
      <c r="Z354" s="50"/>
      <c r="AA354" s="50"/>
      <c r="AB354" s="50"/>
      <c r="AC354" s="14" t="s">
        <v>54</v>
      </c>
      <c r="AD354" s="14" t="s">
        <v>54</v>
      </c>
      <c r="AE354" s="14" t="s">
        <v>54</v>
      </c>
      <c r="AF354" s="14" t="s">
        <v>1370</v>
      </c>
      <c r="AG354" s="14" t="s">
        <v>56</v>
      </c>
      <c r="AH354" s="14" t="s">
        <v>376</v>
      </c>
      <c r="AI354" s="23"/>
      <c r="AJ354" s="23" t="s">
        <v>61</v>
      </c>
      <c r="AK354" s="23" t="s">
        <v>101</v>
      </c>
      <c r="AL354" s="50"/>
      <c r="AM354" s="50" t="s">
        <v>1371</v>
      </c>
      <c r="AN354" s="50"/>
      <c r="AO354" s="50"/>
      <c r="AP354" s="50"/>
      <c r="AQ354" s="50"/>
      <c r="AR354" s="50"/>
      <c r="AS354" s="50"/>
      <c r="AT354" s="50"/>
      <c r="AU354" s="50"/>
      <c r="AV354" s="50"/>
      <c r="AW354" s="50"/>
      <c r="AY354" s="50" t="str">
        <f t="shared" si="43"/>
        <v>Achievement SEA to SCH comparison: The FS 175/178/179 SEA number of students in the ALL, ECODIS, F, LEP, M, MB, MHL, MW subgroups who took a(n) ALTASSALTACH assessment and received a valid score is different from the sum of the SCH level counts of students. Please revise data and resubmit or explain in a data note why these data are accurate.</v>
      </c>
      <c r="AZ354" s="50" t="str">
        <f t="shared" si="44"/>
        <v>It is not appropriate to compare SEA to SCH in New York State.  SEA counts include students in out-of-district placements that are not captured in SCH counts.</v>
      </c>
      <c r="BA354" s="50"/>
      <c r="BB354" s="50" t="s">
        <v>80</v>
      </c>
      <c r="BC354" s="50"/>
      <c r="BD354" s="50"/>
      <c r="BE354" s="50"/>
      <c r="BF354" s="50"/>
      <c r="BG354" s="50" t="s">
        <v>58</v>
      </c>
      <c r="BH354" s="50" t="str">
        <f t="shared" si="48"/>
        <v>Achievement SEA to SCH comparison: The FS 175/178/179 SEA number of students in the ALL, ECODIS, F, LEP, M, MB, MHL, MW subgroups who took a(n) ALTASSALTACH assessment and received a valid score is different from the sum of the SCH level counts of students. Please revise data and resubmit or explain in a data note why these data are accurate.</v>
      </c>
      <c r="BI354" s="50" t="s">
        <v>1372</v>
      </c>
      <c r="BJ354" s="50"/>
      <c r="BK354" s="50"/>
      <c r="BL354" s="50"/>
      <c r="BM354" s="50"/>
      <c r="BN354" s="50"/>
      <c r="BO354" s="50"/>
      <c r="BP354" s="50"/>
    </row>
    <row r="355" spans="1:68" s="9" customFormat="1" ht="210">
      <c r="A355" s="13" t="s">
        <v>1374</v>
      </c>
      <c r="B355" s="14" t="s">
        <v>45</v>
      </c>
      <c r="C355" s="14" t="s">
        <v>46</v>
      </c>
      <c r="D355" s="14" t="s">
        <v>47</v>
      </c>
      <c r="E355" s="14" t="s">
        <v>1362</v>
      </c>
      <c r="F355" s="14" t="s">
        <v>1363</v>
      </c>
      <c r="G355" s="13" t="s">
        <v>439</v>
      </c>
      <c r="H355" s="14" t="s">
        <v>96</v>
      </c>
      <c r="I355" s="14" t="s">
        <v>97</v>
      </c>
      <c r="J355" s="14" t="s">
        <v>440</v>
      </c>
      <c r="K355" s="14" t="s">
        <v>153</v>
      </c>
      <c r="L355" s="14" t="s">
        <v>53</v>
      </c>
      <c r="M355" s="14" t="s">
        <v>54</v>
      </c>
      <c r="N355" s="14" t="s">
        <v>54</v>
      </c>
      <c r="O355" s="14" t="s">
        <v>54</v>
      </c>
      <c r="P355" s="14" t="s">
        <v>139</v>
      </c>
      <c r="Q355" s="14" t="s">
        <v>56</v>
      </c>
      <c r="R355" s="14" t="s">
        <v>1375</v>
      </c>
      <c r="S355" s="14" t="s">
        <v>58</v>
      </c>
      <c r="T355" s="50"/>
      <c r="U355" s="50"/>
      <c r="V355" s="11"/>
      <c r="W355" s="11"/>
      <c r="X355" s="50" t="s">
        <v>1376</v>
      </c>
      <c r="Y355" s="26" t="s">
        <v>1372</v>
      </c>
      <c r="Z355" s="50"/>
      <c r="AA355" s="50"/>
      <c r="AB355" s="50"/>
      <c r="AC355" s="14" t="s">
        <v>54</v>
      </c>
      <c r="AD355" s="14" t="s">
        <v>54</v>
      </c>
      <c r="AE355" s="14" t="s">
        <v>54</v>
      </c>
      <c r="AF355" s="14" t="s">
        <v>139</v>
      </c>
      <c r="AG355" s="14" t="s">
        <v>56</v>
      </c>
      <c r="AH355" s="14" t="s">
        <v>1375</v>
      </c>
      <c r="AI355" s="23"/>
      <c r="AJ355" s="23" t="s">
        <v>61</v>
      </c>
      <c r="AK355" s="23" t="s">
        <v>101</v>
      </c>
      <c r="AL355" s="50"/>
      <c r="AM355" s="50" t="s">
        <v>1377</v>
      </c>
      <c r="AN355" s="50"/>
      <c r="AO355" s="50"/>
      <c r="AP355" s="50"/>
      <c r="AQ355" s="50"/>
      <c r="AR355" s="50"/>
      <c r="AS355" s="50"/>
      <c r="AT355" s="50"/>
      <c r="AU355" s="50"/>
      <c r="AV355" s="50"/>
      <c r="AW355" s="50"/>
      <c r="AY355" s="50" t="str">
        <f t="shared" si="43"/>
        <v>Achievement SEA to SCH comparison: The FS 175/178/179 SEA number of students in the CWD subgroup who took a(n) ALL, ALTASSALTACH assessment and received a valid score is different from the sum of the SCH level counts of students. 
SEA to SCH discrepancies by subject: 
-MATHEMATICS: 33146 students, 16.92%
-READING/LANGUAGE ARTS: 33048 students, 16.76%
-SCIENCE: 13225 students, 15.91%
Discrepancies in the other grades range from 3196-5449 students. Please revise data and resubmit or explain in a data note why these data are accurate.</v>
      </c>
      <c r="AZ355" s="50" t="str">
        <f t="shared" si="44"/>
        <v>It is not appropriate to compare SEA to SCH in New York State.  SEA counts include students in out-of-district placements that are not captured in SCH counts.</v>
      </c>
      <c r="BA355" s="50"/>
      <c r="BB355" s="50" t="s">
        <v>80</v>
      </c>
      <c r="BC355" s="50"/>
      <c r="BD355" s="50"/>
      <c r="BE355" s="50"/>
      <c r="BF355" s="50"/>
      <c r="BG355" s="50" t="s">
        <v>58</v>
      </c>
      <c r="BH355" s="50" t="str">
        <f t="shared" si="48"/>
        <v>Achievement SEA to SCH comparison: The FS 175/178/179 SEA number of students in the CWD subgroup who took a(n) ALL, ALTASSALTACH assessment and received a valid score is different from the sum of the SCH level counts of students. 
SEA to SCH discrepancies by subject: 
-MATHEMATICS: 33146 students, 16.92%
-READING/LANGUAGE ARTS: 33048 students, 16.76%
-SCIENCE: 13225 students, 15.91%
Discrepancies in the other grades range from 3196-5449 students. Please revise data and resubmit or explain in a data note why these data are accurate.</v>
      </c>
      <c r="BI355" s="50" t="s">
        <v>1372</v>
      </c>
      <c r="BJ355" s="50"/>
      <c r="BK355" s="50"/>
      <c r="BL355" s="50"/>
      <c r="BM355" s="50"/>
      <c r="BN355" s="50"/>
      <c r="BO355" s="50"/>
      <c r="BP355" s="50"/>
    </row>
    <row r="356" spans="1:68" s="9" customFormat="1" ht="105">
      <c r="A356" s="13" t="s">
        <v>1378</v>
      </c>
      <c r="B356" s="14" t="s">
        <v>45</v>
      </c>
      <c r="C356" s="14" t="s">
        <v>46</v>
      </c>
      <c r="D356" s="14" t="s">
        <v>47</v>
      </c>
      <c r="E356" s="14" t="s">
        <v>1362</v>
      </c>
      <c r="F356" s="14" t="s">
        <v>1363</v>
      </c>
      <c r="G356" s="13" t="s">
        <v>439</v>
      </c>
      <c r="H356" s="14" t="s">
        <v>96</v>
      </c>
      <c r="I356" s="14" t="s">
        <v>97</v>
      </c>
      <c r="J356" s="14" t="s">
        <v>440</v>
      </c>
      <c r="K356" s="14" t="s">
        <v>153</v>
      </c>
      <c r="L356" s="14" t="s">
        <v>53</v>
      </c>
      <c r="M356" s="14" t="s">
        <v>54</v>
      </c>
      <c r="N356" s="14" t="s">
        <v>54</v>
      </c>
      <c r="O356" s="14" t="s">
        <v>54</v>
      </c>
      <c r="P356" s="14" t="s">
        <v>1379</v>
      </c>
      <c r="Q356" s="14" t="s">
        <v>375</v>
      </c>
      <c r="R356" s="14" t="s">
        <v>376</v>
      </c>
      <c r="S356" s="14" t="s">
        <v>58</v>
      </c>
      <c r="T356" s="50"/>
      <c r="U356" s="50"/>
      <c r="V356" s="11"/>
      <c r="W356" s="11"/>
      <c r="X356" s="50" t="s">
        <v>1380</v>
      </c>
      <c r="Y356" s="26" t="s">
        <v>1372</v>
      </c>
      <c r="Z356" s="50"/>
      <c r="AA356" s="50"/>
      <c r="AB356" s="50"/>
      <c r="AC356" s="23"/>
      <c r="AD356" s="23"/>
      <c r="AE356" s="23"/>
      <c r="AF356" s="23"/>
      <c r="AG356" s="23"/>
      <c r="AH356" s="23"/>
      <c r="AI356" s="23"/>
      <c r="AJ356" s="23" t="s">
        <v>61</v>
      </c>
      <c r="AK356" s="23" t="s">
        <v>101</v>
      </c>
      <c r="AL356" s="50"/>
      <c r="AM356" s="50" t="s">
        <v>1380</v>
      </c>
      <c r="AN356" s="50"/>
      <c r="AO356" s="50"/>
      <c r="AP356" s="50"/>
      <c r="AQ356" s="50"/>
      <c r="AR356" s="50"/>
      <c r="AS356" s="50"/>
      <c r="AT356" s="50"/>
      <c r="AU356" s="50"/>
      <c r="AV356" s="50"/>
      <c r="AW356" s="50"/>
      <c r="AY356" s="50" t="str">
        <f t="shared" si="43"/>
        <v>Achievement SEA to SCH comparison: The FS 175/178/179 SEA number of students in the HOM, MA subgroups who took a(n) ALTASSALTACH assessment and received a valid score is different from the sum of the SCH level counts of students. Please revise data and resubmit or explain in a data note why these data are accurate.</v>
      </c>
      <c r="AZ356" s="50" t="str">
        <f t="shared" si="44"/>
        <v>It is not appropriate to compare SEA to SCH in New York State.  SEA counts include students in out-of-district placements that are not captured in SCH counts.</v>
      </c>
      <c r="BA356" s="50"/>
      <c r="BB356" s="50" t="s">
        <v>80</v>
      </c>
      <c r="BC356" s="50"/>
      <c r="BD356" s="50"/>
      <c r="BE356" s="50"/>
      <c r="BF356" s="50"/>
      <c r="BG356" s="50" t="s">
        <v>58</v>
      </c>
      <c r="BH356" s="50" t="str">
        <f t="shared" si="48"/>
        <v>Achievement SEA to SCH comparison: The FS 175/178/179 SEA number of students in the HOM, MA subgroups who took a(n) ALTASSALTACH assessment and received a valid score is different from the sum of the SCH level counts of students. Please revise data and resubmit or explain in a data note why these data are accurate.</v>
      </c>
      <c r="BI356" s="50" t="s">
        <v>1372</v>
      </c>
      <c r="BJ356" s="50"/>
      <c r="BK356" s="50"/>
      <c r="BL356" s="50"/>
      <c r="BM356" s="50"/>
      <c r="BN356" s="50"/>
      <c r="BO356" s="50"/>
      <c r="BP356" s="50"/>
    </row>
    <row r="357" spans="1:68" s="9" customFormat="1" ht="285">
      <c r="A357" s="13" t="s">
        <v>1381</v>
      </c>
      <c r="B357" s="14" t="s">
        <v>45</v>
      </c>
      <c r="C357" s="14" t="s">
        <v>46</v>
      </c>
      <c r="D357" s="14" t="s">
        <v>47</v>
      </c>
      <c r="E357" s="14" t="s">
        <v>1362</v>
      </c>
      <c r="F357" s="14" t="s">
        <v>1363</v>
      </c>
      <c r="G357" s="13" t="s">
        <v>757</v>
      </c>
      <c r="H357" s="14" t="s">
        <v>66</v>
      </c>
      <c r="I357" s="14" t="s">
        <v>67</v>
      </c>
      <c r="J357" s="14" t="s">
        <v>440</v>
      </c>
      <c r="K357" s="14" t="s">
        <v>153</v>
      </c>
      <c r="L357" s="14" t="s">
        <v>53</v>
      </c>
      <c r="M357" s="14"/>
      <c r="N357" s="14"/>
      <c r="O357" s="14"/>
      <c r="P357" s="14"/>
      <c r="Q357" s="14"/>
      <c r="R357" s="14"/>
      <c r="S357" s="14"/>
      <c r="T357" s="49"/>
      <c r="U357" s="49"/>
      <c r="V357" s="49"/>
      <c r="W357" s="49"/>
      <c r="X357" s="49"/>
      <c r="Y357" s="26" t="s">
        <v>64</v>
      </c>
      <c r="Z357" s="49"/>
      <c r="AA357" s="49"/>
      <c r="AB357" s="49"/>
      <c r="AC357" s="14" t="s">
        <v>54</v>
      </c>
      <c r="AD357" s="14" t="s">
        <v>54</v>
      </c>
      <c r="AE357" s="14" t="s">
        <v>54</v>
      </c>
      <c r="AF357" s="14" t="s">
        <v>139</v>
      </c>
      <c r="AG357" s="14" t="s">
        <v>457</v>
      </c>
      <c r="AH357" s="14" t="s">
        <v>1086</v>
      </c>
      <c r="AI357" s="14"/>
      <c r="AJ357" s="23" t="s">
        <v>61</v>
      </c>
      <c r="AK357" s="14" t="s">
        <v>78</v>
      </c>
      <c r="AL357" s="49"/>
      <c r="AM357" s="50" t="s">
        <v>1382</v>
      </c>
      <c r="AN357" s="50"/>
      <c r="AO357" s="50"/>
      <c r="AP357" s="49"/>
      <c r="AQ357" s="49"/>
      <c r="AR357" s="49"/>
      <c r="AS357" s="49"/>
      <c r="AT357" s="49"/>
      <c r="AU357" s="49"/>
      <c r="AV357" s="49"/>
      <c r="AW357" s="49"/>
      <c r="AY357" s="50" t="str">
        <f t="shared" si="43"/>
        <v>Participation SEA to SCH comparison: The SEA FS 185 number of students in the CWD subgroup who participated in an ALL, ALTASSALTACH, REGASSWOACC assessment reported at the SEA level in Mathematics for GRADES ALL, 3, 4, 5, 6, 7, 8, HS is different from the sum of the SCH level count of students. The SEA total number of students in the CWD subgroup who participated in an ALTASSALTACH assessment for MATHEMATICS is 33146 students (-16.92%) different from the SCH number, and total discrepancies by grade range from 3482-5346 students.
Similar SEA to SCH discrepancies exist for the FS 188/189 number of students in the CWD subgroup who participated in an assessment and for the FS 185/188/189 number of students in the CWD subgroup who were enrolled at the time of the assessment. Please revise data and resubmit or explain in a data note why these data are accurate.</v>
      </c>
      <c r="AZ357" s="50" t="str">
        <f t="shared" si="44"/>
        <v/>
      </c>
      <c r="BA357" s="50"/>
      <c r="BB357" s="50" t="s">
        <v>80</v>
      </c>
      <c r="BC357" s="50"/>
      <c r="BD357" s="50"/>
      <c r="BE357" s="50" t="s">
        <v>82</v>
      </c>
      <c r="BF357" s="50" t="s">
        <v>82</v>
      </c>
      <c r="BG357" s="50"/>
      <c r="BH357" s="50" t="str">
        <f t="shared" si="48"/>
        <v>Participation SEA to SCH comparison: The SEA FS 185 number of students in the CWD subgroup who participated in an ALL, ALTASSALTACH, REGASSWOACC assessment reported at the SEA level in Mathematics for GRADES ALL, 3, 4, 5, 6, 7, 8, HS is different from the sum of the SCH level count of students. The SEA total number of students in the CWD subgroup who participated in an ALTASSALTACH assessment for MATHEMATICS is 33146 students (-16.92%) different from the SCH number, and total discrepancies by grade range from 3482-5346 students.
Similar SEA to SCH discrepancies exist for the FS 188/189 number of students in the CWD subgroup who participated in an assessment and for the FS 185/188/189 number of students in the CWD subgroup who were enrolled at the time of the assessment. Please revise data and resubmit or explain in a data note why these data are accurate.</v>
      </c>
      <c r="BI357" s="50"/>
      <c r="BJ357" s="50"/>
      <c r="BK357" s="50"/>
      <c r="BL357" s="50"/>
      <c r="BM357" s="50"/>
      <c r="BN357" s="50"/>
      <c r="BO357" s="50"/>
      <c r="BP357" s="50"/>
    </row>
    <row r="358" spans="1:68" s="9" customFormat="1" ht="330">
      <c r="A358" s="13" t="s">
        <v>1383</v>
      </c>
      <c r="B358" s="14" t="s">
        <v>45</v>
      </c>
      <c r="C358" s="14" t="s">
        <v>46</v>
      </c>
      <c r="D358" s="14" t="s">
        <v>47</v>
      </c>
      <c r="E358" s="14" t="s">
        <v>1362</v>
      </c>
      <c r="F358" s="14" t="s">
        <v>1363</v>
      </c>
      <c r="G358" s="13" t="s">
        <v>757</v>
      </c>
      <c r="H358" s="14" t="s">
        <v>66</v>
      </c>
      <c r="I358" s="14" t="s">
        <v>67</v>
      </c>
      <c r="J358" s="14" t="s">
        <v>440</v>
      </c>
      <c r="K358" s="14" t="s">
        <v>153</v>
      </c>
      <c r="L358" s="14" t="s">
        <v>53</v>
      </c>
      <c r="M358" s="14"/>
      <c r="N358" s="14"/>
      <c r="O358" s="14"/>
      <c r="P358" s="14"/>
      <c r="Q358" s="14"/>
      <c r="R358" s="14"/>
      <c r="S358" s="14"/>
      <c r="T358" s="49"/>
      <c r="U358" s="49"/>
      <c r="V358" s="49"/>
      <c r="W358" s="49"/>
      <c r="X358" s="49"/>
      <c r="Y358" s="26" t="s">
        <v>64</v>
      </c>
      <c r="Z358" s="49"/>
      <c r="AA358" s="49"/>
      <c r="AB358" s="49"/>
      <c r="AC358" s="14" t="s">
        <v>54</v>
      </c>
      <c r="AD358" s="14" t="s">
        <v>54</v>
      </c>
      <c r="AE358" s="14" t="s">
        <v>54</v>
      </c>
      <c r="AF358" s="14" t="s">
        <v>1384</v>
      </c>
      <c r="AG358" s="14" t="s">
        <v>511</v>
      </c>
      <c r="AH358" s="14" t="s">
        <v>140</v>
      </c>
      <c r="AI358" s="14"/>
      <c r="AJ358" s="23" t="s">
        <v>61</v>
      </c>
      <c r="AK358" s="14" t="s">
        <v>78</v>
      </c>
      <c r="AL358" s="49"/>
      <c r="AM358" s="50" t="s">
        <v>1385</v>
      </c>
      <c r="AN358" s="50"/>
      <c r="AO358" s="50"/>
      <c r="AP358" s="50"/>
      <c r="AQ358" s="50"/>
      <c r="AR358" s="50"/>
      <c r="AS358" s="50"/>
      <c r="AT358" s="50"/>
      <c r="AU358" s="50"/>
      <c r="AV358" s="50"/>
      <c r="AW358" s="50"/>
      <c r="AY358" s="50" t="str">
        <f t="shared" si="43"/>
        <v>Participation SEA to SCH comparison: The SEA FS 185 number of students in the ALL, ECODIS, F, HOM, LEP, M, MA, MB, MHL, MW subgroups who participated in an assessment reported at the SEA level in Mathematics for the ALTASSALTACH assessment in GRADES ALL, 3, 4, 5, 6, 7, 8, HS is different than the sum of the SCH level count of students. The SEA total number of students who participated in an ALTASSALTACH assessment for MATHEMATICS is 12759 students (-65.42%) different from the SCH number, and total discrepancies by subgroup range from 698-9123 students.
Similar SEA to SCH discrepancies exist for the FS 188/189 number of students in the ALL, ECODIS, F, HOM, LEP, M, MA, MB, MHL, MW subgroups who participated in an assessment and for the FS 185/188/189 number of students in the ALL, ECODIS, F, HOM, LEP, M, MA, MB, MHL, MW subgroups who were enrolled at the time of the assessment. Please revise data and resubmit or explain in a data note why these data are accurate.</v>
      </c>
      <c r="AZ358" s="50" t="str">
        <f t="shared" si="44"/>
        <v/>
      </c>
      <c r="BA358" s="50"/>
      <c r="BB358" s="50" t="s">
        <v>80</v>
      </c>
      <c r="BC358" s="50"/>
      <c r="BD358" s="50"/>
      <c r="BE358" s="50" t="s">
        <v>82</v>
      </c>
      <c r="BF358" s="50" t="s">
        <v>82</v>
      </c>
      <c r="BG358" s="50"/>
      <c r="BH358" s="50" t="str">
        <f t="shared" si="48"/>
        <v>Participation SEA to SCH comparison: The SEA FS 185 number of students in the ALL, ECODIS, F, HOM, LEP, M, MA, MB, MHL, MW subgroups who participated in an assessment reported at the SEA level in Mathematics for the ALTASSALTACH assessment in GRADES ALL, 3, 4, 5, 6, 7, 8, HS is different than the sum of the SCH level count of students. The SEA total number of students who participated in an ALTASSALTACH assessment for MATHEMATICS is 12759 students (-65.42%) different from the SCH number, and total discrepancies by subgroup range from 698-9123 students.
Similar SEA to SCH discrepancies exist for the FS 188/189 number of students in the ALL, ECODIS, F, HOM, LEP, M, MA, MB, MHL, MW subgroups who participated in an assessment and for the FS 185/188/189 number of students in the ALL, ECODIS, F, HOM, LEP, M, MA, MB, MHL, MW subgroups who were enrolled at the time of the assessment. Please revise data and resubmit or explain in a data note why these data are accurate.</v>
      </c>
      <c r="BI358" s="50"/>
      <c r="BJ358" s="50"/>
      <c r="BK358" s="50"/>
      <c r="BL358" s="50"/>
      <c r="BM358" s="50"/>
      <c r="BN358" s="50"/>
      <c r="BO358" s="50"/>
      <c r="BP358" s="50"/>
    </row>
    <row r="359" spans="1:68" s="9" customFormat="1" ht="94.5">
      <c r="A359" s="13" t="s">
        <v>1386</v>
      </c>
      <c r="B359" s="14" t="s">
        <v>45</v>
      </c>
      <c r="C359" s="14" t="s">
        <v>46</v>
      </c>
      <c r="D359" s="14" t="s">
        <v>47</v>
      </c>
      <c r="E359" s="14" t="s">
        <v>1362</v>
      </c>
      <c r="F359" s="14" t="s">
        <v>1363</v>
      </c>
      <c r="G359" s="13" t="s">
        <v>104</v>
      </c>
      <c r="H359" s="14" t="s">
        <v>157</v>
      </c>
      <c r="I359" s="14" t="s">
        <v>158</v>
      </c>
      <c r="J359" s="14" t="s">
        <v>73</v>
      </c>
      <c r="K359" s="14" t="s">
        <v>107</v>
      </c>
      <c r="L359" s="14" t="s">
        <v>53</v>
      </c>
      <c r="M359" s="14" t="s">
        <v>54</v>
      </c>
      <c r="N359" s="14" t="s">
        <v>54</v>
      </c>
      <c r="O359" s="14" t="s">
        <v>54</v>
      </c>
      <c r="P359" s="14" t="s">
        <v>108</v>
      </c>
      <c r="Q359" s="14" t="s">
        <v>108</v>
      </c>
      <c r="R359" s="14" t="s">
        <v>108</v>
      </c>
      <c r="S359" s="14" t="s">
        <v>108</v>
      </c>
      <c r="T359" s="50"/>
      <c r="U359" s="50"/>
      <c r="V359" s="11"/>
      <c r="W359" s="11"/>
      <c r="X359" s="50" t="s">
        <v>109</v>
      </c>
      <c r="Y359" s="26">
        <v>0</v>
      </c>
      <c r="Z359" s="50"/>
      <c r="AA359" s="50"/>
      <c r="AB359" s="50"/>
      <c r="AC359" s="23" t="s">
        <v>54</v>
      </c>
      <c r="AD359" s="23" t="s">
        <v>54</v>
      </c>
      <c r="AE359" s="23" t="s">
        <v>54</v>
      </c>
      <c r="AF359" s="14" t="s">
        <v>108</v>
      </c>
      <c r="AG359" s="14" t="s">
        <v>108</v>
      </c>
      <c r="AH359" s="14" t="s">
        <v>108</v>
      </c>
      <c r="AI359" s="14" t="s">
        <v>108</v>
      </c>
      <c r="AJ359" s="23" t="s">
        <v>61</v>
      </c>
      <c r="AK359" s="23" t="s">
        <v>101</v>
      </c>
      <c r="AL359" s="44" t="s">
        <v>2154</v>
      </c>
      <c r="AM359" s="50" t="s">
        <v>111</v>
      </c>
      <c r="AN359" s="50" t="s">
        <v>54</v>
      </c>
      <c r="AO359" s="50"/>
      <c r="AP359" s="50"/>
      <c r="AQ359" s="50"/>
      <c r="AR359" s="50"/>
      <c r="AS359" s="50"/>
      <c r="AT359" s="50"/>
      <c r="AU359" s="50"/>
      <c r="AV359" s="50"/>
      <c r="AW359" s="50"/>
      <c r="AY359" s="50" t="str">
        <f t="shared" si="43"/>
        <v>A year to year change of more than 200 (count difference) and 10% was identified for at least one subgroup, assessment type, or grade. Please review the CDQR Year to Year tab. Please resubmit SY 2017-18 data or submit a data note to explain why these data are accurate.</v>
      </c>
      <c r="AZ359" s="50">
        <f t="shared" si="44"/>
        <v>0</v>
      </c>
      <c r="BA359" s="50"/>
      <c r="BB359" s="50" t="s">
        <v>80</v>
      </c>
      <c r="BC359" s="50"/>
      <c r="BD359" s="50"/>
      <c r="BE359" s="50" t="s">
        <v>82</v>
      </c>
      <c r="BF359" s="50" t="s">
        <v>82</v>
      </c>
      <c r="BG359" s="50" t="s">
        <v>58</v>
      </c>
      <c r="BH359" s="50" t="str">
        <f t="shared" si="48"/>
        <v>A year to year change of more than 200 (count difference) and 10% was identified for at least one subgroup, assessment type, or grade. Please review the CDQR Year to Year tab. Please resubmit SY 2017-18 data or submit a data note to explain why these data are accurate.</v>
      </c>
      <c r="BI359" s="50"/>
      <c r="BJ359" s="50"/>
      <c r="BK359" s="50"/>
      <c r="BL359" s="50"/>
      <c r="BM359" s="50"/>
      <c r="BN359" s="50"/>
      <c r="BO359" s="50"/>
      <c r="BP359" s="50"/>
    </row>
    <row r="360" spans="1:68" s="9" customFormat="1" ht="105">
      <c r="A360" s="13" t="s">
        <v>1387</v>
      </c>
      <c r="B360" s="14" t="s">
        <v>45</v>
      </c>
      <c r="C360" s="14" t="s">
        <v>46</v>
      </c>
      <c r="D360" s="14" t="s">
        <v>47</v>
      </c>
      <c r="E360" s="14" t="s">
        <v>1362</v>
      </c>
      <c r="F360" s="14" t="s">
        <v>1363</v>
      </c>
      <c r="G360" s="13" t="s">
        <v>118</v>
      </c>
      <c r="H360" s="14" t="s">
        <v>1388</v>
      </c>
      <c r="I360" s="14" t="s">
        <v>1389</v>
      </c>
      <c r="J360" s="14" t="s">
        <v>73</v>
      </c>
      <c r="K360" s="14" t="s">
        <v>121</v>
      </c>
      <c r="L360" s="14" t="s">
        <v>53</v>
      </c>
      <c r="M360" s="14"/>
      <c r="N360" s="14"/>
      <c r="O360" s="14"/>
      <c r="P360" s="14"/>
      <c r="Q360" s="14"/>
      <c r="R360" s="14"/>
      <c r="S360" s="14"/>
      <c r="T360" s="50"/>
      <c r="U360" s="50"/>
      <c r="V360" s="11"/>
      <c r="W360" s="11"/>
      <c r="X360" s="50"/>
      <c r="Y360" s="26" t="s">
        <v>64</v>
      </c>
      <c r="Z360" s="50"/>
      <c r="AA360" s="50"/>
      <c r="AB360" s="50"/>
      <c r="AC360" s="23" t="s">
        <v>54</v>
      </c>
      <c r="AD360" s="23" t="s">
        <v>54</v>
      </c>
      <c r="AE360" s="23"/>
      <c r="AF360" s="14" t="s">
        <v>108</v>
      </c>
      <c r="AG360" s="14" t="s">
        <v>108</v>
      </c>
      <c r="AH360" s="14" t="s">
        <v>108</v>
      </c>
      <c r="AI360" s="14" t="s">
        <v>108</v>
      </c>
      <c r="AJ360" s="23" t="s">
        <v>61</v>
      </c>
      <c r="AK360" s="23" t="s">
        <v>78</v>
      </c>
      <c r="AL360" s="50"/>
      <c r="AM360" s="50" t="s">
        <v>214</v>
      </c>
      <c r="AN360" s="50" t="s">
        <v>2186</v>
      </c>
      <c r="AO360" s="50"/>
      <c r="AP360" s="50"/>
      <c r="AQ360" s="50"/>
      <c r="AR360" s="50"/>
      <c r="AS360" s="50"/>
      <c r="AT360" s="50"/>
      <c r="AU360" s="50"/>
      <c r="AV360" s="50"/>
      <c r="AW360" s="50"/>
      <c r="AY360" s="50" t="str">
        <f t="shared" si="43"/>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360" s="50" t="str">
        <f t="shared" si="44"/>
        <v/>
      </c>
      <c r="BA360" s="50"/>
      <c r="BB360" s="50" t="s">
        <v>80</v>
      </c>
      <c r="BC360" s="50"/>
      <c r="BD360" s="50"/>
      <c r="BE360" s="50" t="s">
        <v>82</v>
      </c>
      <c r="BF360" s="50" t="s">
        <v>82</v>
      </c>
      <c r="BG360" s="50"/>
      <c r="BH360" s="50" t="str">
        <f t="shared" si="48"/>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BI360" s="50"/>
      <c r="BJ360" s="50"/>
      <c r="BK360" s="50"/>
      <c r="BL360" s="50"/>
      <c r="BM360" s="50"/>
      <c r="BN360" s="50"/>
      <c r="BO360" s="50"/>
      <c r="BP360" s="50"/>
    </row>
    <row r="361" spans="1:68" s="9" customFormat="1" ht="120" hidden="1">
      <c r="A361" s="13" t="s">
        <v>1390</v>
      </c>
      <c r="B361" s="14" t="s">
        <v>45</v>
      </c>
      <c r="C361" s="14" t="s">
        <v>46</v>
      </c>
      <c r="D361" s="14" t="s">
        <v>47</v>
      </c>
      <c r="E361" s="14" t="s">
        <v>1362</v>
      </c>
      <c r="F361" s="14" t="s">
        <v>1363</v>
      </c>
      <c r="G361" s="13" t="s">
        <v>118</v>
      </c>
      <c r="H361" s="14" t="s">
        <v>1391</v>
      </c>
      <c r="I361" s="14" t="s">
        <v>1392</v>
      </c>
      <c r="J361" s="14" t="s">
        <v>73</v>
      </c>
      <c r="K361" s="14" t="s">
        <v>121</v>
      </c>
      <c r="L361" s="14" t="s">
        <v>53</v>
      </c>
      <c r="M361" s="14" t="s">
        <v>54</v>
      </c>
      <c r="N361" s="14" t="s">
        <v>54</v>
      </c>
      <c r="O361" s="14" t="s">
        <v>54</v>
      </c>
      <c r="P361" s="14" t="s">
        <v>108</v>
      </c>
      <c r="Q361" s="14" t="s">
        <v>108</v>
      </c>
      <c r="R361" s="14" t="s">
        <v>108</v>
      </c>
      <c r="S361" s="14" t="s">
        <v>108</v>
      </c>
      <c r="T361" s="50"/>
      <c r="U361" s="50"/>
      <c r="V361" s="11"/>
      <c r="W361" s="11"/>
      <c r="X361" s="50" t="s">
        <v>212</v>
      </c>
      <c r="Y361" s="26" t="s">
        <v>1393</v>
      </c>
      <c r="Z361" s="50"/>
      <c r="AA361" s="50"/>
      <c r="AB361" s="50"/>
      <c r="AC361" s="23"/>
      <c r="AD361" s="23"/>
      <c r="AE361" s="23"/>
      <c r="AF361" s="23"/>
      <c r="AG361" s="23"/>
      <c r="AH361" s="23"/>
      <c r="AI361" s="23"/>
      <c r="AJ361" s="23" t="s">
        <v>61</v>
      </c>
      <c r="AK361" s="23" t="s">
        <v>62</v>
      </c>
      <c r="AL361" s="14" t="s">
        <v>53</v>
      </c>
      <c r="AM361" s="50"/>
      <c r="AN361" s="50" t="s">
        <v>2145</v>
      </c>
      <c r="AO361" s="50"/>
      <c r="AP361" s="50"/>
      <c r="AQ361" s="50"/>
      <c r="AR361" s="50"/>
      <c r="AS361" s="50"/>
      <c r="AT361" s="50"/>
      <c r="AU361" s="50"/>
      <c r="AV361" s="50"/>
      <c r="AW361" s="50"/>
      <c r="AY361" s="50">
        <f t="shared" si="43"/>
        <v>0</v>
      </c>
      <c r="AZ361" s="50" t="str">
        <f t="shared" si="44"/>
        <v>Grades 3-8 proficiency rates improved across all subjects and grades for 2017-18.  Results should not be compared with prior year results, however, due to the State’s new two-session test design and performance standards. The new baseline established in 2017-18 will enable comparisons with student scores in 2019 and 2020.</v>
      </c>
      <c r="BA361" s="50"/>
      <c r="BB361" s="50" t="s">
        <v>63</v>
      </c>
      <c r="BC361" s="50" t="s">
        <v>58</v>
      </c>
      <c r="BD361" s="50" t="s">
        <v>62</v>
      </c>
      <c r="BE361" s="50"/>
      <c r="BF361" s="50"/>
      <c r="BG361" s="50"/>
      <c r="BH361" s="50"/>
      <c r="BI361" s="50"/>
      <c r="BJ361" s="50"/>
      <c r="BK361" s="50"/>
      <c r="BL361" s="50"/>
      <c r="BM361" s="50"/>
      <c r="BN361" s="50"/>
      <c r="BO361" s="50"/>
      <c r="BP361" s="50"/>
    </row>
    <row r="362" spans="1:68" s="9" customFormat="1" ht="180">
      <c r="A362" s="13" t="s">
        <v>1394</v>
      </c>
      <c r="B362" s="14" t="s">
        <v>45</v>
      </c>
      <c r="C362" s="14" t="s">
        <v>46</v>
      </c>
      <c r="D362" s="14" t="s">
        <v>47</v>
      </c>
      <c r="E362" s="14" t="s">
        <v>1362</v>
      </c>
      <c r="F362" s="14" t="s">
        <v>1363</v>
      </c>
      <c r="G362" s="13" t="s">
        <v>127</v>
      </c>
      <c r="H362" s="14" t="s">
        <v>128</v>
      </c>
      <c r="I362" s="14" t="s">
        <v>129</v>
      </c>
      <c r="J362" s="14" t="s">
        <v>51</v>
      </c>
      <c r="K362" s="14" t="s">
        <v>130</v>
      </c>
      <c r="L362" s="14" t="s">
        <v>53</v>
      </c>
      <c r="M362" s="14"/>
      <c r="N362" s="14" t="s">
        <v>54</v>
      </c>
      <c r="O362" s="14"/>
      <c r="P362" s="14" t="s">
        <v>456</v>
      </c>
      <c r="Q362" s="14" t="s">
        <v>1282</v>
      </c>
      <c r="R362" s="14" t="s">
        <v>133</v>
      </c>
      <c r="S362" s="14" t="s">
        <v>58</v>
      </c>
      <c r="T362" s="50"/>
      <c r="U362" s="50"/>
      <c r="V362" s="11"/>
      <c r="W362" s="11"/>
      <c r="X362" s="50" t="s">
        <v>1395</v>
      </c>
      <c r="Y362" s="26" t="s">
        <v>1396</v>
      </c>
      <c r="Z362" s="50"/>
      <c r="AA362" s="50"/>
      <c r="AB362" s="50"/>
      <c r="AC362" s="23"/>
      <c r="AD362" s="23" t="s">
        <v>54</v>
      </c>
      <c r="AE362" s="23"/>
      <c r="AF362" s="23" t="s">
        <v>1397</v>
      </c>
      <c r="AG362" s="23" t="s">
        <v>1398</v>
      </c>
      <c r="AH362" s="23" t="s">
        <v>133</v>
      </c>
      <c r="AI362" s="23"/>
      <c r="AJ362" s="23" t="s">
        <v>61</v>
      </c>
      <c r="AK362" s="23" t="s">
        <v>101</v>
      </c>
      <c r="AL362" s="50"/>
      <c r="AM362" s="50" t="s">
        <v>1399</v>
      </c>
      <c r="AN362" s="50"/>
      <c r="AO362" s="50"/>
      <c r="AP362" s="50"/>
      <c r="AQ362" s="50"/>
      <c r="AR362" s="50"/>
      <c r="AS362" s="50"/>
      <c r="AT362" s="50"/>
      <c r="AU362" s="50"/>
      <c r="AV362" s="50"/>
      <c r="AW362" s="50"/>
      <c r="AY362" s="50" t="str">
        <f t="shared" si="43"/>
        <v>Across file comparison: The SEA number of students in the HOM, LEP subgroup who took an assessment and received a valid score for GRADES ALL, 3, 4, 5, 6, 7, 8 and ALL assessment types does not equal the number of students who participated in the assessment. The Grand Total discrepancy for the HOM subgroup is 2900 students, or -5.56%, and the Grand Total discrepancy for the LEP subgroup is 11160 students, or -10.93%. 
Similar discrepancies exist at the LEA and School levels. Please revise data and resubmit or explain in a data note why these data are accurate.</v>
      </c>
      <c r="AZ362" s="50" t="str">
        <f t="shared" si="44"/>
        <v>The number of students participating in the SF188 counts include first-year EL students who take the English Language Proficiency test instead of the State ELA test.  These students are not included in the SF178 counts.</v>
      </c>
      <c r="BA362" s="50"/>
      <c r="BB362" s="50" t="s">
        <v>80</v>
      </c>
      <c r="BC362" s="50"/>
      <c r="BD362" s="50"/>
      <c r="BE362" s="50"/>
      <c r="BF362" s="50"/>
      <c r="BG362" s="50" t="s">
        <v>58</v>
      </c>
      <c r="BH362" s="50" t="str">
        <f t="shared" ref="BH362:BH371" si="49">IF(BG362="Yes",CONCATENATE(AM362,"
ED Note: State indicated that data were correct as reported."), AM362)</f>
        <v>Across file comparison: The SEA number of students in the HOM, LEP subgroup who took an assessment and received a valid score for GRADES ALL, 3, 4, 5, 6, 7, 8 and ALL assessment types does not equal the number of students who participated in the assessment. The Grand Total discrepancy for the HOM subgroup is 2900 students, or -5.56%, and the Grand Total discrepancy for the LEP subgroup is 11160 students, or -10.93%. 
Similar discrepancies exist at the LEA and School levels. Please revise data and resubmit or explain in a data note why these data are accurate.</v>
      </c>
      <c r="BI362" s="50" t="s">
        <v>1396</v>
      </c>
      <c r="BJ362" s="50"/>
      <c r="BK362" s="50"/>
      <c r="BL362" s="50"/>
      <c r="BM362" s="50"/>
      <c r="BN362" s="50"/>
      <c r="BO362" s="50"/>
      <c r="BP362" s="50"/>
    </row>
    <row r="363" spans="1:68" s="9" customFormat="1" ht="150">
      <c r="A363" s="13" t="s">
        <v>1401</v>
      </c>
      <c r="B363" s="14" t="s">
        <v>45</v>
      </c>
      <c r="C363" s="14" t="s">
        <v>46</v>
      </c>
      <c r="D363" s="14" t="s">
        <v>47</v>
      </c>
      <c r="E363" s="14" t="s">
        <v>1362</v>
      </c>
      <c r="F363" s="14" t="s">
        <v>1363</v>
      </c>
      <c r="G363" s="14" t="s">
        <v>172</v>
      </c>
      <c r="H363" s="14" t="s">
        <v>91</v>
      </c>
      <c r="I363" s="14" t="s">
        <v>92</v>
      </c>
      <c r="J363" s="14" t="s">
        <v>73</v>
      </c>
      <c r="K363" s="14" t="s">
        <v>173</v>
      </c>
      <c r="L363" s="14" t="s">
        <v>53</v>
      </c>
      <c r="M363" s="14"/>
      <c r="N363" s="14"/>
      <c r="O363" s="14"/>
      <c r="P363" s="14"/>
      <c r="Q363" s="14"/>
      <c r="R363" s="14"/>
      <c r="S363" s="14"/>
      <c r="T363" s="49"/>
      <c r="U363" s="49"/>
      <c r="V363" s="49"/>
      <c r="W363" s="49"/>
      <c r="X363" s="49"/>
      <c r="Y363" s="26" t="s">
        <v>64</v>
      </c>
      <c r="Z363" s="49"/>
      <c r="AA363" s="49"/>
      <c r="AB363" s="49"/>
      <c r="AC363" s="14" t="s">
        <v>54</v>
      </c>
      <c r="AD363" s="14" t="s">
        <v>54</v>
      </c>
      <c r="AE363" s="14"/>
      <c r="AF363" s="14" t="s">
        <v>503</v>
      </c>
      <c r="AG363" s="14" t="s">
        <v>174</v>
      </c>
      <c r="AH363" s="23" t="s">
        <v>133</v>
      </c>
      <c r="AI363" s="23" t="s">
        <v>141</v>
      </c>
      <c r="AJ363" s="14" t="s">
        <v>61</v>
      </c>
      <c r="AK363" s="14" t="s">
        <v>78</v>
      </c>
      <c r="AL363" s="14"/>
      <c r="AM363" s="50" t="s">
        <v>1402</v>
      </c>
      <c r="AN363" s="50" t="s">
        <v>54</v>
      </c>
      <c r="AO363" s="50"/>
      <c r="AP363" s="50"/>
      <c r="AQ363" s="50"/>
      <c r="AR363" s="50"/>
      <c r="AS363" s="50"/>
      <c r="AT363" s="50"/>
      <c r="AU363" s="50"/>
      <c r="AV363" s="50"/>
      <c r="AW363" s="50"/>
      <c r="AY363" s="50" t="str">
        <f t="shared" si="43"/>
        <v>Subject Count Comparison - MTH to RLA (FS185, 188): The count of MILCNCTD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200.00%, is larger than expected. Please revise data and resubmit or explain in a data note why these data are accurate.</v>
      </c>
      <c r="AZ363" s="50" t="str">
        <f t="shared" si="44"/>
        <v/>
      </c>
      <c r="BA363" s="50"/>
      <c r="BB363" s="50" t="s">
        <v>80</v>
      </c>
      <c r="BC363" s="50"/>
      <c r="BD363" s="50"/>
      <c r="BE363" s="50" t="s">
        <v>82</v>
      </c>
      <c r="BF363" s="50" t="s">
        <v>82</v>
      </c>
      <c r="BG363" s="50"/>
      <c r="BH363" s="50" t="str">
        <f t="shared" si="49"/>
        <v>Subject Count Comparison - MTH to RLA (FS185, 188): The count of MILCNCTD students in GRADES 3-8 who were enrolled at the time of the assessment in a Mathematics assessment (FS185) does not align with the count of students who were enrolled at the time of the assessment in a Reading/Language Arts assessment (FS188). While some variation is expected, this discrepancy of 2 students, or 200.00%, is larger than expected. Please revise data and resubmit or explain in a data note why these data are accurate.</v>
      </c>
      <c r="BI363" s="50"/>
      <c r="BJ363" s="50"/>
      <c r="BK363" s="50"/>
      <c r="BL363" s="50"/>
      <c r="BM363" s="50"/>
      <c r="BN363" s="50"/>
      <c r="BO363" s="50"/>
      <c r="BP363" s="50"/>
    </row>
    <row r="364" spans="1:68" s="9" customFormat="1" ht="220.5">
      <c r="A364" s="13" t="s">
        <v>1403</v>
      </c>
      <c r="B364" s="14" t="s">
        <v>45</v>
      </c>
      <c r="C364" s="14" t="s">
        <v>46</v>
      </c>
      <c r="D364" s="14" t="s">
        <v>47</v>
      </c>
      <c r="E364" s="14" t="s">
        <v>1362</v>
      </c>
      <c r="F364" s="14" t="s">
        <v>1363</v>
      </c>
      <c r="G364" s="13" t="s">
        <v>179</v>
      </c>
      <c r="H364" s="14">
        <v>185</v>
      </c>
      <c r="I364" s="14">
        <v>588</v>
      </c>
      <c r="J364" s="14" t="s">
        <v>73</v>
      </c>
      <c r="K364" s="14" t="s">
        <v>180</v>
      </c>
      <c r="L364" s="14" t="s">
        <v>53</v>
      </c>
      <c r="M364" s="14" t="s">
        <v>54</v>
      </c>
      <c r="N364" s="14"/>
      <c r="O364" s="14"/>
      <c r="P364" s="14" t="s">
        <v>1404</v>
      </c>
      <c r="Q364" s="14" t="s">
        <v>56</v>
      </c>
      <c r="R364" s="14" t="s">
        <v>68</v>
      </c>
      <c r="S364" s="14" t="s">
        <v>58</v>
      </c>
      <c r="T364" s="50"/>
      <c r="U364" s="50"/>
      <c r="V364" s="11"/>
      <c r="W364" s="11"/>
      <c r="X364" s="50" t="s">
        <v>1405</v>
      </c>
      <c r="Y364" s="26" t="s">
        <v>1406</v>
      </c>
      <c r="Z364" s="50"/>
      <c r="AA364" s="50"/>
      <c r="AB364" s="50"/>
      <c r="AC364" s="23" t="s">
        <v>54</v>
      </c>
      <c r="AD364" s="23"/>
      <c r="AE364" s="23"/>
      <c r="AF364" s="23" t="s">
        <v>1407</v>
      </c>
      <c r="AG364" s="23" t="s">
        <v>133</v>
      </c>
      <c r="AH364" s="23" t="s">
        <v>133</v>
      </c>
      <c r="AI364" s="23" t="s">
        <v>141</v>
      </c>
      <c r="AJ364" s="23" t="s">
        <v>61</v>
      </c>
      <c r="AK364" s="23" t="s">
        <v>101</v>
      </c>
      <c r="AL364" s="50"/>
      <c r="AM364" s="50" t="s">
        <v>1408</v>
      </c>
      <c r="AN364" s="50" t="s">
        <v>54</v>
      </c>
      <c r="AO364" s="50"/>
      <c r="AP364" s="50"/>
      <c r="AQ364" s="50"/>
      <c r="AR364" s="50"/>
      <c r="AS364" s="50"/>
      <c r="AT364" s="50"/>
      <c r="AU364" s="50"/>
      <c r="AV364" s="50"/>
      <c r="AW364" s="50"/>
      <c r="AY364" s="50" t="str">
        <f t="shared" si="43"/>
        <v>Low Participation Rate (FS185): The participation rate for ALL STUDENTS, MW, MNP, MM, MIG, MHL, MB, MAN, M, LEP, HOM, F, ECODIS, CWD students range from 73.34 to 93.40%. The ESEA, as amended, requires that States annually measure the achievement of not less than 95 percent of all students, and 95 percent of all students in each subgroup of students. Please revise data and resubmit and/or provide an explanatory data note.</v>
      </c>
      <c r="AZ364" s="50" t="str">
        <f t="shared" si="44"/>
        <v>The data is accurate.  Approximately 18 percent of eligible test takers refused participation in this year's assessment, which is 1% less than in 2016-17 and 3% less than in 2015-16.</v>
      </c>
      <c r="BA364" s="50"/>
      <c r="BB364" s="50" t="s">
        <v>80</v>
      </c>
      <c r="BC364" s="50" t="s">
        <v>2151</v>
      </c>
      <c r="BD364" s="50"/>
      <c r="BE364" s="50"/>
      <c r="BF364" s="50"/>
      <c r="BG364" s="50" t="s">
        <v>69</v>
      </c>
      <c r="BH364" s="50" t="str">
        <f t="shared" si="49"/>
        <v>Low Participation Rate (FS185): The participation rate for ALL STUDENTS, MW, MNP, MM, MIG, MHL, MB, MAN, M, LEP, HOM, F, ECODIS, CWD students range from 73.34 to 93.40%.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BI364" s="50" t="s">
        <v>2187</v>
      </c>
      <c r="BJ364" s="50"/>
      <c r="BK364" s="50"/>
      <c r="BL364" s="50"/>
      <c r="BM364" s="50"/>
      <c r="BN364" s="50"/>
      <c r="BO364" s="50"/>
      <c r="BP364" s="50"/>
    </row>
    <row r="365" spans="1:68" s="9" customFormat="1" ht="220.5">
      <c r="A365" s="13" t="s">
        <v>1409</v>
      </c>
      <c r="B365" s="14" t="s">
        <v>45</v>
      </c>
      <c r="C365" s="14" t="s">
        <v>46</v>
      </c>
      <c r="D365" s="14" t="s">
        <v>47</v>
      </c>
      <c r="E365" s="14" t="s">
        <v>1362</v>
      </c>
      <c r="F365" s="14" t="s">
        <v>1363</v>
      </c>
      <c r="G365" s="13" t="s">
        <v>179</v>
      </c>
      <c r="H365" s="14">
        <v>188</v>
      </c>
      <c r="I365" s="14">
        <v>589</v>
      </c>
      <c r="J365" s="14" t="s">
        <v>73</v>
      </c>
      <c r="K365" s="14" t="s">
        <v>180</v>
      </c>
      <c r="L365" s="14" t="s">
        <v>53</v>
      </c>
      <c r="M365" s="14"/>
      <c r="N365" s="14" t="s">
        <v>54</v>
      </c>
      <c r="O365" s="14"/>
      <c r="P365" s="14" t="s">
        <v>1404</v>
      </c>
      <c r="Q365" s="14" t="s">
        <v>56</v>
      </c>
      <c r="R365" s="14" t="s">
        <v>68</v>
      </c>
      <c r="S365" s="14" t="s">
        <v>58</v>
      </c>
      <c r="T365" s="50"/>
      <c r="U365" s="50"/>
      <c r="V365" s="11"/>
      <c r="W365" s="11"/>
      <c r="X365" s="50" t="s">
        <v>1410</v>
      </c>
      <c r="Y365" s="26" t="s">
        <v>1406</v>
      </c>
      <c r="Z365" s="50"/>
      <c r="AA365" s="50"/>
      <c r="AB365" s="50"/>
      <c r="AC365" s="23"/>
      <c r="AD365" s="23" t="s">
        <v>54</v>
      </c>
      <c r="AE365" s="23"/>
      <c r="AF365" s="23" t="s">
        <v>1411</v>
      </c>
      <c r="AG365" s="23" t="s">
        <v>133</v>
      </c>
      <c r="AH365" s="23" t="s">
        <v>133</v>
      </c>
      <c r="AI365" s="23" t="s">
        <v>141</v>
      </c>
      <c r="AJ365" s="23" t="s">
        <v>61</v>
      </c>
      <c r="AK365" s="23" t="s">
        <v>101</v>
      </c>
      <c r="AL365" s="50"/>
      <c r="AM365" s="50" t="s">
        <v>1412</v>
      </c>
      <c r="AN365" s="50" t="s">
        <v>54</v>
      </c>
      <c r="AO365" s="50"/>
      <c r="AP365" s="50"/>
      <c r="AQ365" s="50"/>
      <c r="AR365" s="50"/>
      <c r="AS365" s="50"/>
      <c r="AT365" s="50"/>
      <c r="AU365" s="50"/>
      <c r="AV365" s="50"/>
      <c r="AW365" s="50"/>
      <c r="AY365" s="50" t="str">
        <f t="shared" si="43"/>
        <v>Low Participation Rate (FS188): The participation rate for ALL STUDENTS, MW, MNP, MM, MIG, MHL, MB, MAN, M, LEP, HOM, FCS, F, ECODIS, CWD students range from 73.98 to 94.35%. The ESEA, as amended, requires that States annually measure the achievement of not less than 95 percent of all students, and 95 percent of all students in each subgroup of students. Please revise data and resubmit and/or provide an explanatory data note.</v>
      </c>
      <c r="AZ365" s="50" t="str">
        <f t="shared" si="44"/>
        <v>The data is accurate.  Approximately 18 percent of eligible test takers refused participation in this year's assessment, which is 1% less than in 2016-17 and 3% less than in 2015-16.</v>
      </c>
      <c r="BA365" s="50"/>
      <c r="BB365" s="50" t="s">
        <v>80</v>
      </c>
      <c r="BC365" s="50" t="s">
        <v>2151</v>
      </c>
      <c r="BD365" s="50"/>
      <c r="BE365" s="50"/>
      <c r="BF365" s="50"/>
      <c r="BG365" s="50" t="s">
        <v>69</v>
      </c>
      <c r="BH365" s="50" t="str">
        <f t="shared" si="49"/>
        <v>Low Participation Rate (FS188): The participation rate for ALL STUDENTS, MW, MNP, MM, MIG, MHL, MB, MAN, M, LEP, HOM, FCS, F, ECODIS, CWD students range from 73.98 to 94.35%. The ESEA, as amended, requires that States annually measure the achievement of not less than 95 percent of all students, and 95 percent of all students in each subgroup of students. Please revise data and resubmit and/or provide an explanatory data note.
ED Note: State indicated that data were correct as reported.</v>
      </c>
      <c r="BI365" s="50" t="s">
        <v>2187</v>
      </c>
      <c r="BJ365" s="50"/>
      <c r="BK365" s="50"/>
      <c r="BL365" s="50"/>
      <c r="BM365" s="50"/>
      <c r="BN365" s="50"/>
      <c r="BO365" s="50"/>
      <c r="BP365" s="50"/>
    </row>
    <row r="366" spans="1:68" s="9" customFormat="1" ht="165">
      <c r="A366" s="13" t="s">
        <v>1413</v>
      </c>
      <c r="B366" s="14" t="s">
        <v>45</v>
      </c>
      <c r="C366" s="14" t="s">
        <v>46</v>
      </c>
      <c r="D366" s="14" t="s">
        <v>47</v>
      </c>
      <c r="E366" s="14" t="s">
        <v>1362</v>
      </c>
      <c r="F366" s="14" t="s">
        <v>1363</v>
      </c>
      <c r="G366" s="17" t="s">
        <v>136</v>
      </c>
      <c r="H366" s="18">
        <v>185</v>
      </c>
      <c r="I366" s="14">
        <v>588</v>
      </c>
      <c r="J366" s="14" t="s">
        <v>73</v>
      </c>
      <c r="K366" s="14" t="s">
        <v>137</v>
      </c>
      <c r="L366" s="14" t="s">
        <v>53</v>
      </c>
      <c r="M366" s="14" t="s">
        <v>54</v>
      </c>
      <c r="N366" s="14"/>
      <c r="O366" s="14"/>
      <c r="P366" s="14" t="s">
        <v>55</v>
      </c>
      <c r="Q366" s="14" t="s">
        <v>56</v>
      </c>
      <c r="R366" s="14" t="s">
        <v>140</v>
      </c>
      <c r="S366" s="14" t="s">
        <v>58</v>
      </c>
      <c r="T366" s="50"/>
      <c r="U366" s="50"/>
      <c r="V366" s="11"/>
      <c r="W366" s="11"/>
      <c r="X366" s="50" t="s">
        <v>1415</v>
      </c>
      <c r="Y366" s="26" t="s">
        <v>1416</v>
      </c>
      <c r="Z366" s="50"/>
      <c r="AA366" s="50"/>
      <c r="AB366" s="50"/>
      <c r="AC366" s="23" t="s">
        <v>54</v>
      </c>
      <c r="AD366" s="23"/>
      <c r="AE366" s="23"/>
      <c r="AF366" s="14" t="s">
        <v>139</v>
      </c>
      <c r="AG366" s="14" t="s">
        <v>133</v>
      </c>
      <c r="AH366" s="14" t="s">
        <v>140</v>
      </c>
      <c r="AI366" s="14" t="s">
        <v>141</v>
      </c>
      <c r="AJ366" s="23" t="s">
        <v>61</v>
      </c>
      <c r="AK366" s="23" t="s">
        <v>101</v>
      </c>
      <c r="AL366" s="50"/>
      <c r="AM366" s="50" t="s">
        <v>1415</v>
      </c>
      <c r="AN366" s="50" t="s">
        <v>54</v>
      </c>
      <c r="AO366" s="50"/>
      <c r="AP366" s="50"/>
      <c r="AQ366" s="50"/>
      <c r="AR366" s="50"/>
      <c r="AS366" s="50"/>
      <c r="AT366" s="50"/>
      <c r="AU366" s="50"/>
      <c r="AV366" s="50"/>
      <c r="AW366" s="50"/>
      <c r="AY366" s="50" t="str">
        <f t="shared" si="43"/>
        <v xml:space="preserve">1% CWD Alternate Assessment Participation [MATHEMATICS]: Students with Disabilities (IDEA) (CWD) taking the alternate assessment based on alternate achievement standards (ALTPARTALTACH) make up 1.74%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366" s="50" t="str">
        <f t="shared" si="44"/>
        <v xml:space="preserve">The data is accurate. NYSED is developing the required justification and monitoring procedures that must be submitted to the SEA when a district tests more than 1% of its total student participant population with the alternate assessment. </v>
      </c>
      <c r="BA366" s="50"/>
      <c r="BB366" s="50" t="s">
        <v>80</v>
      </c>
      <c r="BC366" s="50"/>
      <c r="BD366" s="50"/>
      <c r="BE366" s="50"/>
      <c r="BF366" s="50"/>
      <c r="BG366" s="50" t="s">
        <v>69</v>
      </c>
      <c r="BH366" s="50" t="str">
        <f t="shared" si="49"/>
        <v>1% CWD Alternate Assessment Participation [MATHEMATICS]: Students with Disabilities (IDEA) (CWD) taking the alternate assessment based on alternate achievement standards (ALTPARTALTACH) make up 1.74%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366" s="50" t="s">
        <v>1417</v>
      </c>
      <c r="BJ366" s="50"/>
      <c r="BK366" s="50"/>
      <c r="BL366" s="50"/>
      <c r="BM366" s="50"/>
      <c r="BN366" s="50"/>
      <c r="BO366" s="50"/>
      <c r="BP366" s="50"/>
    </row>
    <row r="367" spans="1:68" s="9" customFormat="1" ht="180">
      <c r="A367" s="13" t="s">
        <v>1418</v>
      </c>
      <c r="B367" s="14" t="s">
        <v>45</v>
      </c>
      <c r="C367" s="14" t="s">
        <v>46</v>
      </c>
      <c r="D367" s="14" t="s">
        <v>47</v>
      </c>
      <c r="E367" s="14" t="s">
        <v>1362</v>
      </c>
      <c r="F367" s="14" t="s">
        <v>1363</v>
      </c>
      <c r="G367" s="17" t="s">
        <v>136</v>
      </c>
      <c r="H367" s="18">
        <v>188</v>
      </c>
      <c r="I367" s="14">
        <v>589</v>
      </c>
      <c r="J367" s="14" t="s">
        <v>73</v>
      </c>
      <c r="K367" s="14" t="s">
        <v>137</v>
      </c>
      <c r="L367" s="14" t="s">
        <v>53</v>
      </c>
      <c r="M367" s="14"/>
      <c r="N367" s="14" t="s">
        <v>54</v>
      </c>
      <c r="O367" s="14"/>
      <c r="P367" s="14" t="s">
        <v>55</v>
      </c>
      <c r="Q367" s="14" t="s">
        <v>56</v>
      </c>
      <c r="R367" s="14" t="s">
        <v>140</v>
      </c>
      <c r="S367" s="14" t="s">
        <v>58</v>
      </c>
      <c r="T367" s="50"/>
      <c r="U367" s="50"/>
      <c r="V367" s="11"/>
      <c r="W367" s="11"/>
      <c r="X367" s="50" t="s">
        <v>1420</v>
      </c>
      <c r="Y367" s="26" t="s">
        <v>1416</v>
      </c>
      <c r="Z367" s="50"/>
      <c r="AA367" s="50"/>
      <c r="AB367" s="50"/>
      <c r="AC367" s="23"/>
      <c r="AD367" s="23" t="s">
        <v>54</v>
      </c>
      <c r="AE367" s="23"/>
      <c r="AF367" s="14" t="s">
        <v>139</v>
      </c>
      <c r="AG367" s="14" t="s">
        <v>133</v>
      </c>
      <c r="AH367" s="14" t="s">
        <v>140</v>
      </c>
      <c r="AI367" s="14" t="s">
        <v>141</v>
      </c>
      <c r="AJ367" s="23" t="s">
        <v>61</v>
      </c>
      <c r="AK367" s="23" t="s">
        <v>101</v>
      </c>
      <c r="AL367" s="50"/>
      <c r="AM367" s="50" t="s">
        <v>1420</v>
      </c>
      <c r="AN367" s="50" t="s">
        <v>54</v>
      </c>
      <c r="AO367" s="50"/>
      <c r="AP367" s="50"/>
      <c r="AQ367" s="50"/>
      <c r="AR367" s="50"/>
      <c r="AS367" s="50"/>
      <c r="AT367" s="50"/>
      <c r="AU367" s="50"/>
      <c r="AV367" s="50"/>
      <c r="AW367" s="50"/>
      <c r="AY367" s="50" t="str">
        <f t="shared" si="43"/>
        <v xml:space="preserve">1% CWD Alternate Assessment Participation [READING/LANGUAGE ARTS]: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367" s="50" t="str">
        <f t="shared" si="44"/>
        <v xml:space="preserve">The data is accurate. NYSED is developing the required justification and monitoring procedures that must be submitted to the SEA when a district tests more than 1% of its total student participant population with the alternate assessment. </v>
      </c>
      <c r="BA367" s="50"/>
      <c r="BB367" s="50" t="s">
        <v>80</v>
      </c>
      <c r="BC367" s="50"/>
      <c r="BD367" s="50"/>
      <c r="BE367" s="50"/>
      <c r="BF367" s="50"/>
      <c r="BG367" s="50" t="s">
        <v>69</v>
      </c>
      <c r="BH367" s="50" t="str">
        <f t="shared" si="49"/>
        <v>1% CWD Alternate Assessment Participation [READING/LANGUAGE ARTS]: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367" s="50" t="s">
        <v>1417</v>
      </c>
      <c r="BJ367" s="50"/>
      <c r="BK367" s="50"/>
      <c r="BL367" s="50"/>
      <c r="BM367" s="50"/>
      <c r="BN367" s="50"/>
      <c r="BO367" s="50"/>
      <c r="BP367" s="50"/>
    </row>
    <row r="368" spans="1:68" s="9" customFormat="1" ht="165">
      <c r="A368" s="13" t="s">
        <v>1421</v>
      </c>
      <c r="B368" s="14" t="s">
        <v>45</v>
      </c>
      <c r="C368" s="14" t="s">
        <v>46</v>
      </c>
      <c r="D368" s="14" t="s">
        <v>47</v>
      </c>
      <c r="E368" s="14" t="s">
        <v>1362</v>
      </c>
      <c r="F368" s="14" t="s">
        <v>1363</v>
      </c>
      <c r="G368" s="17" t="s">
        <v>136</v>
      </c>
      <c r="H368" s="18">
        <v>189</v>
      </c>
      <c r="I368" s="14">
        <v>590</v>
      </c>
      <c r="J368" s="14" t="s">
        <v>73</v>
      </c>
      <c r="K368" s="14" t="s">
        <v>137</v>
      </c>
      <c r="L368" s="14" t="s">
        <v>53</v>
      </c>
      <c r="M368" s="14"/>
      <c r="N368" s="14"/>
      <c r="O368" s="14" t="s">
        <v>54</v>
      </c>
      <c r="P368" s="14" t="s">
        <v>55</v>
      </c>
      <c r="Q368" s="14" t="s">
        <v>56</v>
      </c>
      <c r="R368" s="14" t="s">
        <v>140</v>
      </c>
      <c r="S368" s="14" t="s">
        <v>58</v>
      </c>
      <c r="T368" s="50"/>
      <c r="U368" s="50"/>
      <c r="V368" s="11"/>
      <c r="W368" s="11"/>
      <c r="X368" s="50" t="s">
        <v>1423</v>
      </c>
      <c r="Y368" s="26" t="s">
        <v>1416</v>
      </c>
      <c r="Z368" s="50"/>
      <c r="AA368" s="50"/>
      <c r="AB368" s="50"/>
      <c r="AC368" s="23"/>
      <c r="AD368" s="23"/>
      <c r="AE368" s="23" t="s">
        <v>54</v>
      </c>
      <c r="AF368" s="14" t="s">
        <v>139</v>
      </c>
      <c r="AG368" s="14" t="s">
        <v>133</v>
      </c>
      <c r="AH368" s="14" t="s">
        <v>140</v>
      </c>
      <c r="AI368" s="14" t="s">
        <v>141</v>
      </c>
      <c r="AJ368" s="23" t="s">
        <v>61</v>
      </c>
      <c r="AK368" s="23" t="s">
        <v>101</v>
      </c>
      <c r="AL368" s="50"/>
      <c r="AM368" s="50" t="s">
        <v>1423</v>
      </c>
      <c r="AN368" s="50" t="s">
        <v>54</v>
      </c>
      <c r="AO368" s="50"/>
      <c r="AP368" s="49"/>
      <c r="AQ368" s="49"/>
      <c r="AR368" s="49"/>
      <c r="AS368" s="49"/>
      <c r="AT368" s="49"/>
      <c r="AU368" s="49"/>
      <c r="AV368" s="49"/>
      <c r="AW368" s="49"/>
      <c r="AY368" s="50" t="str">
        <f t="shared" si="43"/>
        <v>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v>
      </c>
      <c r="AZ368" s="50" t="str">
        <f t="shared" si="44"/>
        <v xml:space="preserve">The data is accurate. NYSED is developing the required justification and monitoring procedures that must be submitted to the SEA when a district tests more than 1% of its total student participant population with the alternate assessment. </v>
      </c>
      <c r="BA368" s="50"/>
      <c r="BB368" s="50" t="s">
        <v>80</v>
      </c>
      <c r="BC368" s="50" t="s">
        <v>2148</v>
      </c>
      <c r="BD368" s="50"/>
      <c r="BE368" s="50"/>
      <c r="BF368" s="50"/>
      <c r="BG368" s="50" t="s">
        <v>69</v>
      </c>
      <c r="BH368" s="50" t="str">
        <f t="shared" si="49"/>
        <v>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368" s="50" t="s">
        <v>1416</v>
      </c>
      <c r="BJ368" s="50"/>
      <c r="BK368" s="50"/>
      <c r="BL368" s="50"/>
      <c r="BM368" s="50"/>
      <c r="BN368" s="50"/>
      <c r="BO368" s="50"/>
      <c r="BP368" s="50"/>
    </row>
    <row r="369" spans="1:68" s="9" customFormat="1" ht="78.75">
      <c r="A369" s="13" t="s">
        <v>1425</v>
      </c>
      <c r="B369" s="14" t="s">
        <v>45</v>
      </c>
      <c r="C369" s="14" t="s">
        <v>46</v>
      </c>
      <c r="D369" s="14" t="s">
        <v>47</v>
      </c>
      <c r="E369" s="14" t="s">
        <v>1426</v>
      </c>
      <c r="F369" s="14" t="s">
        <v>1427</v>
      </c>
      <c r="G369" s="13" t="s">
        <v>72</v>
      </c>
      <c r="H369" s="14">
        <v>175</v>
      </c>
      <c r="I369" s="14">
        <v>583</v>
      </c>
      <c r="J369" s="14" t="s">
        <v>73</v>
      </c>
      <c r="K369" s="14" t="s">
        <v>74</v>
      </c>
      <c r="L369" s="14" t="s">
        <v>482</v>
      </c>
      <c r="M369" s="14" t="s">
        <v>54</v>
      </c>
      <c r="N369" s="14"/>
      <c r="O369" s="14"/>
      <c r="P369" s="14" t="s">
        <v>53</v>
      </c>
      <c r="Q369" s="14" t="s">
        <v>1428</v>
      </c>
      <c r="R369" s="14" t="s">
        <v>57</v>
      </c>
      <c r="S369" s="14" t="s">
        <v>58</v>
      </c>
      <c r="T369" s="50"/>
      <c r="U369" s="50"/>
      <c r="V369" s="11"/>
      <c r="W369" s="11"/>
      <c r="X369" s="50" t="s">
        <v>1429</v>
      </c>
      <c r="Y369" s="26" t="s">
        <v>1430</v>
      </c>
      <c r="Z369" s="50"/>
      <c r="AA369" s="50"/>
      <c r="AB369" s="50"/>
      <c r="AC369" s="14" t="s">
        <v>54</v>
      </c>
      <c r="AD369" s="14" t="s">
        <v>54</v>
      </c>
      <c r="AE369" s="23"/>
      <c r="AF369" s="14" t="s">
        <v>53</v>
      </c>
      <c r="AG369" s="23" t="s">
        <v>1431</v>
      </c>
      <c r="AH369" s="23" t="s">
        <v>133</v>
      </c>
      <c r="AI369" s="23"/>
      <c r="AJ369" s="23" t="s">
        <v>185</v>
      </c>
      <c r="AK369" s="23" t="s">
        <v>101</v>
      </c>
      <c r="AL369" s="50"/>
      <c r="AM369" s="50" t="s">
        <v>1429</v>
      </c>
      <c r="AN369" s="50" t="s">
        <v>2156</v>
      </c>
      <c r="AO369" s="50"/>
      <c r="AP369" s="50"/>
      <c r="AQ369" s="50"/>
      <c r="AR369" s="50"/>
      <c r="AS369" s="50"/>
      <c r="AT369" s="50"/>
      <c r="AU369" s="50"/>
      <c r="AV369" s="50"/>
      <c r="AW369" s="50"/>
      <c r="AY369" s="50" t="str">
        <f t="shared" si="43"/>
        <v>Achievement metadata - [MATHEMATICS]: Achievement data (FS 175) submitted for GRADE 11; however, EMAPS assessment metadata indicated GRADE 10 would be submitted. Please resubmit metadata and/or data to ensure consistency.</v>
      </c>
      <c r="AZ369" s="50" t="str">
        <f t="shared" si="44"/>
        <v>Test is administered in Grade 10 and Scores are banked until Grade 11;  EMAPS survey has been updated</v>
      </c>
      <c r="BA369" s="50"/>
      <c r="BB369" s="50" t="s">
        <v>80</v>
      </c>
      <c r="BC369" s="50"/>
      <c r="BD369" s="50"/>
      <c r="BE369" s="50"/>
      <c r="BF369" s="50"/>
      <c r="BG369" s="50" t="s">
        <v>58</v>
      </c>
      <c r="BH369" s="50" t="str">
        <f t="shared" si="49"/>
        <v>Achievement metadata - [MATHEMATICS]: Achievement data (FS 175) submitted for GRADE 11; however, EMAPS assessment metadata indicated GRADE 10 would be submitted. Please resubmit metadata and/or data to ensure consistency.</v>
      </c>
      <c r="BI369" s="50" t="s">
        <v>1430</v>
      </c>
      <c r="BJ369" s="50"/>
      <c r="BK369" s="50"/>
      <c r="BL369" s="50"/>
      <c r="BM369" s="50"/>
      <c r="BN369" s="50"/>
      <c r="BO369" s="50"/>
      <c r="BP369" s="50"/>
    </row>
    <row r="370" spans="1:68" s="9" customFormat="1" ht="78.75">
      <c r="A370" s="13" t="s">
        <v>1434</v>
      </c>
      <c r="B370" s="14" t="s">
        <v>45</v>
      </c>
      <c r="C370" s="14" t="s">
        <v>46</v>
      </c>
      <c r="D370" s="14" t="s">
        <v>47</v>
      </c>
      <c r="E370" s="14" t="s">
        <v>1426</v>
      </c>
      <c r="F370" s="14" t="s">
        <v>1427</v>
      </c>
      <c r="G370" s="13" t="s">
        <v>88</v>
      </c>
      <c r="H370" s="14">
        <v>185</v>
      </c>
      <c r="I370" s="14">
        <v>588</v>
      </c>
      <c r="J370" s="14" t="s">
        <v>73</v>
      </c>
      <c r="K370" s="14" t="s">
        <v>74</v>
      </c>
      <c r="L370" s="14" t="s">
        <v>482</v>
      </c>
      <c r="M370" s="14" t="s">
        <v>54</v>
      </c>
      <c r="N370" s="14"/>
      <c r="O370" s="14"/>
      <c r="P370" s="14" t="s">
        <v>53</v>
      </c>
      <c r="Q370" s="14" t="s">
        <v>1428</v>
      </c>
      <c r="R370" s="14" t="s">
        <v>57</v>
      </c>
      <c r="S370" s="14" t="s">
        <v>58</v>
      </c>
      <c r="T370" s="50"/>
      <c r="U370" s="50"/>
      <c r="V370" s="11"/>
      <c r="W370" s="11"/>
      <c r="X370" s="50" t="s">
        <v>1435</v>
      </c>
      <c r="Y370" s="26" t="s">
        <v>1430</v>
      </c>
      <c r="Z370" s="50"/>
      <c r="AA370" s="50"/>
      <c r="AB370" s="50"/>
      <c r="AC370" s="14" t="s">
        <v>54</v>
      </c>
      <c r="AD370" s="14" t="s">
        <v>54</v>
      </c>
      <c r="AE370" s="23"/>
      <c r="AF370" s="14" t="s">
        <v>53</v>
      </c>
      <c r="AG370" s="23" t="s">
        <v>1431</v>
      </c>
      <c r="AH370" s="23" t="s">
        <v>57</v>
      </c>
      <c r="AI370" s="23"/>
      <c r="AJ370" s="23" t="s">
        <v>185</v>
      </c>
      <c r="AK370" s="23" t="s">
        <v>101</v>
      </c>
      <c r="AL370" s="50"/>
      <c r="AM370" s="50" t="s">
        <v>1435</v>
      </c>
      <c r="AN370" s="50" t="s">
        <v>2156</v>
      </c>
      <c r="AO370" s="50"/>
      <c r="AP370" s="50"/>
      <c r="AQ370" s="50"/>
      <c r="AR370" s="50"/>
      <c r="AS370" s="50"/>
      <c r="AT370" s="50"/>
      <c r="AU370" s="50"/>
      <c r="AV370" s="50"/>
      <c r="AW370" s="50"/>
      <c r="AY370" s="50" t="str">
        <f t="shared" si="43"/>
        <v>Participation metadata - [MATHEMATICS]: Participation data (FS 185) submitted for GRADE 11; however, EMAPS assessment metadata indicated GRADE 10 would be submitted. Please resubmit metadata and/or data to ensure consistency.</v>
      </c>
      <c r="AZ370" s="50" t="str">
        <f t="shared" si="44"/>
        <v>Test is administered in Grade 10 and Scores are banked until Grade 11;  EMAPS survey has been updated</v>
      </c>
      <c r="BA370" s="50"/>
      <c r="BB370" s="50" t="s">
        <v>80</v>
      </c>
      <c r="BC370" s="50"/>
      <c r="BD370" s="50"/>
      <c r="BE370" s="50"/>
      <c r="BF370" s="50"/>
      <c r="BG370" s="50" t="s">
        <v>58</v>
      </c>
      <c r="BH370" s="50" t="str">
        <f t="shared" si="49"/>
        <v>Participation metadata - [MATHEMATICS]: Participation data (FS 185) submitted for GRADE 11; however, EMAPS assessment metadata indicated GRADE 10 would be submitted. Please resubmit metadata and/or data to ensure consistency.</v>
      </c>
      <c r="BI370" s="50" t="s">
        <v>1430</v>
      </c>
      <c r="BJ370" s="50"/>
      <c r="BK370" s="50"/>
      <c r="BL370" s="50"/>
      <c r="BM370" s="50"/>
      <c r="BN370" s="50"/>
      <c r="BO370" s="50"/>
      <c r="BP370" s="50"/>
    </row>
    <row r="371" spans="1:68" s="9" customFormat="1" ht="105">
      <c r="A371" s="13" t="s">
        <v>1436</v>
      </c>
      <c r="B371" s="14" t="s">
        <v>45</v>
      </c>
      <c r="C371" s="14" t="s">
        <v>46</v>
      </c>
      <c r="D371" s="14" t="s">
        <v>47</v>
      </c>
      <c r="E371" s="14" t="s">
        <v>1426</v>
      </c>
      <c r="F371" s="14" t="s">
        <v>1427</v>
      </c>
      <c r="G371" s="13" t="s">
        <v>104</v>
      </c>
      <c r="H371" s="14" t="s">
        <v>157</v>
      </c>
      <c r="I371" s="14" t="s">
        <v>158</v>
      </c>
      <c r="J371" s="14" t="s">
        <v>73</v>
      </c>
      <c r="K371" s="14" t="s">
        <v>107</v>
      </c>
      <c r="L371" s="14" t="s">
        <v>53</v>
      </c>
      <c r="M371" s="14" t="s">
        <v>54</v>
      </c>
      <c r="N371" s="14" t="s">
        <v>54</v>
      </c>
      <c r="O371" s="14" t="s">
        <v>54</v>
      </c>
      <c r="P371" s="14" t="s">
        <v>108</v>
      </c>
      <c r="Q371" s="14" t="s">
        <v>108</v>
      </c>
      <c r="R371" s="14" t="s">
        <v>108</v>
      </c>
      <c r="S371" s="14" t="s">
        <v>108</v>
      </c>
      <c r="T371" s="50"/>
      <c r="U371" s="50"/>
      <c r="V371" s="11"/>
      <c r="W371" s="11"/>
      <c r="X371" s="50" t="s">
        <v>109</v>
      </c>
      <c r="Y371" s="26" t="s">
        <v>1437</v>
      </c>
      <c r="Z371" s="50"/>
      <c r="AA371" s="50"/>
      <c r="AB371" s="50"/>
      <c r="AC371" s="23" t="s">
        <v>54</v>
      </c>
      <c r="AD371" s="23" t="s">
        <v>54</v>
      </c>
      <c r="AE371" s="23" t="s">
        <v>54</v>
      </c>
      <c r="AF371" s="14" t="s">
        <v>108</v>
      </c>
      <c r="AG371" s="14" t="s">
        <v>108</v>
      </c>
      <c r="AH371" s="14" t="s">
        <v>108</v>
      </c>
      <c r="AI371" s="14" t="s">
        <v>108</v>
      </c>
      <c r="AJ371" s="23" t="s">
        <v>185</v>
      </c>
      <c r="AK371" s="23" t="s">
        <v>101</v>
      </c>
      <c r="AL371" s="50"/>
      <c r="AM371" s="50" t="s">
        <v>111</v>
      </c>
      <c r="AN371" s="50" t="s">
        <v>54</v>
      </c>
      <c r="AO371" s="50"/>
      <c r="AP371" s="50"/>
      <c r="AQ371" s="50"/>
      <c r="AR371" s="50"/>
      <c r="AS371" s="50"/>
      <c r="AT371" s="50"/>
      <c r="AU371" s="50"/>
      <c r="AV371" s="50"/>
      <c r="AW371" s="50"/>
      <c r="AY371" s="50" t="str">
        <f t="shared" si="43"/>
        <v>A year to year change of more than 200 (count difference) and 10% was identified for at least one subgroup, assessment type, or grade. Please review the CDQR Year to Year tab. Please resubmit SY 2017-18 data or submit a data note to explain why these data are accurate.</v>
      </c>
      <c r="AZ371" s="50" t="str">
        <f t="shared" si="44"/>
        <v>Data are accurate as reported, and can be explained by a higher than normal increase in the CWD headcount.</v>
      </c>
      <c r="BA371" s="50"/>
      <c r="BB371" s="50" t="s">
        <v>80</v>
      </c>
      <c r="BC371" s="50"/>
      <c r="BD371" s="50"/>
      <c r="BE371" s="50" t="s">
        <v>112</v>
      </c>
      <c r="BF371" s="50"/>
      <c r="BG371" s="50" t="s">
        <v>69</v>
      </c>
      <c r="BH371" s="50" t="str">
        <f t="shared" si="49"/>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BI371" s="50" t="s">
        <v>1438</v>
      </c>
      <c r="BJ371" s="50"/>
      <c r="BK371" s="50"/>
      <c r="BL371" s="50"/>
      <c r="BM371" s="50"/>
      <c r="BN371" s="50"/>
      <c r="BO371" s="50"/>
      <c r="BP371" s="50"/>
    </row>
    <row r="372" spans="1:68" s="9" customFormat="1" ht="135" hidden="1">
      <c r="A372" s="13" t="s">
        <v>1439</v>
      </c>
      <c r="B372" s="14" t="s">
        <v>45</v>
      </c>
      <c r="C372" s="14" t="s">
        <v>46</v>
      </c>
      <c r="D372" s="14" t="s">
        <v>47</v>
      </c>
      <c r="E372" s="14" t="s">
        <v>1426</v>
      </c>
      <c r="F372" s="14" t="s">
        <v>1427</v>
      </c>
      <c r="G372" s="14" t="s">
        <v>172</v>
      </c>
      <c r="H372" s="14" t="s">
        <v>91</v>
      </c>
      <c r="I372" s="14" t="s">
        <v>92</v>
      </c>
      <c r="J372" s="14" t="s">
        <v>73</v>
      </c>
      <c r="K372" s="14" t="s">
        <v>173</v>
      </c>
      <c r="L372" s="14" t="s">
        <v>53</v>
      </c>
      <c r="M372" s="14" t="s">
        <v>54</v>
      </c>
      <c r="N372" s="14" t="s">
        <v>54</v>
      </c>
      <c r="O372" s="14"/>
      <c r="P372" s="14" t="s">
        <v>55</v>
      </c>
      <c r="Q372" s="14" t="s">
        <v>76</v>
      </c>
      <c r="R372" s="14" t="s">
        <v>133</v>
      </c>
      <c r="S372" s="14" t="s">
        <v>58</v>
      </c>
      <c r="T372" s="50"/>
      <c r="U372" s="50"/>
      <c r="V372" s="11"/>
      <c r="W372" s="11"/>
      <c r="X372" s="50" t="s">
        <v>1440</v>
      </c>
      <c r="Y372" s="26" t="s">
        <v>1441</v>
      </c>
      <c r="Z372" s="50"/>
      <c r="AA372" s="50"/>
      <c r="AB372" s="50"/>
      <c r="AC372" s="23"/>
      <c r="AD372" s="23"/>
      <c r="AE372" s="23"/>
      <c r="AF372" s="23"/>
      <c r="AG372" s="23"/>
      <c r="AH372" s="23"/>
      <c r="AI372" s="23"/>
      <c r="AJ372" s="23" t="s">
        <v>61</v>
      </c>
      <c r="AK372" s="23" t="s">
        <v>62</v>
      </c>
      <c r="AL372" s="14" t="s">
        <v>53</v>
      </c>
      <c r="AM372" s="50"/>
      <c r="AN372" s="50" t="s">
        <v>2145</v>
      </c>
      <c r="AO372" s="50"/>
      <c r="AP372" s="50"/>
      <c r="AQ372" s="50"/>
      <c r="AR372" s="50"/>
      <c r="AS372" s="50"/>
      <c r="AT372" s="50"/>
      <c r="AU372" s="50"/>
      <c r="AV372" s="50"/>
      <c r="AW372" s="50"/>
      <c r="AY372" s="50">
        <f t="shared" si="43"/>
        <v>0</v>
      </c>
      <c r="AZ372" s="50" t="str">
        <f t="shared" si="44"/>
        <v>Data are accurate as reported. MATH and RLA assessments are not administered to the same group of students, in the same grade, nor at the same time.  Differences in enrollment in these different courses is not surprising</v>
      </c>
      <c r="BA372" s="50"/>
      <c r="BB372" s="50" t="s">
        <v>63</v>
      </c>
      <c r="BC372" s="50" t="s">
        <v>58</v>
      </c>
      <c r="BD372" s="50" t="s">
        <v>62</v>
      </c>
      <c r="BE372" s="50"/>
      <c r="BF372" s="50"/>
      <c r="BG372" s="50" t="s">
        <v>69</v>
      </c>
      <c r="BH372" s="50"/>
      <c r="BI372" s="50"/>
      <c r="BJ372" s="50"/>
      <c r="BK372" s="50"/>
      <c r="BL372" s="50"/>
      <c r="BM372" s="50"/>
      <c r="BN372" s="50"/>
      <c r="BO372" s="50"/>
      <c r="BP372" s="50"/>
    </row>
    <row r="373" spans="1:68" s="9" customFormat="1" ht="180">
      <c r="A373" s="13" t="s">
        <v>1442</v>
      </c>
      <c r="B373" s="14" t="s">
        <v>45</v>
      </c>
      <c r="C373" s="14" t="s">
        <v>46</v>
      </c>
      <c r="D373" s="14" t="s">
        <v>47</v>
      </c>
      <c r="E373" s="14" t="s">
        <v>1426</v>
      </c>
      <c r="F373" s="14" t="s">
        <v>1427</v>
      </c>
      <c r="G373" s="17" t="s">
        <v>136</v>
      </c>
      <c r="H373" s="18">
        <v>185</v>
      </c>
      <c r="I373" s="14">
        <v>588</v>
      </c>
      <c r="J373" s="14" t="s">
        <v>73</v>
      </c>
      <c r="K373" s="14" t="s">
        <v>137</v>
      </c>
      <c r="L373" s="14" t="s">
        <v>53</v>
      </c>
      <c r="M373" s="14" t="s">
        <v>54</v>
      </c>
      <c r="N373" s="14"/>
      <c r="O373" s="14"/>
      <c r="P373" s="14" t="s">
        <v>55</v>
      </c>
      <c r="Q373" s="14" t="s">
        <v>56</v>
      </c>
      <c r="R373" s="14" t="s">
        <v>140</v>
      </c>
      <c r="S373" s="14" t="s">
        <v>58</v>
      </c>
      <c r="T373" s="50"/>
      <c r="U373" s="50"/>
      <c r="V373" s="11"/>
      <c r="W373" s="11"/>
      <c r="X373" s="50" t="s">
        <v>1444</v>
      </c>
      <c r="Y373" s="26" t="s">
        <v>1445</v>
      </c>
      <c r="Z373" s="50"/>
      <c r="AA373" s="50"/>
      <c r="AB373" s="50"/>
      <c r="AC373" s="23" t="s">
        <v>54</v>
      </c>
      <c r="AD373" s="23"/>
      <c r="AE373" s="23"/>
      <c r="AF373" s="14" t="s">
        <v>139</v>
      </c>
      <c r="AG373" s="14" t="s">
        <v>133</v>
      </c>
      <c r="AH373" s="14" t="s">
        <v>140</v>
      </c>
      <c r="AI373" s="14" t="s">
        <v>141</v>
      </c>
      <c r="AJ373" s="23" t="s">
        <v>185</v>
      </c>
      <c r="AK373" s="23" t="s">
        <v>101</v>
      </c>
      <c r="AL373" s="44" t="s">
        <v>2154</v>
      </c>
      <c r="AM373" s="50" t="s">
        <v>1444</v>
      </c>
      <c r="AN373" s="50" t="s">
        <v>54</v>
      </c>
      <c r="AO373" s="50"/>
      <c r="AP373" s="50"/>
      <c r="AQ373" s="50"/>
      <c r="AR373" s="50"/>
      <c r="AS373" s="50"/>
      <c r="AT373" s="50"/>
      <c r="AU373" s="50"/>
      <c r="AV373" s="50"/>
      <c r="AW373" s="50"/>
      <c r="AY373" s="50" t="str">
        <f t="shared" si="43"/>
        <v>1% CWD Alternate Assessment Participation [MATHEMATICS]: Students with Disabilities (IDEA) (CWD) taking the alternate assessment based on alternate achievement standards (ALTPARTALTACH) make up 1.08%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AZ373" s="50" t="str">
        <f t="shared" si="44"/>
        <v>Data are accurate as reported. ED notes that the State has a waiver of the 1% cap requirement.</v>
      </c>
      <c r="BA373" s="50"/>
      <c r="BB373" s="50" t="s">
        <v>80</v>
      </c>
      <c r="BC373" s="50"/>
      <c r="BD373" s="50"/>
      <c r="BE373" s="50"/>
      <c r="BF373" s="50"/>
      <c r="BG373" s="50" t="s">
        <v>69</v>
      </c>
      <c r="BH373" s="50" t="str">
        <f t="shared" ref="BH373:BH377" si="50">IF(BG373="Yes",CONCATENATE(AM373,"
ED Note: State indicated that data were correct as reported."), AM373)</f>
        <v>1% CWD Alternate Assessment Participation [MATHEMATICS]: Students with Disabilities (IDEA) (CWD) taking the alternate assessment based on alternate achievement standards (ALTPARTALTACH) make up 1.08%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ED Note: State indicated that data were correct as reported.</v>
      </c>
      <c r="BI373" s="51" t="s">
        <v>1445</v>
      </c>
      <c r="BJ373" s="50"/>
      <c r="BK373" s="50"/>
      <c r="BL373" s="50"/>
      <c r="BM373" s="50"/>
      <c r="BN373" s="50"/>
      <c r="BO373" s="50"/>
      <c r="BP373" s="50"/>
    </row>
    <row r="374" spans="1:68" s="9" customFormat="1" ht="180">
      <c r="A374" s="13" t="s">
        <v>1446</v>
      </c>
      <c r="B374" s="14" t="s">
        <v>45</v>
      </c>
      <c r="C374" s="14" t="s">
        <v>46</v>
      </c>
      <c r="D374" s="14" t="s">
        <v>47</v>
      </c>
      <c r="E374" s="14" t="s">
        <v>1426</v>
      </c>
      <c r="F374" s="14" t="s">
        <v>1427</v>
      </c>
      <c r="G374" s="17" t="s">
        <v>136</v>
      </c>
      <c r="H374" s="18">
        <v>188</v>
      </c>
      <c r="I374" s="14">
        <v>589</v>
      </c>
      <c r="J374" s="14" t="s">
        <v>73</v>
      </c>
      <c r="K374" s="14" t="s">
        <v>137</v>
      </c>
      <c r="L374" s="14" t="s">
        <v>53</v>
      </c>
      <c r="M374" s="14"/>
      <c r="N374" s="14"/>
      <c r="O374" s="14"/>
      <c r="P374" s="14"/>
      <c r="Q374" s="14"/>
      <c r="R374" s="14"/>
      <c r="S374" s="14"/>
      <c r="T374" s="49"/>
      <c r="U374" s="49"/>
      <c r="V374" s="49"/>
      <c r="W374" s="49"/>
      <c r="X374" s="49"/>
      <c r="Y374" s="26" t="s">
        <v>64</v>
      </c>
      <c r="Z374" s="49"/>
      <c r="AA374" s="49"/>
      <c r="AB374" s="49"/>
      <c r="AC374" s="14"/>
      <c r="AD374" s="23" t="s">
        <v>54</v>
      </c>
      <c r="AE374" s="14"/>
      <c r="AF374" s="14" t="s">
        <v>139</v>
      </c>
      <c r="AG374" s="14" t="s">
        <v>133</v>
      </c>
      <c r="AH374" s="14" t="s">
        <v>140</v>
      </c>
      <c r="AI374" s="14" t="s">
        <v>141</v>
      </c>
      <c r="AJ374" s="14" t="s">
        <v>61</v>
      </c>
      <c r="AK374" s="14" t="s">
        <v>78</v>
      </c>
      <c r="AL374" s="14" t="s">
        <v>53</v>
      </c>
      <c r="AM374" s="50" t="s">
        <v>1448</v>
      </c>
      <c r="AN374" s="50" t="s">
        <v>54</v>
      </c>
      <c r="AO374" s="50"/>
      <c r="AP374" s="50"/>
      <c r="AQ374" s="50"/>
      <c r="AR374" s="50"/>
      <c r="AS374" s="50"/>
      <c r="AT374" s="50"/>
      <c r="AU374" s="50"/>
      <c r="AV374" s="50"/>
      <c r="AW374" s="50"/>
      <c r="AY374" s="50" t="str">
        <f t="shared" si="43"/>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374" s="50" t="str">
        <f t="shared" si="44"/>
        <v/>
      </c>
      <c r="BA374" s="50"/>
      <c r="BB374" s="50" t="s">
        <v>80</v>
      </c>
      <c r="BC374" s="50"/>
      <c r="BD374" s="50"/>
      <c r="BE374" s="50" t="s">
        <v>82</v>
      </c>
      <c r="BF374" s="50" t="s">
        <v>82</v>
      </c>
      <c r="BG374" s="50"/>
      <c r="BH374" s="50" t="str">
        <f t="shared" si="50"/>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BI374" s="50"/>
      <c r="BJ374" s="50"/>
      <c r="BK374" s="50"/>
      <c r="BL374" s="50"/>
      <c r="BM374" s="50"/>
      <c r="BN374" s="50"/>
      <c r="BO374" s="50"/>
      <c r="BP374" s="50"/>
    </row>
    <row r="375" spans="1:68" s="9" customFormat="1" ht="195">
      <c r="A375" s="13" t="s">
        <v>1449</v>
      </c>
      <c r="B375" s="14" t="s">
        <v>45</v>
      </c>
      <c r="C375" s="14" t="s">
        <v>46</v>
      </c>
      <c r="D375" s="14" t="s">
        <v>47</v>
      </c>
      <c r="E375" s="14" t="s">
        <v>1426</v>
      </c>
      <c r="F375" s="14" t="s">
        <v>1427</v>
      </c>
      <c r="G375" s="17" t="s">
        <v>136</v>
      </c>
      <c r="H375" s="18">
        <v>189</v>
      </c>
      <c r="I375" s="14">
        <v>590</v>
      </c>
      <c r="J375" s="14" t="s">
        <v>73</v>
      </c>
      <c r="K375" s="14" t="s">
        <v>137</v>
      </c>
      <c r="L375" s="14" t="s">
        <v>53</v>
      </c>
      <c r="M375" s="14"/>
      <c r="N375" s="14"/>
      <c r="O375" s="14" t="s">
        <v>54</v>
      </c>
      <c r="P375" s="14" t="s">
        <v>55</v>
      </c>
      <c r="Q375" s="14" t="s">
        <v>56</v>
      </c>
      <c r="R375" s="14" t="s">
        <v>140</v>
      </c>
      <c r="S375" s="14" t="s">
        <v>58</v>
      </c>
      <c r="T375" s="50"/>
      <c r="U375" s="50"/>
      <c r="V375" s="11"/>
      <c r="W375" s="11"/>
      <c r="X375" s="50" t="s">
        <v>721</v>
      </c>
      <c r="Y375" s="26" t="s">
        <v>1445</v>
      </c>
      <c r="Z375" s="50"/>
      <c r="AA375" s="50"/>
      <c r="AB375" s="50"/>
      <c r="AC375" s="23"/>
      <c r="AD375" s="23"/>
      <c r="AE375" s="23" t="s">
        <v>54</v>
      </c>
      <c r="AF375" s="14" t="s">
        <v>139</v>
      </c>
      <c r="AG375" s="14" t="s">
        <v>133</v>
      </c>
      <c r="AH375" s="14" t="s">
        <v>140</v>
      </c>
      <c r="AI375" s="14" t="s">
        <v>141</v>
      </c>
      <c r="AJ375" s="23" t="s">
        <v>185</v>
      </c>
      <c r="AK375" s="23" t="s">
        <v>101</v>
      </c>
      <c r="AL375" s="50"/>
      <c r="AM375" s="50" t="s">
        <v>721</v>
      </c>
      <c r="AN375" s="50" t="s">
        <v>54</v>
      </c>
      <c r="AO375" s="7"/>
      <c r="AP375" s="50"/>
      <c r="AQ375" s="50"/>
      <c r="AR375" s="50"/>
      <c r="AS375" s="50"/>
      <c r="AT375" s="50"/>
      <c r="AU375" s="50"/>
      <c r="AV375" s="50"/>
      <c r="AW375" s="50"/>
      <c r="AY375" s="50" t="str">
        <f t="shared" si="43"/>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375" s="50" t="str">
        <f t="shared" si="44"/>
        <v>Data are accurate as reported. ED notes that the State has a waiver of the 1% cap requirement.</v>
      </c>
      <c r="BA375" s="50"/>
      <c r="BB375" s="50" t="s">
        <v>80</v>
      </c>
      <c r="BC375" s="50" t="s">
        <v>2148</v>
      </c>
      <c r="BD375" s="50"/>
      <c r="BE375" s="50"/>
      <c r="BF375" s="50"/>
      <c r="BG375" s="50" t="s">
        <v>69</v>
      </c>
      <c r="BH375" s="50" t="str">
        <f t="shared" si="50"/>
        <v>1% CWD Alternate Assessment Participation [SCIENCE]: Students with Disabilities (IDEA) (CWD) taking the alternate assessment based on alternate achievement standards (ALTPARTALTACH) make up 1.11%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BI375" s="50" t="s">
        <v>1445</v>
      </c>
      <c r="BJ375" s="50"/>
      <c r="BK375" s="50"/>
      <c r="BL375" s="50"/>
      <c r="BM375" s="50"/>
      <c r="BN375" s="50"/>
      <c r="BO375" s="50"/>
      <c r="BP375" s="50"/>
    </row>
    <row r="376" spans="1:68" s="9" customFormat="1" ht="409.5">
      <c r="A376" s="13" t="s">
        <v>1450</v>
      </c>
      <c r="B376" s="14" t="s">
        <v>45</v>
      </c>
      <c r="C376" s="14" t="s">
        <v>46</v>
      </c>
      <c r="D376" s="14" t="s">
        <v>47</v>
      </c>
      <c r="E376" s="14" t="s">
        <v>1451</v>
      </c>
      <c r="F376" s="14" t="s">
        <v>1452</v>
      </c>
      <c r="G376" s="13" t="s">
        <v>104</v>
      </c>
      <c r="H376" s="14" t="s">
        <v>198</v>
      </c>
      <c r="I376" s="14" t="s">
        <v>199</v>
      </c>
      <c r="J376" s="14" t="s">
        <v>73</v>
      </c>
      <c r="K376" s="14" t="s">
        <v>107</v>
      </c>
      <c r="L376" s="14" t="s">
        <v>53</v>
      </c>
      <c r="M376" s="14" t="s">
        <v>54</v>
      </c>
      <c r="N376" s="14" t="s">
        <v>54</v>
      </c>
      <c r="O376" s="14"/>
      <c r="P376" s="14" t="s">
        <v>108</v>
      </c>
      <c r="Q376" s="14" t="s">
        <v>108</v>
      </c>
      <c r="R376" s="14" t="s">
        <v>108</v>
      </c>
      <c r="S376" s="14" t="s">
        <v>108</v>
      </c>
      <c r="T376" s="50"/>
      <c r="U376" s="50"/>
      <c r="V376" s="11"/>
      <c r="W376" s="11"/>
      <c r="X376" s="50" t="s">
        <v>109</v>
      </c>
      <c r="Y376" s="26" t="s">
        <v>1453</v>
      </c>
      <c r="Z376" s="50"/>
      <c r="AA376" s="50"/>
      <c r="AB376" s="50"/>
      <c r="AC376" s="23" t="s">
        <v>54</v>
      </c>
      <c r="AD376" s="23" t="s">
        <v>54</v>
      </c>
      <c r="AE376" s="23"/>
      <c r="AF376" s="14" t="s">
        <v>108</v>
      </c>
      <c r="AG376" s="14" t="s">
        <v>108</v>
      </c>
      <c r="AH376" s="14" t="s">
        <v>108</v>
      </c>
      <c r="AI376" s="14" t="s">
        <v>108</v>
      </c>
      <c r="AJ376" s="23" t="s">
        <v>185</v>
      </c>
      <c r="AK376" s="23" t="s">
        <v>101</v>
      </c>
      <c r="AL376" s="50"/>
      <c r="AM376" s="50" t="s">
        <v>111</v>
      </c>
      <c r="AN376" s="50" t="s">
        <v>54</v>
      </c>
      <c r="AO376" s="50"/>
      <c r="AP376" s="50"/>
      <c r="AQ376" s="50"/>
      <c r="AR376" s="50"/>
      <c r="AS376" s="50"/>
      <c r="AT376" s="50"/>
      <c r="AU376" s="50"/>
      <c r="AV376" s="50"/>
      <c r="AW376" s="50"/>
      <c r="AY376" s="50" t="str">
        <f t="shared" si="43"/>
        <v>A year to year change of more than 200 (count difference) and 10% was identified for at least one subgroup, assessment type, or grade. Please review the CDQR Year to Year tab. Please resubmit SY 2017-18 data or submit a data note to explain why these data are accurate.</v>
      </c>
      <c r="AZ376" s="50" t="str">
        <f t="shared" si="44"/>
        <v>One of the key changes affecting Participation and Achievement, Regular With and Without Accommodations and Alternate Assessment, specifically at the high school level, was that Ed 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
In addition to the change of HS testing grade, 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As noted, an inconsistent decrease in the number and percent of 3rd grade students, who participated in the math assessment with accommodations, was observed for the 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Bonnie Weisz, Assistant Director Assessment, bweisz@nd.gov, 701-328-1838</v>
      </c>
      <c r="BA376" s="50"/>
      <c r="BB376" s="50" t="s">
        <v>80</v>
      </c>
      <c r="BC376" s="50"/>
      <c r="BD376" s="50"/>
      <c r="BE376" s="50" t="s">
        <v>112</v>
      </c>
      <c r="BF376" s="50"/>
      <c r="BG376" s="50" t="s">
        <v>58</v>
      </c>
      <c r="BH376" s="50" t="str">
        <f t="shared" si="50"/>
        <v>A year to year change of more than 200 (count difference) and 10% was identified for at least one subgroup, assessment type, or grade. Please review the CDQR Year to Year tab. Please resubmit SY 2017-18 data or submit a data note to explain why these data are accurate.</v>
      </c>
      <c r="BI376" s="50" t="s">
        <v>1453</v>
      </c>
      <c r="BJ376" s="50"/>
      <c r="BK376" s="50"/>
      <c r="BL376" s="50"/>
      <c r="BM376" s="50"/>
      <c r="BN376" s="50"/>
      <c r="BO376" s="50"/>
      <c r="BP376" s="50"/>
    </row>
    <row r="377" spans="1:68" s="9" customFormat="1" ht="409.5">
      <c r="A377" s="13" t="s">
        <v>1454</v>
      </c>
      <c r="B377" s="14" t="s">
        <v>45</v>
      </c>
      <c r="C377" s="14" t="s">
        <v>46</v>
      </c>
      <c r="D377" s="14" t="s">
        <v>47</v>
      </c>
      <c r="E377" s="14" t="s">
        <v>1451</v>
      </c>
      <c r="F377" s="14" t="s">
        <v>1452</v>
      </c>
      <c r="G377" s="13" t="s">
        <v>118</v>
      </c>
      <c r="H377" s="14" t="s">
        <v>91</v>
      </c>
      <c r="I377" s="14" t="s">
        <v>92</v>
      </c>
      <c r="J377" s="14" t="s">
        <v>73</v>
      </c>
      <c r="K377" s="14" t="s">
        <v>121</v>
      </c>
      <c r="L377" s="14" t="s">
        <v>53</v>
      </c>
      <c r="M377" s="14" t="s">
        <v>54</v>
      </c>
      <c r="N377" s="14" t="s">
        <v>54</v>
      </c>
      <c r="O377" s="14"/>
      <c r="P377" s="14" t="s">
        <v>108</v>
      </c>
      <c r="Q377" s="14" t="s">
        <v>108</v>
      </c>
      <c r="R377" s="14" t="s">
        <v>108</v>
      </c>
      <c r="S377" s="14" t="s">
        <v>108</v>
      </c>
      <c r="T377" s="50"/>
      <c r="U377" s="50"/>
      <c r="V377" s="11"/>
      <c r="W377" s="11"/>
      <c r="X377" s="50" t="s">
        <v>164</v>
      </c>
      <c r="Y377" s="26" t="s">
        <v>1455</v>
      </c>
      <c r="Z377" s="50"/>
      <c r="AA377" s="50"/>
      <c r="AB377" s="50"/>
      <c r="AC377" s="23" t="s">
        <v>54</v>
      </c>
      <c r="AD377" s="23" t="s">
        <v>54</v>
      </c>
      <c r="AE377" s="23"/>
      <c r="AF377" s="14" t="s">
        <v>108</v>
      </c>
      <c r="AG377" s="14" t="s">
        <v>108</v>
      </c>
      <c r="AH377" s="14" t="s">
        <v>108</v>
      </c>
      <c r="AI377" s="14" t="s">
        <v>108</v>
      </c>
      <c r="AJ377" s="23" t="s">
        <v>185</v>
      </c>
      <c r="AK377" s="23" t="s">
        <v>101</v>
      </c>
      <c r="AL377" s="50"/>
      <c r="AM377" s="50" t="s">
        <v>166</v>
      </c>
      <c r="AN377" s="50" t="s">
        <v>54</v>
      </c>
      <c r="AO377" s="50"/>
      <c r="AP377" s="50"/>
      <c r="AQ377" s="50"/>
      <c r="AR377" s="50"/>
      <c r="AS377" s="50"/>
      <c r="AT377" s="50"/>
      <c r="AU377" s="50"/>
      <c r="AV377" s="50"/>
      <c r="AW377" s="50"/>
      <c r="AY377" s="50" t="str">
        <f t="shared" si="43"/>
        <v>A year to year participation rate change of more than 4% was identified for at least one subgroup, assessment type, or grade. Please review the CDQR Year to Year tab. Please resubmit SY 2017-18 data or submit a data note to explain why these data are accurate.</v>
      </c>
      <c r="AZ377" s="50" t="str">
        <f t="shared" si="44"/>
        <v>One of the key changes affecting Participation and Achievement, Regular With and Without Accommodations and Alternate Assessment, specifically at the high school level, was that Ed Facts reporting was moved from reporting at the 11th grade level to reporting at a general HS level.  This was in direct response to our state assessment at the high school level moving from the 11th grade to the 10th grade and also due to the option that was given to districts to use the ACT (11th grade) as their locally selected high school assessment for accountability purposes.  The alternate assessment at the high school level was administered in the corresponding grade with the rest of the district (either 10th grade or 11th grade).
In addition to the change of HS testing grade, 17-18 was also the first year of new math and reading assessments, created specifically for ND by the AIR company. With the creation of the new assessments, testing was moved completely online, where previously some schools were allowed to continue to use a paper version of the assessment.   This in itself may account for an increased use in students taking the assessment with accommodations. 
The 2017-18 North Dakota State Assessment (NDSA) data show an overall increase in the number of students with disabilities who participated in the assessment in Math and Reading with accommodations. With the number of students taking the assessments with accommodations increasing, as expected, we should then see a decrease in the amount/percent taking the assessment without accommodations.  
The increase in students taking the assessment with accommodations, which is consistent across all grade levels tested (except for 3rd grade math) and previous year’s data, may have resulted from a growing commitment by NDDPI to offer more opportunities to improve access to quality instruction for students with disabilities and their full participation in the NDSA.  Also, the effects of data changes due to previous updates in business rules used in determining the count of students taking assessments with or without accommodations, may be impacting the continued increase in number of students participating in the regular assessment with accommodations. The effects of an observed decrease in number of students participating in the North Dakota Alternate Assessment (NDAA) and an increasing number of students with disabilities participating in the NDSA may be contributing to this trend, as well. 
As noted, an inconsistent decrease in the number and percent of 3rd grade students, who participated in the math assessment with accommodations, was observed for the 17-18 reporting year. We have reviewed the numbers in question and have gone back to our assessment data files received from our testing vendor.  We have confirmed what was reported originally does consistently reflect our totals for this group of students. While NDDPI cannot specify, at this point, the reason for this inconsistent decrease, it is engaging with its testing vendor to investigate this issue and to provide further analytics on the data and reporting process. 
According to the North Dakota Census Office, the population of the state has seen a continuing and dramatic increase in population over the last several years.  The United State Census Bureau estimates North Dakota population has had a 12.3% increase since the last census, occurring in 2010.  Estimated population totals from 2016 to 2017 continue to show this upward trend.  Not only is the overall population increasing, but we are also seeing an increase in our racial and ethnic diversity.  In 2010, North Dakota’s minority population was at 10%.  By 2016, population estimates show the minority population increasing to 15%.  While Native Americans are still by far the largest minority group represented in North Dakota, there has been a significant increase in the Black and Hispanic populations.  Statistics from 2018 also show high numbers in our international migration, compared to domestic migrants. Changes in the overall population and diversity of North Dakota are reflected in the increase of our Black, Hispanic, and LEP subgroups represented in our North Dakota State Assessments. 
Bonnie Weisz, Assistant Director Assessment, bweisz@nd.gov, 701-328-1838</v>
      </c>
      <c r="BA377" s="50"/>
      <c r="BB377" s="50" t="s">
        <v>80</v>
      </c>
      <c r="BC377" s="50"/>
      <c r="BD377" s="50"/>
      <c r="BE377" s="50" t="s">
        <v>112</v>
      </c>
      <c r="BF377" s="50"/>
      <c r="BG377" s="50" t="s">
        <v>58</v>
      </c>
      <c r="BH377" s="50" t="str">
        <f t="shared" si="50"/>
        <v>A year to year participation rate change of more than 4% was identified for at least one subgroup, assessment type, or grade. Please review the CDQR Year to Year tab. Please resubmit SY 2017-18 data or submit a data note to explain why these data are accurate.</v>
      </c>
      <c r="BI377" s="50" t="s">
        <v>1455</v>
      </c>
      <c r="BJ377" s="50"/>
      <c r="BK377" s="50"/>
      <c r="BL377" s="50"/>
      <c r="BM377" s="50"/>
      <c r="BN377" s="50"/>
      <c r="BO377" s="50"/>
      <c r="BP377" s="50"/>
    </row>
    <row r="378" spans="1:68" s="9" customFormat="1" ht="409.5" hidden="1">
      <c r="A378" s="13" t="s">
        <v>1456</v>
      </c>
      <c r="B378" s="14" t="s">
        <v>45</v>
      </c>
      <c r="C378" s="14" t="s">
        <v>46</v>
      </c>
      <c r="D378" s="14" t="s">
        <v>47</v>
      </c>
      <c r="E378" s="14" t="s">
        <v>1451</v>
      </c>
      <c r="F378" s="14" t="s">
        <v>1452</v>
      </c>
      <c r="G378" s="13" t="s">
        <v>179</v>
      </c>
      <c r="H378" s="14">
        <v>185</v>
      </c>
      <c r="I378" s="14">
        <v>588</v>
      </c>
      <c r="J378" s="14" t="s">
        <v>73</v>
      </c>
      <c r="K378" s="14" t="s">
        <v>180</v>
      </c>
      <c r="L378" s="14" t="s">
        <v>53</v>
      </c>
      <c r="M378" s="14" t="s">
        <v>54</v>
      </c>
      <c r="N378" s="14"/>
      <c r="O378" s="14"/>
      <c r="P378" s="14" t="s">
        <v>274</v>
      </c>
      <c r="Q378" s="14" t="s">
        <v>56</v>
      </c>
      <c r="R378" s="14" t="s">
        <v>68</v>
      </c>
      <c r="S378" s="14" t="s">
        <v>58</v>
      </c>
      <c r="T378" s="50"/>
      <c r="U378" s="50"/>
      <c r="V378" s="11"/>
      <c r="W378" s="11"/>
      <c r="X378" s="50" t="s">
        <v>1457</v>
      </c>
      <c r="Y378" s="26" t="s">
        <v>1458</v>
      </c>
      <c r="Z378" s="50"/>
      <c r="AA378" s="50"/>
      <c r="AB378" s="50"/>
      <c r="AC378" s="23"/>
      <c r="AD378" s="23"/>
      <c r="AE378" s="23"/>
      <c r="AF378" s="23"/>
      <c r="AG378" s="23"/>
      <c r="AH378" s="23"/>
      <c r="AI378" s="23"/>
      <c r="AJ378" s="23" t="s">
        <v>61</v>
      </c>
      <c r="AK378" s="23" t="s">
        <v>62</v>
      </c>
      <c r="AL378" s="14" t="s">
        <v>53</v>
      </c>
      <c r="AM378" s="50"/>
      <c r="AN378" s="50" t="s">
        <v>2145</v>
      </c>
      <c r="AO378" s="50"/>
      <c r="AP378" s="50"/>
      <c r="AQ378" s="50"/>
      <c r="AR378" s="50"/>
      <c r="AS378" s="50"/>
      <c r="AT378" s="50"/>
      <c r="AU378" s="50"/>
      <c r="AV378" s="50"/>
      <c r="AW378" s="50"/>
      <c r="AY378" s="50">
        <f t="shared" si="43"/>
        <v>0</v>
      </c>
      <c r="AZ378" s="50" t="str">
        <f t="shared" si="44"/>
        <v>MIG (Math (FS 185) 88.89% Participation - Our migrant population often follows available work.  The majority of migrant workers do not stay in the state during the winter season.  Students most likely left prior to testing.  With a switch to a new assessment this year, the testing window also was shortened, which could have impacted students of families returning in late spring who may have tested the previous year.  While our migrant numbers are relatively small, we did see a fairly large increase in our migrant student population reported in 17-18.  This does support the migrant population increase we are seeing in the state.  Of the main non-participation reasons for migrant students, five were for absense and another seven showed as transfered out of district.  Since our enrollment records showed that these students were still enrolled at the inital part of the testing window, we counted these "transfer"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Additionally, this was the first year that our state legislature put into century code a Parental Directive option, allowing parents to opt their students out of state testing, which some migrant parents did take advantage of.
Bonnie Weisz, Assistant Director Assessment, bweisz@nd.gov, 701-328-1838</v>
      </c>
      <c r="BA378" s="50"/>
      <c r="BB378" s="50" t="s">
        <v>63</v>
      </c>
      <c r="BC378" s="50" t="s">
        <v>58</v>
      </c>
      <c r="BD378" s="50" t="s">
        <v>62</v>
      </c>
      <c r="BE378" s="50"/>
      <c r="BF378" s="50"/>
      <c r="BG378" s="50"/>
      <c r="BH378" s="50"/>
      <c r="BI378" s="50"/>
      <c r="BJ378" s="50"/>
      <c r="BK378" s="50"/>
      <c r="BL378" s="50"/>
      <c r="BM378" s="50"/>
      <c r="BN378" s="50"/>
      <c r="BO378" s="50"/>
      <c r="BP378" s="50"/>
    </row>
    <row r="379" spans="1:68" s="9" customFormat="1" ht="409.5" hidden="1">
      <c r="A379" s="13" t="s">
        <v>1459</v>
      </c>
      <c r="B379" s="14" t="s">
        <v>45</v>
      </c>
      <c r="C379" s="14" t="s">
        <v>46</v>
      </c>
      <c r="D379" s="14" t="s">
        <v>47</v>
      </c>
      <c r="E379" s="14" t="s">
        <v>1451</v>
      </c>
      <c r="F379" s="14" t="s">
        <v>1452</v>
      </c>
      <c r="G379" s="13" t="s">
        <v>179</v>
      </c>
      <c r="H379" s="14">
        <v>188</v>
      </c>
      <c r="I379" s="14">
        <v>589</v>
      </c>
      <c r="J379" s="14" t="s">
        <v>73</v>
      </c>
      <c r="K379" s="14" t="s">
        <v>180</v>
      </c>
      <c r="L379" s="14" t="s">
        <v>53</v>
      </c>
      <c r="M379" s="14"/>
      <c r="N379" s="14" t="s">
        <v>54</v>
      </c>
      <c r="O379" s="14"/>
      <c r="P379" s="14" t="s">
        <v>1316</v>
      </c>
      <c r="Q379" s="14" t="s">
        <v>56</v>
      </c>
      <c r="R379" s="14" t="s">
        <v>68</v>
      </c>
      <c r="S379" s="14" t="s">
        <v>58</v>
      </c>
      <c r="T379" s="50"/>
      <c r="U379" s="50"/>
      <c r="V379" s="11"/>
      <c r="W379" s="11"/>
      <c r="X379" s="50" t="s">
        <v>1460</v>
      </c>
      <c r="Y379" s="26" t="s">
        <v>1461</v>
      </c>
      <c r="Z379" s="50"/>
      <c r="AA379" s="50"/>
      <c r="AB379" s="50"/>
      <c r="AC379" s="23"/>
      <c r="AD379" s="23"/>
      <c r="AE379" s="23"/>
      <c r="AF379" s="23"/>
      <c r="AG379" s="23"/>
      <c r="AH379" s="23"/>
      <c r="AI379" s="23"/>
      <c r="AJ379" s="23" t="s">
        <v>61</v>
      </c>
      <c r="AK379" s="23" t="s">
        <v>62</v>
      </c>
      <c r="AL379" s="14" t="s">
        <v>53</v>
      </c>
      <c r="AM379" s="50"/>
      <c r="AN379" s="50" t="s">
        <v>2145</v>
      </c>
      <c r="AO379" s="50"/>
      <c r="AP379" s="50"/>
      <c r="AQ379" s="50"/>
      <c r="AR379" s="50"/>
      <c r="AS379" s="50"/>
      <c r="AT379" s="50"/>
      <c r="AU379" s="50"/>
      <c r="AV379" s="50"/>
      <c r="AW379" s="50"/>
      <c r="AY379" s="50">
        <f t="shared" si="43"/>
        <v>0</v>
      </c>
      <c r="AZ379" s="50" t="str">
        <f t="shared" si="44"/>
        <v>MIG (Reading/Language Arts Participation (FS 188) – 89.68% Participation - Our migrant population often follows available work.  The majority of migrant workers do not stay in the state during the winter season.  Students most likely left prior to testing.  With a switch to a new assessment this year, the testing window also was shortened, which could have impacted students of families returning in late spring who may have tested the previous year.  While our migrant numbers are relatively small, we did see a fairly large increase in our migrant student population reported in 17-18.  This does support the migrant population increase we are seeing in the state.  Of the main non-participation reasons for migrant students, five were for absense and another seven showed as transfered out of district.  Since our enrollment records showed that these students were still enrolled at the inital part of the testing window, we counted these "transfer"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Additionally, this was the first year that our state legislature put into century code a Parental Directive option, allowing parents to opt their students out of state testing, which some migrant parents did take advantage of.
Bonnie Weisz, Assistant Director Assessment, bweisz@nd.gov, 701-328-1838
LEP (Reading/Language Arts Participation (FS 188) – 93% Participation - Since a significant number of our LEP students are also migrant students, we see some similar characteristics concerning non-participation. Of the main non-participation reasons for LEP students, fifty one were marked for absense and another nineteen showed as transfered out of district.  Since our enrollment records showed that these students were still enrolled at the inital part of the testing window, we counted these "transfer" students as non-participants.  In reality, these students most likely left the district prior to the official transfer date listed by the district in their enrollment report. With a new assessment and new reporting rules in place, these transfer students may not have been counted as non-participants in past years' reporting.  LEP students who are also migrant could also be affected by the new shortened testing window ending earlier in the spring which provides less opportunities for those students coming back later in the spring to test. Additionally, this was the first year that our state legislature put into century code a Parental Directive option, allowing parents to opt their students out of state testing, which several LEP parents took advantage of. 
HOM (Reading/Language Arts Participation (FS 188) – Our homeless subgroup participation was 94.4%, just short of the required 95%.  There were a total of 826 homeless students reported for the Reading Assessment.  44 students were coded as non-participants.  This is a participation rate of  94.67%.  There were two students marked as medically exempt.  Adding these two exempt testers into the total, brings our participation rate down to 94.4%, slightly below the required 95% rate. Since these students are exempt and not counted as non-participants, it would seem they should not have a negative impact on our participation rate.  
Considering the circumstances surrounding homelessness, it is often difficult for these students to even make it to school, much less test.  The highest reasons for non-participation in this group were for absenses and for transfer out of the district after the start of the initial testing window.  As with migrant students, these homeless students most likely left the district prior to the official transfer date listed by the district in their enrollment report. With a new assessment and new reporting rules in place, these transfer students may not have been counted as non-participants in past years' reporting.  There were also parents of homeless students who took advantage of the Parental Directive option, allowing them to opt their students out of state testing.</v>
      </c>
      <c r="BA379" s="50"/>
      <c r="BB379" s="50" t="s">
        <v>63</v>
      </c>
      <c r="BC379" s="50" t="s">
        <v>58</v>
      </c>
      <c r="BD379" s="50" t="s">
        <v>62</v>
      </c>
      <c r="BE379" s="50"/>
      <c r="BF379" s="50"/>
      <c r="BG379" s="50"/>
      <c r="BH379" s="50"/>
      <c r="BI379" s="50"/>
      <c r="BJ379" s="50"/>
      <c r="BK379" s="50"/>
      <c r="BL379" s="50"/>
      <c r="BM379" s="50"/>
      <c r="BN379" s="50"/>
      <c r="BO379" s="50"/>
      <c r="BP379" s="50"/>
    </row>
    <row r="380" spans="1:68" s="9" customFormat="1" ht="195">
      <c r="A380" s="13" t="s">
        <v>1462</v>
      </c>
      <c r="B380" s="14" t="s">
        <v>45</v>
      </c>
      <c r="C380" s="14" t="s">
        <v>46</v>
      </c>
      <c r="D380" s="14" t="s">
        <v>47</v>
      </c>
      <c r="E380" s="14" t="s">
        <v>1463</v>
      </c>
      <c r="F380" s="14" t="s">
        <v>1464</v>
      </c>
      <c r="G380" s="13" t="s">
        <v>104</v>
      </c>
      <c r="H380" s="14">
        <v>175</v>
      </c>
      <c r="I380" s="14">
        <v>583</v>
      </c>
      <c r="J380" s="14" t="s">
        <v>73</v>
      </c>
      <c r="K380" s="14" t="s">
        <v>107</v>
      </c>
      <c r="L380" s="14" t="s">
        <v>53</v>
      </c>
      <c r="M380" s="14" t="s">
        <v>54</v>
      </c>
      <c r="N380" s="14"/>
      <c r="O380" s="14"/>
      <c r="P380" s="14" t="s">
        <v>108</v>
      </c>
      <c r="Q380" s="14" t="s">
        <v>108</v>
      </c>
      <c r="R380" s="14" t="s">
        <v>108</v>
      </c>
      <c r="S380" s="14" t="s">
        <v>108</v>
      </c>
      <c r="T380" s="50"/>
      <c r="U380" s="50"/>
      <c r="V380" s="11"/>
      <c r="W380" s="11"/>
      <c r="X380" s="50" t="s">
        <v>208</v>
      </c>
      <c r="Y380" s="26" t="s">
        <v>1465</v>
      </c>
      <c r="Z380" s="50"/>
      <c r="AA380" s="50"/>
      <c r="AB380" s="50"/>
      <c r="AC380" s="23" t="s">
        <v>54</v>
      </c>
      <c r="AD380" s="23"/>
      <c r="AE380" s="23"/>
      <c r="AF380" s="14" t="s">
        <v>108</v>
      </c>
      <c r="AG380" s="14" t="s">
        <v>108</v>
      </c>
      <c r="AH380" s="14" t="s">
        <v>108</v>
      </c>
      <c r="AI380" s="14" t="s">
        <v>108</v>
      </c>
      <c r="AJ380" s="23" t="s">
        <v>185</v>
      </c>
      <c r="AK380" s="23" t="s">
        <v>101</v>
      </c>
      <c r="AL380" s="50"/>
      <c r="AM380" s="50" t="s">
        <v>116</v>
      </c>
      <c r="AN380" s="50" t="s">
        <v>54</v>
      </c>
      <c r="AO380" s="50"/>
      <c r="AP380" s="50"/>
      <c r="AQ380" s="50"/>
      <c r="AR380" s="50"/>
      <c r="AS380" s="50"/>
      <c r="AT380" s="50"/>
      <c r="AU380" s="50"/>
      <c r="AV380" s="50"/>
      <c r="AW380" s="50"/>
      <c r="AY380" s="50" t="str">
        <f t="shared" si="43"/>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v>
      </c>
      <c r="AZ380" s="50" t="str">
        <f t="shared" si="44"/>
        <v>The Northern Mariana Islands reviewed and compared its data with the Year to Year Change Report, and the data reported is accurate and reflects what was originally reported. The year to year changes in proficiency rate for Math Proficiency in students taking the Alternate Assessment based on alternate achievement standards and regular assessments based on grade level achievement standards without accomodation is due to a decrease in the number of students taking these assessments in grades 4, 5, and 7.</v>
      </c>
      <c r="BA380" s="50"/>
      <c r="BB380" s="50" t="s">
        <v>80</v>
      </c>
      <c r="BC380" s="50" t="s">
        <v>2153</v>
      </c>
      <c r="BD380" s="50"/>
      <c r="BE380" s="50" t="s">
        <v>112</v>
      </c>
      <c r="BF380" s="50"/>
      <c r="BG380" s="50" t="s">
        <v>69</v>
      </c>
      <c r="BH380" s="50" t="str">
        <f t="shared" ref="BH380:BH381" si="51">IF(BG380="Yes",CONCATENATE(AM380,"
ED Note: State indicated that data were correct as reported."), AM380)</f>
        <v>A year to year change of more than 50 (count difference) and 5% was identified for at least one grand total. Please review the CDQR Year to Year tab.  If data are not accurate as submitted, please resubmit.  Please resubmit SY 2017-18 data or submit a data note to explain why these data are accurate.
ED Note: State indicated that data were correct as reported.</v>
      </c>
      <c r="BI380" s="50" t="s">
        <v>2188</v>
      </c>
      <c r="BJ380" s="50"/>
      <c r="BK380" s="50"/>
      <c r="BL380" s="50"/>
      <c r="BM380" s="50"/>
      <c r="BN380" s="50"/>
      <c r="BO380" s="50"/>
      <c r="BP380" s="50"/>
    </row>
    <row r="381" spans="1:68" s="9" customFormat="1" ht="135">
      <c r="A381" s="13" t="s">
        <v>1467</v>
      </c>
      <c r="B381" s="14" t="s">
        <v>45</v>
      </c>
      <c r="C381" s="14" t="s">
        <v>46</v>
      </c>
      <c r="D381" s="14" t="s">
        <v>47</v>
      </c>
      <c r="E381" s="14" t="s">
        <v>1463</v>
      </c>
      <c r="F381" s="14" t="s">
        <v>1464</v>
      </c>
      <c r="G381" s="13" t="s">
        <v>118</v>
      </c>
      <c r="H381" s="14" t="s">
        <v>91</v>
      </c>
      <c r="I381" s="14" t="s">
        <v>92</v>
      </c>
      <c r="J381" s="14" t="s">
        <v>73</v>
      </c>
      <c r="K381" s="14" t="s">
        <v>121</v>
      </c>
      <c r="L381" s="14" t="s">
        <v>53</v>
      </c>
      <c r="M381" s="14" t="s">
        <v>54</v>
      </c>
      <c r="N381" s="14" t="s">
        <v>54</v>
      </c>
      <c r="O381" s="14"/>
      <c r="P381" s="14" t="s">
        <v>108</v>
      </c>
      <c r="Q381" s="14" t="s">
        <v>108</v>
      </c>
      <c r="R381" s="14" t="s">
        <v>108</v>
      </c>
      <c r="S381" s="14" t="s">
        <v>108</v>
      </c>
      <c r="T381" s="7"/>
      <c r="U381" s="50"/>
      <c r="V381" s="11"/>
      <c r="W381" s="11"/>
      <c r="X381" s="7" t="s">
        <v>164</v>
      </c>
      <c r="Y381" s="26" t="s">
        <v>1468</v>
      </c>
      <c r="Z381" s="50"/>
      <c r="AA381" s="50"/>
      <c r="AB381" s="50"/>
      <c r="AC381" s="23" t="s">
        <v>54</v>
      </c>
      <c r="AD381" s="23" t="s">
        <v>54</v>
      </c>
      <c r="AE381" s="23"/>
      <c r="AF381" s="14" t="s">
        <v>108</v>
      </c>
      <c r="AG381" s="14" t="s">
        <v>108</v>
      </c>
      <c r="AH381" s="14" t="s">
        <v>108</v>
      </c>
      <c r="AI381" s="14" t="s">
        <v>108</v>
      </c>
      <c r="AJ381" s="23" t="s">
        <v>185</v>
      </c>
      <c r="AK381" s="23" t="s">
        <v>101</v>
      </c>
      <c r="AL381" s="50"/>
      <c r="AM381" s="7" t="s">
        <v>166</v>
      </c>
      <c r="AN381" s="50" t="s">
        <v>54</v>
      </c>
      <c r="AO381" s="50"/>
      <c r="AP381" s="50"/>
      <c r="AQ381" s="50"/>
      <c r="AR381" s="50"/>
      <c r="AS381" s="50"/>
      <c r="AT381" s="50"/>
      <c r="AU381" s="50"/>
      <c r="AV381" s="50"/>
      <c r="AW381" s="50"/>
      <c r="AY381" s="50" t="str">
        <f t="shared" si="43"/>
        <v>A year to year participation rate change of more than 4% was identified for at least one subgroup, assessment type, or grade. Please review the CDQR Year to Year tab. Please resubmit SY 2017-18 data or submit a data note to explain why these data are accurate.</v>
      </c>
      <c r="AZ381" s="50" t="str">
        <f t="shared" si="44"/>
        <v>The Northern Mariana Islands reviewed and compared its data with the Year to Year Change Report, and the data reported is accurate and reflects what was originally reported. The participation rate change of more than 4 % is due to an increase in the number of students you participated and received a valid score in SY 17-18 compared to SY 16-17.</v>
      </c>
      <c r="BA381" s="50"/>
      <c r="BB381" s="50" t="s">
        <v>80</v>
      </c>
      <c r="BC381" s="50" t="s">
        <v>2153</v>
      </c>
      <c r="BD381" s="50"/>
      <c r="BE381" s="50" t="s">
        <v>112</v>
      </c>
      <c r="BF381" s="50"/>
      <c r="BG381" s="50" t="s">
        <v>69</v>
      </c>
      <c r="BH381" s="50" t="str">
        <f t="shared" si="51"/>
        <v>A year to year participation rate change of more than 4% was identified for at least one subgroup, assessment type, or grade. Please review the CDQR Year to Year tab. Please resubmit SY 2017-18 data or submit a data note to explain why these data are accurate.
ED Note: State indicated that data were correct as reported.</v>
      </c>
      <c r="BI381" s="50" t="s">
        <v>2189</v>
      </c>
      <c r="BJ381" s="50"/>
      <c r="BK381" s="50"/>
      <c r="BL381" s="50"/>
      <c r="BM381" s="50"/>
      <c r="BN381" s="50"/>
      <c r="BO381" s="50"/>
      <c r="BP381" s="50"/>
    </row>
    <row r="382" spans="1:68" s="9" customFormat="1" ht="165" hidden="1">
      <c r="A382" s="13" t="s">
        <v>1470</v>
      </c>
      <c r="B382" s="14" t="s">
        <v>45</v>
      </c>
      <c r="C382" s="14" t="s">
        <v>46</v>
      </c>
      <c r="D382" s="14" t="s">
        <v>47</v>
      </c>
      <c r="E382" s="14" t="s">
        <v>1463</v>
      </c>
      <c r="F382" s="14" t="s">
        <v>1464</v>
      </c>
      <c r="G382" s="13" t="s">
        <v>179</v>
      </c>
      <c r="H382" s="14">
        <v>185</v>
      </c>
      <c r="I382" s="14">
        <v>588</v>
      </c>
      <c r="J382" s="14" t="s">
        <v>73</v>
      </c>
      <c r="K382" s="14" t="s">
        <v>180</v>
      </c>
      <c r="L382" s="14" t="s">
        <v>53</v>
      </c>
      <c r="M382" s="14" t="s">
        <v>54</v>
      </c>
      <c r="N382" s="14"/>
      <c r="O382" s="14"/>
      <c r="P382" s="14" t="s">
        <v>216</v>
      </c>
      <c r="Q382" s="14" t="s">
        <v>56</v>
      </c>
      <c r="R382" s="14" t="s">
        <v>68</v>
      </c>
      <c r="S382" s="14" t="s">
        <v>58</v>
      </c>
      <c r="T382" s="50"/>
      <c r="U382" s="50"/>
      <c r="V382" s="11"/>
      <c r="W382" s="11"/>
      <c r="X382" s="50" t="s">
        <v>1471</v>
      </c>
      <c r="Y382" s="26" t="s">
        <v>1472</v>
      </c>
      <c r="Z382" s="50"/>
      <c r="AA382" s="50"/>
      <c r="AB382" s="50"/>
      <c r="AC382" s="23"/>
      <c r="AD382" s="23"/>
      <c r="AE382" s="23"/>
      <c r="AF382" s="23"/>
      <c r="AG382" s="23"/>
      <c r="AH382" s="23"/>
      <c r="AI382" s="23"/>
      <c r="AJ382" s="23" t="s">
        <v>61</v>
      </c>
      <c r="AK382" s="23" t="s">
        <v>62</v>
      </c>
      <c r="AL382" s="14" t="s">
        <v>53</v>
      </c>
      <c r="AM382" s="50"/>
      <c r="AN382" s="50" t="s">
        <v>2145</v>
      </c>
      <c r="AO382" s="50"/>
      <c r="AP382" s="50"/>
      <c r="AQ382" s="50"/>
      <c r="AR382" s="50"/>
      <c r="AS382" s="50"/>
      <c r="AT382" s="50"/>
      <c r="AU382" s="50"/>
      <c r="AV382" s="50"/>
      <c r="AW382" s="50"/>
      <c r="AY382" s="50">
        <f t="shared" si="43"/>
        <v>0</v>
      </c>
      <c r="AZ382" s="50" t="str">
        <f t="shared" si="44"/>
        <v>The Northern Mariana Islands reviewed and compared its data with the Year to Year Change Report, and the data reported is accurate and reflects what was originally reported. The decrease in the number of students with IEP’s who took the Math assessment and received a valid score in SY 17-18 compared to SY 16-17 was due to the number of students who were reported being absent and did not take the math assessment in SY 17-18.</v>
      </c>
      <c r="BA382" s="50"/>
      <c r="BB382" s="50" t="s">
        <v>63</v>
      </c>
      <c r="BC382" s="50" t="s">
        <v>58</v>
      </c>
      <c r="BD382" s="50" t="s">
        <v>62</v>
      </c>
      <c r="BE382" s="50"/>
      <c r="BF382" s="50"/>
      <c r="BG382" s="50" t="s">
        <v>69</v>
      </c>
      <c r="BH382" s="50"/>
      <c r="BI382" s="50"/>
      <c r="BJ382" s="50"/>
      <c r="BK382" s="50"/>
      <c r="BL382" s="50"/>
      <c r="BM382" s="50"/>
      <c r="BN382" s="50"/>
      <c r="BO382" s="50"/>
      <c r="BP382" s="50"/>
    </row>
    <row r="383" spans="1:68" s="9" customFormat="1" ht="165" hidden="1">
      <c r="A383" s="13" t="s">
        <v>1473</v>
      </c>
      <c r="B383" s="14" t="s">
        <v>45</v>
      </c>
      <c r="C383" s="14" t="s">
        <v>46</v>
      </c>
      <c r="D383" s="14" t="s">
        <v>47</v>
      </c>
      <c r="E383" s="14" t="s">
        <v>1463</v>
      </c>
      <c r="F383" s="14" t="s">
        <v>1464</v>
      </c>
      <c r="G383" s="13" t="s">
        <v>179</v>
      </c>
      <c r="H383" s="14">
        <v>188</v>
      </c>
      <c r="I383" s="14">
        <v>589</v>
      </c>
      <c r="J383" s="14" t="s">
        <v>73</v>
      </c>
      <c r="K383" s="14" t="s">
        <v>180</v>
      </c>
      <c r="L383" s="14" t="s">
        <v>53</v>
      </c>
      <c r="M383" s="14"/>
      <c r="N383" s="14" t="s">
        <v>54</v>
      </c>
      <c r="O383" s="14"/>
      <c r="P383" s="14" t="s">
        <v>216</v>
      </c>
      <c r="Q383" s="14" t="s">
        <v>56</v>
      </c>
      <c r="R383" s="14" t="s">
        <v>68</v>
      </c>
      <c r="S383" s="14" t="s">
        <v>58</v>
      </c>
      <c r="T383" s="50"/>
      <c r="U383" s="50"/>
      <c r="V383" s="11"/>
      <c r="W383" s="11"/>
      <c r="X383" s="50" t="s">
        <v>1474</v>
      </c>
      <c r="Y383" s="26" t="s">
        <v>1475</v>
      </c>
      <c r="Z383" s="50"/>
      <c r="AA383" s="50"/>
      <c r="AB383" s="50"/>
      <c r="AC383" s="23"/>
      <c r="AD383" s="23"/>
      <c r="AE383" s="23"/>
      <c r="AF383" s="23"/>
      <c r="AG383" s="23"/>
      <c r="AH383" s="23"/>
      <c r="AI383" s="23"/>
      <c r="AJ383" s="23" t="s">
        <v>61</v>
      </c>
      <c r="AK383" s="23" t="s">
        <v>62</v>
      </c>
      <c r="AL383" s="14" t="s">
        <v>53</v>
      </c>
      <c r="AM383" s="50"/>
      <c r="AN383" s="50" t="s">
        <v>2145</v>
      </c>
      <c r="AO383" s="50"/>
      <c r="AP383" s="50"/>
      <c r="AQ383" s="50"/>
      <c r="AR383" s="50"/>
      <c r="AS383" s="50"/>
      <c r="AT383" s="50"/>
      <c r="AU383" s="50"/>
      <c r="AV383" s="50"/>
      <c r="AW383" s="50"/>
      <c r="AY383" s="50">
        <f t="shared" si="43"/>
        <v>0</v>
      </c>
      <c r="AZ383" s="50" t="str">
        <f t="shared" si="44"/>
        <v>The Northern Mariana Islands reviewed and compared its data with the Year to Year Change Report, and the data reported is accurate and reflects what was originally reported. The decrease in the number of students with IEP’s who took the Reading assessment and received a valid score in SY 17-18 compared to SY 16-17 was due to the number of students who were reported being absent and did not take the math assessment in SY 17-18.</v>
      </c>
      <c r="BA383" s="50"/>
      <c r="BB383" s="50" t="s">
        <v>63</v>
      </c>
      <c r="BC383" s="50" t="s">
        <v>58</v>
      </c>
      <c r="BD383" s="50" t="s">
        <v>62</v>
      </c>
      <c r="BE383" s="50"/>
      <c r="BF383" s="50"/>
      <c r="BG383" s="50" t="s">
        <v>69</v>
      </c>
      <c r="BH383" s="50"/>
      <c r="BI383" s="50"/>
      <c r="BJ383" s="50"/>
      <c r="BK383" s="50"/>
      <c r="BL383" s="50"/>
      <c r="BM383" s="50"/>
      <c r="BN383" s="50"/>
      <c r="BO383" s="50"/>
      <c r="BP383" s="50"/>
    </row>
    <row r="384" spans="1:68" s="9" customFormat="1" ht="409.5">
      <c r="A384" s="13" t="s">
        <v>1476</v>
      </c>
      <c r="B384" s="14" t="s">
        <v>45</v>
      </c>
      <c r="C384" s="14" t="s">
        <v>46</v>
      </c>
      <c r="D384" s="14" t="s">
        <v>47</v>
      </c>
      <c r="E384" s="14" t="s">
        <v>1477</v>
      </c>
      <c r="F384" s="14" t="s">
        <v>1478</v>
      </c>
      <c r="G384" s="13" t="s">
        <v>439</v>
      </c>
      <c r="H384" s="14" t="s">
        <v>96</v>
      </c>
      <c r="I384" s="14" t="s">
        <v>97</v>
      </c>
      <c r="J384" s="14" t="s">
        <v>440</v>
      </c>
      <c r="K384" s="14" t="s">
        <v>153</v>
      </c>
      <c r="L384" s="14" t="s">
        <v>53</v>
      </c>
      <c r="M384" s="14" t="s">
        <v>54</v>
      </c>
      <c r="N384" s="14" t="s">
        <v>54</v>
      </c>
      <c r="O384" s="14" t="s">
        <v>54</v>
      </c>
      <c r="P384" s="14" t="s">
        <v>281</v>
      </c>
      <c r="Q384" s="14" t="s">
        <v>56</v>
      </c>
      <c r="R384" s="14" t="s">
        <v>68</v>
      </c>
      <c r="S384" s="14" t="s">
        <v>58</v>
      </c>
      <c r="T384" s="50"/>
      <c r="U384" s="50"/>
      <c r="V384" s="50"/>
      <c r="W384" s="50"/>
      <c r="X384" s="50" t="s">
        <v>1479</v>
      </c>
      <c r="Y384" s="26" t="s">
        <v>1480</v>
      </c>
      <c r="Z384" s="50"/>
      <c r="AA384" s="50"/>
      <c r="AB384" s="50"/>
      <c r="AC384" s="14" t="s">
        <v>54</v>
      </c>
      <c r="AD384" s="14" t="s">
        <v>54</v>
      </c>
      <c r="AE384" s="14" t="s">
        <v>54</v>
      </c>
      <c r="AF384" s="14" t="s">
        <v>281</v>
      </c>
      <c r="AG384" s="14" t="s">
        <v>56</v>
      </c>
      <c r="AH384" s="14" t="s">
        <v>68</v>
      </c>
      <c r="AI384" s="23"/>
      <c r="AJ384" s="23" t="s">
        <v>185</v>
      </c>
      <c r="AK384" s="23" t="s">
        <v>101</v>
      </c>
      <c r="AL384" s="50"/>
      <c r="AM384" s="50" t="s">
        <v>1479</v>
      </c>
      <c r="AN384" s="50"/>
      <c r="AO384" s="50"/>
      <c r="AP384" s="50"/>
      <c r="AQ384" s="50"/>
      <c r="AR384" s="50"/>
      <c r="AS384" s="50"/>
      <c r="AT384" s="50"/>
      <c r="AU384" s="50"/>
      <c r="AV384" s="50"/>
      <c r="AW384" s="50"/>
      <c r="AY384" s="50" t="str">
        <f t="shared" si="43"/>
        <v>Achievement and Participation SEA to SCH comparison: The SEA FS 175/178/179/185/188/189 GRAND TOTAL number of students in the FCS subgroup who took an assessment and received a valid score is different by more than 10% and 200 students from the sum of the SCH level counts of students who took an assessment and received a valid score. 
Similar discrepancies exist in the other grade/assessment type combinations. Please revise data and resubmit or explain in a data note why these data are accurate.</v>
      </c>
      <c r="AZ384" s="50" t="str">
        <f t="shared" si="44"/>
        <v xml:space="preserve">Similar to military-affiliated students, students in foster care may be more mobile than other groups of students.  In such scenarios, a student may not spend the majority of his/her time in one particular school, or even school district.  Rather than assigning students to "Accountable" schools and LEAs for participation and proficiency purposes, they are more accurately reported with "Participation" schools and LEAs. The Participation IRN follows the same logic as the Accountable IRN, in that students who are not reported with a "Participation SCH" or "Participation LEA" are rolled up to the SEA level for participation and proficiency calculations, and are reported as such. This policy of "rolling up" students who do not meet Full Academic Year criteria in a single LEA is not based on any demographic attribute, so the higher state-level totals occur across all grade levels, racial/ethnic statuses, assessment types, etc. The Ohio Department of Education follows all published file specifications for reporting of data, including Full Academic Year considerations, so students are indeed reported at the LEA and SCH levels regardless of Full Academic Year considerations.  ED will note that this scenario occurs in Ohio on a yearly basis, lending credibility to the fact that it is a normal and expected data observation. </v>
      </c>
      <c r="BA384" s="50"/>
      <c r="BB384" s="50" t="s">
        <v>80</v>
      </c>
      <c r="BC384" s="50"/>
      <c r="BD384" s="50"/>
      <c r="BE384" s="50"/>
      <c r="BF384" s="50"/>
      <c r="BG384" s="50" t="s">
        <v>58</v>
      </c>
      <c r="BH384" s="50" t="str">
        <f t="shared" ref="BH384:BH386" si="52">IF(BG384="Yes",CONCATENATE(AM384,"
ED Note: State indicated that data were correct as reported."), AM384)</f>
        <v>Achievement and Participation SEA to SCH comparison: The SEA FS 175/178/179/185/188/189 GRAND TOTAL number of students in the FCS subgroup who took an assessment and received a valid score is different by more than 10% and 200 students from the sum of the SCH level counts of students who took an assessment and received a valid score. 
Similar discrepancies exist in the other grade/assessment type combinations. Please revise data and resubmit or explain in a data note why these data are accurate.</v>
      </c>
      <c r="BI384" s="50" t="s">
        <v>1480</v>
      </c>
      <c r="BJ384" s="50"/>
      <c r="BK384" s="50"/>
      <c r="BL384" s="50"/>
      <c r="BM384" s="50"/>
      <c r="BN384" s="50"/>
      <c r="BO384" s="50"/>
      <c r="BP384" s="50"/>
    </row>
    <row r="385" spans="1:68" s="9" customFormat="1" ht="409.5">
      <c r="A385" s="13" t="s">
        <v>1482</v>
      </c>
      <c r="B385" s="14" t="s">
        <v>45</v>
      </c>
      <c r="C385" s="14" t="s">
        <v>46</v>
      </c>
      <c r="D385" s="14" t="s">
        <v>47</v>
      </c>
      <c r="E385" s="14" t="s">
        <v>1477</v>
      </c>
      <c r="F385" s="14" t="s">
        <v>1478</v>
      </c>
      <c r="G385" s="13" t="s">
        <v>439</v>
      </c>
      <c r="H385" s="14" t="s">
        <v>1483</v>
      </c>
      <c r="I385" s="14" t="s">
        <v>1484</v>
      </c>
      <c r="J385" s="14" t="s">
        <v>440</v>
      </c>
      <c r="K385" s="14" t="s">
        <v>153</v>
      </c>
      <c r="L385" s="14" t="s">
        <v>53</v>
      </c>
      <c r="M385" s="14"/>
      <c r="N385" s="14" t="s">
        <v>54</v>
      </c>
      <c r="O385" s="14" t="s">
        <v>54</v>
      </c>
      <c r="P385" s="14" t="s">
        <v>503</v>
      </c>
      <c r="Q385" s="14" t="s">
        <v>56</v>
      </c>
      <c r="R385" s="14" t="s">
        <v>450</v>
      </c>
      <c r="S385" s="14" t="s">
        <v>58</v>
      </c>
      <c r="T385" s="50"/>
      <c r="U385" s="50"/>
      <c r="V385" s="11"/>
      <c r="W385" s="11"/>
      <c r="X385" s="50" t="s">
        <v>1485</v>
      </c>
      <c r="Y385" s="26" t="s">
        <v>1486</v>
      </c>
      <c r="Z385" s="50"/>
      <c r="AA385" s="50"/>
      <c r="AB385" s="50"/>
      <c r="AC385" s="14"/>
      <c r="AD385" s="14" t="s">
        <v>54</v>
      </c>
      <c r="AE385" s="14" t="s">
        <v>54</v>
      </c>
      <c r="AF385" s="14" t="s">
        <v>503</v>
      </c>
      <c r="AG385" s="14" t="s">
        <v>56</v>
      </c>
      <c r="AH385" s="14" t="s">
        <v>672</v>
      </c>
      <c r="AI385" s="23"/>
      <c r="AJ385" s="23" t="s">
        <v>185</v>
      </c>
      <c r="AK385" s="23" t="s">
        <v>101</v>
      </c>
      <c r="AL385" s="50"/>
      <c r="AM385" s="50" t="s">
        <v>1485</v>
      </c>
      <c r="AN385" s="50"/>
      <c r="AO385" s="50"/>
      <c r="AP385" s="50"/>
      <c r="AQ385" s="50"/>
      <c r="AR385" s="50"/>
      <c r="AS385" s="50"/>
      <c r="AT385" s="50"/>
      <c r="AU385" s="50"/>
      <c r="AV385" s="50"/>
      <c r="AW385" s="50"/>
      <c r="AY385" s="50" t="str">
        <f t="shared" si="43"/>
        <v>Achievement SEA to SCH comparison: The SEA FS 178/179/188/189 number of students in the MILCNCTD subgroup who took a(n) ALL, REGASSWOACC assessment and received a valid score is different from the sum of the SCH level count of students who took an assessment and received a valid score. For FS178, the difference is 1216 students, or 29%. For FS179, the difference is 241 students, or 17%. Similar discrepancies exist for in FS188 and FS189. Please revise data and resubmit or explain in a data note why these data are accurate.</v>
      </c>
      <c r="AZ385" s="50" t="str">
        <f t="shared" si="44"/>
        <v>Similar to students in foster care, military-affiliated students may be more mobile than other groups of students.  In such scenarios, a student may not spend the majority of his/her time in one particular school, or even school district.  Rather than assigning students to "Accountable" schools and LEAs for participation and proficiency purposes, they are more accurately reported with "Participation" schools and LEAs. The Participation IRN follows the same logic as the Accountable IRN, in that students who are not reported with a "Participation SCH" or "Participation LEA" are rolled up to the SEA level for participation and proficiency calculations, and are reported as such. This policy of "rolling up" students who do not meet Full Academic Year criteria in a single LEA is not based on any demographic attribute, so the higher state-level totals occur across all grade levels, racial/ethnic statuses, assessment types, etc. The Ohio Department of Education follows all published file specifications for reporting of data, including Full Academic Year considerations, so students are indeed reported at the LEA and SCH levels regardless of Full Academic Year considerations.  ED will note that this scenario occurs in Ohio on a yearly basis, lending credibility to the fact that it is a normal and expected data observation.</v>
      </c>
      <c r="BA385" s="50"/>
      <c r="BB385" s="50" t="s">
        <v>80</v>
      </c>
      <c r="BC385" s="50"/>
      <c r="BD385" s="50"/>
      <c r="BE385" s="50"/>
      <c r="BF385" s="50"/>
      <c r="BG385" s="50" t="s">
        <v>58</v>
      </c>
      <c r="BH385" s="50" t="str">
        <f t="shared" si="52"/>
        <v>Achievement SEA to SCH comparison: The SEA FS 178/179/188/189 number of students in the MILCNCTD subgroup who took a(n) ALL, REGASSWOACC assessment and received a valid score is different from the sum of the SCH level count of students who took an assessment and received a valid score. For FS178, the difference is 1216 students, or 29%. For FS179, the difference is 241 students, or 17%. Similar discrepancies exist for in FS188 and FS189. Please revise data and resubmit or explain in a data note why these data are accurate.</v>
      </c>
      <c r="BI385" s="50" t="s">
        <v>1486</v>
      </c>
      <c r="BJ385" s="50"/>
      <c r="BK385" s="50"/>
      <c r="BL385" s="50"/>
      <c r="BM385" s="50"/>
      <c r="BN385" s="50"/>
      <c r="BO385" s="50"/>
      <c r="BP385" s="50"/>
    </row>
    <row r="386" spans="1:68" s="9" customFormat="1" ht="255">
      <c r="A386" s="13" t="s">
        <v>1488</v>
      </c>
      <c r="B386" s="14" t="s">
        <v>45</v>
      </c>
      <c r="C386" s="14" t="s">
        <v>46</v>
      </c>
      <c r="D386" s="14" t="s">
        <v>47</v>
      </c>
      <c r="E386" s="14" t="s">
        <v>1477</v>
      </c>
      <c r="F386" s="14" t="s">
        <v>1478</v>
      </c>
      <c r="G386" s="13" t="s">
        <v>104</v>
      </c>
      <c r="H386" s="14" t="s">
        <v>157</v>
      </c>
      <c r="I386" s="14" t="s">
        <v>158</v>
      </c>
      <c r="J386" s="14" t="s">
        <v>73</v>
      </c>
      <c r="K386" s="14" t="s">
        <v>107</v>
      </c>
      <c r="L386" s="14" t="s">
        <v>53</v>
      </c>
      <c r="M386" s="14" t="s">
        <v>54</v>
      </c>
      <c r="N386" s="14" t="s">
        <v>54</v>
      </c>
      <c r="O386" s="14" t="s">
        <v>54</v>
      </c>
      <c r="P386" s="14" t="s">
        <v>108</v>
      </c>
      <c r="Q386" s="14" t="s">
        <v>108</v>
      </c>
      <c r="R386" s="14" t="s">
        <v>108</v>
      </c>
      <c r="S386" s="14" t="s">
        <v>108</v>
      </c>
      <c r="T386" s="50"/>
      <c r="U386" s="50"/>
      <c r="V386" s="11"/>
      <c r="W386" s="11"/>
      <c r="X386" s="50" t="s">
        <v>109</v>
      </c>
      <c r="Y386" s="26" t="s">
        <v>1489</v>
      </c>
      <c r="Z386" s="50"/>
      <c r="AA386" s="50"/>
      <c r="AB386" s="50"/>
      <c r="AC386" s="23" t="s">
        <v>54</v>
      </c>
      <c r="AD386" s="23" t="s">
        <v>54</v>
      </c>
      <c r="AE386" s="23" t="s">
        <v>54</v>
      </c>
      <c r="AF386" s="14" t="s">
        <v>108</v>
      </c>
      <c r="AG386" s="14" t="s">
        <v>108</v>
      </c>
      <c r="AH386" s="14" t="s">
        <v>108</v>
      </c>
      <c r="AI386" s="14" t="s">
        <v>108</v>
      </c>
      <c r="AJ386" s="23" t="s">
        <v>185</v>
      </c>
      <c r="AK386" s="23" t="s">
        <v>101</v>
      </c>
      <c r="AL386" s="50"/>
      <c r="AM386" s="50" t="s">
        <v>111</v>
      </c>
      <c r="AN386" s="50" t="s">
        <v>54</v>
      </c>
      <c r="AO386" s="50"/>
      <c r="AP386" s="50"/>
      <c r="AQ386" s="50"/>
      <c r="AR386" s="50"/>
      <c r="AS386" s="50"/>
      <c r="AT386" s="50"/>
      <c r="AU386" s="50"/>
      <c r="AV386" s="50"/>
      <c r="AW386" s="50"/>
      <c r="AY386" s="50" t="str">
        <f t="shared" si="43"/>
        <v>A year to year change of more than 200 (count difference) and 10% was identified for at least one subgroup, assessment type, or grade. Please review the CDQR Year to Year tab. Please resubmit SY 2017-18 data or submit a data note to explain why these data are accurate.</v>
      </c>
      <c r="AZ386" s="50" t="str">
        <f t="shared" si="44"/>
        <v xml:space="preserve">In the State of Ohio, significant fluctuation in grade level and/or student subgroup is not uncommon year-to-year.  For example, between SY 17 and SY 18, Ohio observed changes of at least 1,000 students in nine grade levels.  Additionally, every race saw an increase or decrease of at least 1,000 students - most well over that amount.  Between SY 18 and current enrollment figures, Ohio has observed changes of at least 2,000 students in eight grade levels.  Two of these grade levels saw changes in student enrollment of over 3,000.  Ohio also requests that ED verify and provide the methods used to calculate student enrollment from FS185, FS188, and FS189.  There appear to be inconsistencies in the categories being used.   </v>
      </c>
      <c r="BA386" s="50"/>
      <c r="BB386" s="50" t="s">
        <v>80</v>
      </c>
      <c r="BC386" s="50"/>
      <c r="BD386" s="50"/>
      <c r="BE386" s="50" t="s">
        <v>112</v>
      </c>
      <c r="BF386" s="50"/>
      <c r="BG386" s="50" t="s">
        <v>58</v>
      </c>
      <c r="BH386" s="50" t="str">
        <f t="shared" si="52"/>
        <v>A year to year change of more than 200 (count difference) and 10% was identified for at least one subgroup, assessment type, or grade. Please review the CDQR Year to Year tab. Please resubmit SY 2017-18 data or submit a data note to explain why these data are accurate.</v>
      </c>
      <c r="BI386" s="50" t="s">
        <v>1490</v>
      </c>
      <c r="BJ386" s="50"/>
      <c r="BK386" s="50"/>
      <c r="BL386" s="50"/>
      <c r="BM386" s="50"/>
      <c r="BN386" s="50"/>
      <c r="BO386" s="50"/>
      <c r="BP386" s="50"/>
    </row>
    <row r="387" spans="1:68" s="9" customFormat="1" ht="405" hidden="1">
      <c r="A387" s="13" t="s">
        <v>1491</v>
      </c>
      <c r="B387" s="14" t="s">
        <v>45</v>
      </c>
      <c r="C387" s="14" t="s">
        <v>46</v>
      </c>
      <c r="D387" s="14" t="s">
        <v>47</v>
      </c>
      <c r="E387" s="14" t="s">
        <v>1477</v>
      </c>
      <c r="F387" s="14" t="s">
        <v>1478</v>
      </c>
      <c r="G387" s="14" t="s">
        <v>172</v>
      </c>
      <c r="H387" s="14" t="s">
        <v>91</v>
      </c>
      <c r="I387" s="14" t="s">
        <v>92</v>
      </c>
      <c r="J387" s="14" t="s">
        <v>73</v>
      </c>
      <c r="K387" s="14" t="s">
        <v>173</v>
      </c>
      <c r="L387" s="14" t="s">
        <v>53</v>
      </c>
      <c r="M387" s="14" t="s">
        <v>54</v>
      </c>
      <c r="N387" s="14" t="s">
        <v>54</v>
      </c>
      <c r="O387" s="14"/>
      <c r="P387" s="14" t="s">
        <v>1492</v>
      </c>
      <c r="Q387" s="14" t="s">
        <v>76</v>
      </c>
      <c r="R387" s="14" t="s">
        <v>133</v>
      </c>
      <c r="S387" s="14" t="s">
        <v>58</v>
      </c>
      <c r="T387" s="50"/>
      <c r="U387" s="50"/>
      <c r="V387" s="11"/>
      <c r="W387" s="11"/>
      <c r="X387" s="50" t="s">
        <v>1493</v>
      </c>
      <c r="Y387" s="26" t="s">
        <v>1494</v>
      </c>
      <c r="Z387" s="50"/>
      <c r="AA387" s="50"/>
      <c r="AB387" s="50"/>
      <c r="AC387" s="23"/>
      <c r="AD387" s="23"/>
      <c r="AE387" s="23"/>
      <c r="AF387" s="23"/>
      <c r="AG387" s="23"/>
      <c r="AH387" s="23"/>
      <c r="AI387" s="23"/>
      <c r="AJ387" s="23" t="s">
        <v>61</v>
      </c>
      <c r="AK387" s="23" t="s">
        <v>62</v>
      </c>
      <c r="AL387" s="14" t="s">
        <v>53</v>
      </c>
      <c r="AM387" s="50"/>
      <c r="AN387" s="50" t="s">
        <v>2145</v>
      </c>
      <c r="AO387" s="50"/>
      <c r="AP387" s="49"/>
      <c r="AQ387" s="49"/>
      <c r="AR387" s="49"/>
      <c r="AS387" s="49"/>
      <c r="AT387" s="49"/>
      <c r="AU387" s="49"/>
      <c r="AV387" s="49"/>
      <c r="AW387" s="49"/>
      <c r="AY387" s="50">
        <f t="shared" si="43"/>
        <v>0</v>
      </c>
      <c r="AZ387" s="50" t="str">
        <f t="shared" si="44"/>
        <v>Data have been verified as accurate.  Multiple possibilities exist for this observation, and Ohio notes that differences in reported enrollment exist between all files - FS185, FS188, and FS189. The differences in numbers of students tested across subjects in High School Mathematics, Reading/Language Arts, and Science are attributable to the operation of Ohio's End of Course Exams.  Due to the fact that these tests are not required to be taken when a student is at a particular grade level, not every student will take an exam in every subject area in any given year  There are also more assessments in Mathematics than RLA or SCI, further reducing the possibility that the number of students taking each subject will match.  Differences in the specific student subgroups may occur due to the fact that assessments are administered in different windows, and these students may exhibit greater mobility, leading to movement out of the state prior to a particular window. Ohio also requests that ED verify and provide the methods used to calculate student enrollment from FS185, FS188, and FS189.  There appear to be inconsistencies in the categories being used.</v>
      </c>
      <c r="BA387" s="50"/>
      <c r="BB387" s="50" t="s">
        <v>63</v>
      </c>
      <c r="BC387" s="50" t="s">
        <v>58</v>
      </c>
      <c r="BD387" s="50" t="s">
        <v>62</v>
      </c>
      <c r="BE387" s="50"/>
      <c r="BF387" s="50"/>
      <c r="BG387" s="50" t="s">
        <v>69</v>
      </c>
      <c r="BH387" s="50"/>
      <c r="BI387" s="50"/>
      <c r="BJ387" s="50"/>
      <c r="BK387" s="50"/>
      <c r="BL387" s="50"/>
      <c r="BM387" s="50"/>
      <c r="BN387" s="50"/>
      <c r="BO387" s="50"/>
      <c r="BP387" s="50"/>
    </row>
    <row r="388" spans="1:68" s="9" customFormat="1" ht="285" hidden="1">
      <c r="A388" s="13" t="s">
        <v>1495</v>
      </c>
      <c r="B388" s="14" t="s">
        <v>45</v>
      </c>
      <c r="C388" s="14" t="s">
        <v>46</v>
      </c>
      <c r="D388" s="14" t="s">
        <v>47</v>
      </c>
      <c r="E388" s="14" t="s">
        <v>1477</v>
      </c>
      <c r="F388" s="14" t="s">
        <v>1478</v>
      </c>
      <c r="G388" s="14" t="s">
        <v>172</v>
      </c>
      <c r="H388" s="14" t="s">
        <v>91</v>
      </c>
      <c r="I388" s="14" t="s">
        <v>92</v>
      </c>
      <c r="J388" s="14" t="s">
        <v>73</v>
      </c>
      <c r="K388" s="14" t="s">
        <v>173</v>
      </c>
      <c r="L388" s="14" t="s">
        <v>53</v>
      </c>
      <c r="M388" s="14" t="s">
        <v>54</v>
      </c>
      <c r="N388" s="14" t="s">
        <v>54</v>
      </c>
      <c r="O388" s="14"/>
      <c r="P388" s="14" t="s">
        <v>503</v>
      </c>
      <c r="Q388" s="14" t="s">
        <v>174</v>
      </c>
      <c r="R388" s="14" t="s">
        <v>133</v>
      </c>
      <c r="S388" s="14" t="s">
        <v>58</v>
      </c>
      <c r="T388" s="50"/>
      <c r="U388" s="50"/>
      <c r="V388" s="11"/>
      <c r="W388" s="11"/>
      <c r="X388" s="50" t="s">
        <v>1496</v>
      </c>
      <c r="Y388" s="26" t="s">
        <v>1497</v>
      </c>
      <c r="Z388" s="50"/>
      <c r="AA388" s="50"/>
      <c r="AB388" s="50"/>
      <c r="AC388" s="23"/>
      <c r="AD388" s="23"/>
      <c r="AE388" s="23"/>
      <c r="AF388" s="23"/>
      <c r="AG388" s="23"/>
      <c r="AH388" s="23"/>
      <c r="AI388" s="23"/>
      <c r="AJ388" s="23" t="s">
        <v>61</v>
      </c>
      <c r="AK388" s="23" t="s">
        <v>62</v>
      </c>
      <c r="AL388" s="14" t="s">
        <v>53</v>
      </c>
      <c r="AM388" s="50"/>
      <c r="AN388" s="50" t="s">
        <v>2145</v>
      </c>
      <c r="AO388" s="50"/>
      <c r="AP388" s="50"/>
      <c r="AQ388" s="50"/>
      <c r="AR388" s="50"/>
      <c r="AS388" s="50"/>
      <c r="AT388" s="50"/>
      <c r="AU388" s="50"/>
      <c r="AV388" s="50"/>
      <c r="AW388" s="50"/>
      <c r="AY388" s="50">
        <f t="shared" ref="AY388:AY451" si="53">AM388</f>
        <v>0</v>
      </c>
      <c r="AZ388" s="50" t="str">
        <f t="shared" ref="AZ388:AZ451" si="54">Y388</f>
        <v>Data have been verified as accurate.  The most likely explanation for this observed difference is the fact that military students tend to be highly mobile, and the fact that Ohio's State Tests are administered during different windows.  This could lead to a student moving out of the state prior to sitting for both assessments.  Additionally, particularly in grade 3, there are multiple administrations of the RLA, reducing the likelihood that a student would not participate in this assessment.  This plays out across 3rd grade as a whole, with approximately 5,000 more students being tested in ELA (RLA) than Math.  Ohio also requests that ED verify and provide the methods used to calculate student enrollment from FS185, FS188, and FS189.  There appear to be inconsistencies in the categories being used.</v>
      </c>
      <c r="BA388" s="50"/>
      <c r="BB388" s="50" t="s">
        <v>63</v>
      </c>
      <c r="BC388" s="50" t="s">
        <v>58</v>
      </c>
      <c r="BD388" s="50" t="s">
        <v>62</v>
      </c>
      <c r="BE388" s="50"/>
      <c r="BF388" s="50"/>
      <c r="BG388" s="50" t="s">
        <v>69</v>
      </c>
      <c r="BH388" s="50"/>
      <c r="BI388" s="50"/>
      <c r="BJ388" s="50"/>
      <c r="BK388" s="50"/>
      <c r="BL388" s="50"/>
      <c r="BM388" s="50"/>
      <c r="BN388" s="50"/>
      <c r="BO388" s="50"/>
      <c r="BP388" s="50"/>
    </row>
    <row r="389" spans="1:68" s="9" customFormat="1" ht="195">
      <c r="A389" s="13" t="s">
        <v>1498</v>
      </c>
      <c r="B389" s="14" t="s">
        <v>45</v>
      </c>
      <c r="C389" s="14" t="s">
        <v>46</v>
      </c>
      <c r="D389" s="14" t="s">
        <v>47</v>
      </c>
      <c r="E389" s="14" t="s">
        <v>1477</v>
      </c>
      <c r="F389" s="14" t="s">
        <v>1478</v>
      </c>
      <c r="G389" s="17" t="s">
        <v>136</v>
      </c>
      <c r="H389" s="18">
        <v>185</v>
      </c>
      <c r="I389" s="14">
        <v>588</v>
      </c>
      <c r="J389" s="14" t="s">
        <v>73</v>
      </c>
      <c r="K389" s="14" t="s">
        <v>137</v>
      </c>
      <c r="L389" s="14" t="s">
        <v>53</v>
      </c>
      <c r="M389" s="14" t="s">
        <v>54</v>
      </c>
      <c r="N389" s="14"/>
      <c r="O389" s="14"/>
      <c r="P389" s="14" t="s">
        <v>55</v>
      </c>
      <c r="Q389" s="14" t="s">
        <v>56</v>
      </c>
      <c r="R389" s="14" t="s">
        <v>140</v>
      </c>
      <c r="S389" s="14" t="s">
        <v>58</v>
      </c>
      <c r="T389" s="50"/>
      <c r="U389" s="50"/>
      <c r="V389" s="50"/>
      <c r="W389" s="50"/>
      <c r="X389" s="50" t="s">
        <v>1500</v>
      </c>
      <c r="Y389" s="26" t="s">
        <v>1501</v>
      </c>
      <c r="Z389" s="50"/>
      <c r="AA389" s="50"/>
      <c r="AB389" s="50"/>
      <c r="AC389" s="23" t="s">
        <v>54</v>
      </c>
      <c r="AD389" s="23"/>
      <c r="AE389" s="23"/>
      <c r="AF389" s="14" t="s">
        <v>139</v>
      </c>
      <c r="AG389" s="14" t="s">
        <v>133</v>
      </c>
      <c r="AH389" s="14" t="s">
        <v>140</v>
      </c>
      <c r="AI389" s="14" t="s">
        <v>141</v>
      </c>
      <c r="AJ389" s="23" t="s">
        <v>185</v>
      </c>
      <c r="AK389" s="23" t="s">
        <v>101</v>
      </c>
      <c r="AL389" s="44" t="s">
        <v>2154</v>
      </c>
      <c r="AM389" s="50" t="s">
        <v>1500</v>
      </c>
      <c r="AN389" s="50" t="s">
        <v>54</v>
      </c>
      <c r="AO389" s="50"/>
      <c r="AP389" s="49"/>
      <c r="AQ389" s="49"/>
      <c r="AR389" s="49"/>
      <c r="AS389" s="49"/>
      <c r="AT389" s="49"/>
      <c r="AU389" s="49"/>
      <c r="AV389" s="49"/>
      <c r="AW389" s="49"/>
      <c r="AY389" s="50" t="str">
        <f t="shared" si="53"/>
        <v xml:space="preserve">1% CWD Alternate Assessment Participation [MATHEMATICS]: Students with Disabilities (IDEA) (CWD) taking the alternate assessment based on alternate achievement standards (ALTPARTALTACH) make up 1.98%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389" s="50" t="str">
        <f t="shared" si="54"/>
        <v>Data verified as correct. State has obtained waiver to exceed 1% AASCD cap.</v>
      </c>
      <c r="BA389" s="50"/>
      <c r="BB389" s="50" t="s">
        <v>80</v>
      </c>
      <c r="BC389" s="50"/>
      <c r="BD389" s="50"/>
      <c r="BE389" s="50"/>
      <c r="BF389" s="50"/>
      <c r="BG389" s="50" t="s">
        <v>69</v>
      </c>
      <c r="BH389" s="50" t="str">
        <f t="shared" ref="BH389:BH395" si="55">IF(BG389="Yes",CONCATENATE(AM389,"
ED Note: State indicated that data were correct as reported."), AM389)</f>
        <v>1% CWD Alternate Assessment Participation [MATHEMATICS]: Students with Disabilities (IDEA) (CWD) taking the alternate assessment based on alternate achievement standards (ALTPARTALTACH) make up 1.98%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BI389" s="51" t="s">
        <v>1501</v>
      </c>
      <c r="BJ389" s="50"/>
      <c r="BK389" s="50"/>
      <c r="BL389" s="50"/>
      <c r="BM389" s="50"/>
      <c r="BN389" s="50"/>
      <c r="BO389" s="50"/>
      <c r="BP389" s="50"/>
    </row>
    <row r="390" spans="1:68" s="9" customFormat="1" ht="195">
      <c r="A390" s="13" t="s">
        <v>1502</v>
      </c>
      <c r="B390" s="14" t="s">
        <v>45</v>
      </c>
      <c r="C390" s="14" t="s">
        <v>46</v>
      </c>
      <c r="D390" s="14" t="s">
        <v>47</v>
      </c>
      <c r="E390" s="14" t="s">
        <v>1477</v>
      </c>
      <c r="F390" s="14" t="s">
        <v>1478</v>
      </c>
      <c r="G390" s="17" t="s">
        <v>136</v>
      </c>
      <c r="H390" s="18">
        <v>188</v>
      </c>
      <c r="I390" s="14">
        <v>589</v>
      </c>
      <c r="J390" s="14" t="s">
        <v>73</v>
      </c>
      <c r="K390" s="14" t="s">
        <v>137</v>
      </c>
      <c r="L390" s="14" t="s">
        <v>53</v>
      </c>
      <c r="M390" s="14"/>
      <c r="N390" s="14" t="s">
        <v>54</v>
      </c>
      <c r="O390" s="14"/>
      <c r="P390" s="14" t="s">
        <v>55</v>
      </c>
      <c r="Q390" s="14" t="s">
        <v>56</v>
      </c>
      <c r="R390" s="14" t="s">
        <v>140</v>
      </c>
      <c r="S390" s="14" t="s">
        <v>58</v>
      </c>
      <c r="T390" s="50"/>
      <c r="U390" s="50"/>
      <c r="V390" s="11"/>
      <c r="W390" s="11"/>
      <c r="X390" s="50" t="s">
        <v>1504</v>
      </c>
      <c r="Y390" s="26" t="s">
        <v>1501</v>
      </c>
      <c r="Z390" s="50"/>
      <c r="AA390" s="50"/>
      <c r="AB390" s="50"/>
      <c r="AC390" s="23"/>
      <c r="AD390" s="23" t="s">
        <v>54</v>
      </c>
      <c r="AE390" s="23"/>
      <c r="AF390" s="14" t="s">
        <v>139</v>
      </c>
      <c r="AG390" s="14" t="s">
        <v>133</v>
      </c>
      <c r="AH390" s="14" t="s">
        <v>140</v>
      </c>
      <c r="AI390" s="14" t="s">
        <v>141</v>
      </c>
      <c r="AJ390" s="23" t="s">
        <v>185</v>
      </c>
      <c r="AK390" s="23" t="s">
        <v>101</v>
      </c>
      <c r="AL390" s="44" t="s">
        <v>2154</v>
      </c>
      <c r="AM390" s="50" t="s">
        <v>1504</v>
      </c>
      <c r="AN390" s="50" t="s">
        <v>54</v>
      </c>
      <c r="AO390" s="50"/>
      <c r="AP390" s="50"/>
      <c r="AQ390" s="50"/>
      <c r="AR390" s="50"/>
      <c r="AS390" s="50"/>
      <c r="AT390" s="50"/>
      <c r="AU390" s="50"/>
      <c r="AV390" s="50"/>
      <c r="AW390" s="50"/>
      <c r="AY390" s="50" t="str">
        <f t="shared" si="53"/>
        <v xml:space="preserve">1% CWD Alternate Assessment Participation [READING/LANGUAGE ARTS]: Students with Disabilities (IDEA) (CWD) taking the alternate assessment based on alternate achievement standards (ALTPARTALTACH) make up 1.95%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390" s="50" t="str">
        <f t="shared" si="54"/>
        <v>Data verified as correct. State has obtained waiver to exceed 1% AASCD cap.</v>
      </c>
      <c r="BA390" s="50"/>
      <c r="BB390" s="50" t="s">
        <v>80</v>
      </c>
      <c r="BC390" s="50"/>
      <c r="BD390" s="50"/>
      <c r="BE390" s="50"/>
      <c r="BF390" s="50"/>
      <c r="BG390" s="50" t="s">
        <v>69</v>
      </c>
      <c r="BH390" s="50" t="str">
        <f t="shared" si="55"/>
        <v>1% CWD Alternate Assessment Participation [READING/LANGUAGE ARTS]: Students with Disabilities (IDEA) (CWD) taking the alternate assessment based on alternate achievement standards (ALTPARTALTACH) make up 1.95%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BI390" s="51" t="s">
        <v>1501</v>
      </c>
      <c r="BJ390" s="50"/>
      <c r="BK390" s="50"/>
      <c r="BL390" s="50"/>
      <c r="BM390" s="50"/>
      <c r="BN390" s="50"/>
      <c r="BO390" s="50"/>
      <c r="BP390" s="50"/>
    </row>
    <row r="391" spans="1:68" s="9" customFormat="1" ht="195">
      <c r="A391" s="13" t="s">
        <v>1505</v>
      </c>
      <c r="B391" s="14" t="s">
        <v>45</v>
      </c>
      <c r="C391" s="14" t="s">
        <v>46</v>
      </c>
      <c r="D391" s="14" t="s">
        <v>47</v>
      </c>
      <c r="E391" s="14" t="s">
        <v>1477</v>
      </c>
      <c r="F391" s="14" t="s">
        <v>1478</v>
      </c>
      <c r="G391" s="17" t="s">
        <v>136</v>
      </c>
      <c r="H391" s="18">
        <v>189</v>
      </c>
      <c r="I391" s="14">
        <v>590</v>
      </c>
      <c r="J391" s="14" t="s">
        <v>73</v>
      </c>
      <c r="K391" s="14" t="s">
        <v>137</v>
      </c>
      <c r="L391" s="14" t="s">
        <v>53</v>
      </c>
      <c r="M391" s="14"/>
      <c r="N391" s="14"/>
      <c r="O391" s="14" t="s">
        <v>54</v>
      </c>
      <c r="P391" s="14" t="s">
        <v>55</v>
      </c>
      <c r="Q391" s="14" t="s">
        <v>56</v>
      </c>
      <c r="R391" s="14" t="s">
        <v>140</v>
      </c>
      <c r="S391" s="14" t="s">
        <v>58</v>
      </c>
      <c r="T391" s="50"/>
      <c r="U391" s="50"/>
      <c r="V391" s="11"/>
      <c r="W391" s="11"/>
      <c r="X391" s="50" t="s">
        <v>1507</v>
      </c>
      <c r="Y391" s="26" t="s">
        <v>1501</v>
      </c>
      <c r="Z391" s="50"/>
      <c r="AA391" s="50"/>
      <c r="AB391" s="50"/>
      <c r="AC391" s="23"/>
      <c r="AD391" s="23"/>
      <c r="AE391" s="23" t="s">
        <v>54</v>
      </c>
      <c r="AF391" s="14" t="s">
        <v>139</v>
      </c>
      <c r="AG391" s="14" t="s">
        <v>133</v>
      </c>
      <c r="AH391" s="14" t="s">
        <v>140</v>
      </c>
      <c r="AI391" s="14" t="s">
        <v>141</v>
      </c>
      <c r="AJ391" s="23" t="s">
        <v>185</v>
      </c>
      <c r="AK391" s="23" t="s">
        <v>101</v>
      </c>
      <c r="AL391" s="50"/>
      <c r="AM391" s="50" t="s">
        <v>1507</v>
      </c>
      <c r="AN391" s="50" t="s">
        <v>54</v>
      </c>
      <c r="AO391" s="50"/>
      <c r="AP391" s="49"/>
      <c r="AQ391" s="49"/>
      <c r="AR391" s="49"/>
      <c r="AS391" s="49"/>
      <c r="AT391" s="49"/>
      <c r="AU391" s="49"/>
      <c r="AV391" s="49"/>
      <c r="AW391" s="49"/>
      <c r="AY391" s="50" t="str">
        <f t="shared" si="53"/>
        <v>1% CWD Alternate Assessment Participation [SCIENCE]: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391" s="50" t="str">
        <f t="shared" si="54"/>
        <v>Data verified as correct. State has obtained waiver to exceed 1% AASCD cap.</v>
      </c>
      <c r="BA391" s="50"/>
      <c r="BB391" s="50" t="s">
        <v>80</v>
      </c>
      <c r="BC391" s="50" t="s">
        <v>2148</v>
      </c>
      <c r="BD391" s="50"/>
      <c r="BE391" s="50"/>
      <c r="BF391" s="50"/>
      <c r="BG391" s="50" t="s">
        <v>69</v>
      </c>
      <c r="BH391" s="50" t="str">
        <f t="shared" si="55"/>
        <v>1% CWD Alternate Assessment Participation [SCIENCE]: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ED Note: State indicated that data were correct as reported.</v>
      </c>
      <c r="BI391" s="50" t="s">
        <v>1501</v>
      </c>
      <c r="BJ391" s="50"/>
      <c r="BK391" s="50"/>
      <c r="BL391" s="50"/>
      <c r="BM391" s="50"/>
      <c r="BN391" s="50"/>
      <c r="BO391" s="50"/>
      <c r="BP391" s="50"/>
    </row>
    <row r="392" spans="1:68" s="9" customFormat="1" ht="105">
      <c r="A392" s="13" t="s">
        <v>1509</v>
      </c>
      <c r="B392" s="14" t="s">
        <v>45</v>
      </c>
      <c r="C392" s="14" t="s">
        <v>46</v>
      </c>
      <c r="D392" s="14" t="s">
        <v>47</v>
      </c>
      <c r="E392" s="14" t="s">
        <v>1510</v>
      </c>
      <c r="F392" s="14" t="s">
        <v>1511</v>
      </c>
      <c r="G392" s="13" t="s">
        <v>72</v>
      </c>
      <c r="H392" s="14">
        <v>179</v>
      </c>
      <c r="I392" s="14">
        <v>585</v>
      </c>
      <c r="J392" s="14" t="s">
        <v>73</v>
      </c>
      <c r="K392" s="14" t="s">
        <v>74</v>
      </c>
      <c r="L392" s="14" t="s">
        <v>891</v>
      </c>
      <c r="M392" s="14"/>
      <c r="N392" s="14"/>
      <c r="O392" s="14" t="s">
        <v>54</v>
      </c>
      <c r="P392" s="14" t="s">
        <v>53</v>
      </c>
      <c r="Q392" s="14" t="s">
        <v>1512</v>
      </c>
      <c r="R392" s="14" t="s">
        <v>57</v>
      </c>
      <c r="S392" s="14" t="s">
        <v>58</v>
      </c>
      <c r="T392" s="50"/>
      <c r="U392" s="50"/>
      <c r="V392" s="11"/>
      <c r="W392" s="11"/>
      <c r="X392" s="50" t="s">
        <v>1513</v>
      </c>
      <c r="Y392" s="26" t="s">
        <v>1514</v>
      </c>
      <c r="Z392" s="50"/>
      <c r="AA392" s="50"/>
      <c r="AB392" s="50"/>
      <c r="AC392" s="23"/>
      <c r="AD392" s="23"/>
      <c r="AE392" s="14" t="s">
        <v>54</v>
      </c>
      <c r="AF392" s="14" t="s">
        <v>53</v>
      </c>
      <c r="AG392" s="23">
        <v>11</v>
      </c>
      <c r="AH392" s="23" t="s">
        <v>201</v>
      </c>
      <c r="AI392" s="23"/>
      <c r="AJ392" s="23" t="s">
        <v>61</v>
      </c>
      <c r="AK392" s="23" t="s">
        <v>101</v>
      </c>
      <c r="AL392" s="50" t="s">
        <v>58</v>
      </c>
      <c r="AM392" s="50" t="s">
        <v>1515</v>
      </c>
      <c r="AN392" s="50"/>
      <c r="AO392" s="50"/>
      <c r="AP392" s="50"/>
      <c r="AQ392" s="50"/>
      <c r="AR392" s="50"/>
      <c r="AS392" s="50"/>
      <c r="AT392" s="50"/>
      <c r="AU392" s="50"/>
      <c r="AV392" s="50"/>
      <c r="AW392" s="50"/>
      <c r="AY392" s="50" t="str">
        <f t="shared" si="53"/>
        <v>Achievement metadata - [SCIENCE]: No achievement data (FS 179) submitted for REGASSWOACC [PERF LEVELS 1-4] for GRADE 11; however, EMAPS assessment metadata indicated GRADE 11/REGASSWOACC/LEVELS 1-4 would be submitted. Please resubmit metadata and/or data to ensure consistency.</v>
      </c>
      <c r="AZ392" s="50" t="str">
        <f t="shared" si="54"/>
        <v>FS179 has been resubmitted to correct this issue.</v>
      </c>
      <c r="BA392" s="50"/>
      <c r="BB392" s="50" t="s">
        <v>80</v>
      </c>
      <c r="BC392" s="50" t="s">
        <v>2148</v>
      </c>
      <c r="BD392" s="50" t="s">
        <v>125</v>
      </c>
      <c r="BE392" s="50"/>
      <c r="BF392" s="50"/>
      <c r="BG392" s="50" t="s">
        <v>58</v>
      </c>
      <c r="BH392" s="50" t="str">
        <f t="shared" si="55"/>
        <v>Achievement metadata - [SCIENCE]: No achievement data (FS 179) submitted for REGASSWOACC [PERF LEVELS 1-4] for GRADE 11; however, EMAPS assessment metadata indicated GRADE 11/REGASSWOACC/LEVELS 1-4 would be submitted. Please resubmit metadata and/or data to ensure consistency.</v>
      </c>
      <c r="BI392" s="50" t="s">
        <v>1514</v>
      </c>
      <c r="BJ392" s="50"/>
      <c r="BK392" s="50"/>
      <c r="BL392" s="50"/>
      <c r="BM392" s="50"/>
      <c r="BN392" s="50"/>
      <c r="BO392" s="50"/>
      <c r="BP392" s="50"/>
    </row>
    <row r="393" spans="1:68" s="9" customFormat="1" ht="120">
      <c r="A393" s="13" t="s">
        <v>1516</v>
      </c>
      <c r="B393" s="14" t="s">
        <v>45</v>
      </c>
      <c r="C393" s="14" t="s">
        <v>46</v>
      </c>
      <c r="D393" s="14" t="s">
        <v>47</v>
      </c>
      <c r="E393" s="14" t="s">
        <v>1510</v>
      </c>
      <c r="F393" s="14" t="s">
        <v>1511</v>
      </c>
      <c r="G393" s="13" t="s">
        <v>72</v>
      </c>
      <c r="H393" s="14">
        <v>179</v>
      </c>
      <c r="I393" s="14">
        <v>585</v>
      </c>
      <c r="J393" s="14" t="s">
        <v>73</v>
      </c>
      <c r="K393" s="14" t="s">
        <v>74</v>
      </c>
      <c r="L393" s="14" t="s">
        <v>269</v>
      </c>
      <c r="M393" s="14"/>
      <c r="N393" s="14"/>
      <c r="O393" s="14"/>
      <c r="P393" s="14"/>
      <c r="Q393" s="14"/>
      <c r="R393" s="14"/>
      <c r="S393" s="14"/>
      <c r="T393" s="49"/>
      <c r="U393" s="49"/>
      <c r="V393" s="49"/>
      <c r="W393" s="49"/>
      <c r="X393" s="49"/>
      <c r="Y393" s="26" t="s">
        <v>64</v>
      </c>
      <c r="Z393" s="49"/>
      <c r="AA393" s="49"/>
      <c r="AB393" s="49"/>
      <c r="AC393" s="14"/>
      <c r="AD393" s="14"/>
      <c r="AE393" s="14" t="s">
        <v>54</v>
      </c>
      <c r="AF393" s="14" t="s">
        <v>53</v>
      </c>
      <c r="AG393" s="14">
        <v>11</v>
      </c>
      <c r="AH393" s="14" t="s">
        <v>478</v>
      </c>
      <c r="AI393" s="14"/>
      <c r="AJ393" s="14" t="s">
        <v>61</v>
      </c>
      <c r="AK393" s="14" t="s">
        <v>78</v>
      </c>
      <c r="AL393" s="49"/>
      <c r="AM393" s="50" t="s">
        <v>1517</v>
      </c>
      <c r="AN393" s="50"/>
      <c r="AO393" s="50"/>
      <c r="AP393" s="50"/>
      <c r="AQ393" s="50"/>
      <c r="AR393" s="50"/>
      <c r="AS393" s="50"/>
      <c r="AT393" s="50"/>
      <c r="AU393" s="50"/>
      <c r="AV393" s="50"/>
      <c r="AW393" s="50"/>
      <c r="AY393" s="50" t="str">
        <f t="shared" si="53"/>
        <v>Achievement metadata - [SCIENCE]: No achievement data (FS 179) submitted for REGASSWACC, REGASSWOACC [PERF LEVELS 1-4] for GRADE 11; however, EMAPS assessment metadata indicated GRADE 11/REGASSWACC/LEVELS 1-4, GRADE 11/REGASSWOACC/LEVELS 1-4 would be submitted. Please resubmit metadata and/or data to ensure consistency.</v>
      </c>
      <c r="AZ393" s="50" t="str">
        <f t="shared" si="54"/>
        <v/>
      </c>
      <c r="BA393" s="50"/>
      <c r="BB393" s="50" t="s">
        <v>80</v>
      </c>
      <c r="BC393" s="50" t="s">
        <v>2148</v>
      </c>
      <c r="BD393" s="50" t="s">
        <v>81</v>
      </c>
      <c r="BE393" s="50" t="s">
        <v>82</v>
      </c>
      <c r="BF393" s="50" t="s">
        <v>82</v>
      </c>
      <c r="BG393" s="50"/>
      <c r="BH393" s="50" t="str">
        <f t="shared" si="55"/>
        <v>Achievement metadata - [SCIENCE]: No achievement data (FS 179) submitted for REGASSWACC, REGASSWOACC [PERF LEVELS 1-4] for GRADE 11; however, EMAPS assessment metadata indicated GRADE 11/REGASSWACC/LEVELS 1-4, GRADE 11/REGASSWOACC/LEVELS 1-4 would be submitted. Please resubmit metadata and/or data to ensure consistency.</v>
      </c>
      <c r="BI393" s="50"/>
      <c r="BJ393" s="50"/>
      <c r="BK393" s="50"/>
      <c r="BL393" s="50"/>
      <c r="BM393" s="50"/>
      <c r="BN393" s="50"/>
      <c r="BO393" s="50"/>
      <c r="BP393" s="50"/>
    </row>
    <row r="394" spans="1:68" s="9" customFormat="1" ht="135">
      <c r="A394" s="13" t="s">
        <v>1518</v>
      </c>
      <c r="B394" s="14" t="s">
        <v>45</v>
      </c>
      <c r="C394" s="14" t="s">
        <v>46</v>
      </c>
      <c r="D394" s="14" t="s">
        <v>47</v>
      </c>
      <c r="E394" s="14" t="s">
        <v>1510</v>
      </c>
      <c r="F394" s="14" t="s">
        <v>1511</v>
      </c>
      <c r="G394" s="13" t="s">
        <v>72</v>
      </c>
      <c r="H394" s="14" t="s">
        <v>84</v>
      </c>
      <c r="I394" s="14" t="s">
        <v>85</v>
      </c>
      <c r="J394" s="14" t="s">
        <v>73</v>
      </c>
      <c r="K394" s="14" t="s">
        <v>74</v>
      </c>
      <c r="L394" s="14" t="s">
        <v>891</v>
      </c>
      <c r="M394" s="14" t="s">
        <v>54</v>
      </c>
      <c r="N394" s="14" t="s">
        <v>54</v>
      </c>
      <c r="O394" s="14"/>
      <c r="P394" s="14" t="s">
        <v>53</v>
      </c>
      <c r="Q394" s="14" t="s">
        <v>1247</v>
      </c>
      <c r="R394" s="14" t="s">
        <v>57</v>
      </c>
      <c r="S394" s="14" t="s">
        <v>58</v>
      </c>
      <c r="T394" s="50"/>
      <c r="U394" s="50"/>
      <c r="V394" s="11"/>
      <c r="W394" s="11"/>
      <c r="X394" s="50" t="s">
        <v>1519</v>
      </c>
      <c r="Y394" s="26" t="s">
        <v>1520</v>
      </c>
      <c r="Z394" s="50"/>
      <c r="AA394" s="50"/>
      <c r="AB394" s="50"/>
      <c r="AC394" s="14" t="s">
        <v>54</v>
      </c>
      <c r="AD394" s="14" t="s">
        <v>54</v>
      </c>
      <c r="AE394" s="23"/>
      <c r="AF394" s="14" t="s">
        <v>53</v>
      </c>
      <c r="AG394" s="23">
        <v>11</v>
      </c>
      <c r="AH394" s="23" t="s">
        <v>201</v>
      </c>
      <c r="AI394" s="23"/>
      <c r="AJ394" s="23" t="s">
        <v>61</v>
      </c>
      <c r="AK394" s="23" t="s">
        <v>101</v>
      </c>
      <c r="AL394" s="50" t="s">
        <v>58</v>
      </c>
      <c r="AM394" s="50" t="s">
        <v>1521</v>
      </c>
      <c r="AN394" s="50"/>
      <c r="AO394" s="50"/>
      <c r="AP394" s="50"/>
      <c r="AQ394" s="50"/>
      <c r="AR394" s="50"/>
      <c r="AS394" s="50"/>
      <c r="AT394" s="50"/>
      <c r="AU394" s="50"/>
      <c r="AV394" s="50"/>
      <c r="AW394" s="50"/>
      <c r="AY394" s="50" t="str">
        <f t="shared" si="53"/>
        <v>Achievement metadata - [MATHEMATICS and READING/LANGUAGE ARTS]: No achievement data (FS 175/178) submitted for REGASSWOACC [PERF LEVEL 4] for GRADE 11; however, EMAPS assessment metadata indicated GRADE 11/REGASSWOACC/PERF LEVEL 4 would be submitted. Please resubmit metadata and/or data to ensure consistency.</v>
      </c>
      <c r="AZ394" s="50" t="str">
        <f t="shared" si="54"/>
        <v>FS175 and FS178 have been resubmitted to correct the issues.</v>
      </c>
      <c r="BA394" s="50"/>
      <c r="BB394" s="50" t="s">
        <v>80</v>
      </c>
      <c r="BC394" s="50"/>
      <c r="BD394" s="50" t="s">
        <v>125</v>
      </c>
      <c r="BE394" s="50" t="s">
        <v>58</v>
      </c>
      <c r="BF394" s="50" t="s">
        <v>125</v>
      </c>
      <c r="BG394" s="50" t="s">
        <v>58</v>
      </c>
      <c r="BH394" s="50" t="str">
        <f t="shared" si="55"/>
        <v>Achievement metadata - [MATHEMATICS and READING/LANGUAGE ARTS]: No achievement data (FS 175/178) submitted for REGASSWOACC [PERF LEVEL 4] for GRADE 11; however, EMAPS assessment metadata indicated GRADE 11/REGASSWOACC/PERF LEVEL 4 would be submitted. Please resubmit metadata and/or data to ensure consistency.</v>
      </c>
      <c r="BI394" s="51"/>
      <c r="BJ394" s="50"/>
      <c r="BK394" s="50"/>
      <c r="BL394" s="50"/>
      <c r="BM394" s="50"/>
      <c r="BN394" s="50"/>
      <c r="BO394" s="50"/>
      <c r="BP394" s="50"/>
    </row>
    <row r="395" spans="1:68" s="9" customFormat="1" ht="105">
      <c r="A395" s="13" t="s">
        <v>1522</v>
      </c>
      <c r="B395" s="14" t="s">
        <v>45</v>
      </c>
      <c r="C395" s="14" t="s">
        <v>46</v>
      </c>
      <c r="D395" s="14" t="s">
        <v>47</v>
      </c>
      <c r="E395" s="14" t="s">
        <v>1510</v>
      </c>
      <c r="F395" s="14" t="s">
        <v>1511</v>
      </c>
      <c r="G395" s="13" t="s">
        <v>72</v>
      </c>
      <c r="H395" s="14" t="s">
        <v>84</v>
      </c>
      <c r="I395" s="14" t="s">
        <v>85</v>
      </c>
      <c r="J395" s="14" t="s">
        <v>73</v>
      </c>
      <c r="K395" s="14" t="s">
        <v>74</v>
      </c>
      <c r="L395" s="14" t="s">
        <v>269</v>
      </c>
      <c r="M395" s="14"/>
      <c r="N395" s="14"/>
      <c r="O395" s="14"/>
      <c r="P395" s="14"/>
      <c r="Q395" s="14"/>
      <c r="R395" s="14"/>
      <c r="S395" s="14"/>
      <c r="T395" s="49"/>
      <c r="U395" s="49"/>
      <c r="V395" s="49"/>
      <c r="W395" s="49"/>
      <c r="X395" s="49"/>
      <c r="Y395" s="26" t="s">
        <v>64</v>
      </c>
      <c r="Z395" s="49"/>
      <c r="AA395" s="49"/>
      <c r="AB395" s="49"/>
      <c r="AC395" s="14" t="s">
        <v>54</v>
      </c>
      <c r="AD395" s="14" t="s">
        <v>54</v>
      </c>
      <c r="AE395" s="14"/>
      <c r="AF395" s="14" t="s">
        <v>53</v>
      </c>
      <c r="AG395" s="14">
        <v>11</v>
      </c>
      <c r="AH395" s="14" t="s">
        <v>201</v>
      </c>
      <c r="AI395" s="14"/>
      <c r="AJ395" s="14" t="s">
        <v>61</v>
      </c>
      <c r="AK395" s="14" t="s">
        <v>78</v>
      </c>
      <c r="AL395" s="49"/>
      <c r="AM395" s="50" t="s">
        <v>1521</v>
      </c>
      <c r="AN395" s="50"/>
      <c r="AO395" s="7"/>
      <c r="AP395" s="50"/>
      <c r="AQ395" s="50"/>
      <c r="AR395" s="50"/>
      <c r="AS395" s="50"/>
      <c r="AT395" s="50"/>
      <c r="AU395" s="50"/>
      <c r="AV395" s="50"/>
      <c r="AW395" s="50"/>
      <c r="AY395" s="50" t="str">
        <f t="shared" si="53"/>
        <v>Achievement metadata - [MATHEMATICS and READING/LANGUAGE ARTS]: No achievement data (FS 175/178) submitted for REGASSWOACC [PERF LEVEL 4] for GRADE 11; however, EMAPS assessment metadata indicated GRADE 11/REGASSWOACC/PERF LEVEL 4 would be submitted. Please resubmit metadata and/or data to ensure consistency.</v>
      </c>
      <c r="AZ395" s="50" t="str">
        <f t="shared" si="54"/>
        <v/>
      </c>
      <c r="BA395" s="50"/>
      <c r="BB395" s="50" t="s">
        <v>80</v>
      </c>
      <c r="BC395" s="50" t="s">
        <v>58</v>
      </c>
      <c r="BD395" s="50" t="s">
        <v>81</v>
      </c>
      <c r="BE395" s="50" t="s">
        <v>82</v>
      </c>
      <c r="BF395" s="50" t="s">
        <v>82</v>
      </c>
      <c r="BG395" s="50"/>
      <c r="BH395" s="50" t="str">
        <f t="shared" si="55"/>
        <v>Achievement metadata - [MATHEMATICS and READING/LANGUAGE ARTS]: No achievement data (FS 175/178) submitted for REGASSWOACC [PERF LEVEL 4] for GRADE 11; however, EMAPS assessment metadata indicated GRADE 11/REGASSWOACC/PERF LEVEL 4 would be submitted. Please resubmit metadata and/or data to ensure consistency.</v>
      </c>
      <c r="BI395" s="50"/>
      <c r="BJ395" s="50"/>
      <c r="BK395" s="50"/>
      <c r="BL395" s="50"/>
      <c r="BM395" s="50"/>
      <c r="BN395" s="50"/>
      <c r="BO395" s="50"/>
      <c r="BP395" s="50"/>
    </row>
    <row r="396" spans="1:68" s="9" customFormat="1" ht="105" hidden="1">
      <c r="A396" s="13" t="s">
        <v>1523</v>
      </c>
      <c r="B396" s="14" t="s">
        <v>45</v>
      </c>
      <c r="C396" s="14" t="s">
        <v>46</v>
      </c>
      <c r="D396" s="14" t="s">
        <v>47</v>
      </c>
      <c r="E396" s="14" t="s">
        <v>1510</v>
      </c>
      <c r="F396" s="14" t="s">
        <v>1511</v>
      </c>
      <c r="G396" s="13" t="s">
        <v>88</v>
      </c>
      <c r="H396" s="16">
        <v>189</v>
      </c>
      <c r="I396" s="14">
        <v>590</v>
      </c>
      <c r="J396" s="14" t="s">
        <v>73</v>
      </c>
      <c r="K396" s="14" t="s">
        <v>74</v>
      </c>
      <c r="L396" s="14" t="s">
        <v>891</v>
      </c>
      <c r="M396" s="14"/>
      <c r="N396" s="14"/>
      <c r="O396" s="14" t="s">
        <v>54</v>
      </c>
      <c r="P396" s="14" t="s">
        <v>53</v>
      </c>
      <c r="Q396" s="14" t="s">
        <v>1512</v>
      </c>
      <c r="R396" s="14" t="s">
        <v>57</v>
      </c>
      <c r="S396" s="14" t="s">
        <v>58</v>
      </c>
      <c r="T396" s="50"/>
      <c r="U396" s="50"/>
      <c r="V396" s="11"/>
      <c r="W396" s="11"/>
      <c r="X396" s="50" t="s">
        <v>1524</v>
      </c>
      <c r="Y396" s="26" t="s">
        <v>1525</v>
      </c>
      <c r="Z396" s="50"/>
      <c r="AA396" s="50"/>
      <c r="AB396" s="50"/>
      <c r="AC396" s="23"/>
      <c r="AD396" s="23"/>
      <c r="AE396" s="14"/>
      <c r="AF396" s="14"/>
      <c r="AG396" s="23"/>
      <c r="AH396" s="23"/>
      <c r="AI396" s="23"/>
      <c r="AJ396" s="23" t="s">
        <v>61</v>
      </c>
      <c r="AK396" s="23" t="s">
        <v>62</v>
      </c>
      <c r="AL396" s="14" t="s">
        <v>53</v>
      </c>
      <c r="AM396" s="50"/>
      <c r="AN396" s="50" t="s">
        <v>2145</v>
      </c>
      <c r="AO396" s="50"/>
      <c r="AP396" s="50"/>
      <c r="AQ396" s="50"/>
      <c r="AR396" s="50"/>
      <c r="AS396" s="50"/>
      <c r="AT396" s="50"/>
      <c r="AU396" s="50"/>
      <c r="AV396" s="50"/>
      <c r="AW396" s="50"/>
      <c r="AY396" s="50">
        <f t="shared" si="53"/>
        <v>0</v>
      </c>
      <c r="AZ396" s="50" t="str">
        <f t="shared" si="54"/>
        <v>FS189 has been resubmitted to correct this issue.</v>
      </c>
      <c r="BA396" s="50"/>
      <c r="BB396" s="50" t="s">
        <v>63</v>
      </c>
      <c r="BC396" s="50" t="s">
        <v>58</v>
      </c>
      <c r="BD396" s="50" t="s">
        <v>62</v>
      </c>
      <c r="BE396" s="50"/>
      <c r="BF396" s="50"/>
      <c r="BG396" s="50"/>
      <c r="BH396" s="50"/>
      <c r="BI396" s="50"/>
      <c r="BJ396" s="50"/>
      <c r="BK396" s="50"/>
      <c r="BL396" s="50"/>
      <c r="BM396" s="50"/>
      <c r="BN396" s="50"/>
      <c r="BO396" s="50"/>
      <c r="BP396" s="50"/>
    </row>
    <row r="397" spans="1:68" s="9" customFormat="1" ht="105">
      <c r="A397" s="13" t="s">
        <v>1526</v>
      </c>
      <c r="B397" s="14" t="s">
        <v>45</v>
      </c>
      <c r="C397" s="14" t="s">
        <v>46</v>
      </c>
      <c r="D397" s="14" t="s">
        <v>47</v>
      </c>
      <c r="E397" s="14" t="s">
        <v>1510</v>
      </c>
      <c r="F397" s="14" t="s">
        <v>1511</v>
      </c>
      <c r="G397" s="13" t="s">
        <v>88</v>
      </c>
      <c r="H397" s="14">
        <v>189</v>
      </c>
      <c r="I397" s="14">
        <v>590</v>
      </c>
      <c r="J397" s="14" t="s">
        <v>73</v>
      </c>
      <c r="K397" s="14" t="s">
        <v>74</v>
      </c>
      <c r="L397" s="14" t="s">
        <v>269</v>
      </c>
      <c r="M397" s="14"/>
      <c r="N397" s="14"/>
      <c r="O397" s="14"/>
      <c r="P397" s="14"/>
      <c r="Q397" s="14"/>
      <c r="R397" s="14"/>
      <c r="S397" s="14"/>
      <c r="T397" s="49"/>
      <c r="U397" s="49"/>
      <c r="V397" s="49"/>
      <c r="W397" s="49"/>
      <c r="X397" s="49"/>
      <c r="Y397" s="26" t="s">
        <v>64</v>
      </c>
      <c r="Z397" s="49"/>
      <c r="AA397" s="49"/>
      <c r="AB397" s="49"/>
      <c r="AC397" s="14"/>
      <c r="AD397" s="14"/>
      <c r="AE397" s="14" t="s">
        <v>54</v>
      </c>
      <c r="AF397" s="14" t="s">
        <v>53</v>
      </c>
      <c r="AG397" s="14">
        <v>11</v>
      </c>
      <c r="AH397" s="14" t="s">
        <v>478</v>
      </c>
      <c r="AI397" s="14"/>
      <c r="AJ397" s="14" t="s">
        <v>61</v>
      </c>
      <c r="AK397" s="14" t="s">
        <v>78</v>
      </c>
      <c r="AL397" s="49"/>
      <c r="AM397" s="50" t="s">
        <v>1527</v>
      </c>
      <c r="AN397" s="50"/>
      <c r="AO397" s="50"/>
      <c r="AP397" s="50"/>
      <c r="AQ397" s="50"/>
      <c r="AR397" s="50"/>
      <c r="AS397" s="50"/>
      <c r="AT397" s="50"/>
      <c r="AU397" s="50"/>
      <c r="AV397" s="50"/>
      <c r="AW397" s="50"/>
      <c r="AY397" s="50" t="str">
        <f t="shared" si="53"/>
        <v>Participation metadata - [SCIENCE]: No Participation data (FS 189) submitted for REGPARTWACC, REGPARTWOACC for GRADE 11; however, EMAPS assessment metadata indicated GRADE 11/REGPARTWACC, REGPARTWOACC would be submitted. Please resubmit metadata and/or data to ensure consistency.</v>
      </c>
      <c r="AZ397" s="50" t="str">
        <f t="shared" si="54"/>
        <v/>
      </c>
      <c r="BA397" s="50"/>
      <c r="BB397" s="50" t="s">
        <v>80</v>
      </c>
      <c r="BC397" s="50" t="s">
        <v>2148</v>
      </c>
      <c r="BD397" s="50" t="s">
        <v>81</v>
      </c>
      <c r="BE397" s="50" t="s">
        <v>82</v>
      </c>
      <c r="BF397" s="50" t="s">
        <v>82</v>
      </c>
      <c r="BG397" s="50"/>
      <c r="BH397" s="50" t="str">
        <f>IF(BG397="Yes",CONCATENATE(AM397,"
ED Note: State indicated that data were correct as reported."), AM397)</f>
        <v>Participation metadata - [SCIENCE]: No Participation data (FS 189) submitted for REGPARTWACC, REGPARTWOACC for GRADE 11; however, EMAPS assessment metadata indicated GRADE 11/REGPARTWACC, REGPARTWOACC would be submitted. Please resubmit metadata and/or data to ensure consistency.</v>
      </c>
      <c r="BI397" s="50"/>
      <c r="BJ397" s="50"/>
      <c r="BK397" s="50"/>
      <c r="BL397" s="50"/>
      <c r="BM397" s="50"/>
      <c r="BN397" s="50"/>
      <c r="BO397" s="50"/>
      <c r="BP397" s="50"/>
    </row>
    <row r="398" spans="1:68" s="9" customFormat="1" ht="105" hidden="1">
      <c r="A398" s="13" t="s">
        <v>1528</v>
      </c>
      <c r="B398" s="14" t="s">
        <v>45</v>
      </c>
      <c r="C398" s="14" t="s">
        <v>46</v>
      </c>
      <c r="D398" s="14" t="s">
        <v>47</v>
      </c>
      <c r="E398" s="14" t="s">
        <v>1510</v>
      </c>
      <c r="F398" s="14" t="s">
        <v>1511</v>
      </c>
      <c r="G398" s="13" t="s">
        <v>88</v>
      </c>
      <c r="H398" s="14" t="s">
        <v>91</v>
      </c>
      <c r="I398" s="14" t="s">
        <v>92</v>
      </c>
      <c r="J398" s="14" t="s">
        <v>73</v>
      </c>
      <c r="K398" s="14" t="s">
        <v>74</v>
      </c>
      <c r="L398" s="14" t="s">
        <v>891</v>
      </c>
      <c r="M398" s="14" t="s">
        <v>54</v>
      </c>
      <c r="N398" s="14" t="s">
        <v>54</v>
      </c>
      <c r="O398" s="14"/>
      <c r="P398" s="14" t="s">
        <v>53</v>
      </c>
      <c r="Q398" s="14" t="s">
        <v>1247</v>
      </c>
      <c r="R398" s="14" t="s">
        <v>57</v>
      </c>
      <c r="S398" s="14" t="s">
        <v>58</v>
      </c>
      <c r="T398" s="50"/>
      <c r="U398" s="50"/>
      <c r="V398" s="11"/>
      <c r="W398" s="11"/>
      <c r="X398" s="50" t="s">
        <v>1529</v>
      </c>
      <c r="Y398" s="26" t="s">
        <v>1530</v>
      </c>
      <c r="Z398" s="50"/>
      <c r="AA398" s="50"/>
      <c r="AB398" s="50"/>
      <c r="AC398" s="14"/>
      <c r="AD398" s="14"/>
      <c r="AE398" s="23"/>
      <c r="AF398" s="14"/>
      <c r="AG398" s="23"/>
      <c r="AH398" s="23"/>
      <c r="AI398" s="23"/>
      <c r="AJ398" s="23" t="s">
        <v>61</v>
      </c>
      <c r="AK398" s="23" t="s">
        <v>62</v>
      </c>
      <c r="AL398" s="14" t="s">
        <v>53</v>
      </c>
      <c r="AM398" s="50"/>
      <c r="AN398" s="50" t="s">
        <v>2145</v>
      </c>
      <c r="AO398" s="50"/>
      <c r="AP398" s="50"/>
      <c r="AQ398" s="50"/>
      <c r="AR398" s="50"/>
      <c r="AS398" s="50"/>
      <c r="AT398" s="50"/>
      <c r="AU398" s="50"/>
      <c r="AV398" s="50"/>
      <c r="AW398" s="50"/>
      <c r="AY398" s="50">
        <f t="shared" si="53"/>
        <v>0</v>
      </c>
      <c r="AZ398" s="50" t="str">
        <f t="shared" si="54"/>
        <v>FS185 and FS188 have been resubmitted to correct these issues.</v>
      </c>
      <c r="BA398" s="50"/>
      <c r="BB398" s="50" t="s">
        <v>63</v>
      </c>
      <c r="BC398" s="50" t="s">
        <v>58</v>
      </c>
      <c r="BD398" s="50" t="s">
        <v>62</v>
      </c>
      <c r="BE398" s="50"/>
      <c r="BF398" s="50"/>
      <c r="BG398" s="50"/>
      <c r="BH398" s="50"/>
      <c r="BI398" s="50"/>
      <c r="BJ398" s="50"/>
      <c r="BK398" s="50"/>
      <c r="BL398" s="50"/>
      <c r="BM398" s="50"/>
      <c r="BN398" s="50"/>
      <c r="BO398" s="50"/>
      <c r="BP398" s="50"/>
    </row>
    <row r="399" spans="1:68" s="9" customFormat="1" ht="90">
      <c r="A399" s="13" t="s">
        <v>1531</v>
      </c>
      <c r="B399" s="14" t="s">
        <v>45</v>
      </c>
      <c r="C399" s="14" t="s">
        <v>46</v>
      </c>
      <c r="D399" s="14" t="s">
        <v>47</v>
      </c>
      <c r="E399" s="49" t="s">
        <v>1510</v>
      </c>
      <c r="F399" s="49" t="s">
        <v>1511</v>
      </c>
      <c r="G399" s="13" t="s">
        <v>95</v>
      </c>
      <c r="H399" s="49" t="s">
        <v>380</v>
      </c>
      <c r="I399" s="49" t="s">
        <v>381</v>
      </c>
      <c r="J399" s="14" t="s">
        <v>51</v>
      </c>
      <c r="K399" s="14" t="s">
        <v>98</v>
      </c>
      <c r="L399" s="14" t="s">
        <v>53</v>
      </c>
      <c r="M399" s="49"/>
      <c r="N399" s="49"/>
      <c r="O399" s="49"/>
      <c r="P399" s="49"/>
      <c r="Q399" s="49"/>
      <c r="R399" s="49"/>
      <c r="S399" s="49"/>
      <c r="T399" s="49"/>
      <c r="U399" s="49"/>
      <c r="V399" s="49"/>
      <c r="W399" s="49"/>
      <c r="X399" s="49"/>
      <c r="Y399" s="26" t="s">
        <v>64</v>
      </c>
      <c r="Z399" s="49"/>
      <c r="AA399" s="49"/>
      <c r="AB399" s="49"/>
      <c r="AC399" s="49"/>
      <c r="AD399" s="49"/>
      <c r="AE399" s="49" t="s">
        <v>54</v>
      </c>
      <c r="AF399" s="49" t="s">
        <v>1532</v>
      </c>
      <c r="AG399" s="49">
        <v>11</v>
      </c>
      <c r="AH399" s="49" t="s">
        <v>478</v>
      </c>
      <c r="AI399" s="49"/>
      <c r="AJ399" s="49" t="s">
        <v>61</v>
      </c>
      <c r="AK399" s="49" t="s">
        <v>78</v>
      </c>
      <c r="AL399" s="49"/>
      <c r="AM399" s="50" t="s">
        <v>1533</v>
      </c>
      <c r="AN399" s="50"/>
      <c r="AO399" s="50"/>
      <c r="AP399" s="50"/>
      <c r="AQ399" s="50"/>
      <c r="AR399" s="50"/>
      <c r="AS399" s="50"/>
      <c r="AT399" s="50"/>
      <c r="AU399" s="50"/>
      <c r="AV399" s="50"/>
      <c r="AW399" s="50"/>
      <c r="AY399" s="50" t="str">
        <f t="shared" si="53"/>
        <v>Missing Data (179/189): Achievement and Participation data for students in the ALL, CWD, ECODIS, M, MAN, MB, MHL, MW subgroups for the REGASSWACC, REGASSWOACC assessment types in GRADE 11 was not reported in any of the grades at the SEA, LEA, and School levels. Please submit data.</v>
      </c>
      <c r="AZ399" s="50" t="str">
        <f t="shared" si="54"/>
        <v/>
      </c>
      <c r="BA399" s="50"/>
      <c r="BB399" s="50" t="s">
        <v>80</v>
      </c>
      <c r="BC399" s="50" t="s">
        <v>2148</v>
      </c>
      <c r="BD399" s="50"/>
      <c r="BE399" s="50" t="s">
        <v>82</v>
      </c>
      <c r="BF399" s="50" t="s">
        <v>82</v>
      </c>
      <c r="BG399" s="50"/>
      <c r="BH399" s="50" t="str">
        <f t="shared" ref="BH399:BH401" si="56">IF(BG399="Yes",CONCATENATE(AM399,"
ED Note: State indicated that data were correct as reported."), AM399)</f>
        <v>Missing Data (179/189): Achievement and Participation data for students in the ALL, CWD, ECODIS, M, MAN, MB, MHL, MW subgroups for the REGASSWACC, REGASSWOACC assessment types in GRADE 11 was not reported in any of the grades at the SEA, LEA, and School levels. Please submit data.</v>
      </c>
      <c r="BI399" s="50"/>
      <c r="BJ399" s="50"/>
      <c r="BK399" s="50"/>
      <c r="BL399" s="50"/>
      <c r="BM399" s="50"/>
      <c r="BN399" s="50"/>
      <c r="BO399" s="50"/>
      <c r="BP399" s="50"/>
    </row>
    <row r="400" spans="1:68" s="9" customFormat="1" ht="120">
      <c r="A400" s="13" t="s">
        <v>1534</v>
      </c>
      <c r="B400" s="14" t="s">
        <v>45</v>
      </c>
      <c r="C400" s="14" t="s">
        <v>46</v>
      </c>
      <c r="D400" s="14" t="s">
        <v>47</v>
      </c>
      <c r="E400" s="14" t="s">
        <v>1510</v>
      </c>
      <c r="F400" s="14" t="s">
        <v>1511</v>
      </c>
      <c r="G400" s="13" t="s">
        <v>104</v>
      </c>
      <c r="H400" s="14" t="s">
        <v>157</v>
      </c>
      <c r="I400" s="14" t="s">
        <v>158</v>
      </c>
      <c r="J400" s="14" t="s">
        <v>73</v>
      </c>
      <c r="K400" s="14" t="s">
        <v>107</v>
      </c>
      <c r="L400" s="14" t="s">
        <v>53</v>
      </c>
      <c r="M400" s="14" t="s">
        <v>54</v>
      </c>
      <c r="N400" s="14" t="s">
        <v>54</v>
      </c>
      <c r="O400" s="14" t="s">
        <v>54</v>
      </c>
      <c r="P400" s="14" t="s">
        <v>108</v>
      </c>
      <c r="Q400" s="14" t="s">
        <v>108</v>
      </c>
      <c r="R400" s="14" t="s">
        <v>108</v>
      </c>
      <c r="S400" s="14" t="s">
        <v>108</v>
      </c>
      <c r="T400" s="50"/>
      <c r="U400" s="50"/>
      <c r="V400" s="11"/>
      <c r="W400" s="11"/>
      <c r="X400" s="50" t="s">
        <v>159</v>
      </c>
      <c r="Y400" s="26" t="s">
        <v>1535</v>
      </c>
      <c r="Z400" s="50"/>
      <c r="AA400" s="50"/>
      <c r="AB400" s="50"/>
      <c r="AC400" s="23" t="s">
        <v>54</v>
      </c>
      <c r="AD400" s="23" t="s">
        <v>54</v>
      </c>
      <c r="AE400" s="23" t="s">
        <v>54</v>
      </c>
      <c r="AF400" s="14" t="s">
        <v>108</v>
      </c>
      <c r="AG400" s="14" t="s">
        <v>108</v>
      </c>
      <c r="AH400" s="14" t="s">
        <v>108</v>
      </c>
      <c r="AI400" s="14" t="s">
        <v>108</v>
      </c>
      <c r="AJ400" s="23" t="s">
        <v>61</v>
      </c>
      <c r="AK400" s="23" t="s">
        <v>101</v>
      </c>
      <c r="AL400" s="50" t="s">
        <v>58</v>
      </c>
      <c r="AM400" s="50" t="s">
        <v>161</v>
      </c>
      <c r="AN400" s="50" t="s">
        <v>54</v>
      </c>
      <c r="AO400" s="50"/>
      <c r="AP400" s="50"/>
      <c r="AQ400" s="50"/>
      <c r="AR400" s="50"/>
      <c r="AS400" s="50"/>
      <c r="AT400" s="50"/>
      <c r="AU400" s="50"/>
      <c r="AV400" s="50"/>
      <c r="AW400" s="50"/>
      <c r="AY400" s="50" t="str">
        <f t="shared" si="53"/>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400" s="50" t="str">
        <f t="shared" si="54"/>
        <v>FS175, FS178,FS179,FS185, FS188 and FS 189 have been resubmitted to correct these issues.</v>
      </c>
      <c r="BA400" s="50"/>
      <c r="BB400" s="50" t="s">
        <v>80</v>
      </c>
      <c r="BC400" s="50"/>
      <c r="BD400" s="50"/>
      <c r="BE400" s="50" t="s">
        <v>58</v>
      </c>
      <c r="BF400" s="50" t="s">
        <v>125</v>
      </c>
      <c r="BG400" s="50" t="s">
        <v>58</v>
      </c>
      <c r="BH400" s="50" t="str">
        <f t="shared" si="56"/>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BI400" s="51"/>
      <c r="BJ400" s="50"/>
      <c r="BK400" s="50"/>
      <c r="BL400" s="50"/>
      <c r="BM400" s="50"/>
      <c r="BN400" s="50"/>
      <c r="BO400" s="50"/>
      <c r="BP400" s="50"/>
    </row>
    <row r="401" spans="1:68" s="9" customFormat="1" ht="90">
      <c r="A401" s="13" t="s">
        <v>1536</v>
      </c>
      <c r="B401" s="14" t="s">
        <v>45</v>
      </c>
      <c r="C401" s="14" t="s">
        <v>46</v>
      </c>
      <c r="D401" s="14" t="s">
        <v>47</v>
      </c>
      <c r="E401" s="14" t="s">
        <v>1510</v>
      </c>
      <c r="F401" s="14" t="s">
        <v>1511</v>
      </c>
      <c r="G401" s="13" t="s">
        <v>118</v>
      </c>
      <c r="H401" s="14">
        <v>189</v>
      </c>
      <c r="I401" s="14">
        <v>590</v>
      </c>
      <c r="J401" s="14" t="s">
        <v>73</v>
      </c>
      <c r="K401" s="14" t="s">
        <v>121</v>
      </c>
      <c r="L401" s="14" t="s">
        <v>53</v>
      </c>
      <c r="M401" s="14"/>
      <c r="N401" s="14"/>
      <c r="O401" s="14"/>
      <c r="P401" s="14"/>
      <c r="Q401" s="14"/>
      <c r="R401" s="14"/>
      <c r="S401" s="14"/>
      <c r="T401" s="50"/>
      <c r="U401" s="50"/>
      <c r="V401" s="11"/>
      <c r="W401" s="11"/>
      <c r="X401" s="50"/>
      <c r="Y401" s="26" t="s">
        <v>64</v>
      </c>
      <c r="Z401" s="50"/>
      <c r="AA401" s="50"/>
      <c r="AB401" s="50"/>
      <c r="AC401" s="23"/>
      <c r="AD401" s="23"/>
      <c r="AE401" s="23" t="s">
        <v>54</v>
      </c>
      <c r="AF401" s="14" t="s">
        <v>108</v>
      </c>
      <c r="AG401" s="14" t="s">
        <v>108</v>
      </c>
      <c r="AH401" s="14" t="s">
        <v>108</v>
      </c>
      <c r="AI401" s="14" t="s">
        <v>108</v>
      </c>
      <c r="AJ401" s="23" t="s">
        <v>61</v>
      </c>
      <c r="AK401" s="23" t="s">
        <v>78</v>
      </c>
      <c r="AL401" s="50"/>
      <c r="AM401" s="50" t="s">
        <v>166</v>
      </c>
      <c r="AN401" s="50" t="s">
        <v>54</v>
      </c>
      <c r="AO401" s="50"/>
      <c r="AP401" s="50"/>
      <c r="AQ401" s="50"/>
      <c r="AR401" s="50"/>
      <c r="AS401" s="50"/>
      <c r="AT401" s="50"/>
      <c r="AU401" s="50"/>
      <c r="AV401" s="50"/>
      <c r="AW401" s="50"/>
      <c r="AY401" s="50" t="str">
        <f t="shared" si="53"/>
        <v>A year to year participation rate change of more than 4% was identified for at least one subgroup, assessment type, or grade. Please review the CDQR Year to Year tab. Please resubmit SY 2017-18 data or submit a data note to explain why these data are accurate.</v>
      </c>
      <c r="AZ401" s="50" t="str">
        <f t="shared" si="54"/>
        <v/>
      </c>
      <c r="BA401" s="50"/>
      <c r="BB401" s="50" t="s">
        <v>80</v>
      </c>
      <c r="BC401" s="50" t="s">
        <v>2148</v>
      </c>
      <c r="BD401" s="50"/>
      <c r="BE401" s="50" t="s">
        <v>82</v>
      </c>
      <c r="BF401" s="50" t="s">
        <v>82</v>
      </c>
      <c r="BG401" s="50"/>
      <c r="BH401" s="50" t="str">
        <f t="shared" si="56"/>
        <v>A year to year participation rate change of more than 4% was identified for at least one subgroup, assessment type, or grade. Please review the CDQR Year to Year tab. Please resubmit SY 2017-18 data or submit a data note to explain why these data are accurate.</v>
      </c>
      <c r="BI401" s="50"/>
      <c r="BJ401" s="50"/>
      <c r="BK401" s="50"/>
      <c r="BL401" s="50"/>
      <c r="BM401" s="50"/>
      <c r="BN401" s="50"/>
      <c r="BO401" s="50"/>
      <c r="BP401" s="50"/>
    </row>
    <row r="402" spans="1:68" s="9" customFormat="1" ht="94.5" hidden="1">
      <c r="A402" s="13" t="s">
        <v>1537</v>
      </c>
      <c r="B402" s="14" t="s">
        <v>45</v>
      </c>
      <c r="C402" s="14" t="s">
        <v>46</v>
      </c>
      <c r="D402" s="14" t="s">
        <v>47</v>
      </c>
      <c r="E402" s="14" t="s">
        <v>1510</v>
      </c>
      <c r="F402" s="14" t="s">
        <v>1511</v>
      </c>
      <c r="G402" s="13" t="s">
        <v>118</v>
      </c>
      <c r="H402" s="14" t="s">
        <v>157</v>
      </c>
      <c r="I402" s="14" t="s">
        <v>158</v>
      </c>
      <c r="J402" s="14" t="s">
        <v>73</v>
      </c>
      <c r="K402" s="14" t="s">
        <v>121</v>
      </c>
      <c r="L402" s="14" t="s">
        <v>53</v>
      </c>
      <c r="M402" s="14" t="s">
        <v>54</v>
      </c>
      <c r="N402" s="14" t="s">
        <v>54</v>
      </c>
      <c r="O402" s="14" t="s">
        <v>54</v>
      </c>
      <c r="P402" s="14" t="s">
        <v>108</v>
      </c>
      <c r="Q402" s="14" t="s">
        <v>108</v>
      </c>
      <c r="R402" s="14" t="s">
        <v>108</v>
      </c>
      <c r="S402" s="14" t="s">
        <v>108</v>
      </c>
      <c r="T402" s="7"/>
      <c r="U402" s="50"/>
      <c r="V402" s="11"/>
      <c r="W402" s="11"/>
      <c r="X402" s="7" t="s">
        <v>212</v>
      </c>
      <c r="Y402" s="26" t="s">
        <v>1535</v>
      </c>
      <c r="Z402" s="50"/>
      <c r="AA402" s="50"/>
      <c r="AB402" s="50"/>
      <c r="AC402" s="23"/>
      <c r="AD402" s="23"/>
      <c r="AE402" s="23"/>
      <c r="AF402" s="23"/>
      <c r="AG402" s="23"/>
      <c r="AH402" s="23"/>
      <c r="AI402" s="23"/>
      <c r="AJ402" s="23" t="s">
        <v>61</v>
      </c>
      <c r="AK402" s="23" t="s">
        <v>62</v>
      </c>
      <c r="AL402" s="14" t="s">
        <v>53</v>
      </c>
      <c r="AM402" s="7"/>
      <c r="AN402" s="50" t="s">
        <v>2145</v>
      </c>
      <c r="AO402" s="50"/>
      <c r="AP402" s="50"/>
      <c r="AQ402" s="50"/>
      <c r="AR402" s="50"/>
      <c r="AS402" s="50"/>
      <c r="AT402" s="50"/>
      <c r="AU402" s="50"/>
      <c r="AV402" s="50"/>
      <c r="AW402" s="50"/>
      <c r="AY402" s="50">
        <f t="shared" si="53"/>
        <v>0</v>
      </c>
      <c r="AZ402" s="50" t="str">
        <f t="shared" si="54"/>
        <v>FS175, FS178,FS179,FS185, FS188 and FS 189 have been resubmitted to correct these issues.</v>
      </c>
      <c r="BA402" s="50"/>
      <c r="BB402" s="50" t="s">
        <v>63</v>
      </c>
      <c r="BC402" s="50" t="s">
        <v>58</v>
      </c>
      <c r="BD402" s="50" t="s">
        <v>62</v>
      </c>
      <c r="BE402" s="50"/>
      <c r="BF402" s="50"/>
      <c r="BG402" s="50"/>
      <c r="BH402" s="50"/>
      <c r="BI402" s="50"/>
      <c r="BJ402" s="50"/>
      <c r="BK402" s="50"/>
      <c r="BL402" s="50"/>
      <c r="BM402" s="50"/>
      <c r="BN402" s="50"/>
      <c r="BO402" s="50"/>
      <c r="BP402" s="50"/>
    </row>
    <row r="403" spans="1:68" s="9" customFormat="1" ht="210" hidden="1">
      <c r="A403" s="13" t="s">
        <v>1538</v>
      </c>
      <c r="B403" s="14" t="s">
        <v>45</v>
      </c>
      <c r="C403" s="14" t="s">
        <v>46</v>
      </c>
      <c r="D403" s="14" t="s">
        <v>47</v>
      </c>
      <c r="E403" s="14" t="s">
        <v>1510</v>
      </c>
      <c r="F403" s="14" t="s">
        <v>1511</v>
      </c>
      <c r="G403" s="13" t="s">
        <v>127</v>
      </c>
      <c r="H403" s="14" t="s">
        <v>198</v>
      </c>
      <c r="I403" s="14" t="s">
        <v>199</v>
      </c>
      <c r="J403" s="14" t="s">
        <v>51</v>
      </c>
      <c r="K403" s="14" t="s">
        <v>130</v>
      </c>
      <c r="L403" s="14" t="s">
        <v>53</v>
      </c>
      <c r="M403" s="14" t="s">
        <v>54</v>
      </c>
      <c r="N403" s="14" t="s">
        <v>54</v>
      </c>
      <c r="O403" s="14"/>
      <c r="P403" s="14" t="s">
        <v>1539</v>
      </c>
      <c r="Q403" s="14">
        <v>11</v>
      </c>
      <c r="R403" s="14" t="s">
        <v>333</v>
      </c>
      <c r="S403" s="14" t="s">
        <v>58</v>
      </c>
      <c r="T403" s="50"/>
      <c r="U403" s="50"/>
      <c r="V403" s="11"/>
      <c r="W403" s="11"/>
      <c r="X403" s="50" t="s">
        <v>1540</v>
      </c>
      <c r="Y403" s="26" t="s">
        <v>1541</v>
      </c>
      <c r="Z403" s="50"/>
      <c r="AA403" s="50"/>
      <c r="AB403" s="50"/>
      <c r="AC403" s="23"/>
      <c r="AD403" s="23"/>
      <c r="AE403" s="23"/>
      <c r="AF403" s="23"/>
      <c r="AG403" s="23"/>
      <c r="AH403" s="23"/>
      <c r="AI403" s="23"/>
      <c r="AJ403" s="23" t="s">
        <v>61</v>
      </c>
      <c r="AK403" s="23" t="s">
        <v>62</v>
      </c>
      <c r="AL403" s="14" t="s">
        <v>53</v>
      </c>
      <c r="AM403" s="50"/>
      <c r="AN403" s="50" t="s">
        <v>2145</v>
      </c>
      <c r="AO403" s="50"/>
      <c r="AP403" s="50"/>
      <c r="AQ403" s="50"/>
      <c r="AR403" s="50"/>
      <c r="AS403" s="50"/>
      <c r="AT403" s="50"/>
      <c r="AU403" s="50"/>
      <c r="AV403" s="50"/>
      <c r="AW403" s="50"/>
      <c r="AY403" s="50">
        <f t="shared" si="53"/>
        <v>0</v>
      </c>
      <c r="AZ403" s="50" t="str">
        <f t="shared" si="54"/>
        <v>FS175, FS178,FS185, FS188  have been resubmitted to correct these issues.</v>
      </c>
      <c r="BA403" s="50"/>
      <c r="BB403" s="50" t="s">
        <v>63</v>
      </c>
      <c r="BC403" s="50" t="s">
        <v>58</v>
      </c>
      <c r="BD403" s="50" t="s">
        <v>62</v>
      </c>
      <c r="BE403" s="50"/>
      <c r="BF403" s="50"/>
      <c r="BG403" s="50"/>
      <c r="BH403" s="50"/>
      <c r="BI403" s="50"/>
      <c r="BJ403" s="50"/>
      <c r="BK403" s="50"/>
      <c r="BL403" s="50"/>
      <c r="BM403" s="50"/>
      <c r="BN403" s="50"/>
      <c r="BO403" s="50"/>
      <c r="BP403" s="50"/>
    </row>
    <row r="404" spans="1:68" s="9" customFormat="1" ht="225" hidden="1">
      <c r="A404" s="13" t="s">
        <v>1542</v>
      </c>
      <c r="B404" s="14" t="s">
        <v>45</v>
      </c>
      <c r="C404" s="14" t="s">
        <v>46</v>
      </c>
      <c r="D404" s="14" t="s">
        <v>47</v>
      </c>
      <c r="E404" s="14" t="s">
        <v>1510</v>
      </c>
      <c r="F404" s="14" t="s">
        <v>1511</v>
      </c>
      <c r="G404" s="13" t="s">
        <v>127</v>
      </c>
      <c r="H404" s="14" t="s">
        <v>1543</v>
      </c>
      <c r="I404" s="14" t="s">
        <v>1544</v>
      </c>
      <c r="J404" s="14" t="s">
        <v>51</v>
      </c>
      <c r="K404" s="14" t="s">
        <v>130</v>
      </c>
      <c r="L404" s="14" t="s">
        <v>53</v>
      </c>
      <c r="M404" s="14" t="s">
        <v>54</v>
      </c>
      <c r="N404" s="14"/>
      <c r="O404" s="14" t="s">
        <v>54</v>
      </c>
      <c r="P404" s="14" t="s">
        <v>1539</v>
      </c>
      <c r="Q404" s="14">
        <v>12</v>
      </c>
      <c r="R404" s="14" t="s">
        <v>306</v>
      </c>
      <c r="S404" s="14" t="s">
        <v>58</v>
      </c>
      <c r="T404" s="50"/>
      <c r="U404" s="50"/>
      <c r="V404" s="11"/>
      <c r="W404" s="11"/>
      <c r="X404" s="50" t="s">
        <v>1545</v>
      </c>
      <c r="Y404" s="26" t="s">
        <v>1546</v>
      </c>
      <c r="Z404" s="50"/>
      <c r="AA404" s="50"/>
      <c r="AB404" s="50"/>
      <c r="AC404" s="23"/>
      <c r="AD404" s="23"/>
      <c r="AE404" s="23"/>
      <c r="AF404" s="23"/>
      <c r="AG404" s="23"/>
      <c r="AH404" s="23"/>
      <c r="AI404" s="23"/>
      <c r="AJ404" s="23" t="s">
        <v>61</v>
      </c>
      <c r="AK404" s="23" t="s">
        <v>62</v>
      </c>
      <c r="AL404" s="14" t="s">
        <v>53</v>
      </c>
      <c r="AM404" s="50"/>
      <c r="AN404" s="50" t="s">
        <v>2145</v>
      </c>
      <c r="AO404" s="50"/>
      <c r="AP404" s="50"/>
      <c r="AQ404" s="50"/>
      <c r="AR404" s="50"/>
      <c r="AS404" s="50"/>
      <c r="AT404" s="50"/>
      <c r="AU404" s="50"/>
      <c r="AV404" s="50"/>
      <c r="AW404" s="50"/>
      <c r="AY404" s="50">
        <f t="shared" si="53"/>
        <v>0</v>
      </c>
      <c r="AZ404" s="50" t="str">
        <f t="shared" si="54"/>
        <v>FS175, FS179, FS185, FS189 have been resubmitted to correct these issues.</v>
      </c>
      <c r="BA404" s="50"/>
      <c r="BB404" s="50" t="s">
        <v>63</v>
      </c>
      <c r="BC404" s="50" t="s">
        <v>58</v>
      </c>
      <c r="BD404" s="50" t="s">
        <v>62</v>
      </c>
      <c r="BE404" s="50"/>
      <c r="BF404" s="50"/>
      <c r="BG404" s="50"/>
      <c r="BH404" s="50"/>
      <c r="BI404" s="50"/>
      <c r="BJ404" s="50"/>
      <c r="BK404" s="50"/>
      <c r="BL404" s="50"/>
      <c r="BM404" s="50"/>
      <c r="BN404" s="50"/>
      <c r="BO404" s="50"/>
      <c r="BP404" s="50"/>
    </row>
    <row r="405" spans="1:68" s="9" customFormat="1" ht="210" hidden="1">
      <c r="A405" s="13" t="s">
        <v>1547</v>
      </c>
      <c r="B405" s="14" t="s">
        <v>45</v>
      </c>
      <c r="C405" s="14" t="s">
        <v>46</v>
      </c>
      <c r="D405" s="14" t="s">
        <v>47</v>
      </c>
      <c r="E405" s="14" t="s">
        <v>1510</v>
      </c>
      <c r="F405" s="14" t="s">
        <v>1511</v>
      </c>
      <c r="G405" s="13" t="s">
        <v>127</v>
      </c>
      <c r="H405" s="14" t="s">
        <v>128</v>
      </c>
      <c r="I405" s="14" t="s">
        <v>129</v>
      </c>
      <c r="J405" s="14" t="s">
        <v>51</v>
      </c>
      <c r="K405" s="14" t="s">
        <v>130</v>
      </c>
      <c r="L405" s="14" t="s">
        <v>53</v>
      </c>
      <c r="M405" s="14"/>
      <c r="N405" s="14" t="s">
        <v>54</v>
      </c>
      <c r="O405" s="14"/>
      <c r="P405" s="14" t="s">
        <v>441</v>
      </c>
      <c r="Q405" s="14">
        <v>12</v>
      </c>
      <c r="R405" s="14" t="s">
        <v>333</v>
      </c>
      <c r="S405" s="14" t="s">
        <v>58</v>
      </c>
      <c r="T405" s="50"/>
      <c r="U405" s="50"/>
      <c r="V405" s="11"/>
      <c r="W405" s="11"/>
      <c r="X405" s="50" t="s">
        <v>1548</v>
      </c>
      <c r="Y405" s="26" t="s">
        <v>1549</v>
      </c>
      <c r="Z405" s="50"/>
      <c r="AA405" s="50"/>
      <c r="AB405" s="50"/>
      <c r="AC405" s="23"/>
      <c r="AD405" s="23"/>
      <c r="AE405" s="23"/>
      <c r="AF405" s="23"/>
      <c r="AG405" s="23"/>
      <c r="AH405" s="23"/>
      <c r="AI405" s="23"/>
      <c r="AJ405" s="23" t="s">
        <v>61</v>
      </c>
      <c r="AK405" s="23" t="s">
        <v>62</v>
      </c>
      <c r="AL405" s="14" t="s">
        <v>53</v>
      </c>
      <c r="AM405" s="50"/>
      <c r="AN405" s="50" t="s">
        <v>2145</v>
      </c>
      <c r="AO405" s="50"/>
      <c r="AP405" s="50"/>
      <c r="AQ405" s="50"/>
      <c r="AR405" s="50"/>
      <c r="AS405" s="50"/>
      <c r="AT405" s="50"/>
      <c r="AU405" s="50"/>
      <c r="AV405" s="50"/>
      <c r="AW405" s="50"/>
      <c r="AY405" s="50">
        <f t="shared" si="53"/>
        <v>0</v>
      </c>
      <c r="AZ405" s="50" t="str">
        <f t="shared" si="54"/>
        <v>FS 178 and FS 179 have been resubmitted to correct these issues.</v>
      </c>
      <c r="BA405" s="50"/>
      <c r="BB405" s="50" t="s">
        <v>63</v>
      </c>
      <c r="BC405" s="50" t="s">
        <v>58</v>
      </c>
      <c r="BD405" s="50" t="s">
        <v>62</v>
      </c>
      <c r="BE405" s="50"/>
      <c r="BF405" s="50"/>
      <c r="BG405" s="50"/>
      <c r="BH405" s="50"/>
      <c r="BI405" s="50"/>
      <c r="BJ405" s="50"/>
      <c r="BK405" s="50"/>
      <c r="BL405" s="50"/>
      <c r="BM405" s="50"/>
      <c r="BN405" s="50"/>
      <c r="BO405" s="50"/>
      <c r="BP405" s="50"/>
    </row>
    <row r="406" spans="1:68" s="9" customFormat="1" ht="204.75" hidden="1">
      <c r="A406" s="13" t="s">
        <v>1550</v>
      </c>
      <c r="B406" s="14" t="s">
        <v>45</v>
      </c>
      <c r="C406" s="14" t="s">
        <v>46</v>
      </c>
      <c r="D406" s="14" t="s">
        <v>47</v>
      </c>
      <c r="E406" s="14" t="s">
        <v>1510</v>
      </c>
      <c r="F406" s="14" t="s">
        <v>1511</v>
      </c>
      <c r="G406" s="13" t="s">
        <v>127</v>
      </c>
      <c r="H406" s="14" t="s">
        <v>380</v>
      </c>
      <c r="I406" s="14" t="s">
        <v>381</v>
      </c>
      <c r="J406" s="14" t="s">
        <v>51</v>
      </c>
      <c r="K406" s="14" t="s">
        <v>130</v>
      </c>
      <c r="L406" s="14" t="s">
        <v>53</v>
      </c>
      <c r="M406" s="14"/>
      <c r="N406" s="14"/>
      <c r="O406" s="14" t="s">
        <v>54</v>
      </c>
      <c r="P406" s="14" t="s">
        <v>1551</v>
      </c>
      <c r="Q406" s="14" t="s">
        <v>1552</v>
      </c>
      <c r="R406" s="14" t="s">
        <v>333</v>
      </c>
      <c r="S406" s="14" t="s">
        <v>58</v>
      </c>
      <c r="T406" s="50"/>
      <c r="U406" s="50"/>
      <c r="V406" s="11"/>
      <c r="W406" s="11"/>
      <c r="X406" s="50" t="s">
        <v>1553</v>
      </c>
      <c r="Y406" s="26" t="s">
        <v>1554</v>
      </c>
      <c r="Z406" s="50"/>
      <c r="AA406" s="50"/>
      <c r="AB406" s="50"/>
      <c r="AC406" s="23"/>
      <c r="AD406" s="23"/>
      <c r="AE406" s="23"/>
      <c r="AF406" s="23"/>
      <c r="AG406" s="23"/>
      <c r="AH406" s="23"/>
      <c r="AI406" s="23"/>
      <c r="AJ406" s="23" t="s">
        <v>61</v>
      </c>
      <c r="AK406" s="23" t="s">
        <v>62</v>
      </c>
      <c r="AL406" s="14" t="s">
        <v>53</v>
      </c>
      <c r="AM406" s="50"/>
      <c r="AN406" s="50" t="s">
        <v>2145</v>
      </c>
      <c r="AO406" s="50"/>
      <c r="AP406" s="50"/>
      <c r="AQ406" s="50"/>
      <c r="AR406" s="50"/>
      <c r="AS406" s="50"/>
      <c r="AT406" s="50"/>
      <c r="AU406" s="50"/>
      <c r="AV406" s="50"/>
      <c r="AW406" s="50"/>
      <c r="AY406" s="50">
        <f t="shared" si="53"/>
        <v>0</v>
      </c>
      <c r="AZ406" s="50" t="str">
        <f t="shared" si="54"/>
        <v>FS 189 and FS 179 have been resubmitted to correct these issues.</v>
      </c>
      <c r="BA406" s="50"/>
      <c r="BB406" s="50" t="s">
        <v>63</v>
      </c>
      <c r="BC406" s="50" t="s">
        <v>58</v>
      </c>
      <c r="BD406" s="50" t="s">
        <v>62</v>
      </c>
      <c r="BE406" s="50"/>
      <c r="BF406" s="50"/>
      <c r="BG406" s="50"/>
      <c r="BH406" s="50"/>
      <c r="BI406" s="50"/>
      <c r="BJ406" s="50"/>
      <c r="BK406" s="50"/>
      <c r="BL406" s="50"/>
      <c r="BM406" s="50"/>
      <c r="BN406" s="50"/>
      <c r="BO406" s="50"/>
      <c r="BP406" s="50"/>
    </row>
    <row r="407" spans="1:68" s="9" customFormat="1" ht="105" hidden="1">
      <c r="A407" s="13" t="s">
        <v>1555</v>
      </c>
      <c r="B407" s="14" t="s">
        <v>45</v>
      </c>
      <c r="C407" s="14" t="s">
        <v>46</v>
      </c>
      <c r="D407" s="14" t="s">
        <v>47</v>
      </c>
      <c r="E407" s="14" t="s">
        <v>1510</v>
      </c>
      <c r="F407" s="14" t="s">
        <v>1511</v>
      </c>
      <c r="G407" s="13" t="s">
        <v>179</v>
      </c>
      <c r="H407" s="14">
        <v>185</v>
      </c>
      <c r="I407" s="14">
        <v>588</v>
      </c>
      <c r="J407" s="14" t="s">
        <v>73</v>
      </c>
      <c r="K407" s="14" t="s">
        <v>180</v>
      </c>
      <c r="L407" s="14" t="s">
        <v>53</v>
      </c>
      <c r="M407" s="14" t="s">
        <v>54</v>
      </c>
      <c r="N407" s="14"/>
      <c r="O407" s="14"/>
      <c r="P407" s="14" t="s">
        <v>55</v>
      </c>
      <c r="Q407" s="14" t="s">
        <v>56</v>
      </c>
      <c r="R407" s="14" t="s">
        <v>68</v>
      </c>
      <c r="S407" s="14" t="s">
        <v>69</v>
      </c>
      <c r="T407" s="50"/>
      <c r="U407" s="50"/>
      <c r="V407" s="11"/>
      <c r="W407" s="11"/>
      <c r="X407" s="50" t="s">
        <v>1556</v>
      </c>
      <c r="Y407" s="26" t="s">
        <v>1557</v>
      </c>
      <c r="Z407" s="50"/>
      <c r="AA407" s="50"/>
      <c r="AB407" s="50"/>
      <c r="AC407" s="23"/>
      <c r="AD407" s="23"/>
      <c r="AE407" s="23"/>
      <c r="AF407" s="23"/>
      <c r="AG407" s="23"/>
      <c r="AH407" s="23"/>
      <c r="AI407" s="23"/>
      <c r="AJ407" s="23" t="s">
        <v>61</v>
      </c>
      <c r="AK407" s="23" t="s">
        <v>62</v>
      </c>
      <c r="AL407" s="14" t="s">
        <v>53</v>
      </c>
      <c r="AM407" s="50"/>
      <c r="AN407" s="50" t="s">
        <v>2145</v>
      </c>
      <c r="AO407" s="50"/>
      <c r="AP407" s="50"/>
      <c r="AQ407" s="50"/>
      <c r="AR407" s="50"/>
      <c r="AS407" s="50"/>
      <c r="AT407" s="50"/>
      <c r="AU407" s="50"/>
      <c r="AV407" s="50"/>
      <c r="AW407" s="50"/>
      <c r="AY407" s="50">
        <f t="shared" si="53"/>
        <v>0</v>
      </c>
      <c r="AZ407" s="50" t="str">
        <f t="shared" si="54"/>
        <v>FS185 has been resubmitted to correct this error.</v>
      </c>
      <c r="BA407" s="50"/>
      <c r="BB407" s="50" t="s">
        <v>63</v>
      </c>
      <c r="BC407" s="50" t="s">
        <v>58</v>
      </c>
      <c r="BD407" s="50" t="s">
        <v>62</v>
      </c>
      <c r="BE407" s="50"/>
      <c r="BF407" s="50"/>
      <c r="BG407" s="50"/>
      <c r="BH407" s="50"/>
      <c r="BI407" s="50"/>
      <c r="BJ407" s="50"/>
      <c r="BK407" s="50"/>
      <c r="BL407" s="50"/>
      <c r="BM407" s="50"/>
      <c r="BN407" s="50"/>
      <c r="BO407" s="50"/>
      <c r="BP407" s="50"/>
    </row>
    <row r="408" spans="1:68" s="9" customFormat="1" ht="105" hidden="1">
      <c r="A408" s="13" t="s">
        <v>1558</v>
      </c>
      <c r="B408" s="14" t="s">
        <v>45</v>
      </c>
      <c r="C408" s="14" t="s">
        <v>46</v>
      </c>
      <c r="D408" s="14" t="s">
        <v>47</v>
      </c>
      <c r="E408" s="14" t="s">
        <v>1510</v>
      </c>
      <c r="F408" s="14" t="s">
        <v>1511</v>
      </c>
      <c r="G408" s="13" t="s">
        <v>179</v>
      </c>
      <c r="H408" s="14">
        <v>188</v>
      </c>
      <c r="I408" s="14">
        <v>589</v>
      </c>
      <c r="J408" s="14" t="s">
        <v>73</v>
      </c>
      <c r="K408" s="14" t="s">
        <v>180</v>
      </c>
      <c r="L408" s="14" t="s">
        <v>53</v>
      </c>
      <c r="M408" s="14"/>
      <c r="N408" s="14" t="s">
        <v>54</v>
      </c>
      <c r="O408" s="14"/>
      <c r="P408" s="14" t="s">
        <v>55</v>
      </c>
      <c r="Q408" s="14" t="s">
        <v>56</v>
      </c>
      <c r="R408" s="14" t="s">
        <v>68</v>
      </c>
      <c r="S408" s="14" t="s">
        <v>69</v>
      </c>
      <c r="T408" s="50"/>
      <c r="U408" s="50"/>
      <c r="V408" s="11"/>
      <c r="W408" s="11"/>
      <c r="X408" s="50" t="s">
        <v>1559</v>
      </c>
      <c r="Y408" s="26" t="s">
        <v>1560</v>
      </c>
      <c r="Z408" s="50"/>
      <c r="AA408" s="50"/>
      <c r="AB408" s="50"/>
      <c r="AC408" s="23"/>
      <c r="AD408" s="23"/>
      <c r="AE408" s="23"/>
      <c r="AF408" s="23"/>
      <c r="AG408" s="23"/>
      <c r="AH408" s="23"/>
      <c r="AI408" s="23"/>
      <c r="AJ408" s="23" t="s">
        <v>61</v>
      </c>
      <c r="AK408" s="23" t="s">
        <v>62</v>
      </c>
      <c r="AL408" s="14" t="s">
        <v>53</v>
      </c>
      <c r="AM408" s="50"/>
      <c r="AN408" s="50" t="s">
        <v>2145</v>
      </c>
      <c r="AO408" s="50"/>
      <c r="AP408" s="50"/>
      <c r="AQ408" s="50"/>
      <c r="AR408" s="50"/>
      <c r="AS408" s="50"/>
      <c r="AT408" s="50"/>
      <c r="AU408" s="50"/>
      <c r="AV408" s="50"/>
      <c r="AW408" s="50"/>
      <c r="AY408" s="50">
        <f t="shared" si="53"/>
        <v>0</v>
      </c>
      <c r="AZ408" s="50" t="str">
        <f t="shared" si="54"/>
        <v>FS188 has been resubmitted to correct this issue.</v>
      </c>
      <c r="BA408" s="50"/>
      <c r="BB408" s="50" t="s">
        <v>63</v>
      </c>
      <c r="BC408" s="50" t="s">
        <v>58</v>
      </c>
      <c r="BD408" s="50" t="s">
        <v>62</v>
      </c>
      <c r="BE408" s="50"/>
      <c r="BF408" s="50"/>
      <c r="BG408" s="50"/>
      <c r="BH408" s="50"/>
      <c r="BI408" s="50"/>
      <c r="BJ408" s="50"/>
      <c r="BK408" s="50"/>
      <c r="BL408" s="50"/>
      <c r="BM408" s="50"/>
      <c r="BN408" s="50"/>
      <c r="BO408" s="50"/>
      <c r="BP408" s="50"/>
    </row>
    <row r="409" spans="1:68" s="9" customFormat="1" ht="180">
      <c r="A409" s="13" t="s">
        <v>1561</v>
      </c>
      <c r="B409" s="14" t="s">
        <v>45</v>
      </c>
      <c r="C409" s="14" t="s">
        <v>46</v>
      </c>
      <c r="D409" s="14" t="s">
        <v>47</v>
      </c>
      <c r="E409" s="14" t="s">
        <v>1510</v>
      </c>
      <c r="F409" s="14" t="s">
        <v>1511</v>
      </c>
      <c r="G409" s="17" t="s">
        <v>136</v>
      </c>
      <c r="H409" s="18">
        <v>185</v>
      </c>
      <c r="I409" s="14">
        <v>588</v>
      </c>
      <c r="J409" s="14" t="s">
        <v>73</v>
      </c>
      <c r="K409" s="14" t="s">
        <v>137</v>
      </c>
      <c r="L409" s="14" t="s">
        <v>53</v>
      </c>
      <c r="M409" s="14" t="s">
        <v>54</v>
      </c>
      <c r="N409" s="14"/>
      <c r="O409" s="14"/>
      <c r="P409" s="14" t="s">
        <v>55</v>
      </c>
      <c r="Q409" s="14" t="s">
        <v>56</v>
      </c>
      <c r="R409" s="14" t="s">
        <v>140</v>
      </c>
      <c r="S409" s="14" t="s">
        <v>58</v>
      </c>
      <c r="T409" s="50"/>
      <c r="U409" s="50"/>
      <c r="V409" s="11"/>
      <c r="W409" s="11"/>
      <c r="X409" s="50" t="s">
        <v>1563</v>
      </c>
      <c r="Y409" s="26" t="s">
        <v>1557</v>
      </c>
      <c r="Z409" s="50"/>
      <c r="AA409" s="50"/>
      <c r="AB409" s="50"/>
      <c r="AC409" s="23" t="s">
        <v>54</v>
      </c>
      <c r="AD409" s="23"/>
      <c r="AE409" s="23"/>
      <c r="AF409" s="14" t="s">
        <v>139</v>
      </c>
      <c r="AG409" s="14" t="s">
        <v>133</v>
      </c>
      <c r="AH409" s="14" t="s">
        <v>140</v>
      </c>
      <c r="AI409" s="14" t="s">
        <v>141</v>
      </c>
      <c r="AJ409" s="23" t="s">
        <v>61</v>
      </c>
      <c r="AK409" s="23" t="s">
        <v>101</v>
      </c>
      <c r="AL409" s="50" t="s">
        <v>58</v>
      </c>
      <c r="AM409" s="50" t="s">
        <v>1563</v>
      </c>
      <c r="AN409" s="50" t="s">
        <v>54</v>
      </c>
      <c r="AO409" s="50"/>
      <c r="AP409" s="50"/>
      <c r="AQ409" s="50"/>
      <c r="AR409" s="50"/>
      <c r="AS409" s="50"/>
      <c r="AT409" s="50"/>
      <c r="AU409" s="50"/>
      <c r="AV409" s="50"/>
      <c r="AW409" s="50"/>
      <c r="AY409" s="50" t="str">
        <f t="shared" si="53"/>
        <v xml:space="preserve">1% CWD Alternate Assessment Participation: Students with Disabilities (IDEA) (CWD) taking the alternate assessment based on alternate achievement standards (ALTPARTALTACH) make up 1.63%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09" s="50" t="str">
        <f t="shared" si="54"/>
        <v>FS185 has been resubmitted to correct this error.</v>
      </c>
      <c r="BA409" s="50"/>
      <c r="BB409" s="50" t="s">
        <v>80</v>
      </c>
      <c r="BC409" s="50"/>
      <c r="BD409" s="50"/>
      <c r="BE409" s="50" t="s">
        <v>58</v>
      </c>
      <c r="BF409" s="50" t="s">
        <v>125</v>
      </c>
      <c r="BG409" s="50" t="s">
        <v>58</v>
      </c>
      <c r="BH409" s="50" t="str">
        <f t="shared" ref="BH409:BH418" si="57">IF(BG409="Yes",CONCATENATE(AM409,"
ED Note: State indicated that data were correct as reported."), AM409)</f>
        <v xml:space="preserve">1% CWD Alternate Assessment Participation: Students with Disabilities (IDEA) (CWD) taking the alternate assessment based on alternate achievement standards (ALTPARTALTACH) make up 1.63%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409" s="51"/>
      <c r="BJ409" s="50"/>
      <c r="BK409" s="50"/>
      <c r="BL409" s="50"/>
      <c r="BM409" s="50"/>
      <c r="BN409" s="50"/>
      <c r="BO409" s="50"/>
      <c r="BP409" s="50"/>
    </row>
    <row r="410" spans="1:68" s="9" customFormat="1" ht="195">
      <c r="A410" s="13" t="s">
        <v>1564</v>
      </c>
      <c r="B410" s="14" t="s">
        <v>45</v>
      </c>
      <c r="C410" s="14" t="s">
        <v>46</v>
      </c>
      <c r="D410" s="14" t="s">
        <v>47</v>
      </c>
      <c r="E410" s="14" t="s">
        <v>1510</v>
      </c>
      <c r="F410" s="14" t="s">
        <v>1511</v>
      </c>
      <c r="G410" s="17" t="s">
        <v>136</v>
      </c>
      <c r="H410" s="18">
        <v>188</v>
      </c>
      <c r="I410" s="14">
        <v>589</v>
      </c>
      <c r="J410" s="14" t="s">
        <v>73</v>
      </c>
      <c r="K410" s="14" t="s">
        <v>137</v>
      </c>
      <c r="L410" s="14" t="s">
        <v>53</v>
      </c>
      <c r="M410" s="14"/>
      <c r="N410" s="14" t="s">
        <v>54</v>
      </c>
      <c r="O410" s="14"/>
      <c r="P410" s="14" t="s">
        <v>55</v>
      </c>
      <c r="Q410" s="14" t="s">
        <v>56</v>
      </c>
      <c r="R410" s="14" t="s">
        <v>140</v>
      </c>
      <c r="S410" s="14" t="s">
        <v>58</v>
      </c>
      <c r="T410" s="50"/>
      <c r="U410" s="50"/>
      <c r="V410" s="11"/>
      <c r="W410" s="11"/>
      <c r="X410" s="50" t="s">
        <v>1566</v>
      </c>
      <c r="Y410" s="26" t="s">
        <v>1567</v>
      </c>
      <c r="Z410" s="50"/>
      <c r="AA410" s="50"/>
      <c r="AB410" s="50"/>
      <c r="AC410" s="23"/>
      <c r="AD410" s="23" t="s">
        <v>54</v>
      </c>
      <c r="AE410" s="23"/>
      <c r="AF410" s="14" t="s">
        <v>139</v>
      </c>
      <c r="AG410" s="14" t="s">
        <v>133</v>
      </c>
      <c r="AH410" s="14" t="s">
        <v>140</v>
      </c>
      <c r="AI410" s="14" t="s">
        <v>141</v>
      </c>
      <c r="AJ410" s="23" t="s">
        <v>61</v>
      </c>
      <c r="AK410" s="23" t="s">
        <v>101</v>
      </c>
      <c r="AL410" s="50" t="s">
        <v>58</v>
      </c>
      <c r="AM410" s="50" t="s">
        <v>1566</v>
      </c>
      <c r="AN410" s="50" t="s">
        <v>54</v>
      </c>
      <c r="AO410" s="50"/>
      <c r="AP410" s="50"/>
      <c r="AQ410" s="50"/>
      <c r="AR410" s="50"/>
      <c r="AS410" s="50"/>
      <c r="AT410" s="50"/>
      <c r="AU410" s="50"/>
      <c r="AV410" s="50"/>
      <c r="AW410" s="50"/>
      <c r="AY410" s="50" t="str">
        <f t="shared" si="53"/>
        <v xml:space="preserve">1% CWD Alternate Assessment Participation [READING/LANGUAGE ARTS]: Students with Disabilities (IDEA) (CWD) taking the alternate assessment based on alternate achievement standards (ALTPARTALTACH) make up 1.64%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10" s="50" t="str">
        <f t="shared" si="54"/>
        <v>FS188 has been resubmitted to correct this error.</v>
      </c>
      <c r="BA410" s="50"/>
      <c r="BB410" s="50" t="s">
        <v>80</v>
      </c>
      <c r="BC410" s="50"/>
      <c r="BD410" s="50"/>
      <c r="BE410" s="50" t="s">
        <v>58</v>
      </c>
      <c r="BF410" s="50" t="s">
        <v>125</v>
      </c>
      <c r="BG410" s="50" t="s">
        <v>58</v>
      </c>
      <c r="BH410" s="50" t="str">
        <f t="shared" si="57"/>
        <v xml:space="preserve">1% CWD Alternate Assessment Participation [READING/LANGUAGE ARTS]: Students with Disabilities (IDEA) (CWD) taking the alternate assessment based on alternate achievement standards (ALTPARTALTACH) make up 1.64%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410" s="51"/>
      <c r="BJ410" s="50"/>
      <c r="BK410" s="50"/>
      <c r="BL410" s="50"/>
      <c r="BM410" s="50"/>
      <c r="BN410" s="50"/>
      <c r="BO410" s="50"/>
      <c r="BP410" s="50"/>
    </row>
    <row r="411" spans="1:68" s="9" customFormat="1" ht="195">
      <c r="A411" s="13" t="s">
        <v>1568</v>
      </c>
      <c r="B411" s="14" t="s">
        <v>45</v>
      </c>
      <c r="C411" s="14" t="s">
        <v>46</v>
      </c>
      <c r="D411" s="14" t="s">
        <v>47</v>
      </c>
      <c r="E411" s="14" t="s">
        <v>1510</v>
      </c>
      <c r="F411" s="14" t="s">
        <v>1511</v>
      </c>
      <c r="G411" s="17" t="s">
        <v>136</v>
      </c>
      <c r="H411" s="18">
        <v>189</v>
      </c>
      <c r="I411" s="14">
        <v>590</v>
      </c>
      <c r="J411" s="14" t="s">
        <v>73</v>
      </c>
      <c r="K411" s="14" t="s">
        <v>137</v>
      </c>
      <c r="L411" s="14" t="s">
        <v>53</v>
      </c>
      <c r="M411" s="14"/>
      <c r="N411" s="14"/>
      <c r="O411" s="14" t="s">
        <v>54</v>
      </c>
      <c r="P411" s="14" t="s">
        <v>55</v>
      </c>
      <c r="Q411" s="14" t="s">
        <v>56</v>
      </c>
      <c r="R411" s="14" t="s">
        <v>140</v>
      </c>
      <c r="S411" s="14" t="s">
        <v>58</v>
      </c>
      <c r="T411" s="50"/>
      <c r="U411" s="50"/>
      <c r="V411" s="11"/>
      <c r="W411" s="11"/>
      <c r="X411" s="50" t="s">
        <v>1569</v>
      </c>
      <c r="Y411" s="26" t="s">
        <v>1525</v>
      </c>
      <c r="Z411" s="50"/>
      <c r="AA411" s="50"/>
      <c r="AB411" s="50"/>
      <c r="AC411" s="23"/>
      <c r="AD411" s="23"/>
      <c r="AE411" s="23" t="s">
        <v>54</v>
      </c>
      <c r="AF411" s="14" t="s">
        <v>139</v>
      </c>
      <c r="AG411" s="14" t="s">
        <v>133</v>
      </c>
      <c r="AH411" s="14" t="s">
        <v>140</v>
      </c>
      <c r="AI411" s="14" t="s">
        <v>141</v>
      </c>
      <c r="AJ411" s="23" t="s">
        <v>61</v>
      </c>
      <c r="AK411" s="23" t="s">
        <v>101</v>
      </c>
      <c r="AL411" s="50" t="s">
        <v>58</v>
      </c>
      <c r="AM411" s="50" t="s">
        <v>1569</v>
      </c>
      <c r="AN411" s="50" t="s">
        <v>54</v>
      </c>
      <c r="AO411" s="50"/>
      <c r="AP411" s="50"/>
      <c r="AQ411" s="50"/>
      <c r="AR411" s="50"/>
      <c r="AS411" s="50"/>
      <c r="AT411" s="50"/>
      <c r="AU411" s="50"/>
      <c r="AV411" s="50"/>
      <c r="AW411" s="50"/>
      <c r="AY411" s="50" t="str">
        <f t="shared" si="53"/>
        <v>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11" s="50" t="str">
        <f t="shared" si="54"/>
        <v>FS189 has been resubmitted to correct this issue.</v>
      </c>
      <c r="BA411" s="50"/>
      <c r="BB411" s="50" t="s">
        <v>80</v>
      </c>
      <c r="BC411" s="50" t="s">
        <v>2148</v>
      </c>
      <c r="BD411" s="50"/>
      <c r="BE411" s="50"/>
      <c r="BF411" s="50"/>
      <c r="BG411" s="50" t="s">
        <v>58</v>
      </c>
      <c r="BH411" s="50" t="str">
        <f t="shared" si="57"/>
        <v>1% CWD Alternate Assessment Participation [SCIENCE]: Students with Disabilities (IDEA) (CWD) taking the alternate assessment based on alternate achievement standards (ALTPARTALTACH) make up 1.56%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411" s="50" t="s">
        <v>1525</v>
      </c>
      <c r="BJ411" s="50"/>
      <c r="BK411" s="50"/>
      <c r="BL411" s="50"/>
      <c r="BM411" s="50"/>
      <c r="BN411" s="50"/>
      <c r="BO411" s="50"/>
      <c r="BP411" s="50"/>
    </row>
    <row r="412" spans="1:68" s="9" customFormat="1" ht="120">
      <c r="A412" s="13" t="s">
        <v>1571</v>
      </c>
      <c r="B412" s="14" t="s">
        <v>45</v>
      </c>
      <c r="C412" s="14" t="s">
        <v>46</v>
      </c>
      <c r="D412" s="14" t="s">
        <v>47</v>
      </c>
      <c r="E412" s="14" t="s">
        <v>1572</v>
      </c>
      <c r="F412" s="14" t="s">
        <v>1573</v>
      </c>
      <c r="G412" s="13" t="s">
        <v>72</v>
      </c>
      <c r="H412" s="14">
        <v>179</v>
      </c>
      <c r="I412" s="14">
        <v>585</v>
      </c>
      <c r="J412" s="14" t="s">
        <v>73</v>
      </c>
      <c r="K412" s="14" t="s">
        <v>74</v>
      </c>
      <c r="L412" s="14" t="s">
        <v>891</v>
      </c>
      <c r="M412" s="14"/>
      <c r="N412" s="14"/>
      <c r="O412" s="14" t="s">
        <v>54</v>
      </c>
      <c r="P412" s="14" t="s">
        <v>53</v>
      </c>
      <c r="Q412" s="14" t="s">
        <v>1574</v>
      </c>
      <c r="R412" s="14" t="s">
        <v>140</v>
      </c>
      <c r="S412" s="14" t="s">
        <v>58</v>
      </c>
      <c r="T412" s="50"/>
      <c r="U412" s="50"/>
      <c r="V412" s="50"/>
      <c r="W412" s="50"/>
      <c r="X412" s="50" t="s">
        <v>1575</v>
      </c>
      <c r="Y412" s="26" t="s">
        <v>1576</v>
      </c>
      <c r="Z412" s="50"/>
      <c r="AA412" s="50"/>
      <c r="AB412" s="50"/>
      <c r="AC412" s="23"/>
      <c r="AD412" s="23"/>
      <c r="AE412" s="14" t="s">
        <v>54</v>
      </c>
      <c r="AF412" s="14" t="s">
        <v>53</v>
      </c>
      <c r="AG412" s="23" t="s">
        <v>1577</v>
      </c>
      <c r="AH412" s="23" t="s">
        <v>140</v>
      </c>
      <c r="AI412" s="23"/>
      <c r="AJ412" s="23" t="s">
        <v>185</v>
      </c>
      <c r="AK412" s="23" t="s">
        <v>101</v>
      </c>
      <c r="AL412" s="50"/>
      <c r="AM412" s="50" t="s">
        <v>1575</v>
      </c>
      <c r="AN412" s="50" t="s">
        <v>2156</v>
      </c>
      <c r="AO412" s="50"/>
      <c r="AP412" s="50"/>
      <c r="AQ412" s="50"/>
      <c r="AR412" s="50"/>
      <c r="AS412" s="50"/>
      <c r="AT412" s="50"/>
      <c r="AU412" s="50"/>
      <c r="AV412" s="50"/>
      <c r="AW412" s="50"/>
      <c r="AY412" s="50" t="str">
        <f t="shared" si="53"/>
        <v>Achievement metadata - [SCIENCE]: Achievement data (FS 179) submitted for ALTASSALTACH [PERF LEVEL 5] for GRADES 5, 8, 11; however, EMAPS assessment metadata does not include this GRADES 5, 8, 11/ALTASSALTACH/PERF LEVEL 5 combination. Additionally, zeroes were reported for this combination. Please resubmit metadata and/or data to ensure consistency.</v>
      </c>
      <c r="AZ412" s="50" t="str">
        <f t="shared" si="54"/>
        <v>Per spec zero counts are required for all valid combinations.  While Oregon does not have Perf Level 5 for ALTASSALTACH thus not reported in metadata but zero.  Should we not report zero counts OR indicate it as a valid combination in metadata?</v>
      </c>
      <c r="BA412" s="50"/>
      <c r="BB412" s="50" t="s">
        <v>80</v>
      </c>
      <c r="BC412" s="50" t="s">
        <v>2148</v>
      </c>
      <c r="BD412" s="50" t="s">
        <v>81</v>
      </c>
      <c r="BE412" s="50"/>
      <c r="BF412" s="50"/>
      <c r="BG412" s="50" t="s">
        <v>58</v>
      </c>
      <c r="BH412" s="50" t="str">
        <f t="shared" si="57"/>
        <v>Achievement metadata - [SCIENCE]: Achievement data (FS 179) submitted for ALTASSALTACH [PERF LEVEL 5] for GRADES 5, 8, 11; however, EMAPS assessment metadata does not include this GRADES 5, 8, 11/ALTASSALTACH/PERF LEVEL 5 combination. Additionally, zeroes were reported for this combination. Please resubmit metadata and/or data to ensure consistency.</v>
      </c>
      <c r="BI412" s="50" t="s">
        <v>1576</v>
      </c>
      <c r="BJ412" s="50"/>
      <c r="BK412" s="50"/>
      <c r="BL412" s="50"/>
      <c r="BM412" s="50"/>
      <c r="BN412" s="50"/>
      <c r="BO412" s="50"/>
      <c r="BP412" s="50"/>
    </row>
    <row r="413" spans="1:68" s="9" customFormat="1" ht="94.5">
      <c r="A413" s="13" t="s">
        <v>1578</v>
      </c>
      <c r="B413" s="14" t="s">
        <v>45</v>
      </c>
      <c r="C413" s="14" t="s">
        <v>46</v>
      </c>
      <c r="D413" s="14" t="s">
        <v>47</v>
      </c>
      <c r="E413" s="14" t="s">
        <v>1572</v>
      </c>
      <c r="F413" s="14" t="s">
        <v>1573</v>
      </c>
      <c r="G413" s="13" t="s">
        <v>95</v>
      </c>
      <c r="H413" s="14" t="s">
        <v>157</v>
      </c>
      <c r="I413" s="14" t="s">
        <v>158</v>
      </c>
      <c r="J413" s="14" t="s">
        <v>51</v>
      </c>
      <c r="K413" s="14" t="s">
        <v>98</v>
      </c>
      <c r="L413" s="14" t="s">
        <v>53</v>
      </c>
      <c r="M413" s="14" t="s">
        <v>54</v>
      </c>
      <c r="N413" s="14" t="s">
        <v>54</v>
      </c>
      <c r="O413" s="14" t="s">
        <v>54</v>
      </c>
      <c r="P413" s="14" t="s">
        <v>1364</v>
      </c>
      <c r="Q413" s="14" t="s">
        <v>56</v>
      </c>
      <c r="R413" s="14" t="s">
        <v>68</v>
      </c>
      <c r="S413" s="14" t="s">
        <v>58</v>
      </c>
      <c r="T413" s="50"/>
      <c r="U413" s="50"/>
      <c r="V413" s="11"/>
      <c r="W413" s="11"/>
      <c r="X413" s="50" t="s">
        <v>1579</v>
      </c>
      <c r="Y413" s="26" t="s">
        <v>1580</v>
      </c>
      <c r="Z413" s="50"/>
      <c r="AA413" s="50"/>
      <c r="AB413" s="50"/>
      <c r="AC413" s="14" t="s">
        <v>54</v>
      </c>
      <c r="AD413" s="14" t="s">
        <v>54</v>
      </c>
      <c r="AE413" s="14" t="s">
        <v>54</v>
      </c>
      <c r="AF413" s="14" t="s">
        <v>1364</v>
      </c>
      <c r="AG413" s="14" t="s">
        <v>56</v>
      </c>
      <c r="AH413" s="14" t="s">
        <v>68</v>
      </c>
      <c r="AI413" s="23"/>
      <c r="AJ413" s="23" t="s">
        <v>185</v>
      </c>
      <c r="AK413" s="23" t="s">
        <v>101</v>
      </c>
      <c r="AL413" s="50"/>
      <c r="AM413" s="50" t="s">
        <v>1579</v>
      </c>
      <c r="AN413" s="50"/>
      <c r="AO413" s="50"/>
      <c r="AP413" s="50"/>
      <c r="AQ413" s="50"/>
      <c r="AR413" s="50"/>
      <c r="AS413" s="50"/>
      <c r="AT413" s="50"/>
      <c r="AU413" s="50"/>
      <c r="AV413" s="50"/>
      <c r="AW413" s="50"/>
      <c r="AY413" s="50" t="str">
        <f t="shared" si="53"/>
        <v>Missing Data (175/178/185/188): Achievement and Participation data for students in the FCS and MILCNCTD subgroups for a(n) ALL Assessment Type was not reported in any of the grades at the SEA, LEA, and School levels. Please submit data.</v>
      </c>
      <c r="AZ413" s="50" t="str">
        <f t="shared" si="54"/>
        <v>Oregon was unable to report FCS and MILCNCTD for '1718.  We report 0 at the SEA level for all category sets (as required by the spec).  Please advise if this is wrong and how to correct.</v>
      </c>
      <c r="BA413" s="50"/>
      <c r="BB413" s="50" t="s">
        <v>80</v>
      </c>
      <c r="BC413" s="50"/>
      <c r="BD413" s="50"/>
      <c r="BE413" s="50"/>
      <c r="BF413" s="50"/>
      <c r="BG413" s="50" t="s">
        <v>58</v>
      </c>
      <c r="BH413" s="50" t="str">
        <f t="shared" si="57"/>
        <v>Missing Data (175/178/185/188): Achievement and Participation data for students in the FCS and MILCNCTD subgroups for a(n) ALL Assessment Type was not reported in any of the grades at the SEA, LEA, and School levels. Please submit data.</v>
      </c>
      <c r="BI413" s="22" t="s">
        <v>2190</v>
      </c>
      <c r="BJ413" s="50"/>
      <c r="BK413" s="50"/>
      <c r="BL413" s="50"/>
      <c r="BM413" s="50"/>
      <c r="BN413" s="50"/>
      <c r="BO413" s="50"/>
      <c r="BP413" s="50"/>
    </row>
    <row r="414" spans="1:68" s="9" customFormat="1" ht="270">
      <c r="A414" s="13" t="s">
        <v>1582</v>
      </c>
      <c r="B414" s="14" t="s">
        <v>45</v>
      </c>
      <c r="C414" s="14" t="s">
        <v>46</v>
      </c>
      <c r="D414" s="14" t="s">
        <v>47</v>
      </c>
      <c r="E414" s="14" t="s">
        <v>1572</v>
      </c>
      <c r="F414" s="14" t="s">
        <v>1573</v>
      </c>
      <c r="G414" s="13" t="s">
        <v>439</v>
      </c>
      <c r="H414" s="14" t="s">
        <v>96</v>
      </c>
      <c r="I414" s="14" t="s">
        <v>97</v>
      </c>
      <c r="J414" s="14" t="s">
        <v>440</v>
      </c>
      <c r="K414" s="14" t="s">
        <v>153</v>
      </c>
      <c r="L414" s="14" t="s">
        <v>53</v>
      </c>
      <c r="M414" s="14" t="s">
        <v>54</v>
      </c>
      <c r="N414" s="14" t="s">
        <v>54</v>
      </c>
      <c r="O414" s="14" t="s">
        <v>54</v>
      </c>
      <c r="P414" s="14" t="s">
        <v>1583</v>
      </c>
      <c r="Q414" s="14" t="s">
        <v>678</v>
      </c>
      <c r="R414" s="14" t="s">
        <v>376</v>
      </c>
      <c r="S414" s="14" t="s">
        <v>58</v>
      </c>
      <c r="T414" s="50"/>
      <c r="U414" s="50"/>
      <c r="V414" s="11"/>
      <c r="W414" s="11"/>
      <c r="X414" s="50" t="s">
        <v>1584</v>
      </c>
      <c r="Y414" s="26" t="s">
        <v>1585</v>
      </c>
      <c r="Z414" s="50"/>
      <c r="AA414" s="50"/>
      <c r="AB414" s="50"/>
      <c r="AC414" s="14" t="s">
        <v>54</v>
      </c>
      <c r="AD414" s="14" t="s">
        <v>54</v>
      </c>
      <c r="AE414" s="14" t="s">
        <v>54</v>
      </c>
      <c r="AF414" s="14" t="s">
        <v>1583</v>
      </c>
      <c r="AG414" s="14" t="s">
        <v>678</v>
      </c>
      <c r="AH414" s="14" t="s">
        <v>140</v>
      </c>
      <c r="AI414" s="23"/>
      <c r="AJ414" s="23" t="s">
        <v>185</v>
      </c>
      <c r="AK414" s="23" t="s">
        <v>101</v>
      </c>
      <c r="AL414" s="50"/>
      <c r="AM414" s="50" t="s">
        <v>1584</v>
      </c>
      <c r="AN414" s="50"/>
      <c r="AO414" s="7"/>
      <c r="AP414" s="50"/>
      <c r="AQ414" s="50"/>
      <c r="AR414" s="50"/>
      <c r="AS414" s="50"/>
      <c r="AT414" s="50"/>
      <c r="AU414" s="50"/>
      <c r="AV414" s="50"/>
      <c r="AW414" s="50"/>
      <c r="AY414" s="50" t="str">
        <f t="shared" si="53"/>
        <v>Achievement SEA to SCH comparison: The FS 175/178/179 SEA number of students in the ALL, ECODIS, F, LEP, M, MHL, and MW subgroups who took a(n) ALTASSALTACH assessment and received a valid score in GRADES ALL, 3, 4, 5, 6, 7, 8, 11 is different from the sum of the SCH level counts of students. The GRAND TOTAL SEA number of students in the subgroup who took an ALTASSALTACH assessment for MATHEMATICS and received a valid score is 2279 students (64%) different from the SCH number. Discrepancies in the subgroups range from 378-1677 students. 
Similar SEA to SCH discrepancies exist for the FS 178/179 number of students who took an assessment and received a valid score. Please revise data and resubmit or explain in a data note why these data are accurate.</v>
      </c>
      <c r="AZ414" s="50" t="str">
        <f t="shared" si="54"/>
        <v>Data are correct. At the School level, we exclude students who were in District Special Education programs; these students are reported at the LEA and SEA levels, but not at the School level. The discrepancy between the counts of students at the State and School levels is equal to the number of District Special Ed students at each grade and achievement level.</v>
      </c>
      <c r="BA414" s="50"/>
      <c r="BB414" s="50" t="s">
        <v>80</v>
      </c>
      <c r="BC414" s="50"/>
      <c r="BD414" s="50"/>
      <c r="BE414" s="50"/>
      <c r="BF414" s="50"/>
      <c r="BG414" s="50" t="s">
        <v>69</v>
      </c>
      <c r="BH414" s="50" t="str">
        <f t="shared" si="57"/>
        <v>Achievement SEA to SCH comparison: The FS 175/178/179 SEA number of students in the ALL, ECODIS, F, LEP, M, MHL, and MW subgroups who took a(n) ALTASSALTACH assessment and received a valid score in GRADES ALL, 3, 4, 5, 6, 7, 8, 11 is different from the sum of the SCH level counts of students. The GRAND TOTAL SEA number of students in the subgroup who took an ALTASSALTACH assessment for MATHEMATICS and received a valid score is 2279 students (64%) different from the SCH number. Discrepancies in the subgroups range from 378-1677 students. 
Similar SEA to SCH discrepancies exist for the FS 178/179 number of students who took an assessment and received a valid score. Please revise data and resubmit or explain in a data note why these data are accurate.
ED Note: State indicated that data were correct as reported.</v>
      </c>
      <c r="BI414" s="50" t="s">
        <v>1585</v>
      </c>
      <c r="BJ414" s="50"/>
      <c r="BK414" s="50"/>
      <c r="BL414" s="50"/>
      <c r="BM414" s="50"/>
      <c r="BN414" s="50"/>
      <c r="BO414" s="50"/>
      <c r="BP414" s="50"/>
    </row>
    <row r="415" spans="1:68" s="9" customFormat="1" ht="225">
      <c r="A415" s="13" t="s">
        <v>1587</v>
      </c>
      <c r="B415" s="14" t="s">
        <v>45</v>
      </c>
      <c r="C415" s="14" t="s">
        <v>46</v>
      </c>
      <c r="D415" s="14" t="s">
        <v>47</v>
      </c>
      <c r="E415" s="14" t="s">
        <v>1572</v>
      </c>
      <c r="F415" s="14" t="s">
        <v>1573</v>
      </c>
      <c r="G415" s="13" t="s">
        <v>439</v>
      </c>
      <c r="H415" s="14" t="s">
        <v>96</v>
      </c>
      <c r="I415" s="14" t="s">
        <v>97</v>
      </c>
      <c r="J415" s="14" t="s">
        <v>440</v>
      </c>
      <c r="K415" s="14" t="s">
        <v>153</v>
      </c>
      <c r="L415" s="14" t="s">
        <v>53</v>
      </c>
      <c r="M415" s="14" t="s">
        <v>54</v>
      </c>
      <c r="N415" s="14" t="s">
        <v>54</v>
      </c>
      <c r="O415" s="14" t="s">
        <v>54</v>
      </c>
      <c r="P415" s="14" t="s">
        <v>139</v>
      </c>
      <c r="Q415" s="14" t="s">
        <v>56</v>
      </c>
      <c r="R415" s="14" t="s">
        <v>1375</v>
      </c>
      <c r="S415" s="14" t="s">
        <v>58</v>
      </c>
      <c r="T415" s="50"/>
      <c r="U415" s="50"/>
      <c r="V415" s="11"/>
      <c r="W415" s="11"/>
      <c r="X415" s="50" t="s">
        <v>1588</v>
      </c>
      <c r="Y415" s="26" t="s">
        <v>1585</v>
      </c>
      <c r="Z415" s="50"/>
      <c r="AA415" s="50"/>
      <c r="AB415" s="50"/>
      <c r="AC415" s="14" t="s">
        <v>54</v>
      </c>
      <c r="AD415" s="14" t="s">
        <v>54</v>
      </c>
      <c r="AE415" s="14" t="s">
        <v>54</v>
      </c>
      <c r="AF415" s="14" t="s">
        <v>139</v>
      </c>
      <c r="AG415" s="14" t="s">
        <v>56</v>
      </c>
      <c r="AH415" s="14" t="s">
        <v>782</v>
      </c>
      <c r="AI415" s="23"/>
      <c r="AJ415" s="23" t="s">
        <v>185</v>
      </c>
      <c r="AK415" s="23" t="s">
        <v>101</v>
      </c>
      <c r="AL415" s="50"/>
      <c r="AM415" s="50" t="s">
        <v>1588</v>
      </c>
      <c r="AN415" s="50"/>
      <c r="AO415" s="50"/>
      <c r="AP415" s="50"/>
      <c r="AQ415" s="50"/>
      <c r="AR415" s="50"/>
      <c r="AS415" s="50"/>
      <c r="AT415" s="50"/>
      <c r="AU415" s="50"/>
      <c r="AV415" s="50"/>
      <c r="AW415" s="50"/>
      <c r="AY415" s="50" t="str">
        <f t="shared" si="53"/>
        <v>Achievement SEA to SCH comparison: The FS 175/178/179 SEA number of students in the CWD subgroup who took a(n) ALL, ALTASSALTACH assessment and received a valid score is different from the sum of the SCH level counts of students. 
SEA to SCH discrepancies by subject: 
-MATHEMATICS: 4823 students, 11%
-READING/LANGUAGE ARTS: 4846 students, 11%
-SCIENCE: 1835 students, 11%
Discrepancies in the other grades range from 485-772 students. Please revise data and resubmit or explain in a data note why these data are accurate.</v>
      </c>
      <c r="AZ415" s="50" t="str">
        <f t="shared" si="54"/>
        <v>Data are correct. At the School level, we exclude students who were in District Special Education programs; these students are reported at the LEA and SEA levels, but not at the School level. The discrepancy between the counts of students at the State and School levels is equal to the number of District Special Ed students at each grade and achievement level.</v>
      </c>
      <c r="BA415" s="50"/>
      <c r="BB415" s="50" t="s">
        <v>80</v>
      </c>
      <c r="BC415" s="50"/>
      <c r="BD415" s="50"/>
      <c r="BE415" s="50"/>
      <c r="BF415" s="50"/>
      <c r="BG415" s="50" t="s">
        <v>69</v>
      </c>
      <c r="BH415" s="50" t="str">
        <f t="shared" si="57"/>
        <v>Achievement SEA to SCH comparison: The FS 175/178/179 SEA number of students in the CWD subgroup who took a(n) ALL, ALTASSALTACH assessment and received a valid score is different from the sum of the SCH level counts of students. 
SEA to SCH discrepancies by subject: 
-MATHEMATICS: 4823 students, 11%
-READING/LANGUAGE ARTS: 4846 students, 11%
-SCIENCE: 1835 students, 11%
Discrepancies in the other grades range from 485-772 students. Please revise data and resubmit or explain in a data note why these data are accurate.
ED Note: State indicated that data were correct as reported.</v>
      </c>
      <c r="BI415" s="50" t="s">
        <v>1585</v>
      </c>
      <c r="BJ415" s="50"/>
      <c r="BK415" s="50"/>
      <c r="BL415" s="50"/>
      <c r="BM415" s="50"/>
      <c r="BN415" s="50"/>
      <c r="BO415" s="50"/>
      <c r="BP415" s="50"/>
    </row>
    <row r="416" spans="1:68" s="9" customFormat="1" ht="105">
      <c r="A416" s="13" t="s">
        <v>1589</v>
      </c>
      <c r="B416" s="14" t="s">
        <v>45</v>
      </c>
      <c r="C416" s="14" t="s">
        <v>46</v>
      </c>
      <c r="D416" s="14" t="s">
        <v>47</v>
      </c>
      <c r="E416" s="14" t="s">
        <v>1572</v>
      </c>
      <c r="F416" s="14" t="s">
        <v>1573</v>
      </c>
      <c r="G416" s="13" t="s">
        <v>104</v>
      </c>
      <c r="H416" s="14" t="s">
        <v>157</v>
      </c>
      <c r="I416" s="14" t="s">
        <v>158</v>
      </c>
      <c r="J416" s="14" t="s">
        <v>73</v>
      </c>
      <c r="K416" s="14" t="s">
        <v>107</v>
      </c>
      <c r="L416" s="14" t="s">
        <v>53</v>
      </c>
      <c r="M416" s="14" t="s">
        <v>54</v>
      </c>
      <c r="N416" s="14" t="s">
        <v>54</v>
      </c>
      <c r="O416" s="14" t="s">
        <v>54</v>
      </c>
      <c r="P416" s="14" t="s">
        <v>108</v>
      </c>
      <c r="Q416" s="14" t="s">
        <v>108</v>
      </c>
      <c r="R416" s="14" t="s">
        <v>108</v>
      </c>
      <c r="S416" s="14" t="s">
        <v>108</v>
      </c>
      <c r="T416" s="50"/>
      <c r="U416" s="50"/>
      <c r="V416" s="11"/>
      <c r="W416" s="11"/>
      <c r="X416" s="50" t="s">
        <v>109</v>
      </c>
      <c r="Y416" s="26" t="s">
        <v>1590</v>
      </c>
      <c r="Z416" s="50"/>
      <c r="AA416" s="50"/>
      <c r="AB416" s="50"/>
      <c r="AC416" s="23" t="s">
        <v>54</v>
      </c>
      <c r="AD416" s="23" t="s">
        <v>54</v>
      </c>
      <c r="AE416" s="23" t="s">
        <v>54</v>
      </c>
      <c r="AF416" s="14" t="s">
        <v>108</v>
      </c>
      <c r="AG416" s="14" t="s">
        <v>108</v>
      </c>
      <c r="AH416" s="14" t="s">
        <v>108</v>
      </c>
      <c r="AI416" s="14" t="s">
        <v>108</v>
      </c>
      <c r="AJ416" s="23" t="s">
        <v>185</v>
      </c>
      <c r="AK416" s="23" t="s">
        <v>101</v>
      </c>
      <c r="AL416" s="50"/>
      <c r="AM416" s="50" t="s">
        <v>111</v>
      </c>
      <c r="AN416" s="50" t="s">
        <v>54</v>
      </c>
      <c r="AO416" s="50"/>
      <c r="AP416" s="50"/>
      <c r="AQ416" s="50"/>
      <c r="AR416" s="50"/>
      <c r="AS416" s="50"/>
      <c r="AT416" s="50"/>
      <c r="AU416" s="50"/>
      <c r="AV416" s="50"/>
      <c r="AW416" s="50"/>
      <c r="AY416" s="50" t="str">
        <f t="shared" si="53"/>
        <v>A year to year change of more than 200 (count difference) and 10% was identified for at least one subgroup, assessment type, or grade. Please review the CDQR Year to Year tab. Please resubmit SY 2017-18 data or submit a data note to explain why these data are accurate.</v>
      </c>
      <c r="AZ416" s="50" t="str">
        <f t="shared" si="54"/>
        <v>Data are correct. Participation rates in Oregon were lower in 2017-18 due to a significant number of parents opting their children out of statewide assessments. Oregon is working with school districts to increase participation in future years.</v>
      </c>
      <c r="BA416" s="50"/>
      <c r="BB416" s="50" t="s">
        <v>80</v>
      </c>
      <c r="BC416" s="50"/>
      <c r="BD416" s="50"/>
      <c r="BE416" s="50" t="s">
        <v>112</v>
      </c>
      <c r="BF416" s="50"/>
      <c r="BG416" s="50" t="s">
        <v>69</v>
      </c>
      <c r="BH416" s="50" t="str">
        <f t="shared" si="57"/>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BI416" s="50" t="s">
        <v>1591</v>
      </c>
      <c r="BJ416" s="50"/>
      <c r="BK416" s="50"/>
      <c r="BL416" s="50"/>
      <c r="BM416" s="50"/>
      <c r="BN416" s="50"/>
      <c r="BO416" s="50"/>
      <c r="BP416" s="50"/>
    </row>
    <row r="417" spans="1:68" s="9" customFormat="1" ht="255">
      <c r="A417" s="13" t="s">
        <v>1592</v>
      </c>
      <c r="B417" s="14" t="s">
        <v>45</v>
      </c>
      <c r="C417" s="14" t="s">
        <v>46</v>
      </c>
      <c r="D417" s="14" t="s">
        <v>47</v>
      </c>
      <c r="E417" s="14" t="s">
        <v>1572</v>
      </c>
      <c r="F417" s="14" t="s">
        <v>1573</v>
      </c>
      <c r="G417" s="13" t="s">
        <v>118</v>
      </c>
      <c r="H417" s="14">
        <v>189</v>
      </c>
      <c r="I417" s="14">
        <v>590</v>
      </c>
      <c r="J417" s="14" t="s">
        <v>73</v>
      </c>
      <c r="K417" s="14" t="s">
        <v>121</v>
      </c>
      <c r="L417" s="14" t="s">
        <v>53</v>
      </c>
      <c r="M417" s="14"/>
      <c r="N417" s="14"/>
      <c r="O417" s="14" t="s">
        <v>54</v>
      </c>
      <c r="P417" s="14" t="s">
        <v>108</v>
      </c>
      <c r="Q417" s="14" t="s">
        <v>108</v>
      </c>
      <c r="R417" s="14" t="s">
        <v>108</v>
      </c>
      <c r="S417" s="14" t="s">
        <v>108</v>
      </c>
      <c r="T417" s="7"/>
      <c r="U417" s="50"/>
      <c r="V417" s="11"/>
      <c r="W417" s="11"/>
      <c r="X417" s="7" t="s">
        <v>164</v>
      </c>
      <c r="Y417" s="26" t="s">
        <v>1593</v>
      </c>
      <c r="Z417" s="50"/>
      <c r="AA417" s="50"/>
      <c r="AB417" s="50"/>
      <c r="AC417" s="23"/>
      <c r="AD417" s="23"/>
      <c r="AE417" s="23" t="s">
        <v>54</v>
      </c>
      <c r="AF417" s="14" t="s">
        <v>108</v>
      </c>
      <c r="AG417" s="14" t="s">
        <v>108</v>
      </c>
      <c r="AH417" s="14" t="s">
        <v>108</v>
      </c>
      <c r="AI417" s="14" t="s">
        <v>108</v>
      </c>
      <c r="AJ417" s="23" t="s">
        <v>185</v>
      </c>
      <c r="AK417" s="23" t="s">
        <v>101</v>
      </c>
      <c r="AL417" s="50"/>
      <c r="AM417" s="50" t="s">
        <v>166</v>
      </c>
      <c r="AN417" s="50" t="s">
        <v>54</v>
      </c>
      <c r="AO417" s="50"/>
      <c r="AP417" s="50"/>
      <c r="AQ417" s="50"/>
      <c r="AR417" s="50"/>
      <c r="AS417" s="50"/>
      <c r="AT417" s="50"/>
      <c r="AU417" s="50"/>
      <c r="AV417" s="50"/>
      <c r="AW417" s="50"/>
      <c r="AY417" s="50" t="str">
        <f t="shared" si="53"/>
        <v>A year to year participation rate change of more than 4% was identified for at least one subgroup, assessment type, or grade. Please review the CDQR Year to Year tab. Please resubmit SY 2017-18 data or submit a data note to explain why these data are accurate.</v>
      </c>
      <c r="AZ417" s="50" t="str">
        <f t="shared" si="54"/>
        <v>Data are correct. Participation in the science assessment is required. Oregon notifies school districts each year that the science assessment is required for all students in grades 5, 8, and high school (https://www.oregon.gov/ode/educator-resources/assessment/AAUpdates/asmtacty_update_09_27_18.pdf). However, the Science assessment is not used in the accountability system that is used to identify Title I schools for supports and interventions.  Because of this, we typically see lower participation rates in this subject than we do for English language arts or mathematics. Districts with low participation rates in 2017-18 were contacted as part of the State’s efforts to improve participation rates in all subjects.</v>
      </c>
      <c r="BA417" s="50"/>
      <c r="BB417" s="50" t="s">
        <v>80</v>
      </c>
      <c r="BC417" s="50" t="s">
        <v>2148</v>
      </c>
      <c r="BD417" s="50"/>
      <c r="BE417" s="50" t="s">
        <v>112</v>
      </c>
      <c r="BF417" s="50"/>
      <c r="BG417" s="50" t="s">
        <v>69</v>
      </c>
      <c r="BH417" s="50" t="str">
        <f t="shared" si="57"/>
        <v>A year to year participation rate change of more than 4% was identified for at least one subgroup, assessment type, or grade. Please review the CDQR Year to Year tab. Please resubmit SY 2017-18 data or submit a data note to explain why these data are accurate.
ED Note: State indicated that data were correct as reported.</v>
      </c>
      <c r="BI417" s="50" t="s">
        <v>1593</v>
      </c>
      <c r="BJ417" s="50"/>
      <c r="BK417" s="50"/>
      <c r="BL417" s="50"/>
      <c r="BM417" s="50"/>
      <c r="BN417" s="50"/>
      <c r="BO417" s="50"/>
      <c r="BP417" s="50"/>
    </row>
    <row r="418" spans="1:68" s="9" customFormat="1" ht="180">
      <c r="A418" s="13" t="s">
        <v>1594</v>
      </c>
      <c r="B418" s="14" t="s">
        <v>45</v>
      </c>
      <c r="C418" s="14" t="s">
        <v>46</v>
      </c>
      <c r="D418" s="14" t="s">
        <v>47</v>
      </c>
      <c r="E418" s="14" t="s">
        <v>1572</v>
      </c>
      <c r="F418" s="14" t="s">
        <v>1573</v>
      </c>
      <c r="G418" s="13" t="s">
        <v>127</v>
      </c>
      <c r="H418" s="14" t="s">
        <v>128</v>
      </c>
      <c r="I418" s="14" t="s">
        <v>129</v>
      </c>
      <c r="J418" s="14" t="s">
        <v>51</v>
      </c>
      <c r="K418" s="14" t="s">
        <v>130</v>
      </c>
      <c r="L418" s="14" t="s">
        <v>53</v>
      </c>
      <c r="M418" s="14"/>
      <c r="N418" s="14" t="s">
        <v>54</v>
      </c>
      <c r="O418" s="14"/>
      <c r="P418" s="14" t="s">
        <v>131</v>
      </c>
      <c r="Q418" s="14" t="s">
        <v>332</v>
      </c>
      <c r="R418" s="14" t="s">
        <v>133</v>
      </c>
      <c r="S418" s="14" t="s">
        <v>58</v>
      </c>
      <c r="T418" s="50"/>
      <c r="U418" s="50"/>
      <c r="V418" s="50"/>
      <c r="W418" s="50"/>
      <c r="X418" s="50" t="s">
        <v>1595</v>
      </c>
      <c r="Y418" s="26" t="s">
        <v>1596</v>
      </c>
      <c r="Z418" s="50"/>
      <c r="AA418" s="50"/>
      <c r="AB418" s="50"/>
      <c r="AC418" s="23"/>
      <c r="AD418" s="23" t="s">
        <v>54</v>
      </c>
      <c r="AE418" s="23"/>
      <c r="AF418" s="14" t="s">
        <v>131</v>
      </c>
      <c r="AG418" s="14" t="s">
        <v>332</v>
      </c>
      <c r="AH418" s="14" t="s">
        <v>133</v>
      </c>
      <c r="AI418" s="14" t="s">
        <v>58</v>
      </c>
      <c r="AJ418" s="23" t="s">
        <v>185</v>
      </c>
      <c r="AK418" s="23" t="s">
        <v>101</v>
      </c>
      <c r="AL418" s="50"/>
      <c r="AM418" s="50" t="s">
        <v>1595</v>
      </c>
      <c r="AN418" s="50"/>
      <c r="AO418" s="50"/>
      <c r="AP418" s="50"/>
      <c r="AQ418" s="50"/>
      <c r="AR418" s="50"/>
      <c r="AS418" s="50"/>
      <c r="AT418" s="50"/>
      <c r="AU418" s="50"/>
      <c r="AV418" s="50"/>
      <c r="AW418" s="50"/>
      <c r="AY418" s="50" t="str">
        <f t="shared" si="53"/>
        <v>Across file comparison: The SEA number of students in the LEP subgroup who took an assessment and received a valid score for GRADES ALL, 6, 7, 8, 11 and ALL assessment type does not equal the number of students who participated in the assessment. The Grand Total discrepancy is -1240 students, or -5%. 
Similar discrepancies exist at the LEA and School levels, except for GRADE 6, which only sees a discrepancy at the School level. Please revise data and resubmit or explain in a data note why these data are accurate.</v>
      </c>
      <c r="AZ418" s="50" t="str">
        <f t="shared" si="54"/>
        <v>Data are correct. English Learner students who have been in the U.S. less than 12 months and took the English Language Proficiency (ELP) assessment in lieu of the ELA assessment (per FS188 specs) are counted as participants even though they do not have an ELA score or performance level and are therefore not included in FS178.</v>
      </c>
      <c r="BA418" s="50"/>
      <c r="BB418" s="50" t="s">
        <v>80</v>
      </c>
      <c r="BC418" s="50"/>
      <c r="BD418" s="50"/>
      <c r="BE418" s="50"/>
      <c r="BF418" s="50"/>
      <c r="BG418" s="50" t="s">
        <v>69</v>
      </c>
      <c r="BH418" s="50" t="str">
        <f t="shared" si="57"/>
        <v>Across file comparison: The SEA number of students in the LEP subgroup who took an assessment and received a valid score for GRADES ALL, 6, 7, 8, 11 and ALL assessment type does not equal the number of students who participated in the assessment. The Grand Total discrepancy is -1240 students, or -5%. 
Similar discrepancies exist at the LEA and School levels, except for GRADE 6, which only sees a discrepancy at the School level. Please revise data and resubmit or explain in a data note why these data are accurate.
ED Note: State indicated that data were correct as reported.</v>
      </c>
      <c r="BI418" s="50" t="s">
        <v>1596</v>
      </c>
      <c r="BJ418" s="50"/>
      <c r="BK418" s="50"/>
      <c r="BL418" s="50"/>
      <c r="BM418" s="50"/>
      <c r="BN418" s="50"/>
      <c r="BO418" s="50"/>
      <c r="BP418" s="50"/>
    </row>
    <row r="419" spans="1:68" s="9" customFormat="1" ht="126" hidden="1">
      <c r="A419" s="13" t="s">
        <v>1598</v>
      </c>
      <c r="B419" s="14" t="s">
        <v>45</v>
      </c>
      <c r="C419" s="14" t="s">
        <v>46</v>
      </c>
      <c r="D419" s="14" t="s">
        <v>47</v>
      </c>
      <c r="E419" s="14" t="s">
        <v>1572</v>
      </c>
      <c r="F419" s="14" t="s">
        <v>1573</v>
      </c>
      <c r="G419" s="13" t="s">
        <v>179</v>
      </c>
      <c r="H419" s="14">
        <v>185</v>
      </c>
      <c r="I419" s="14">
        <v>588</v>
      </c>
      <c r="J419" s="14" t="s">
        <v>73</v>
      </c>
      <c r="K419" s="14" t="s">
        <v>180</v>
      </c>
      <c r="L419" s="14" t="s">
        <v>53</v>
      </c>
      <c r="M419" s="14" t="s">
        <v>54</v>
      </c>
      <c r="N419" s="14"/>
      <c r="O419" s="14"/>
      <c r="P419" s="14" t="s">
        <v>1599</v>
      </c>
      <c r="Q419" s="14" t="s">
        <v>56</v>
      </c>
      <c r="R419" s="14" t="s">
        <v>68</v>
      </c>
      <c r="S419" s="14" t="s">
        <v>58</v>
      </c>
      <c r="T419" s="50"/>
      <c r="U419" s="50"/>
      <c r="V419" s="11"/>
      <c r="W419" s="11"/>
      <c r="X419" s="50" t="s">
        <v>1600</v>
      </c>
      <c r="Y419" s="26" t="s">
        <v>1601</v>
      </c>
      <c r="Z419" s="50"/>
      <c r="AA419" s="50"/>
      <c r="AB419" s="50"/>
      <c r="AC419" s="23"/>
      <c r="AD419" s="23"/>
      <c r="AE419" s="23"/>
      <c r="AF419" s="23"/>
      <c r="AG419" s="23"/>
      <c r="AH419" s="23"/>
      <c r="AI419" s="23"/>
      <c r="AJ419" s="23" t="s">
        <v>61</v>
      </c>
      <c r="AK419" s="23" t="s">
        <v>62</v>
      </c>
      <c r="AL419" s="14" t="s">
        <v>53</v>
      </c>
      <c r="AM419" s="50"/>
      <c r="AN419" s="50" t="s">
        <v>2145</v>
      </c>
      <c r="AO419" s="50"/>
      <c r="AP419" s="50"/>
      <c r="AQ419" s="50"/>
      <c r="AR419" s="50"/>
      <c r="AS419" s="50"/>
      <c r="AT419" s="50"/>
      <c r="AU419" s="50"/>
      <c r="AV419" s="50"/>
      <c r="AW419" s="50"/>
      <c r="AY419" s="50">
        <f t="shared" si="53"/>
        <v>0</v>
      </c>
      <c r="AZ419" s="50" t="str">
        <f t="shared" si="54"/>
        <v>Data are correct. Participation rates in Oregon were lower in 2016-17 due to a significant number of parents opting their children out of statewide assessments. Oregon is working with school districts to increase participation in future years.</v>
      </c>
      <c r="BA419" s="50"/>
      <c r="BB419" s="50" t="s">
        <v>63</v>
      </c>
      <c r="BC419" s="50" t="s">
        <v>58</v>
      </c>
      <c r="BD419" s="50" t="s">
        <v>62</v>
      </c>
      <c r="BE419" s="50"/>
      <c r="BF419" s="50"/>
      <c r="BG419" s="50" t="s">
        <v>69</v>
      </c>
      <c r="BH419" s="50"/>
      <c r="BI419" s="50"/>
      <c r="BJ419" s="50"/>
      <c r="BK419" s="50"/>
      <c r="BL419" s="50"/>
      <c r="BM419" s="50"/>
      <c r="BN419" s="50"/>
      <c r="BO419" s="50"/>
      <c r="BP419" s="50"/>
    </row>
    <row r="420" spans="1:68" s="9" customFormat="1" ht="110.25" hidden="1">
      <c r="A420" s="13" t="s">
        <v>1602</v>
      </c>
      <c r="B420" s="14" t="s">
        <v>45</v>
      </c>
      <c r="C420" s="14" t="s">
        <v>46</v>
      </c>
      <c r="D420" s="14" t="s">
        <v>47</v>
      </c>
      <c r="E420" s="14" t="s">
        <v>1572</v>
      </c>
      <c r="F420" s="14" t="s">
        <v>1573</v>
      </c>
      <c r="G420" s="13" t="s">
        <v>179</v>
      </c>
      <c r="H420" s="14">
        <v>188</v>
      </c>
      <c r="I420" s="14">
        <v>589</v>
      </c>
      <c r="J420" s="14" t="s">
        <v>73</v>
      </c>
      <c r="K420" s="14" t="s">
        <v>180</v>
      </c>
      <c r="L420" s="14" t="s">
        <v>53</v>
      </c>
      <c r="M420" s="14"/>
      <c r="N420" s="14" t="s">
        <v>54</v>
      </c>
      <c r="O420" s="14"/>
      <c r="P420" s="14" t="s">
        <v>1603</v>
      </c>
      <c r="Q420" s="14" t="s">
        <v>56</v>
      </c>
      <c r="R420" s="14" t="s">
        <v>68</v>
      </c>
      <c r="S420" s="14" t="s">
        <v>58</v>
      </c>
      <c r="T420" s="50"/>
      <c r="U420" s="50"/>
      <c r="V420" s="11"/>
      <c r="W420" s="11"/>
      <c r="X420" s="50" t="s">
        <v>1604</v>
      </c>
      <c r="Y420" s="26" t="s">
        <v>1590</v>
      </c>
      <c r="Z420" s="50"/>
      <c r="AA420" s="50"/>
      <c r="AB420" s="50"/>
      <c r="AC420" s="23"/>
      <c r="AD420" s="23"/>
      <c r="AE420" s="23"/>
      <c r="AF420" s="23"/>
      <c r="AG420" s="23"/>
      <c r="AH420" s="23"/>
      <c r="AI420" s="23"/>
      <c r="AJ420" s="23" t="s">
        <v>61</v>
      </c>
      <c r="AK420" s="23" t="s">
        <v>62</v>
      </c>
      <c r="AL420" s="14" t="s">
        <v>53</v>
      </c>
      <c r="AM420" s="50"/>
      <c r="AN420" s="50" t="s">
        <v>2145</v>
      </c>
      <c r="AO420" s="50"/>
      <c r="AP420" s="50"/>
      <c r="AQ420" s="50"/>
      <c r="AR420" s="50"/>
      <c r="AS420" s="50"/>
      <c r="AT420" s="50"/>
      <c r="AU420" s="50"/>
      <c r="AV420" s="50"/>
      <c r="AW420" s="50"/>
      <c r="AY420" s="50">
        <f t="shared" si="53"/>
        <v>0</v>
      </c>
      <c r="AZ420" s="50" t="str">
        <f t="shared" si="54"/>
        <v>Data are correct. Participation rates in Oregon were lower in 2017-18 due to a significant number of parents opting their children out of statewide assessments. Oregon is working with school districts to increase participation in future years.</v>
      </c>
      <c r="BA420" s="50"/>
      <c r="BB420" s="50" t="s">
        <v>63</v>
      </c>
      <c r="BC420" s="50" t="s">
        <v>58</v>
      </c>
      <c r="BD420" s="50" t="s">
        <v>62</v>
      </c>
      <c r="BE420" s="50"/>
      <c r="BF420" s="50"/>
      <c r="BG420" s="50" t="s">
        <v>69</v>
      </c>
      <c r="BH420" s="50"/>
      <c r="BI420" s="50"/>
      <c r="BJ420" s="50"/>
      <c r="BK420" s="50"/>
      <c r="BL420" s="50"/>
      <c r="BM420" s="50"/>
      <c r="BN420" s="50"/>
      <c r="BO420" s="50"/>
      <c r="BP420" s="50"/>
    </row>
    <row r="421" spans="1:68" s="9" customFormat="1" ht="195">
      <c r="A421" s="13" t="s">
        <v>1605</v>
      </c>
      <c r="B421" s="14" t="s">
        <v>45</v>
      </c>
      <c r="C421" s="14" t="s">
        <v>46</v>
      </c>
      <c r="D421" s="14" t="s">
        <v>47</v>
      </c>
      <c r="E421" s="14" t="s">
        <v>1572</v>
      </c>
      <c r="F421" s="14" t="s">
        <v>1573</v>
      </c>
      <c r="G421" s="17" t="s">
        <v>136</v>
      </c>
      <c r="H421" s="18">
        <v>185</v>
      </c>
      <c r="I421" s="14">
        <v>588</v>
      </c>
      <c r="J421" s="14" t="s">
        <v>73</v>
      </c>
      <c r="K421" s="14" t="s">
        <v>137</v>
      </c>
      <c r="L421" s="14" t="s">
        <v>53</v>
      </c>
      <c r="M421" s="14" t="s">
        <v>54</v>
      </c>
      <c r="N421" s="14"/>
      <c r="O421" s="14"/>
      <c r="P421" s="14" t="s">
        <v>55</v>
      </c>
      <c r="Q421" s="14" t="s">
        <v>56</v>
      </c>
      <c r="R421" s="14" t="s">
        <v>140</v>
      </c>
      <c r="S421" s="14" t="s">
        <v>58</v>
      </c>
      <c r="T421" s="50"/>
      <c r="U421" s="50"/>
      <c r="V421" s="11"/>
      <c r="W421" s="11"/>
      <c r="X421" s="50" t="s">
        <v>1607</v>
      </c>
      <c r="Y421" s="26" t="s">
        <v>1608</v>
      </c>
      <c r="Z421" s="50"/>
      <c r="AA421" s="50"/>
      <c r="AB421" s="50"/>
      <c r="AC421" s="23" t="s">
        <v>54</v>
      </c>
      <c r="AD421" s="23"/>
      <c r="AE421" s="23"/>
      <c r="AF421" s="14" t="s">
        <v>139</v>
      </c>
      <c r="AG421" s="14" t="s">
        <v>133</v>
      </c>
      <c r="AH421" s="14" t="s">
        <v>140</v>
      </c>
      <c r="AI421" s="14" t="s">
        <v>141</v>
      </c>
      <c r="AJ421" s="23" t="s">
        <v>185</v>
      </c>
      <c r="AK421" s="23" t="s">
        <v>101</v>
      </c>
      <c r="AL421" s="50"/>
      <c r="AM421" s="50" t="s">
        <v>1607</v>
      </c>
      <c r="AN421" s="50" t="s">
        <v>54</v>
      </c>
      <c r="AO421" s="50"/>
      <c r="AP421" s="50"/>
      <c r="AQ421" s="50"/>
      <c r="AR421" s="50"/>
      <c r="AS421" s="50"/>
      <c r="AT421" s="50"/>
      <c r="AU421" s="50"/>
      <c r="AV421" s="50"/>
      <c r="AW421" s="50"/>
      <c r="AY421" s="50" t="str">
        <f t="shared" si="53"/>
        <v xml:space="preserve">1% CWD Alternate Assessment Participation: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421" s="50" t="str">
        <f t="shared" si="54"/>
        <v>Data are correct. 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v>
      </c>
      <c r="BA421" s="50"/>
      <c r="BB421" s="50" t="s">
        <v>80</v>
      </c>
      <c r="BC421" s="50"/>
      <c r="BD421" s="50"/>
      <c r="BE421" s="50"/>
      <c r="BF421" s="50"/>
      <c r="BG421" s="50" t="s">
        <v>69</v>
      </c>
      <c r="BH421" s="50" t="str">
        <f t="shared" ref="BH421:BH424" si="58">IF(BG421="Yes",CONCATENATE(AM421,"
ED Note: State indicated that data were correct as reported."), AM421)</f>
        <v>1% CWD Alternate Assessment Participation: Students with Disabilities (IDEA) (CWD) taking the alternate assessment based on alternate achievement standards (ALTPARTALTACH) make up 1.21%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421" s="50" t="s">
        <v>1609</v>
      </c>
      <c r="BJ421" s="50"/>
      <c r="BK421" s="50"/>
      <c r="BL421" s="50"/>
      <c r="BM421" s="50"/>
      <c r="BN421" s="50"/>
      <c r="BO421" s="50"/>
      <c r="BP421" s="50"/>
    </row>
    <row r="422" spans="1:68" s="9" customFormat="1" ht="195">
      <c r="A422" s="13" t="s">
        <v>1610</v>
      </c>
      <c r="B422" s="14" t="s">
        <v>45</v>
      </c>
      <c r="C422" s="14" t="s">
        <v>46</v>
      </c>
      <c r="D422" s="14" t="s">
        <v>47</v>
      </c>
      <c r="E422" s="14" t="s">
        <v>1572</v>
      </c>
      <c r="F422" s="14" t="s">
        <v>1573</v>
      </c>
      <c r="G422" s="17" t="s">
        <v>136</v>
      </c>
      <c r="H422" s="18">
        <v>188</v>
      </c>
      <c r="I422" s="14">
        <v>589</v>
      </c>
      <c r="J422" s="14" t="s">
        <v>73</v>
      </c>
      <c r="K422" s="14" t="s">
        <v>137</v>
      </c>
      <c r="L422" s="14" t="s">
        <v>53</v>
      </c>
      <c r="M422" s="14"/>
      <c r="N422" s="14" t="s">
        <v>54</v>
      </c>
      <c r="O422" s="14"/>
      <c r="P422" s="14" t="s">
        <v>55</v>
      </c>
      <c r="Q422" s="14" t="s">
        <v>56</v>
      </c>
      <c r="R422" s="14" t="s">
        <v>140</v>
      </c>
      <c r="S422" s="14" t="s">
        <v>58</v>
      </c>
      <c r="T422" s="50"/>
      <c r="U422" s="50"/>
      <c r="V422" s="11"/>
      <c r="W422" s="11"/>
      <c r="X422" s="50" t="s">
        <v>1612</v>
      </c>
      <c r="Y422" s="26" t="s">
        <v>1608</v>
      </c>
      <c r="Z422" s="50"/>
      <c r="AA422" s="50"/>
      <c r="AB422" s="50"/>
      <c r="AC422" s="23"/>
      <c r="AD422" s="23" t="s">
        <v>54</v>
      </c>
      <c r="AE422" s="23"/>
      <c r="AF422" s="14" t="s">
        <v>139</v>
      </c>
      <c r="AG422" s="14" t="s">
        <v>133</v>
      </c>
      <c r="AH422" s="14" t="s">
        <v>140</v>
      </c>
      <c r="AI422" s="14" t="s">
        <v>141</v>
      </c>
      <c r="AJ422" s="23" t="s">
        <v>185</v>
      </c>
      <c r="AK422" s="23" t="s">
        <v>101</v>
      </c>
      <c r="AL422" s="50"/>
      <c r="AM422" s="50" t="s">
        <v>1612</v>
      </c>
      <c r="AN422" s="50" t="s">
        <v>54</v>
      </c>
      <c r="AO422" s="50"/>
      <c r="AP422" s="50"/>
      <c r="AQ422" s="50"/>
      <c r="AR422" s="50"/>
      <c r="AS422" s="50"/>
      <c r="AT422" s="50"/>
      <c r="AU422" s="50"/>
      <c r="AV422" s="50"/>
      <c r="AW422" s="50"/>
      <c r="AY422" s="50" t="str">
        <f t="shared" si="53"/>
        <v xml:space="preserve">1% CWD Alternate Assessment Participation [READING/LANGUAGE ARTS]: Students with Disabilities (IDEA) (CWD) taking the alternate assessment based on alternate achievement standards (ALTPARTALTACH) make up 1.20%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422" s="50" t="str">
        <f t="shared" si="54"/>
        <v>Data are correct. 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v>
      </c>
      <c r="BA422" s="50"/>
      <c r="BB422" s="50" t="s">
        <v>80</v>
      </c>
      <c r="BC422" s="50"/>
      <c r="BD422" s="50"/>
      <c r="BE422" s="50"/>
      <c r="BF422" s="50"/>
      <c r="BG422" s="50" t="s">
        <v>69</v>
      </c>
      <c r="BH422" s="50" t="str">
        <f t="shared" si="58"/>
        <v>1% CWD Alternate Assessment Participation [READING/LANGUAGE ARTS]: Students with Disabilities (IDEA) (CWD) taking the alternate assessment based on alternate achievement standards (ALTPARTALTACH) make up 1.20%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422" s="50" t="s">
        <v>1609</v>
      </c>
      <c r="BJ422" s="50"/>
      <c r="BK422" s="50"/>
      <c r="BL422" s="50"/>
      <c r="BM422" s="50"/>
      <c r="BN422" s="50"/>
      <c r="BO422" s="50"/>
      <c r="BP422" s="50"/>
    </row>
    <row r="423" spans="1:68" s="9" customFormat="1" ht="195">
      <c r="A423" s="13" t="s">
        <v>1613</v>
      </c>
      <c r="B423" s="14" t="s">
        <v>45</v>
      </c>
      <c r="C423" s="14" t="s">
        <v>46</v>
      </c>
      <c r="D423" s="14" t="s">
        <v>47</v>
      </c>
      <c r="E423" s="14" t="s">
        <v>1572</v>
      </c>
      <c r="F423" s="14" t="s">
        <v>1573</v>
      </c>
      <c r="G423" s="17" t="s">
        <v>136</v>
      </c>
      <c r="H423" s="18">
        <v>189</v>
      </c>
      <c r="I423" s="14">
        <v>590</v>
      </c>
      <c r="J423" s="14" t="s">
        <v>73</v>
      </c>
      <c r="K423" s="14" t="s">
        <v>137</v>
      </c>
      <c r="L423" s="14" t="s">
        <v>53</v>
      </c>
      <c r="M423" s="14"/>
      <c r="N423" s="14"/>
      <c r="O423" s="14" t="s">
        <v>54</v>
      </c>
      <c r="P423" s="14" t="s">
        <v>55</v>
      </c>
      <c r="Q423" s="14" t="s">
        <v>56</v>
      </c>
      <c r="R423" s="14" t="s">
        <v>140</v>
      </c>
      <c r="S423" s="14" t="s">
        <v>58</v>
      </c>
      <c r="T423" s="7"/>
      <c r="U423" s="50"/>
      <c r="V423" s="11"/>
      <c r="W423" s="11"/>
      <c r="X423" s="7" t="s">
        <v>1615</v>
      </c>
      <c r="Y423" s="26" t="s">
        <v>1608</v>
      </c>
      <c r="Z423" s="50"/>
      <c r="AA423" s="50"/>
      <c r="AB423" s="50"/>
      <c r="AC423" s="23"/>
      <c r="AD423" s="23"/>
      <c r="AE423" s="23" t="s">
        <v>54</v>
      </c>
      <c r="AF423" s="14" t="s">
        <v>139</v>
      </c>
      <c r="AG423" s="14" t="s">
        <v>133</v>
      </c>
      <c r="AH423" s="14" t="s">
        <v>140</v>
      </c>
      <c r="AI423" s="14" t="s">
        <v>141</v>
      </c>
      <c r="AJ423" s="23" t="s">
        <v>185</v>
      </c>
      <c r="AK423" s="23" t="s">
        <v>101</v>
      </c>
      <c r="AL423" s="50"/>
      <c r="AM423" s="50" t="s">
        <v>1615</v>
      </c>
      <c r="AN423" s="7" t="s">
        <v>54</v>
      </c>
      <c r="AO423" s="50"/>
      <c r="AP423" s="50"/>
      <c r="AQ423" s="50"/>
      <c r="AR423" s="50"/>
      <c r="AS423" s="50"/>
      <c r="AT423" s="50"/>
      <c r="AU423" s="50"/>
      <c r="AV423" s="50"/>
      <c r="AW423" s="50"/>
      <c r="AY423" s="50" t="str">
        <f t="shared" si="53"/>
        <v>1% CWD Alternate Assessment Participation [SCIENCE]: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v>
      </c>
      <c r="AZ423" s="50" t="str">
        <f t="shared" si="54"/>
        <v>Data are correct. ODE has established guidance, monitors, as well as provides training and support for districts regarding the 1% participation requirement for students with disabilities taking the alternate assessment based on alternate achievement standards. The Oregon Extended Assessment Guidance as well information and a process for districts to submit their justification related to the ESSA “1% Participation Requirement” are posted under the Policies section on the Oregon Statewide Alternate (Extended) Assessment webpage.</v>
      </c>
      <c r="BA423" s="50"/>
      <c r="BB423" s="50" t="s">
        <v>80</v>
      </c>
      <c r="BC423" s="50" t="s">
        <v>2148</v>
      </c>
      <c r="BD423" s="50"/>
      <c r="BE423" s="50"/>
      <c r="BF423" s="50"/>
      <c r="BG423" s="50" t="s">
        <v>69</v>
      </c>
      <c r="BH423" s="50" t="str">
        <f t="shared" si="58"/>
        <v>1% CWD Alternate Assessment Participation [SCIENCE]: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 State indicated that data were correct as reported.</v>
      </c>
      <c r="BI423" s="50" t="s">
        <v>1608</v>
      </c>
      <c r="BJ423" s="50"/>
      <c r="BK423" s="50"/>
      <c r="BL423" s="50"/>
      <c r="BM423" s="50"/>
      <c r="BN423" s="50"/>
      <c r="BO423" s="50"/>
      <c r="BP423" s="50"/>
    </row>
    <row r="424" spans="1:68" s="9" customFormat="1" ht="94.5">
      <c r="A424" s="13" t="s">
        <v>1617</v>
      </c>
      <c r="B424" s="14" t="s">
        <v>45</v>
      </c>
      <c r="C424" s="14" t="s">
        <v>46</v>
      </c>
      <c r="D424" s="14" t="s">
        <v>47</v>
      </c>
      <c r="E424" s="14" t="s">
        <v>1618</v>
      </c>
      <c r="F424" s="14" t="s">
        <v>1619</v>
      </c>
      <c r="G424" s="13" t="s">
        <v>95</v>
      </c>
      <c r="H424" s="14" t="s">
        <v>157</v>
      </c>
      <c r="I424" s="14" t="s">
        <v>158</v>
      </c>
      <c r="J424" s="14" t="s">
        <v>51</v>
      </c>
      <c r="K424" s="14" t="s">
        <v>98</v>
      </c>
      <c r="L424" s="14" t="s">
        <v>53</v>
      </c>
      <c r="M424" s="14" t="s">
        <v>54</v>
      </c>
      <c r="N424" s="14" t="s">
        <v>54</v>
      </c>
      <c r="O424" s="14" t="s">
        <v>54</v>
      </c>
      <c r="P424" s="14" t="s">
        <v>281</v>
      </c>
      <c r="Q424" s="14" t="s">
        <v>56</v>
      </c>
      <c r="R424" s="14" t="s">
        <v>68</v>
      </c>
      <c r="S424" s="14" t="s">
        <v>58</v>
      </c>
      <c r="T424" s="50"/>
      <c r="U424" s="50"/>
      <c r="V424" s="11"/>
      <c r="W424" s="11"/>
      <c r="X424" s="50" t="s">
        <v>1620</v>
      </c>
      <c r="Y424" s="26" t="s">
        <v>1621</v>
      </c>
      <c r="Z424" s="50"/>
      <c r="AA424" s="50"/>
      <c r="AB424" s="50"/>
      <c r="AC424" s="23" t="s">
        <v>54</v>
      </c>
      <c r="AD424" s="23" t="s">
        <v>54</v>
      </c>
      <c r="AE424" s="23" t="s">
        <v>54</v>
      </c>
      <c r="AF424" s="23" t="s">
        <v>281</v>
      </c>
      <c r="AG424" s="23" t="s">
        <v>56</v>
      </c>
      <c r="AH424" s="23" t="s">
        <v>68</v>
      </c>
      <c r="AI424" s="23"/>
      <c r="AJ424" s="23" t="s">
        <v>61</v>
      </c>
      <c r="AK424" s="23" t="s">
        <v>101</v>
      </c>
      <c r="AL424" s="50" t="s">
        <v>58</v>
      </c>
      <c r="AM424" s="50" t="s">
        <v>1620</v>
      </c>
      <c r="AN424" s="50"/>
      <c r="AO424" s="50"/>
      <c r="AP424" s="50"/>
      <c r="AQ424" s="50"/>
      <c r="AR424" s="50"/>
      <c r="AS424" s="50"/>
      <c r="AT424" s="50"/>
      <c r="AU424" s="50"/>
      <c r="AV424" s="50"/>
      <c r="AW424" s="50"/>
      <c r="AY424" s="50" t="str">
        <f t="shared" si="53"/>
        <v>Missing Data (175/178/185/188): Achievement and Participation data for students in the FCS subgroup for a(n) ALL Assessment Type was not reported in any of the grades at the SEA, LEA, and School levels. Please submit data.</v>
      </c>
      <c r="AZ424" s="50" t="str">
        <f t="shared" si="54"/>
        <v>File will be resubmitted.</v>
      </c>
      <c r="BA424" s="50"/>
      <c r="BB424" s="50" t="s">
        <v>80</v>
      </c>
      <c r="BC424" s="50"/>
      <c r="BD424" s="50"/>
      <c r="BE424" s="50" t="s">
        <v>58</v>
      </c>
      <c r="BF424" s="50" t="s">
        <v>125</v>
      </c>
      <c r="BG424" s="50" t="s">
        <v>58</v>
      </c>
      <c r="BH424" s="50" t="str">
        <f t="shared" si="58"/>
        <v>Missing Data (175/178/185/188): Achievement and Participation data for students in the FCS subgroup for a(n) ALL Assessment Type was not reported in any of the grades at the SEA, LEA, and School levels. Please submit data.</v>
      </c>
      <c r="BI424" s="51"/>
      <c r="BJ424" s="50"/>
      <c r="BK424" s="50"/>
      <c r="BL424" s="50"/>
      <c r="BM424" s="50"/>
      <c r="BN424" s="50"/>
      <c r="BO424" s="50"/>
      <c r="BP424" s="50"/>
    </row>
    <row r="425" spans="1:68" s="9" customFormat="1" ht="315" hidden="1">
      <c r="A425" s="13" t="s">
        <v>1622</v>
      </c>
      <c r="B425" s="14" t="s">
        <v>45</v>
      </c>
      <c r="C425" s="14" t="s">
        <v>46</v>
      </c>
      <c r="D425" s="14" t="s">
        <v>47</v>
      </c>
      <c r="E425" s="14" t="s">
        <v>1618</v>
      </c>
      <c r="F425" s="14" t="s">
        <v>1619</v>
      </c>
      <c r="G425" s="13" t="s">
        <v>299</v>
      </c>
      <c r="H425" s="14">
        <v>175</v>
      </c>
      <c r="I425" s="14">
        <v>583</v>
      </c>
      <c r="J425" s="14" t="s">
        <v>152</v>
      </c>
      <c r="K425" s="14" t="s">
        <v>153</v>
      </c>
      <c r="L425" s="14" t="s">
        <v>53</v>
      </c>
      <c r="M425" s="14" t="s">
        <v>54</v>
      </c>
      <c r="N425" s="14"/>
      <c r="O425" s="14"/>
      <c r="P425" s="14" t="s">
        <v>1623</v>
      </c>
      <c r="Q425" s="14" t="s">
        <v>332</v>
      </c>
      <c r="R425" s="14" t="s">
        <v>333</v>
      </c>
      <c r="S425" s="14" t="s">
        <v>58</v>
      </c>
      <c r="T425" s="50"/>
      <c r="U425" s="50"/>
      <c r="V425" s="11"/>
      <c r="W425" s="11"/>
      <c r="X425" s="50" t="s">
        <v>1624</v>
      </c>
      <c r="Y425" s="26" t="s">
        <v>1621</v>
      </c>
      <c r="Z425" s="50"/>
      <c r="AA425" s="50"/>
      <c r="AB425" s="50"/>
      <c r="AC425" s="23"/>
      <c r="AD425" s="23"/>
      <c r="AE425" s="23"/>
      <c r="AF425" s="23"/>
      <c r="AG425" s="23"/>
      <c r="AH425" s="23"/>
      <c r="AI425" s="23"/>
      <c r="AJ425" s="23" t="s">
        <v>61</v>
      </c>
      <c r="AK425" s="23" t="s">
        <v>62</v>
      </c>
      <c r="AL425" s="14" t="s">
        <v>53</v>
      </c>
      <c r="AM425" s="50"/>
      <c r="AN425" s="50" t="s">
        <v>2145</v>
      </c>
      <c r="AO425" s="50"/>
      <c r="AP425" s="50"/>
      <c r="AQ425" s="50"/>
      <c r="AR425" s="50"/>
      <c r="AS425" s="50"/>
      <c r="AT425" s="50"/>
      <c r="AU425" s="50"/>
      <c r="AV425" s="50"/>
      <c r="AW425" s="50"/>
      <c r="AY425" s="50">
        <f t="shared" si="53"/>
        <v>0</v>
      </c>
      <c r="AZ425" s="50" t="str">
        <f t="shared" si="54"/>
        <v>File will be resubmitted.</v>
      </c>
      <c r="BA425" s="50"/>
      <c r="BB425" s="50" t="s">
        <v>63</v>
      </c>
      <c r="BC425" s="50" t="s">
        <v>58</v>
      </c>
      <c r="BD425" s="50" t="s">
        <v>62</v>
      </c>
      <c r="BE425" s="50"/>
      <c r="BF425" s="50"/>
      <c r="BG425" s="50"/>
      <c r="BH425" s="50"/>
      <c r="BI425" s="50"/>
      <c r="BJ425" s="50"/>
      <c r="BK425" s="50"/>
      <c r="BL425" s="50"/>
      <c r="BM425" s="50"/>
      <c r="BN425" s="50"/>
      <c r="BO425" s="50"/>
      <c r="BP425" s="50"/>
    </row>
    <row r="426" spans="1:68" s="9" customFormat="1" ht="330" hidden="1">
      <c r="A426" s="13" t="s">
        <v>1625</v>
      </c>
      <c r="B426" s="14" t="s">
        <v>45</v>
      </c>
      <c r="C426" s="14" t="s">
        <v>46</v>
      </c>
      <c r="D426" s="14" t="s">
        <v>47</v>
      </c>
      <c r="E426" s="14" t="s">
        <v>1618</v>
      </c>
      <c r="F426" s="14" t="s">
        <v>1619</v>
      </c>
      <c r="G426" s="13" t="s">
        <v>299</v>
      </c>
      <c r="H426" s="14">
        <v>178</v>
      </c>
      <c r="I426" s="14">
        <v>584</v>
      </c>
      <c r="J426" s="14" t="s">
        <v>152</v>
      </c>
      <c r="K426" s="14" t="s">
        <v>153</v>
      </c>
      <c r="L426" s="14" t="s">
        <v>53</v>
      </c>
      <c r="M426" s="14"/>
      <c r="N426" s="14" t="s">
        <v>54</v>
      </c>
      <c r="O426" s="14"/>
      <c r="P426" s="14" t="s">
        <v>1626</v>
      </c>
      <c r="Q426" s="14" t="s">
        <v>332</v>
      </c>
      <c r="R426" s="14" t="s">
        <v>333</v>
      </c>
      <c r="S426" s="14" t="s">
        <v>58</v>
      </c>
      <c r="T426" s="50"/>
      <c r="U426" s="50"/>
      <c r="V426" s="11"/>
      <c r="W426" s="11"/>
      <c r="X426" s="50" t="s">
        <v>1627</v>
      </c>
      <c r="Y426" s="26" t="s">
        <v>1621</v>
      </c>
      <c r="Z426" s="50"/>
      <c r="AA426" s="50"/>
      <c r="AB426" s="50"/>
      <c r="AC426" s="23"/>
      <c r="AD426" s="23"/>
      <c r="AE426" s="23"/>
      <c r="AF426" s="23"/>
      <c r="AG426" s="23"/>
      <c r="AH426" s="23"/>
      <c r="AI426" s="23"/>
      <c r="AJ426" s="23" t="s">
        <v>61</v>
      </c>
      <c r="AK426" s="23" t="s">
        <v>62</v>
      </c>
      <c r="AL426" s="14" t="s">
        <v>53</v>
      </c>
      <c r="AM426" s="50"/>
      <c r="AN426" s="50" t="s">
        <v>2145</v>
      </c>
      <c r="AO426" s="50"/>
      <c r="AP426" s="50"/>
      <c r="AQ426" s="50"/>
      <c r="AR426" s="50"/>
      <c r="AS426" s="50"/>
      <c r="AT426" s="50"/>
      <c r="AU426" s="50"/>
      <c r="AV426" s="50"/>
      <c r="AW426" s="50"/>
      <c r="AY426" s="50">
        <f t="shared" si="53"/>
        <v>0</v>
      </c>
      <c r="AZ426" s="50" t="str">
        <f t="shared" si="54"/>
        <v>File will be resubmitted.</v>
      </c>
      <c r="BA426" s="50"/>
      <c r="BB426" s="50" t="s">
        <v>63</v>
      </c>
      <c r="BC426" s="50" t="s">
        <v>58</v>
      </c>
      <c r="BD426" s="50" t="s">
        <v>62</v>
      </c>
      <c r="BE426" s="50"/>
      <c r="BF426" s="50"/>
      <c r="BG426" s="50"/>
      <c r="BH426" s="50"/>
      <c r="BI426" s="50"/>
      <c r="BJ426" s="50"/>
      <c r="BK426" s="50"/>
      <c r="BL426" s="50"/>
      <c r="BM426" s="50"/>
      <c r="BN426" s="50"/>
      <c r="BO426" s="50"/>
      <c r="BP426" s="50"/>
    </row>
    <row r="427" spans="1:68" s="9" customFormat="1" ht="405" hidden="1">
      <c r="A427" s="13" t="s">
        <v>1628</v>
      </c>
      <c r="B427" s="14" t="s">
        <v>45</v>
      </c>
      <c r="C427" s="14" t="s">
        <v>46</v>
      </c>
      <c r="D427" s="14" t="s">
        <v>47</v>
      </c>
      <c r="E427" s="14" t="s">
        <v>1618</v>
      </c>
      <c r="F427" s="14" t="s">
        <v>1619</v>
      </c>
      <c r="G427" s="13" t="s">
        <v>299</v>
      </c>
      <c r="H427" s="14">
        <v>179</v>
      </c>
      <c r="I427" s="14">
        <v>585</v>
      </c>
      <c r="J427" s="14" t="s">
        <v>152</v>
      </c>
      <c r="K427" s="14" t="s">
        <v>153</v>
      </c>
      <c r="L427" s="14" t="s">
        <v>53</v>
      </c>
      <c r="M427" s="14"/>
      <c r="N427" s="14"/>
      <c r="O427" s="14" t="s">
        <v>54</v>
      </c>
      <c r="P427" s="14" t="s">
        <v>1629</v>
      </c>
      <c r="Q427" s="14" t="s">
        <v>748</v>
      </c>
      <c r="R427" s="14" t="s">
        <v>333</v>
      </c>
      <c r="S427" s="14" t="s">
        <v>58</v>
      </c>
      <c r="T427" s="50"/>
      <c r="U427" s="50"/>
      <c r="V427" s="11"/>
      <c r="W427" s="11"/>
      <c r="X427" s="50" t="s">
        <v>1630</v>
      </c>
      <c r="Y427" s="26" t="s">
        <v>1621</v>
      </c>
      <c r="Z427" s="50"/>
      <c r="AA427" s="50"/>
      <c r="AB427" s="50"/>
      <c r="AC427" s="23"/>
      <c r="AD427" s="23"/>
      <c r="AE427" s="23"/>
      <c r="AF427" s="23"/>
      <c r="AG427" s="23"/>
      <c r="AH427" s="23"/>
      <c r="AI427" s="23"/>
      <c r="AJ427" s="23" t="s">
        <v>61</v>
      </c>
      <c r="AK427" s="23" t="s">
        <v>62</v>
      </c>
      <c r="AL427" s="14" t="s">
        <v>53</v>
      </c>
      <c r="AM427" s="50"/>
      <c r="AN427" s="50" t="s">
        <v>2145</v>
      </c>
      <c r="AO427" s="50"/>
      <c r="AP427" s="50"/>
      <c r="AQ427" s="50"/>
      <c r="AR427" s="50"/>
      <c r="AS427" s="50"/>
      <c r="AT427" s="50"/>
      <c r="AU427" s="50"/>
      <c r="AV427" s="50"/>
      <c r="AW427" s="50"/>
      <c r="AY427" s="50">
        <f t="shared" si="53"/>
        <v>0</v>
      </c>
      <c r="AZ427" s="50" t="str">
        <f t="shared" si="54"/>
        <v>File will be resubmitted.</v>
      </c>
      <c r="BA427" s="50"/>
      <c r="BB427" s="50" t="s">
        <v>63</v>
      </c>
      <c r="BC427" s="50" t="s">
        <v>58</v>
      </c>
      <c r="BD427" s="50" t="s">
        <v>62</v>
      </c>
      <c r="BE427" s="50"/>
      <c r="BF427" s="50"/>
      <c r="BG427" s="50"/>
      <c r="BH427" s="50"/>
      <c r="BI427" s="50"/>
      <c r="BJ427" s="50"/>
      <c r="BK427" s="50"/>
      <c r="BL427" s="50"/>
      <c r="BM427" s="50"/>
      <c r="BN427" s="50"/>
      <c r="BO427" s="50"/>
      <c r="BP427" s="50"/>
    </row>
    <row r="428" spans="1:68" s="9" customFormat="1" ht="270" hidden="1">
      <c r="A428" s="13" t="s">
        <v>1631</v>
      </c>
      <c r="B428" s="14" t="s">
        <v>45</v>
      </c>
      <c r="C428" s="14" t="s">
        <v>46</v>
      </c>
      <c r="D428" s="14" t="s">
        <v>47</v>
      </c>
      <c r="E428" s="14" t="s">
        <v>1618</v>
      </c>
      <c r="F428" s="14" t="s">
        <v>1619</v>
      </c>
      <c r="G428" s="13" t="s">
        <v>299</v>
      </c>
      <c r="H428" s="14" t="s">
        <v>157</v>
      </c>
      <c r="I428" s="14" t="s">
        <v>158</v>
      </c>
      <c r="J428" s="14" t="s">
        <v>152</v>
      </c>
      <c r="K428" s="14" t="s">
        <v>153</v>
      </c>
      <c r="L428" s="14" t="s">
        <v>53</v>
      </c>
      <c r="M428" s="14" t="s">
        <v>54</v>
      </c>
      <c r="N428" s="14" t="s">
        <v>54</v>
      </c>
      <c r="O428" s="14" t="s">
        <v>54</v>
      </c>
      <c r="P428" s="14" t="s">
        <v>1632</v>
      </c>
      <c r="Q428" s="14" t="s">
        <v>764</v>
      </c>
      <c r="R428" s="14" t="s">
        <v>333</v>
      </c>
      <c r="S428" s="14" t="s">
        <v>58</v>
      </c>
      <c r="T428" s="50"/>
      <c r="U428" s="50"/>
      <c r="V428" s="11"/>
      <c r="W428" s="11"/>
      <c r="X428" s="50" t="s">
        <v>1633</v>
      </c>
      <c r="Y428" s="26" t="s">
        <v>1621</v>
      </c>
      <c r="Z428" s="50"/>
      <c r="AA428" s="50"/>
      <c r="AB428" s="50"/>
      <c r="AC428" s="23"/>
      <c r="AD428" s="23"/>
      <c r="AE428" s="23"/>
      <c r="AF428" s="23"/>
      <c r="AG428" s="23"/>
      <c r="AH428" s="23"/>
      <c r="AI428" s="23"/>
      <c r="AJ428" s="23" t="s">
        <v>61</v>
      </c>
      <c r="AK428" s="23" t="s">
        <v>62</v>
      </c>
      <c r="AL428" s="14" t="s">
        <v>53</v>
      </c>
      <c r="AM428" s="50"/>
      <c r="AN428" s="50" t="s">
        <v>2145</v>
      </c>
      <c r="AO428" s="50"/>
      <c r="AP428" s="50"/>
      <c r="AQ428" s="50"/>
      <c r="AR428" s="50"/>
      <c r="AS428" s="50"/>
      <c r="AT428" s="50"/>
      <c r="AU428" s="50"/>
      <c r="AV428" s="50"/>
      <c r="AW428" s="50"/>
      <c r="AY428" s="50">
        <f t="shared" si="53"/>
        <v>0</v>
      </c>
      <c r="AZ428" s="50" t="str">
        <f t="shared" si="54"/>
        <v>File will be resubmitted.</v>
      </c>
      <c r="BA428" s="50"/>
      <c r="BB428" s="50" t="s">
        <v>63</v>
      </c>
      <c r="BC428" s="50" t="s">
        <v>58</v>
      </c>
      <c r="BD428" s="50" t="s">
        <v>62</v>
      </c>
      <c r="BE428" s="50"/>
      <c r="BF428" s="50"/>
      <c r="BG428" s="50"/>
      <c r="BH428" s="50"/>
      <c r="BI428" s="50"/>
      <c r="BJ428" s="50"/>
      <c r="BK428" s="50"/>
      <c r="BL428" s="50"/>
      <c r="BM428" s="50"/>
      <c r="BN428" s="50"/>
      <c r="BO428" s="50"/>
      <c r="BP428" s="50"/>
    </row>
    <row r="429" spans="1:68" s="9" customFormat="1" ht="225" hidden="1">
      <c r="A429" s="13" t="s">
        <v>1634</v>
      </c>
      <c r="B429" s="14" t="s">
        <v>45</v>
      </c>
      <c r="C429" s="14" t="s">
        <v>46</v>
      </c>
      <c r="D429" s="14" t="s">
        <v>47</v>
      </c>
      <c r="E429" s="14" t="s">
        <v>1618</v>
      </c>
      <c r="F429" s="14" t="s">
        <v>1619</v>
      </c>
      <c r="G429" s="13" t="s">
        <v>299</v>
      </c>
      <c r="H429" s="14" t="s">
        <v>157</v>
      </c>
      <c r="I429" s="14" t="s">
        <v>158</v>
      </c>
      <c r="J429" s="14" t="s">
        <v>152</v>
      </c>
      <c r="K429" s="14" t="s">
        <v>153</v>
      </c>
      <c r="L429" s="14" t="s">
        <v>53</v>
      </c>
      <c r="M429" s="14" t="s">
        <v>54</v>
      </c>
      <c r="N429" s="14" t="s">
        <v>54</v>
      </c>
      <c r="O429" s="14" t="s">
        <v>54</v>
      </c>
      <c r="P429" s="14" t="s">
        <v>310</v>
      </c>
      <c r="Q429" s="14" t="s">
        <v>56</v>
      </c>
      <c r="R429" s="14" t="s">
        <v>376</v>
      </c>
      <c r="S429" s="14" t="s">
        <v>58</v>
      </c>
      <c r="T429" s="50"/>
      <c r="U429" s="50"/>
      <c r="V429" s="11"/>
      <c r="W429" s="11"/>
      <c r="X429" s="50" t="s">
        <v>1635</v>
      </c>
      <c r="Y429" s="26" t="s">
        <v>1621</v>
      </c>
      <c r="Z429" s="50"/>
      <c r="AA429" s="50"/>
      <c r="AB429" s="50"/>
      <c r="AC429" s="23"/>
      <c r="AD429" s="23"/>
      <c r="AE429" s="23"/>
      <c r="AF429" s="23"/>
      <c r="AG429" s="23"/>
      <c r="AH429" s="23"/>
      <c r="AI429" s="23"/>
      <c r="AJ429" s="23" t="s">
        <v>61</v>
      </c>
      <c r="AK429" s="23" t="s">
        <v>62</v>
      </c>
      <c r="AL429" s="14" t="s">
        <v>53</v>
      </c>
      <c r="AM429" s="50"/>
      <c r="AN429" s="50" t="s">
        <v>2145</v>
      </c>
      <c r="AO429" s="50"/>
      <c r="AP429" s="50"/>
      <c r="AQ429" s="50"/>
      <c r="AR429" s="50"/>
      <c r="AS429" s="50"/>
      <c r="AT429" s="50"/>
      <c r="AU429" s="50"/>
      <c r="AV429" s="50"/>
      <c r="AW429" s="50"/>
      <c r="AY429" s="50">
        <f t="shared" si="53"/>
        <v>0</v>
      </c>
      <c r="AZ429" s="50" t="str">
        <f t="shared" si="54"/>
        <v>File will be resubmitted.</v>
      </c>
      <c r="BA429" s="50"/>
      <c r="BB429" s="50" t="s">
        <v>63</v>
      </c>
      <c r="BC429" s="50" t="s">
        <v>58</v>
      </c>
      <c r="BD429" s="50" t="s">
        <v>62</v>
      </c>
      <c r="BE429" s="50"/>
      <c r="BF429" s="50"/>
      <c r="BG429" s="50"/>
      <c r="BH429" s="50"/>
      <c r="BI429" s="50"/>
      <c r="BJ429" s="50"/>
      <c r="BK429" s="50"/>
      <c r="BL429" s="50"/>
      <c r="BM429" s="50"/>
      <c r="BN429" s="50"/>
      <c r="BO429" s="50"/>
      <c r="BP429" s="50"/>
    </row>
    <row r="430" spans="1:68" s="9" customFormat="1" ht="94.5">
      <c r="A430" s="13" t="s">
        <v>1636</v>
      </c>
      <c r="B430" s="14" t="s">
        <v>45</v>
      </c>
      <c r="C430" s="14" t="s">
        <v>46</v>
      </c>
      <c r="D430" s="14" t="s">
        <v>47</v>
      </c>
      <c r="E430" s="14" t="s">
        <v>1618</v>
      </c>
      <c r="F430" s="14" t="s">
        <v>1619</v>
      </c>
      <c r="G430" s="13" t="s">
        <v>104</v>
      </c>
      <c r="H430" s="14" t="s">
        <v>157</v>
      </c>
      <c r="I430" s="14" t="s">
        <v>158</v>
      </c>
      <c r="J430" s="14" t="s">
        <v>73</v>
      </c>
      <c r="K430" s="14" t="s">
        <v>107</v>
      </c>
      <c r="L430" s="14" t="s">
        <v>53</v>
      </c>
      <c r="M430" s="14" t="s">
        <v>54</v>
      </c>
      <c r="N430" s="14" t="s">
        <v>54</v>
      </c>
      <c r="O430" s="14" t="s">
        <v>54</v>
      </c>
      <c r="P430" s="14" t="s">
        <v>108</v>
      </c>
      <c r="Q430" s="14" t="s">
        <v>108</v>
      </c>
      <c r="R430" s="14" t="s">
        <v>108</v>
      </c>
      <c r="S430" s="14" t="s">
        <v>108</v>
      </c>
      <c r="T430" s="50"/>
      <c r="U430" s="50"/>
      <c r="V430" s="11"/>
      <c r="W430" s="11"/>
      <c r="X430" s="50" t="s">
        <v>109</v>
      </c>
      <c r="Y430" s="26" t="s">
        <v>1621</v>
      </c>
      <c r="Z430" s="50"/>
      <c r="AA430" s="50"/>
      <c r="AB430" s="50"/>
      <c r="AC430" s="23" t="s">
        <v>54</v>
      </c>
      <c r="AD430" s="23" t="s">
        <v>54</v>
      </c>
      <c r="AE430" s="23" t="s">
        <v>54</v>
      </c>
      <c r="AF430" s="14" t="s">
        <v>108</v>
      </c>
      <c r="AG430" s="14" t="s">
        <v>108</v>
      </c>
      <c r="AH430" s="14" t="s">
        <v>108</v>
      </c>
      <c r="AI430" s="14" t="s">
        <v>108</v>
      </c>
      <c r="AJ430" s="23" t="s">
        <v>61</v>
      </c>
      <c r="AK430" s="23" t="s">
        <v>101</v>
      </c>
      <c r="AL430" s="50" t="s">
        <v>58</v>
      </c>
      <c r="AM430" s="50" t="s">
        <v>111</v>
      </c>
      <c r="AN430" s="50" t="s">
        <v>54</v>
      </c>
      <c r="AO430" s="50"/>
      <c r="AP430" s="49"/>
      <c r="AQ430" s="49"/>
      <c r="AR430" s="49"/>
      <c r="AS430" s="49"/>
      <c r="AT430" s="49"/>
      <c r="AU430" s="49"/>
      <c r="AV430" s="49"/>
      <c r="AW430" s="49"/>
      <c r="AY430" s="50" t="str">
        <f t="shared" si="53"/>
        <v>A year to year change of more than 200 (count difference) and 10% was identified for at least one subgroup, assessment type, or grade. Please review the CDQR Year to Year tab. Please resubmit SY 2017-18 data or submit a data note to explain why these data are accurate.</v>
      </c>
      <c r="AZ430" s="50" t="str">
        <f t="shared" si="54"/>
        <v>File will be resubmitted.</v>
      </c>
      <c r="BA430" s="50"/>
      <c r="BB430" s="50" t="s">
        <v>80</v>
      </c>
      <c r="BC430" s="50"/>
      <c r="BD430" s="50"/>
      <c r="BE430" s="50" t="s">
        <v>58</v>
      </c>
      <c r="BF430" s="50" t="s">
        <v>125</v>
      </c>
      <c r="BG430" s="50" t="s">
        <v>58</v>
      </c>
      <c r="BH430" s="50" t="str">
        <f t="shared" ref="BH430:BH437" si="59">IF(BG430="Yes",CONCATENATE(AM430,"
ED Note: State indicated that data were correct as reported."), AM430)</f>
        <v>A year to year change of more than 200 (count difference) and 10% was identified for at least one subgroup, assessment type, or grade. Please review the CDQR Year to Year tab. Please resubmit SY 2017-18 data or submit a data note to explain why these data are accurate.</v>
      </c>
      <c r="BI430" s="51"/>
      <c r="BJ430" s="50"/>
      <c r="BK430" s="50"/>
      <c r="BL430" s="50"/>
      <c r="BM430" s="50"/>
      <c r="BN430" s="50"/>
      <c r="BO430" s="50"/>
      <c r="BP430" s="50"/>
    </row>
    <row r="431" spans="1:68" s="9" customFormat="1" ht="90">
      <c r="A431" s="13" t="s">
        <v>1637</v>
      </c>
      <c r="B431" s="14" t="s">
        <v>45</v>
      </c>
      <c r="C431" s="14" t="s">
        <v>46</v>
      </c>
      <c r="D431" s="14" t="s">
        <v>47</v>
      </c>
      <c r="E431" s="14" t="s">
        <v>1618</v>
      </c>
      <c r="F431" s="14" t="s">
        <v>1619</v>
      </c>
      <c r="G431" s="13" t="s">
        <v>118</v>
      </c>
      <c r="H431" s="14">
        <v>188</v>
      </c>
      <c r="I431" s="14">
        <v>589</v>
      </c>
      <c r="J431" s="14" t="s">
        <v>73</v>
      </c>
      <c r="K431" s="14" t="s">
        <v>121</v>
      </c>
      <c r="L431" s="14" t="s">
        <v>53</v>
      </c>
      <c r="M431" s="14"/>
      <c r="N431" s="14"/>
      <c r="O431" s="14"/>
      <c r="P431" s="14"/>
      <c r="Q431" s="14"/>
      <c r="R431" s="14"/>
      <c r="S431" s="14"/>
      <c r="T431" s="50"/>
      <c r="U431" s="50"/>
      <c r="V431" s="11"/>
      <c r="W431" s="11"/>
      <c r="X431" s="50"/>
      <c r="Y431" s="26" t="s">
        <v>64</v>
      </c>
      <c r="Z431" s="50"/>
      <c r="AA431" s="50"/>
      <c r="AB431" s="50"/>
      <c r="AC431" s="23"/>
      <c r="AD431" s="23" t="s">
        <v>54</v>
      </c>
      <c r="AE431" s="23"/>
      <c r="AF431" s="14" t="s">
        <v>108</v>
      </c>
      <c r="AG431" s="14" t="s">
        <v>108</v>
      </c>
      <c r="AH431" s="14" t="s">
        <v>108</v>
      </c>
      <c r="AI431" s="14" t="s">
        <v>108</v>
      </c>
      <c r="AJ431" s="23" t="s">
        <v>61</v>
      </c>
      <c r="AK431" s="23" t="s">
        <v>78</v>
      </c>
      <c r="AL431" s="50"/>
      <c r="AM431" s="50" t="s">
        <v>166</v>
      </c>
      <c r="AN431" s="50" t="s">
        <v>54</v>
      </c>
      <c r="AO431" s="50"/>
      <c r="AP431" s="49"/>
      <c r="AQ431" s="49"/>
      <c r="AR431" s="49"/>
      <c r="AS431" s="49"/>
      <c r="AT431" s="49"/>
      <c r="AU431" s="49"/>
      <c r="AV431" s="49"/>
      <c r="AW431" s="49"/>
      <c r="AY431" s="50" t="str">
        <f t="shared" si="53"/>
        <v>A year to year participation rate change of more than 4% was identified for at least one subgroup, assessment type, or grade. Please review the CDQR Year to Year tab. Please resubmit SY 2017-18 data or submit a data note to explain why these data are accurate.</v>
      </c>
      <c r="AZ431" s="50" t="str">
        <f t="shared" si="54"/>
        <v/>
      </c>
      <c r="BA431" s="50"/>
      <c r="BB431" s="50" t="s">
        <v>80</v>
      </c>
      <c r="BC431" s="50"/>
      <c r="BD431" s="50"/>
      <c r="BE431" s="50" t="s">
        <v>82</v>
      </c>
      <c r="BF431" s="50" t="s">
        <v>82</v>
      </c>
      <c r="BG431" s="50"/>
      <c r="BH431" s="50" t="str">
        <f t="shared" si="59"/>
        <v>A year to year participation rate change of more than 4% was identified for at least one subgroup, assessment type, or grade. Please review the CDQR Year to Year tab. Please resubmit SY 2017-18 data or submit a data note to explain why these data are accurate.</v>
      </c>
      <c r="BI431" s="50"/>
      <c r="BJ431" s="50"/>
      <c r="BK431" s="50"/>
      <c r="BL431" s="50"/>
      <c r="BM431" s="50"/>
      <c r="BN431" s="50"/>
      <c r="BO431" s="50"/>
      <c r="BP431" s="50"/>
    </row>
    <row r="432" spans="1:68" s="9" customFormat="1" ht="90">
      <c r="A432" s="13" t="s">
        <v>1638</v>
      </c>
      <c r="B432" s="14" t="s">
        <v>45</v>
      </c>
      <c r="C432" s="14" t="s">
        <v>46</v>
      </c>
      <c r="D432" s="14" t="s">
        <v>47</v>
      </c>
      <c r="E432" s="14" t="s">
        <v>1618</v>
      </c>
      <c r="F432" s="14" t="s">
        <v>1619</v>
      </c>
      <c r="G432" s="13" t="s">
        <v>118</v>
      </c>
      <c r="H432" s="14" t="s">
        <v>1639</v>
      </c>
      <c r="I432" s="14" t="s">
        <v>1640</v>
      </c>
      <c r="J432" s="14" t="s">
        <v>73</v>
      </c>
      <c r="K432" s="14" t="s">
        <v>121</v>
      </c>
      <c r="L432" s="14" t="s">
        <v>53</v>
      </c>
      <c r="M432" s="14" t="s">
        <v>54</v>
      </c>
      <c r="N432" s="14"/>
      <c r="O432" s="14" t="s">
        <v>54</v>
      </c>
      <c r="P432" s="14" t="s">
        <v>108</v>
      </c>
      <c r="Q432" s="14" t="s">
        <v>108</v>
      </c>
      <c r="R432" s="14" t="s">
        <v>108</v>
      </c>
      <c r="S432" s="14" t="s">
        <v>108</v>
      </c>
      <c r="T432" s="50"/>
      <c r="U432" s="50"/>
      <c r="V432" s="50"/>
      <c r="W432" s="50"/>
      <c r="X432" s="50" t="s">
        <v>164</v>
      </c>
      <c r="Y432" s="26" t="s">
        <v>1621</v>
      </c>
      <c r="Z432" s="50"/>
      <c r="AA432" s="50"/>
      <c r="AB432" s="50"/>
      <c r="AC432" s="23" t="s">
        <v>54</v>
      </c>
      <c r="AD432" s="23"/>
      <c r="AE432" s="23" t="s">
        <v>54</v>
      </c>
      <c r="AF432" s="14" t="s">
        <v>108</v>
      </c>
      <c r="AG432" s="14" t="s">
        <v>108</v>
      </c>
      <c r="AH432" s="14" t="s">
        <v>108</v>
      </c>
      <c r="AI432" s="14" t="s">
        <v>108</v>
      </c>
      <c r="AJ432" s="23" t="s">
        <v>61</v>
      </c>
      <c r="AK432" s="23" t="s">
        <v>101</v>
      </c>
      <c r="AL432" s="50" t="s">
        <v>58</v>
      </c>
      <c r="AM432" s="50" t="s">
        <v>166</v>
      </c>
      <c r="AN432" s="50" t="s">
        <v>54</v>
      </c>
      <c r="AO432" s="50"/>
      <c r="AP432" s="50"/>
      <c r="AQ432" s="50"/>
      <c r="AR432" s="50"/>
      <c r="AS432" s="50"/>
      <c r="AT432" s="50"/>
      <c r="AU432" s="50"/>
      <c r="AV432" s="50"/>
      <c r="AW432" s="50"/>
      <c r="AY432" s="50" t="str">
        <f t="shared" si="53"/>
        <v>A year to year participation rate change of more than 4% was identified for at least one subgroup, assessment type, or grade. Please review the CDQR Year to Year tab. Please resubmit SY 2017-18 data or submit a data note to explain why these data are accurate.</v>
      </c>
      <c r="AZ432" s="50" t="str">
        <f t="shared" si="54"/>
        <v>File will be resubmitted.</v>
      </c>
      <c r="BA432" s="50"/>
      <c r="BB432" s="50" t="s">
        <v>80</v>
      </c>
      <c r="BC432" s="50"/>
      <c r="BD432" s="50"/>
      <c r="BE432" s="50" t="s">
        <v>58</v>
      </c>
      <c r="BF432" s="50" t="s">
        <v>125</v>
      </c>
      <c r="BG432" s="50" t="s">
        <v>58</v>
      </c>
      <c r="BH432" s="50" t="str">
        <f t="shared" si="59"/>
        <v>A year to year participation rate change of more than 4% was identified for at least one subgroup, assessment type, or grade. Please review the CDQR Year to Year tab. Please resubmit SY 2017-18 data or submit a data note to explain why these data are accurate.</v>
      </c>
      <c r="BI432" s="51"/>
      <c r="BJ432" s="50"/>
      <c r="BK432" s="50"/>
      <c r="BL432" s="50"/>
      <c r="BM432" s="50"/>
      <c r="BN432" s="50"/>
      <c r="BO432" s="50"/>
      <c r="BP432" s="50"/>
    </row>
    <row r="433" spans="1:68" s="9" customFormat="1" ht="105">
      <c r="A433" s="13" t="s">
        <v>1641</v>
      </c>
      <c r="B433" s="14" t="s">
        <v>45</v>
      </c>
      <c r="C433" s="14" t="s">
        <v>46</v>
      </c>
      <c r="D433" s="14" t="s">
        <v>47</v>
      </c>
      <c r="E433" s="14" t="s">
        <v>1618</v>
      </c>
      <c r="F433" s="14" t="s">
        <v>1619</v>
      </c>
      <c r="G433" s="13" t="s">
        <v>179</v>
      </c>
      <c r="H433" s="14">
        <v>185</v>
      </c>
      <c r="I433" s="14">
        <v>588</v>
      </c>
      <c r="J433" s="14" t="s">
        <v>73</v>
      </c>
      <c r="K433" s="14" t="s">
        <v>180</v>
      </c>
      <c r="L433" s="14" t="s">
        <v>53</v>
      </c>
      <c r="M433" s="14" t="s">
        <v>54</v>
      </c>
      <c r="N433" s="14"/>
      <c r="O433" s="14"/>
      <c r="P433" s="14" t="s">
        <v>1642</v>
      </c>
      <c r="Q433" s="14" t="s">
        <v>56</v>
      </c>
      <c r="R433" s="14" t="s">
        <v>68</v>
      </c>
      <c r="S433" s="14" t="s">
        <v>58</v>
      </c>
      <c r="T433" s="50"/>
      <c r="U433" s="50"/>
      <c r="V433" s="50"/>
      <c r="W433" s="50"/>
      <c r="X433" s="50" t="s">
        <v>1643</v>
      </c>
      <c r="Y433" s="26" t="s">
        <v>1621</v>
      </c>
      <c r="Z433" s="50"/>
      <c r="AA433" s="50"/>
      <c r="AB433" s="50"/>
      <c r="AC433" s="23" t="s">
        <v>54</v>
      </c>
      <c r="AD433" s="23"/>
      <c r="AE433" s="23"/>
      <c r="AF433" s="23" t="s">
        <v>1644</v>
      </c>
      <c r="AG433" s="23" t="s">
        <v>133</v>
      </c>
      <c r="AH433" s="23" t="s">
        <v>133</v>
      </c>
      <c r="AI433" s="23" t="s">
        <v>141</v>
      </c>
      <c r="AJ433" s="23" t="s">
        <v>61</v>
      </c>
      <c r="AK433" s="23" t="s">
        <v>101</v>
      </c>
      <c r="AL433" s="50" t="s">
        <v>58</v>
      </c>
      <c r="AM433" s="50" t="s">
        <v>1645</v>
      </c>
      <c r="AN433" s="50" t="s">
        <v>54</v>
      </c>
      <c r="AO433" s="50"/>
      <c r="AP433" s="49"/>
      <c r="AQ433" s="49"/>
      <c r="AR433" s="49"/>
      <c r="AS433" s="49"/>
      <c r="AT433" s="49"/>
      <c r="AU433" s="49"/>
      <c r="AV433" s="49"/>
      <c r="AW433" s="49"/>
      <c r="AY433" s="50" t="str">
        <f t="shared" si="53"/>
        <v>Low Participation Rate (FS185): The participation rate for MAN, HOM, CWD students range from 93.73 to 94.92%. The ESEA, as amended, requires that States annually measure the achievement of not less than 95 percent of all students, and 95 percent of all students in each subgroup of students. Please revise data and resubmit and/or provide an explanatory data note.</v>
      </c>
      <c r="AZ433" s="50" t="str">
        <f t="shared" si="54"/>
        <v>File will be resubmitted.</v>
      </c>
      <c r="BA433" s="50"/>
      <c r="BB433" s="50" t="s">
        <v>80</v>
      </c>
      <c r="BC433" s="50" t="s">
        <v>2151</v>
      </c>
      <c r="BD433" s="50"/>
      <c r="BE433" s="50" t="s">
        <v>58</v>
      </c>
      <c r="BF433" s="50" t="s">
        <v>125</v>
      </c>
      <c r="BG433" s="50" t="s">
        <v>58</v>
      </c>
      <c r="BH433" s="50" t="str">
        <f t="shared" si="59"/>
        <v>Low Participation Rate (FS185): The participation rate for MAN, HOM, CWD students range from 93.73 to 94.92%. The ESEA, as amended, requires that States annually measure the achievement of not less than 95 percent of all students, and 95 percent of all students in each subgroup of students. Please revise data and resubmit and/or provide an explanatory data note.</v>
      </c>
      <c r="BI433" s="51"/>
      <c r="BJ433" s="50"/>
      <c r="BK433" s="50"/>
      <c r="BL433" s="50"/>
      <c r="BM433" s="50"/>
      <c r="BN433" s="50"/>
      <c r="BO433" s="50"/>
      <c r="BP433" s="50"/>
    </row>
    <row r="434" spans="1:68" s="9" customFormat="1" ht="120">
      <c r="A434" s="13" t="s">
        <v>1646</v>
      </c>
      <c r="B434" s="14" t="s">
        <v>45</v>
      </c>
      <c r="C434" s="14" t="s">
        <v>46</v>
      </c>
      <c r="D434" s="14" t="s">
        <v>47</v>
      </c>
      <c r="E434" s="14" t="s">
        <v>1618</v>
      </c>
      <c r="F434" s="14" t="s">
        <v>1619</v>
      </c>
      <c r="G434" s="13" t="s">
        <v>179</v>
      </c>
      <c r="H434" s="14">
        <v>188</v>
      </c>
      <c r="I434" s="14">
        <v>589</v>
      </c>
      <c r="J434" s="14" t="s">
        <v>73</v>
      </c>
      <c r="K434" s="14" t="s">
        <v>180</v>
      </c>
      <c r="L434" s="14" t="s">
        <v>53</v>
      </c>
      <c r="M434" s="14"/>
      <c r="N434" s="14" t="s">
        <v>54</v>
      </c>
      <c r="O434" s="14"/>
      <c r="P434" s="14" t="s">
        <v>1647</v>
      </c>
      <c r="Q434" s="14" t="s">
        <v>56</v>
      </c>
      <c r="R434" s="14" t="s">
        <v>68</v>
      </c>
      <c r="S434" s="14" t="s">
        <v>58</v>
      </c>
      <c r="T434" s="50"/>
      <c r="U434" s="50"/>
      <c r="V434" s="11"/>
      <c r="W434" s="11"/>
      <c r="X434" s="50" t="s">
        <v>1648</v>
      </c>
      <c r="Y434" s="26" t="s">
        <v>1621</v>
      </c>
      <c r="Z434" s="50"/>
      <c r="AA434" s="50"/>
      <c r="AB434" s="50"/>
      <c r="AC434" s="23"/>
      <c r="AD434" s="23" t="s">
        <v>54</v>
      </c>
      <c r="AE434" s="23"/>
      <c r="AF434" s="23" t="s">
        <v>1649</v>
      </c>
      <c r="AG434" s="23" t="s">
        <v>133</v>
      </c>
      <c r="AH434" s="23" t="s">
        <v>133</v>
      </c>
      <c r="AI434" s="23" t="s">
        <v>141</v>
      </c>
      <c r="AJ434" s="23" t="s">
        <v>61</v>
      </c>
      <c r="AK434" s="23" t="s">
        <v>101</v>
      </c>
      <c r="AL434" s="50" t="s">
        <v>58</v>
      </c>
      <c r="AM434" s="50" t="s">
        <v>1650</v>
      </c>
      <c r="AN434" s="50" t="s">
        <v>54</v>
      </c>
      <c r="AO434" s="50"/>
      <c r="AP434" s="50"/>
      <c r="AQ434" s="50"/>
      <c r="AR434" s="50"/>
      <c r="AS434" s="50"/>
      <c r="AT434" s="50"/>
      <c r="AU434" s="50"/>
      <c r="AV434" s="50"/>
      <c r="AW434" s="50"/>
      <c r="AY434" s="50" t="str">
        <f t="shared" si="53"/>
        <v>Low Participation Rate (FS188): The participation rate for MIG, MHL, MAN, LEP, HOM, CWD students range from 81.57 to 94.64%. The ESEA, as amended, requires that States annually measure the achievement of not less than 95 percent of all students, and 95 percent of all students in each subgroup of students. Please revise data and resubmit and/or provide an explanatory data note.</v>
      </c>
      <c r="AZ434" s="50" t="str">
        <f t="shared" si="54"/>
        <v>File will be resubmitted.</v>
      </c>
      <c r="BA434" s="50"/>
      <c r="BB434" s="50" t="s">
        <v>80</v>
      </c>
      <c r="BC434" s="50" t="s">
        <v>2151</v>
      </c>
      <c r="BD434" s="50"/>
      <c r="BE434" s="50" t="s">
        <v>58</v>
      </c>
      <c r="BF434" s="50" t="s">
        <v>125</v>
      </c>
      <c r="BG434" s="50" t="s">
        <v>58</v>
      </c>
      <c r="BH434" s="50" t="str">
        <f t="shared" si="59"/>
        <v>Low Participation Rate (FS188): The participation rate for MIG, MHL, MAN, LEP, HOM, CWD students range from 81.57 to 94.64%. The ESEA, as amended, requires that States annually measure the achievement of not less than 95 percent of all students, and 95 percent of all students in each subgroup of students. Please revise data and resubmit and/or provide an explanatory data note.</v>
      </c>
      <c r="BI434" s="51"/>
      <c r="BJ434" s="50"/>
      <c r="BK434" s="50"/>
      <c r="BL434" s="50"/>
      <c r="BM434" s="50"/>
      <c r="BN434" s="50"/>
      <c r="BO434" s="50"/>
      <c r="BP434" s="50"/>
    </row>
    <row r="435" spans="1:68" s="9" customFormat="1" ht="150">
      <c r="A435" s="13" t="s">
        <v>1651</v>
      </c>
      <c r="B435" s="14" t="s">
        <v>45</v>
      </c>
      <c r="C435" s="14" t="s">
        <v>46</v>
      </c>
      <c r="D435" s="14" t="s">
        <v>47</v>
      </c>
      <c r="E435" s="14" t="s">
        <v>1618</v>
      </c>
      <c r="F435" s="14" t="s">
        <v>1619</v>
      </c>
      <c r="G435" s="17" t="s">
        <v>136</v>
      </c>
      <c r="H435" s="18">
        <v>185</v>
      </c>
      <c r="I435" s="14">
        <v>588</v>
      </c>
      <c r="J435" s="14" t="s">
        <v>73</v>
      </c>
      <c r="K435" s="14" t="s">
        <v>137</v>
      </c>
      <c r="L435" s="14" t="s">
        <v>53</v>
      </c>
      <c r="M435" s="14" t="s">
        <v>54</v>
      </c>
      <c r="N435" s="14"/>
      <c r="O435" s="14"/>
      <c r="P435" s="14" t="s">
        <v>55</v>
      </c>
      <c r="Q435" s="14" t="s">
        <v>56</v>
      </c>
      <c r="R435" s="14" t="s">
        <v>140</v>
      </c>
      <c r="S435" s="14" t="s">
        <v>58</v>
      </c>
      <c r="T435" s="50"/>
      <c r="U435" s="50"/>
      <c r="V435" s="50"/>
      <c r="W435" s="50"/>
      <c r="X435" s="50" t="s">
        <v>1653</v>
      </c>
      <c r="Y435" s="26" t="s">
        <v>1621</v>
      </c>
      <c r="Z435" s="50"/>
      <c r="AA435" s="50"/>
      <c r="AB435" s="50"/>
      <c r="AC435" s="23" t="s">
        <v>54</v>
      </c>
      <c r="AD435" s="23"/>
      <c r="AE435" s="23"/>
      <c r="AF435" s="14" t="s">
        <v>139</v>
      </c>
      <c r="AG435" s="14" t="s">
        <v>133</v>
      </c>
      <c r="AH435" s="14" t="s">
        <v>140</v>
      </c>
      <c r="AI435" s="14" t="s">
        <v>141</v>
      </c>
      <c r="AJ435" s="23" t="s">
        <v>61</v>
      </c>
      <c r="AK435" s="23" t="s">
        <v>101</v>
      </c>
      <c r="AL435" s="50" t="s">
        <v>58</v>
      </c>
      <c r="AM435" s="50" t="s">
        <v>1653</v>
      </c>
      <c r="AN435" s="50" t="s">
        <v>54</v>
      </c>
      <c r="AO435" s="50"/>
      <c r="AP435" s="50"/>
      <c r="AQ435" s="50"/>
      <c r="AR435" s="50"/>
      <c r="AS435" s="50"/>
      <c r="AT435" s="50"/>
      <c r="AU435" s="50"/>
      <c r="AV435" s="50"/>
      <c r="AW435" s="50"/>
      <c r="AY435" s="50" t="str">
        <f t="shared" si="53"/>
        <v xml:space="preserve">1% CWD Alternate Assessment Participation: Students with Disabilities (IDEA) (CWD) taking the alternate assessment based on alternate achievement standards (ALTPARTALTACH) make up 2.01%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435" s="50" t="str">
        <f t="shared" si="54"/>
        <v>File will be resubmitted.</v>
      </c>
      <c r="BA435" s="50"/>
      <c r="BB435" s="50" t="s">
        <v>80</v>
      </c>
      <c r="BC435" s="50"/>
      <c r="BD435" s="50"/>
      <c r="BE435" s="50" t="s">
        <v>58</v>
      </c>
      <c r="BF435" s="50" t="s">
        <v>125</v>
      </c>
      <c r="BG435" s="50" t="s">
        <v>58</v>
      </c>
      <c r="BH435" s="50" t="str">
        <f t="shared" si="59"/>
        <v xml:space="preserve">1% CWD Alternate Assessment Participation: Students with Disabilities (IDEA) (CWD) taking the alternate assessment based on alternate achievement standards (ALTPARTALTACH) make up 2.01%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BI435" s="51"/>
      <c r="BJ435" s="50"/>
      <c r="BK435" s="50"/>
      <c r="BL435" s="50"/>
      <c r="BM435" s="50"/>
      <c r="BN435" s="50"/>
      <c r="BO435" s="50"/>
      <c r="BP435" s="50"/>
    </row>
    <row r="436" spans="1:68" s="9" customFormat="1" ht="165">
      <c r="A436" s="13" t="s">
        <v>1654</v>
      </c>
      <c r="B436" s="14" t="s">
        <v>45</v>
      </c>
      <c r="C436" s="14" t="s">
        <v>46</v>
      </c>
      <c r="D436" s="14" t="s">
        <v>47</v>
      </c>
      <c r="E436" s="14" t="s">
        <v>1618</v>
      </c>
      <c r="F436" s="14" t="s">
        <v>1619</v>
      </c>
      <c r="G436" s="17" t="s">
        <v>136</v>
      </c>
      <c r="H436" s="18">
        <v>188</v>
      </c>
      <c r="I436" s="14">
        <v>589</v>
      </c>
      <c r="J436" s="14" t="s">
        <v>73</v>
      </c>
      <c r="K436" s="14" t="s">
        <v>137</v>
      </c>
      <c r="L436" s="14" t="s">
        <v>53</v>
      </c>
      <c r="M436" s="14"/>
      <c r="N436" s="14" t="s">
        <v>54</v>
      </c>
      <c r="O436" s="14"/>
      <c r="P436" s="14" t="s">
        <v>55</v>
      </c>
      <c r="Q436" s="14" t="s">
        <v>56</v>
      </c>
      <c r="R436" s="14" t="s">
        <v>140</v>
      </c>
      <c r="S436" s="14" t="s">
        <v>58</v>
      </c>
      <c r="T436" s="50"/>
      <c r="U436" s="50"/>
      <c r="V436" s="50"/>
      <c r="W436" s="50"/>
      <c r="X436" s="50" t="s">
        <v>1656</v>
      </c>
      <c r="Y436" s="26" t="s">
        <v>1621</v>
      </c>
      <c r="Z436" s="50"/>
      <c r="AA436" s="50"/>
      <c r="AB436" s="50"/>
      <c r="AC436" s="23"/>
      <c r="AD436" s="23" t="s">
        <v>54</v>
      </c>
      <c r="AE436" s="23"/>
      <c r="AF436" s="14" t="s">
        <v>139</v>
      </c>
      <c r="AG436" s="14" t="s">
        <v>133</v>
      </c>
      <c r="AH436" s="14" t="s">
        <v>140</v>
      </c>
      <c r="AI436" s="14" t="s">
        <v>141</v>
      </c>
      <c r="AJ436" s="23" t="s">
        <v>61</v>
      </c>
      <c r="AK436" s="23" t="s">
        <v>101</v>
      </c>
      <c r="AL436" s="50" t="s">
        <v>58</v>
      </c>
      <c r="AM436" s="50" t="s">
        <v>1656</v>
      </c>
      <c r="AN436" s="50" t="s">
        <v>54</v>
      </c>
      <c r="AO436" s="50"/>
      <c r="AP436" s="50"/>
      <c r="AQ436" s="50"/>
      <c r="AR436" s="50"/>
      <c r="AS436" s="50"/>
      <c r="AT436" s="50"/>
      <c r="AU436" s="50"/>
      <c r="AV436" s="50"/>
      <c r="AW436" s="50"/>
      <c r="AY436" s="50" t="str">
        <f t="shared" si="53"/>
        <v xml:space="preserve">1% CWD Alternate Assessment Participation [READING/LANGUAGE ARTS]: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436" s="50" t="str">
        <f t="shared" si="54"/>
        <v>File will be resubmitted.</v>
      </c>
      <c r="BA436" s="50"/>
      <c r="BB436" s="50" t="s">
        <v>80</v>
      </c>
      <c r="BC436" s="50"/>
      <c r="BD436" s="50"/>
      <c r="BE436" s="50" t="s">
        <v>58</v>
      </c>
      <c r="BF436" s="50" t="s">
        <v>125</v>
      </c>
      <c r="BG436" s="50" t="s">
        <v>58</v>
      </c>
      <c r="BH436" s="50" t="str">
        <f t="shared" si="59"/>
        <v xml:space="preserve">1% CWD Alternate Assessment Participation [READING/LANGUAGE ARTS]: Students with Disabilities (IDEA) (CWD) taking the alternate assessment based on alternate achievement standards (ALTPARTALTACH) make up 2.02%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BI436" s="51"/>
      <c r="BJ436" s="50"/>
      <c r="BK436" s="50"/>
      <c r="BL436" s="50"/>
      <c r="BM436" s="50"/>
      <c r="BN436" s="50"/>
      <c r="BO436" s="50"/>
      <c r="BP436" s="50"/>
    </row>
    <row r="437" spans="1:68" s="9" customFormat="1" ht="165">
      <c r="A437" s="13" t="s">
        <v>1657</v>
      </c>
      <c r="B437" s="14" t="s">
        <v>45</v>
      </c>
      <c r="C437" s="14" t="s">
        <v>46</v>
      </c>
      <c r="D437" s="14" t="s">
        <v>47</v>
      </c>
      <c r="E437" s="14" t="s">
        <v>1618</v>
      </c>
      <c r="F437" s="14" t="s">
        <v>1619</v>
      </c>
      <c r="G437" s="17" t="s">
        <v>136</v>
      </c>
      <c r="H437" s="18">
        <v>189</v>
      </c>
      <c r="I437" s="14">
        <v>590</v>
      </c>
      <c r="J437" s="14" t="s">
        <v>73</v>
      </c>
      <c r="K437" s="14" t="s">
        <v>137</v>
      </c>
      <c r="L437" s="14" t="s">
        <v>53</v>
      </c>
      <c r="M437" s="14"/>
      <c r="N437" s="14"/>
      <c r="O437" s="14" t="s">
        <v>54</v>
      </c>
      <c r="P437" s="14" t="s">
        <v>55</v>
      </c>
      <c r="Q437" s="14" t="s">
        <v>56</v>
      </c>
      <c r="R437" s="14" t="s">
        <v>140</v>
      </c>
      <c r="S437" s="14" t="s">
        <v>58</v>
      </c>
      <c r="T437" s="50"/>
      <c r="U437" s="50"/>
      <c r="V437" s="11"/>
      <c r="W437" s="11"/>
      <c r="X437" s="50" t="s">
        <v>1659</v>
      </c>
      <c r="Y437" s="26" t="s">
        <v>1621</v>
      </c>
      <c r="Z437" s="50"/>
      <c r="AA437" s="50"/>
      <c r="AB437" s="50"/>
      <c r="AC437" s="23"/>
      <c r="AD437" s="23"/>
      <c r="AE437" s="23" t="s">
        <v>54</v>
      </c>
      <c r="AF437" s="14" t="s">
        <v>139</v>
      </c>
      <c r="AG437" s="14" t="s">
        <v>133</v>
      </c>
      <c r="AH437" s="14" t="s">
        <v>140</v>
      </c>
      <c r="AI437" s="14" t="s">
        <v>141</v>
      </c>
      <c r="AJ437" s="23" t="s">
        <v>61</v>
      </c>
      <c r="AK437" s="23" t="s">
        <v>101</v>
      </c>
      <c r="AL437" s="50" t="s">
        <v>58</v>
      </c>
      <c r="AM437" s="50" t="s">
        <v>1659</v>
      </c>
      <c r="AN437" s="50" t="s">
        <v>54</v>
      </c>
      <c r="AO437" s="50"/>
      <c r="AP437" s="50"/>
      <c r="AQ437" s="50"/>
      <c r="AR437" s="50"/>
      <c r="AS437" s="50"/>
      <c r="AT437" s="50"/>
      <c r="AU437" s="50"/>
      <c r="AV437" s="50"/>
      <c r="AW437" s="50"/>
      <c r="AY437" s="50" t="str">
        <f t="shared" si="53"/>
        <v>1% CWD Alternate Assessment Participation [SCIENCE]: Students with Disabilities (IDEA) (CWD) taking the alternate assessment based on alternate achievement standards (ALTPARTALTACH) make up 1.97%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v>
      </c>
      <c r="AZ437" s="50" t="str">
        <f t="shared" si="54"/>
        <v>File will be resubmitted.</v>
      </c>
      <c r="BA437" s="50"/>
      <c r="BB437" s="50" t="s">
        <v>80</v>
      </c>
      <c r="BC437" s="50" t="s">
        <v>2148</v>
      </c>
      <c r="BD437" s="50"/>
      <c r="BE437" s="50"/>
      <c r="BF437" s="50"/>
      <c r="BG437" s="50" t="s">
        <v>58</v>
      </c>
      <c r="BH437" s="50" t="str">
        <f t="shared" si="59"/>
        <v>1% CWD Alternate Assessment Participation [SCIENCE]: Students with Disabilities (IDEA) (CWD) taking the alternate assessment based on alternate achievement standards (ALTPARTALTACH) make up 1.97%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v>
      </c>
      <c r="BI437" s="50" t="s">
        <v>1621</v>
      </c>
      <c r="BJ437" s="50"/>
      <c r="BK437" s="50"/>
      <c r="BL437" s="50"/>
      <c r="BM437" s="50"/>
      <c r="BN437" s="50"/>
      <c r="BO437" s="50"/>
      <c r="BP437" s="50"/>
    </row>
    <row r="438" spans="1:68" s="9" customFormat="1" ht="240" hidden="1">
      <c r="A438" s="13" t="s">
        <v>1661</v>
      </c>
      <c r="B438" s="14" t="s">
        <v>45</v>
      </c>
      <c r="C438" s="14" t="s">
        <v>46</v>
      </c>
      <c r="D438" s="14" t="s">
        <v>47</v>
      </c>
      <c r="E438" s="14" t="s">
        <v>1662</v>
      </c>
      <c r="F438" s="14" t="s">
        <v>1663</v>
      </c>
      <c r="G438" s="13" t="s">
        <v>50</v>
      </c>
      <c r="H438" s="16" t="s">
        <v>157</v>
      </c>
      <c r="I438" s="14" t="s">
        <v>158</v>
      </c>
      <c r="J438" s="14" t="s">
        <v>51</v>
      </c>
      <c r="K438" s="14" t="s">
        <v>52</v>
      </c>
      <c r="L438" s="14" t="s">
        <v>53</v>
      </c>
      <c r="M438" s="14" t="s">
        <v>54</v>
      </c>
      <c r="N438" s="14" t="s">
        <v>54</v>
      </c>
      <c r="O438" s="14" t="s">
        <v>54</v>
      </c>
      <c r="P438" s="14" t="s">
        <v>55</v>
      </c>
      <c r="Q438" s="14" t="s">
        <v>56</v>
      </c>
      <c r="R438" s="14" t="s">
        <v>68</v>
      </c>
      <c r="S438" s="14" t="s">
        <v>69</v>
      </c>
      <c r="T438" s="50"/>
      <c r="U438" s="50"/>
      <c r="V438" s="11"/>
      <c r="W438" s="11"/>
      <c r="X438" s="50" t="s">
        <v>1664</v>
      </c>
      <c r="Y438" s="26" t="s">
        <v>1665</v>
      </c>
      <c r="Z438" s="50"/>
      <c r="AA438" s="50"/>
      <c r="AB438" s="50"/>
      <c r="AC438" s="23"/>
      <c r="AD438" s="23"/>
      <c r="AE438" s="23"/>
      <c r="AF438" s="23"/>
      <c r="AG438" s="23"/>
      <c r="AH438" s="23"/>
      <c r="AI438" s="23"/>
      <c r="AJ438" s="23" t="s">
        <v>61</v>
      </c>
      <c r="AK438" s="23" t="s">
        <v>62</v>
      </c>
      <c r="AL438" s="14" t="s">
        <v>53</v>
      </c>
      <c r="AM438" s="50"/>
      <c r="AN438" s="50" t="s">
        <v>2145</v>
      </c>
      <c r="AO438" s="7"/>
      <c r="AP438" s="50"/>
      <c r="AQ438" s="50"/>
      <c r="AR438" s="50"/>
      <c r="AS438" s="50"/>
      <c r="AT438" s="50"/>
      <c r="AU438" s="50"/>
      <c r="AV438" s="50"/>
      <c r="AW438" s="50"/>
      <c r="AY438" s="50">
        <f t="shared" si="53"/>
        <v>0</v>
      </c>
      <c r="AZ438" s="50" t="str">
        <f t="shared" si="54"/>
        <v>Data was submitted 5 days later. We have reviewed data and understand is correct. We were not able to resolve the external and technical issues with the enough buffer time to correct the validation errors triggered by ESS. 
To avoid late submissions, we are making the adjustments to transition to Generate. At present, we have initiated the redesign and standardization of PRDE's Data Warehouse (DW). The tool to be used will be an additional module within the DW and  will facilitate the EDFacts files reporting directly from Generate. The reporting calendar has been modified also, and assessment data must be prepared for submission by August.</v>
      </c>
      <c r="BA438" s="50"/>
      <c r="BB438" s="50" t="s">
        <v>63</v>
      </c>
      <c r="BC438" s="50" t="s">
        <v>58</v>
      </c>
      <c r="BD438" s="50" t="s">
        <v>62</v>
      </c>
      <c r="BE438" s="50"/>
      <c r="BF438" s="50"/>
      <c r="BG438" s="50" t="s">
        <v>69</v>
      </c>
      <c r="BH438" s="50"/>
      <c r="BI438" s="50"/>
      <c r="BJ438" s="50"/>
      <c r="BK438" s="50"/>
      <c r="BL438" s="50"/>
      <c r="BM438" s="50"/>
      <c r="BN438" s="50"/>
      <c r="BO438" s="50"/>
      <c r="BP438" s="50"/>
    </row>
    <row r="439" spans="1:68" s="9" customFormat="1" ht="135">
      <c r="A439" s="13" t="s">
        <v>1666</v>
      </c>
      <c r="B439" s="14" t="s">
        <v>45</v>
      </c>
      <c r="C439" s="14" t="s">
        <v>46</v>
      </c>
      <c r="D439" s="14" t="s">
        <v>47</v>
      </c>
      <c r="E439" s="14" t="s">
        <v>1662</v>
      </c>
      <c r="F439" s="14" t="s">
        <v>1663</v>
      </c>
      <c r="G439" s="13" t="s">
        <v>72</v>
      </c>
      <c r="H439" s="14">
        <v>179</v>
      </c>
      <c r="I439" s="14">
        <v>585</v>
      </c>
      <c r="J439" s="14" t="s">
        <v>73</v>
      </c>
      <c r="K439" s="14" t="s">
        <v>74</v>
      </c>
      <c r="L439" s="14" t="s">
        <v>75</v>
      </c>
      <c r="M439" s="14"/>
      <c r="N439" s="14"/>
      <c r="O439" s="14"/>
      <c r="P439" s="14"/>
      <c r="Q439" s="14"/>
      <c r="R439" s="14"/>
      <c r="S439" s="14"/>
      <c r="T439" s="49"/>
      <c r="U439" s="49"/>
      <c r="V439" s="49"/>
      <c r="W439" s="49"/>
      <c r="X439" s="49"/>
      <c r="Y439" s="26" t="s">
        <v>64</v>
      </c>
      <c r="Z439" s="49"/>
      <c r="AA439" s="49"/>
      <c r="AB439" s="49"/>
      <c r="AC439" s="14"/>
      <c r="AD439" s="14"/>
      <c r="AE439" s="14" t="s">
        <v>54</v>
      </c>
      <c r="AF439" s="14" t="s">
        <v>53</v>
      </c>
      <c r="AG439" s="14" t="s">
        <v>1667</v>
      </c>
      <c r="AH439" s="14" t="s">
        <v>57</v>
      </c>
      <c r="AI439" s="14"/>
      <c r="AJ439" s="14" t="s">
        <v>61</v>
      </c>
      <c r="AK439" s="14" t="s">
        <v>78</v>
      </c>
      <c r="AL439" s="49"/>
      <c r="AM439" s="50" t="s">
        <v>1668</v>
      </c>
      <c r="AN439" s="50"/>
      <c r="AO439" s="50"/>
      <c r="AP439" s="50"/>
      <c r="AQ439" s="50"/>
      <c r="AR439" s="50"/>
      <c r="AS439" s="50"/>
      <c r="AT439" s="50"/>
      <c r="AU439" s="50"/>
      <c r="AV439" s="50"/>
      <c r="AW439" s="50"/>
      <c r="AY439" s="50" t="str">
        <f t="shared" si="53"/>
        <v>Achievement metadata - [SCIENCE]: Achievement data (FS 179) submitted for ALTASSALTACH, REGASSWACC, REGASSWOACC [PERF LEVELS 1-4] for GRADES 3, 5, 6, 7; however, EMAPS assessment metadata does not include these GRADES 3, 5, 6, 7/ALTASSALTACH, REGASSWACC, REGASSWOACC/LEVELS 1-4 combinations. Zeroes were submitted for these combinations. Please resubmit metadata and/or data to ensure consistency.</v>
      </c>
      <c r="AZ439" s="50" t="str">
        <f t="shared" si="54"/>
        <v/>
      </c>
      <c r="BA439" s="50"/>
      <c r="BB439" s="50" t="s">
        <v>80</v>
      </c>
      <c r="BC439" s="50" t="s">
        <v>58</v>
      </c>
      <c r="BD439" s="50" t="s">
        <v>2146</v>
      </c>
      <c r="BE439" s="50" t="s">
        <v>82</v>
      </c>
      <c r="BF439" s="50" t="s">
        <v>82</v>
      </c>
      <c r="BG439" s="50"/>
      <c r="BH439" s="50" t="str">
        <f t="shared" ref="BH439:BH443" si="60">IF(BG439="Yes",CONCATENATE(AM439,"
ED Note: State indicated that data were correct as reported."), AM439)</f>
        <v>Achievement metadata - [SCIENCE]: Achievement data (FS 179) submitted for ALTASSALTACH, REGASSWACC, REGASSWOACC [PERF LEVELS 1-4] for GRADES 3, 5, 6, 7; however, EMAPS assessment metadata does not include these GRADES 3, 5, 6, 7/ALTASSALTACH, REGASSWACC, REGASSWOACC/LEVELS 1-4 combinations. Zeroes were submitted for these combinations. Please resubmit metadata and/or data to ensure consistency.</v>
      </c>
      <c r="BI439" s="50"/>
      <c r="BJ439" s="50"/>
      <c r="BK439" s="50"/>
      <c r="BL439" s="50"/>
      <c r="BM439" s="50"/>
      <c r="BN439" s="50"/>
      <c r="BO439" s="50"/>
      <c r="BP439" s="50"/>
    </row>
    <row r="440" spans="1:68" s="9" customFormat="1" ht="135">
      <c r="A440" s="13" t="s">
        <v>1669</v>
      </c>
      <c r="B440" s="14" t="s">
        <v>45</v>
      </c>
      <c r="C440" s="14" t="s">
        <v>46</v>
      </c>
      <c r="D440" s="14" t="s">
        <v>47</v>
      </c>
      <c r="E440" s="14" t="s">
        <v>1662</v>
      </c>
      <c r="F440" s="14" t="s">
        <v>1663</v>
      </c>
      <c r="G440" s="13" t="s">
        <v>88</v>
      </c>
      <c r="H440" s="14">
        <v>189</v>
      </c>
      <c r="I440" s="14">
        <v>590</v>
      </c>
      <c r="J440" s="14" t="s">
        <v>73</v>
      </c>
      <c r="K440" s="14" t="s">
        <v>74</v>
      </c>
      <c r="L440" s="14" t="s">
        <v>75</v>
      </c>
      <c r="M440" s="14"/>
      <c r="N440" s="14"/>
      <c r="O440" s="14"/>
      <c r="P440" s="14"/>
      <c r="Q440" s="14"/>
      <c r="R440" s="14"/>
      <c r="S440" s="14"/>
      <c r="T440" s="49"/>
      <c r="U440" s="49"/>
      <c r="V440" s="49"/>
      <c r="W440" s="49"/>
      <c r="X440" s="49"/>
      <c r="Y440" s="26" t="s">
        <v>64</v>
      </c>
      <c r="Z440" s="49"/>
      <c r="AA440" s="49"/>
      <c r="AB440" s="49"/>
      <c r="AC440" s="14"/>
      <c r="AD440" s="14"/>
      <c r="AE440" s="14" t="s">
        <v>54</v>
      </c>
      <c r="AF440" s="14" t="s">
        <v>53</v>
      </c>
      <c r="AG440" s="14" t="s">
        <v>1667</v>
      </c>
      <c r="AH440" s="14" t="s">
        <v>57</v>
      </c>
      <c r="AI440" s="14"/>
      <c r="AJ440" s="14" t="s">
        <v>61</v>
      </c>
      <c r="AK440" s="14" t="s">
        <v>78</v>
      </c>
      <c r="AL440" s="49"/>
      <c r="AM440" s="50" t="s">
        <v>1670</v>
      </c>
      <c r="AN440" s="50"/>
      <c r="AO440" s="50"/>
      <c r="AP440" s="50"/>
      <c r="AQ440" s="50"/>
      <c r="AR440" s="50"/>
      <c r="AS440" s="50"/>
      <c r="AT440" s="50"/>
      <c r="AU440" s="50"/>
      <c r="AV440" s="50"/>
      <c r="AW440" s="50"/>
      <c r="AY440" s="50" t="str">
        <f t="shared" si="53"/>
        <v>Participation metadata - [SCIENCE]: No Participation data (FS 189) submitted for ALTPARTALTACH, REGPARTWACC, REGPARTWOACC for GRADES 3, 5, 6, 7; however, EMAPS assessment metadata indicated GRADES 3, 5, 6, 7/ALTPARTALTACH, GRADES 3, 5, 6, 7/REGPARTWACC, and GRADES 3, 5, 6, 7/REGPARTWOACC would be submitted. Zeroes were submitted for these combinations. Please resubmit metadata and/or data to ensure consistency.</v>
      </c>
      <c r="AZ440" s="50" t="str">
        <f t="shared" si="54"/>
        <v/>
      </c>
      <c r="BA440" s="50"/>
      <c r="BB440" s="50" t="s">
        <v>80</v>
      </c>
      <c r="BC440" s="50" t="s">
        <v>58</v>
      </c>
      <c r="BD440" s="50" t="s">
        <v>2146</v>
      </c>
      <c r="BE440" s="50" t="s">
        <v>82</v>
      </c>
      <c r="BF440" s="50" t="s">
        <v>82</v>
      </c>
      <c r="BG440" s="50"/>
      <c r="BH440" s="50" t="str">
        <f t="shared" si="60"/>
        <v>Participation metadata - [SCIENCE]: No Participation data (FS 189) submitted for ALTPARTALTACH, REGPARTWACC, REGPARTWOACC for GRADES 3, 5, 6, 7; however, EMAPS assessment metadata indicated GRADES 3, 5, 6, 7/ALTPARTALTACH, GRADES 3, 5, 6, 7/REGPARTWACC, and GRADES 3, 5, 6, 7/REGPARTWOACC would be submitted. Zeroes were submitted for these combinations. Please resubmit metadata and/or data to ensure consistency.</v>
      </c>
      <c r="BI440" s="50"/>
      <c r="BJ440" s="50"/>
      <c r="BK440" s="50"/>
      <c r="BL440" s="50"/>
      <c r="BM440" s="50"/>
      <c r="BN440" s="50"/>
      <c r="BO440" s="50"/>
      <c r="BP440" s="50"/>
    </row>
    <row r="441" spans="1:68" s="9" customFormat="1" ht="120">
      <c r="A441" s="13" t="s">
        <v>1671</v>
      </c>
      <c r="B441" s="14" t="s">
        <v>45</v>
      </c>
      <c r="C441" s="14" t="s">
        <v>46</v>
      </c>
      <c r="D441" s="14" t="s">
        <v>47</v>
      </c>
      <c r="E441" s="14" t="s">
        <v>1662</v>
      </c>
      <c r="F441" s="14" t="s">
        <v>1663</v>
      </c>
      <c r="G441" s="13" t="s">
        <v>104</v>
      </c>
      <c r="H441" s="14" t="s">
        <v>157</v>
      </c>
      <c r="I441" s="14" t="s">
        <v>158</v>
      </c>
      <c r="J441" s="14" t="s">
        <v>73</v>
      </c>
      <c r="K441" s="14" t="s">
        <v>107</v>
      </c>
      <c r="L441" s="14" t="s">
        <v>53</v>
      </c>
      <c r="M441" s="14"/>
      <c r="N441" s="14"/>
      <c r="O441" s="14"/>
      <c r="P441" s="14"/>
      <c r="Q441" s="14"/>
      <c r="R441" s="14"/>
      <c r="S441" s="14"/>
      <c r="T441" s="50"/>
      <c r="U441" s="50"/>
      <c r="V441" s="11"/>
      <c r="W441" s="11"/>
      <c r="X441" s="50"/>
      <c r="Y441" s="26" t="s">
        <v>64</v>
      </c>
      <c r="Z441" s="50"/>
      <c r="AA441" s="50"/>
      <c r="AB441" s="50"/>
      <c r="AC441" s="23" t="s">
        <v>54</v>
      </c>
      <c r="AD441" s="23" t="s">
        <v>54</v>
      </c>
      <c r="AE441" s="23" t="s">
        <v>54</v>
      </c>
      <c r="AF441" s="14" t="s">
        <v>108</v>
      </c>
      <c r="AG441" s="14" t="s">
        <v>108</v>
      </c>
      <c r="AH441" s="14" t="s">
        <v>108</v>
      </c>
      <c r="AI441" s="14" t="s">
        <v>108</v>
      </c>
      <c r="AJ441" s="23" t="s">
        <v>61</v>
      </c>
      <c r="AK441" s="23" t="s">
        <v>78</v>
      </c>
      <c r="AL441" s="50"/>
      <c r="AM441" s="50" t="s">
        <v>161</v>
      </c>
      <c r="AN441" s="50" t="s">
        <v>54</v>
      </c>
      <c r="AO441" s="50"/>
      <c r="AP441" s="49"/>
      <c r="AQ441" s="49"/>
      <c r="AR441" s="49"/>
      <c r="AS441" s="49"/>
      <c r="AT441" s="49"/>
      <c r="AU441" s="49"/>
      <c r="AV441" s="49"/>
      <c r="AW441" s="49"/>
      <c r="AY441" s="50" t="str">
        <f t="shared" si="53"/>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441" s="50" t="str">
        <f t="shared" si="54"/>
        <v/>
      </c>
      <c r="BA441" s="50"/>
      <c r="BB441" s="50" t="s">
        <v>80</v>
      </c>
      <c r="BC441" s="50" t="s">
        <v>2153</v>
      </c>
      <c r="BD441" s="50"/>
      <c r="BE441" s="50" t="s">
        <v>82</v>
      </c>
      <c r="BF441" s="50" t="s">
        <v>82</v>
      </c>
      <c r="BG441" s="50"/>
      <c r="BH441" s="50" t="str">
        <f t="shared" si="60"/>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BI441" s="50"/>
      <c r="BJ441" s="50"/>
      <c r="BK441" s="50"/>
      <c r="BL441" s="50"/>
      <c r="BM441" s="50"/>
      <c r="BN441" s="50"/>
      <c r="BO441" s="50"/>
      <c r="BP441" s="50"/>
    </row>
    <row r="442" spans="1:68" s="9" customFormat="1" ht="150">
      <c r="A442" s="13" t="s">
        <v>1672</v>
      </c>
      <c r="B442" s="14" t="s">
        <v>45</v>
      </c>
      <c r="C442" s="14" t="s">
        <v>46</v>
      </c>
      <c r="D442" s="14" t="s">
        <v>47</v>
      </c>
      <c r="E442" s="14" t="s">
        <v>1662</v>
      </c>
      <c r="F442" s="14" t="s">
        <v>1663</v>
      </c>
      <c r="G442" s="14" t="s">
        <v>286</v>
      </c>
      <c r="H442" s="14" t="s">
        <v>380</v>
      </c>
      <c r="I442" s="14">
        <v>585</v>
      </c>
      <c r="J442" s="14" t="s">
        <v>73</v>
      </c>
      <c r="K442" s="14" t="s">
        <v>287</v>
      </c>
      <c r="L442" s="14" t="s">
        <v>53</v>
      </c>
      <c r="M442" s="14"/>
      <c r="N442" s="14"/>
      <c r="O442" s="14"/>
      <c r="P442" s="14"/>
      <c r="Q442" s="14"/>
      <c r="R442" s="14"/>
      <c r="S442" s="14"/>
      <c r="T442" s="49"/>
      <c r="U442" s="49"/>
      <c r="V442" s="49"/>
      <c r="W442" s="49"/>
      <c r="X442" s="49"/>
      <c r="Y442" s="26" t="s">
        <v>64</v>
      </c>
      <c r="Z442" s="49"/>
      <c r="AA442" s="49"/>
      <c r="AB442" s="49"/>
      <c r="AC442" s="14"/>
      <c r="AD442" s="14"/>
      <c r="AE442" s="23" t="s">
        <v>54</v>
      </c>
      <c r="AF442" s="23" t="s">
        <v>139</v>
      </c>
      <c r="AG442" s="23" t="s">
        <v>133</v>
      </c>
      <c r="AH442" s="23" t="s">
        <v>140</v>
      </c>
      <c r="AI442" s="23" t="s">
        <v>141</v>
      </c>
      <c r="AJ442" s="14" t="s">
        <v>61</v>
      </c>
      <c r="AK442" s="14" t="s">
        <v>78</v>
      </c>
      <c r="AL442" s="14"/>
      <c r="AM442" s="50" t="s">
        <v>1673</v>
      </c>
      <c r="AN442" s="50" t="s">
        <v>54</v>
      </c>
      <c r="AO442" s="50"/>
      <c r="AP442" s="49"/>
      <c r="AQ442" s="49"/>
      <c r="AR442" s="49"/>
      <c r="AS442" s="49"/>
      <c r="AT442" s="49"/>
      <c r="AU442" s="49"/>
      <c r="AV442" s="49"/>
      <c r="AW442" s="49"/>
      <c r="AY442" s="50" t="str">
        <f t="shared" si="53"/>
        <v>Year to Year comparison - CWD (FS179): The number of CWD students who took an ALTASSALTACH assessment and received a valid score in SY 2017-18 is -22.44% different from SY 2016-17. The approximate discrepancy is 175 students. The same discrepancy exists for the FS 189 number of CWD students who were enrolled at the time of the assessment and who took an ALTASSALTACH assessment. Please submit a data note explaining the discrepancy if the data are correct or resubmit the data.</v>
      </c>
      <c r="AZ442" s="50" t="str">
        <f t="shared" si="54"/>
        <v/>
      </c>
      <c r="BA442" s="50"/>
      <c r="BB442" s="50" t="s">
        <v>80</v>
      </c>
      <c r="BC442" s="50" t="s">
        <v>2153</v>
      </c>
      <c r="BD442" s="50"/>
      <c r="BE442" s="50" t="s">
        <v>82</v>
      </c>
      <c r="BF442" s="50" t="s">
        <v>82</v>
      </c>
      <c r="BG442" s="50"/>
      <c r="BH442" s="50" t="str">
        <f t="shared" si="60"/>
        <v>Year to Year comparison - CWD (FS179): The number of CWD students who took an ALTASSALTACH assessment and received a valid score in SY 2017-18 is -22.44% different from SY 2016-17. The approximate discrepancy is 175 students. The same discrepancy exists for the FS 189 number of CWD students who were enrolled at the time of the assessment and who took an ALTASSALTACH assessment. Please submit a data note explaining the discrepancy if the data are correct or resubmit the data.</v>
      </c>
      <c r="BI442" s="50"/>
      <c r="BJ442" s="50"/>
      <c r="BK442" s="50"/>
      <c r="BL442" s="50"/>
      <c r="BM442" s="50"/>
      <c r="BN442" s="50"/>
      <c r="BO442" s="50"/>
      <c r="BP442" s="50"/>
    </row>
    <row r="443" spans="1:68" s="9" customFormat="1" ht="135">
      <c r="A443" s="13" t="s">
        <v>1674</v>
      </c>
      <c r="B443" s="14" t="s">
        <v>45</v>
      </c>
      <c r="C443" s="14" t="s">
        <v>46</v>
      </c>
      <c r="D443" s="14" t="s">
        <v>47</v>
      </c>
      <c r="E443" s="14" t="s">
        <v>1675</v>
      </c>
      <c r="F443" s="14" t="s">
        <v>1676</v>
      </c>
      <c r="G443" s="13" t="s">
        <v>118</v>
      </c>
      <c r="H443" s="14" t="s">
        <v>198</v>
      </c>
      <c r="I443" s="14" t="s">
        <v>199</v>
      </c>
      <c r="J443" s="14" t="s">
        <v>73</v>
      </c>
      <c r="K443" s="14" t="s">
        <v>121</v>
      </c>
      <c r="L443" s="14" t="s">
        <v>53</v>
      </c>
      <c r="M443" s="14" t="s">
        <v>54</v>
      </c>
      <c r="N443" s="14" t="s">
        <v>54</v>
      </c>
      <c r="O443" s="14"/>
      <c r="P443" s="14" t="s">
        <v>108</v>
      </c>
      <c r="Q443" s="14" t="s">
        <v>108</v>
      </c>
      <c r="R443" s="14" t="s">
        <v>108</v>
      </c>
      <c r="S443" s="14" t="s">
        <v>108</v>
      </c>
      <c r="T443" s="50"/>
      <c r="U443" s="50"/>
      <c r="V443" s="50"/>
      <c r="W443" s="50"/>
      <c r="X443" s="50" t="s">
        <v>212</v>
      </c>
      <c r="Y443" s="26" t="s">
        <v>1677</v>
      </c>
      <c r="Z443" s="50"/>
      <c r="AA443" s="50"/>
      <c r="AB443" s="50"/>
      <c r="AC443" s="23" t="s">
        <v>54</v>
      </c>
      <c r="AD443" s="23" t="s">
        <v>54</v>
      </c>
      <c r="AE443" s="23"/>
      <c r="AF443" s="14" t="s">
        <v>108</v>
      </c>
      <c r="AG443" s="14" t="s">
        <v>108</v>
      </c>
      <c r="AH443" s="14" t="s">
        <v>108</v>
      </c>
      <c r="AI443" s="14" t="s">
        <v>108</v>
      </c>
      <c r="AJ443" s="23" t="s">
        <v>185</v>
      </c>
      <c r="AK443" s="23" t="s">
        <v>101</v>
      </c>
      <c r="AL443" s="50"/>
      <c r="AM443" s="50" t="s">
        <v>214</v>
      </c>
      <c r="AN443" s="50" t="s">
        <v>54</v>
      </c>
      <c r="AO443" s="50"/>
      <c r="AP443" s="50"/>
      <c r="AQ443" s="50"/>
      <c r="AR443" s="50"/>
      <c r="AS443" s="50"/>
      <c r="AT443" s="50"/>
      <c r="AU443" s="50"/>
      <c r="AV443" s="50"/>
      <c r="AW443" s="50"/>
      <c r="AY443" s="50" t="str">
        <f t="shared" si="53"/>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443" s="50" t="str">
        <f t="shared" si="54"/>
        <v>The assessment data submitted is accurate therefore resubmission is not required.  The change of statewide assessment caused confusion in some schools which had negative effected on participation and proficiency rates.  In SY17-18, IOWA replaced Palau Achievement Test (PAT) as Palau's statewide assessment and it was administered for the first time.</v>
      </c>
      <c r="BA443" s="50"/>
      <c r="BB443" s="50" t="s">
        <v>80</v>
      </c>
      <c r="BC443" s="50" t="s">
        <v>2153</v>
      </c>
      <c r="BD443" s="50"/>
      <c r="BE443" s="50" t="s">
        <v>112</v>
      </c>
      <c r="BF443" s="50"/>
      <c r="BG443" s="50" t="s">
        <v>69</v>
      </c>
      <c r="BH443" s="50" t="str">
        <f t="shared" si="60"/>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
ED Note: State indicated that data were correct as reported.</v>
      </c>
      <c r="BI443" s="50" t="s">
        <v>1678</v>
      </c>
      <c r="BJ443" s="50"/>
      <c r="BK443" s="50"/>
      <c r="BL443" s="50"/>
      <c r="BM443" s="50"/>
      <c r="BN443" s="50"/>
      <c r="BO443" s="50"/>
      <c r="BP443" s="50"/>
    </row>
    <row r="444" spans="1:68" s="9" customFormat="1" ht="210" hidden="1">
      <c r="A444" s="13" t="s">
        <v>1679</v>
      </c>
      <c r="B444" s="14" t="s">
        <v>45</v>
      </c>
      <c r="C444" s="14" t="s">
        <v>46</v>
      </c>
      <c r="D444" s="14" t="s">
        <v>47</v>
      </c>
      <c r="E444" s="14" t="s">
        <v>1675</v>
      </c>
      <c r="F444" s="14" t="s">
        <v>1676</v>
      </c>
      <c r="G444" s="13" t="s">
        <v>179</v>
      </c>
      <c r="H444" s="14">
        <v>185</v>
      </c>
      <c r="I444" s="14">
        <v>588</v>
      </c>
      <c r="J444" s="14" t="s">
        <v>73</v>
      </c>
      <c r="K444" s="14" t="s">
        <v>180</v>
      </c>
      <c r="L444" s="14" t="s">
        <v>53</v>
      </c>
      <c r="M444" s="14" t="s">
        <v>54</v>
      </c>
      <c r="N444" s="14"/>
      <c r="O444" s="14"/>
      <c r="P444" s="14" t="s">
        <v>216</v>
      </c>
      <c r="Q444" s="14" t="s">
        <v>56</v>
      </c>
      <c r="R444" s="14" t="s">
        <v>68</v>
      </c>
      <c r="S444" s="14" t="s">
        <v>58</v>
      </c>
      <c r="T444" s="50"/>
      <c r="U444" s="50"/>
      <c r="V444" s="50"/>
      <c r="W444" s="50"/>
      <c r="X444" s="50" t="s">
        <v>1680</v>
      </c>
      <c r="Y444" s="26" t="s">
        <v>1681</v>
      </c>
      <c r="Z444" s="50"/>
      <c r="AA444" s="50"/>
      <c r="AB444" s="50"/>
      <c r="AC444" s="23"/>
      <c r="AD444" s="23"/>
      <c r="AE444" s="23"/>
      <c r="AF444" s="23"/>
      <c r="AG444" s="23"/>
      <c r="AH444" s="23"/>
      <c r="AI444" s="23"/>
      <c r="AJ444" s="23" t="s">
        <v>61</v>
      </c>
      <c r="AK444" s="23" t="s">
        <v>62</v>
      </c>
      <c r="AL444" s="14" t="s">
        <v>53</v>
      </c>
      <c r="AM444" s="50"/>
      <c r="AN444" s="50" t="s">
        <v>2145</v>
      </c>
      <c r="AO444" s="50"/>
      <c r="AP444" s="49"/>
      <c r="AQ444" s="49"/>
      <c r="AR444" s="49"/>
      <c r="AS444" s="49"/>
      <c r="AT444" s="49"/>
      <c r="AU444" s="49"/>
      <c r="AV444" s="49"/>
      <c r="AW444" s="49"/>
      <c r="AY444" s="50">
        <f t="shared" si="53"/>
        <v>0</v>
      </c>
      <c r="AZ444" s="50" t="str">
        <f t="shared" si="54"/>
        <v xml:space="preserve">The assessment data submitted is accurate therefore resubmission is not required.  The change of the regular statewide assessment caused confusion in some schools.  In SY17-18, IOWA replaced Palau Achievement Test (PAT) as Palau's statewide assessment and it was administered for the first time.  Most students who were considered as nonparticipants for IOWA had invalid scores and the rest were absent.  For the Alternate Assessment, two schools did not complete individual student portfolios because they thought it was no longer required due to change of assessment from PAT to IOWA.    </v>
      </c>
      <c r="BA444" s="50"/>
      <c r="BB444" s="50" t="s">
        <v>63</v>
      </c>
      <c r="BC444" s="50" t="s">
        <v>58</v>
      </c>
      <c r="BD444" s="50" t="s">
        <v>62</v>
      </c>
      <c r="BE444" s="50"/>
      <c r="BF444" s="50"/>
      <c r="BG444" s="50" t="s">
        <v>69</v>
      </c>
      <c r="BH444" s="50"/>
      <c r="BI444" s="50"/>
      <c r="BJ444" s="50"/>
      <c r="BK444" s="50"/>
      <c r="BL444" s="50"/>
      <c r="BM444" s="50"/>
      <c r="BN444" s="50"/>
      <c r="BO444" s="50"/>
      <c r="BP444" s="50"/>
    </row>
    <row r="445" spans="1:68" s="9" customFormat="1" ht="210" hidden="1">
      <c r="A445" s="13" t="s">
        <v>1682</v>
      </c>
      <c r="B445" s="14" t="s">
        <v>45</v>
      </c>
      <c r="C445" s="14" t="s">
        <v>46</v>
      </c>
      <c r="D445" s="14" t="s">
        <v>47</v>
      </c>
      <c r="E445" s="14" t="s">
        <v>1675</v>
      </c>
      <c r="F445" s="14" t="s">
        <v>1676</v>
      </c>
      <c r="G445" s="13" t="s">
        <v>179</v>
      </c>
      <c r="H445" s="14">
        <v>188</v>
      </c>
      <c r="I445" s="14">
        <v>589</v>
      </c>
      <c r="J445" s="14" t="s">
        <v>73</v>
      </c>
      <c r="K445" s="14" t="s">
        <v>180</v>
      </c>
      <c r="L445" s="14" t="s">
        <v>53</v>
      </c>
      <c r="M445" s="14"/>
      <c r="N445" s="14" t="s">
        <v>54</v>
      </c>
      <c r="O445" s="14"/>
      <c r="P445" s="14" t="s">
        <v>216</v>
      </c>
      <c r="Q445" s="14" t="s">
        <v>56</v>
      </c>
      <c r="R445" s="14" t="s">
        <v>68</v>
      </c>
      <c r="S445" s="14" t="s">
        <v>58</v>
      </c>
      <c r="T445" s="50"/>
      <c r="U445" s="50"/>
      <c r="V445" s="11"/>
      <c r="W445" s="11"/>
      <c r="X445" s="50" t="s">
        <v>1683</v>
      </c>
      <c r="Y445" s="26" t="s">
        <v>1684</v>
      </c>
      <c r="Z445" s="50"/>
      <c r="AA445" s="50"/>
      <c r="AB445" s="50"/>
      <c r="AC445" s="23"/>
      <c r="AD445" s="23"/>
      <c r="AE445" s="23"/>
      <c r="AF445" s="23"/>
      <c r="AG445" s="23"/>
      <c r="AH445" s="23"/>
      <c r="AI445" s="23"/>
      <c r="AJ445" s="23" t="s">
        <v>61</v>
      </c>
      <c r="AK445" s="23" t="s">
        <v>62</v>
      </c>
      <c r="AL445" s="14" t="s">
        <v>53</v>
      </c>
      <c r="AM445" s="50"/>
      <c r="AN445" s="50" t="s">
        <v>2145</v>
      </c>
      <c r="AO445" s="50"/>
      <c r="AP445" s="50"/>
      <c r="AQ445" s="50"/>
      <c r="AR445" s="50"/>
      <c r="AS445" s="50"/>
      <c r="AT445" s="50"/>
      <c r="AU445" s="50"/>
      <c r="AV445" s="50"/>
      <c r="AW445" s="50"/>
      <c r="AY445" s="50">
        <f t="shared" si="53"/>
        <v>0</v>
      </c>
      <c r="AZ445" s="50" t="str">
        <f t="shared" si="54"/>
        <v>The assessment data submitted is accurate therefore resubmission is not required.  The change of the regular statewide assessment caused confusion in some schools.  In SY17-18, IOWA replaced Palau Achievement Test (PAT) as Palau's statewide assessment and it was administered for the first time.  Most students who were considered as nonparticipants for IOWA had invalid scores and the rest were absent.  For the Alternate Assessment, two schools did not complete individual student portfolios because they thought it was no longer required due to change of assessment from PAT to IOWA.</v>
      </c>
      <c r="BA445" s="50"/>
      <c r="BB445" s="50" t="s">
        <v>63</v>
      </c>
      <c r="BC445" s="50" t="s">
        <v>58</v>
      </c>
      <c r="BD445" s="50" t="s">
        <v>62</v>
      </c>
      <c r="BE445" s="50"/>
      <c r="BF445" s="50"/>
      <c r="BG445" s="50" t="s">
        <v>69</v>
      </c>
      <c r="BH445" s="50"/>
      <c r="BI445" s="50"/>
      <c r="BJ445" s="50"/>
      <c r="BK445" s="50"/>
      <c r="BL445" s="50"/>
      <c r="BM445" s="50"/>
      <c r="BN445" s="50"/>
      <c r="BO445" s="50"/>
      <c r="BP445" s="50"/>
    </row>
    <row r="446" spans="1:68" s="9" customFormat="1" ht="105">
      <c r="A446" s="13" t="s">
        <v>1685</v>
      </c>
      <c r="B446" s="14" t="s">
        <v>45</v>
      </c>
      <c r="C446" s="14" t="s">
        <v>46</v>
      </c>
      <c r="D446" s="14" t="s">
        <v>47</v>
      </c>
      <c r="E446" s="14" t="s">
        <v>1686</v>
      </c>
      <c r="F446" s="14" t="s">
        <v>1687</v>
      </c>
      <c r="G446" s="13" t="s">
        <v>118</v>
      </c>
      <c r="H446" s="14" t="s">
        <v>198</v>
      </c>
      <c r="I446" s="14" t="s">
        <v>199</v>
      </c>
      <c r="J446" s="14" t="s">
        <v>73</v>
      </c>
      <c r="K446" s="14" t="s">
        <v>121</v>
      </c>
      <c r="L446" s="14" t="s">
        <v>53</v>
      </c>
      <c r="M446" s="14" t="s">
        <v>54</v>
      </c>
      <c r="N446" s="14" t="s">
        <v>54</v>
      </c>
      <c r="O446" s="14"/>
      <c r="P446" s="14" t="s">
        <v>108</v>
      </c>
      <c r="Q446" s="14" t="s">
        <v>108</v>
      </c>
      <c r="R446" s="14" t="s">
        <v>108</v>
      </c>
      <c r="S446" s="14" t="s">
        <v>108</v>
      </c>
      <c r="T446" s="50"/>
      <c r="U446" s="50"/>
      <c r="V446" s="11"/>
      <c r="W446" s="11"/>
      <c r="X446" s="50" t="s">
        <v>212</v>
      </c>
      <c r="Y446" s="26" t="s">
        <v>64</v>
      </c>
      <c r="Z446" s="50"/>
      <c r="AA446" s="50"/>
      <c r="AB446" s="50"/>
      <c r="AC446" s="23" t="s">
        <v>54</v>
      </c>
      <c r="AD446" s="23" t="s">
        <v>54</v>
      </c>
      <c r="AE446" s="23"/>
      <c r="AF446" s="14" t="s">
        <v>108</v>
      </c>
      <c r="AG446" s="14" t="s">
        <v>108</v>
      </c>
      <c r="AH446" s="14" t="s">
        <v>108</v>
      </c>
      <c r="AI446" s="14" t="s">
        <v>108</v>
      </c>
      <c r="AJ446" s="23" t="s">
        <v>185</v>
      </c>
      <c r="AK446" s="23" t="s">
        <v>101</v>
      </c>
      <c r="AL446" s="50"/>
      <c r="AM446" s="50" t="s">
        <v>214</v>
      </c>
      <c r="AN446" s="50" t="s">
        <v>54</v>
      </c>
      <c r="AO446" s="50"/>
      <c r="AP446" s="50"/>
      <c r="AQ446" s="50"/>
      <c r="AR446" s="50"/>
      <c r="AS446" s="50"/>
      <c r="AT446" s="50"/>
      <c r="AU446" s="50"/>
      <c r="AV446" s="50"/>
      <c r="AW446" s="50"/>
      <c r="AY446" s="50" t="str">
        <f t="shared" si="53"/>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446" s="50" t="str">
        <f t="shared" si="54"/>
        <v/>
      </c>
      <c r="BA446" s="50"/>
      <c r="BB446" s="50" t="s">
        <v>80</v>
      </c>
      <c r="BC446" s="50" t="s">
        <v>2153</v>
      </c>
      <c r="BD446" s="50"/>
      <c r="BE446" s="50" t="s">
        <v>82</v>
      </c>
      <c r="BF446" s="50" t="s">
        <v>82</v>
      </c>
      <c r="BG446" s="50"/>
      <c r="BH446" s="50" t="str">
        <f>IF(BG446="Yes",CONCATENATE(AM446,"
ED Note: State indicated that data were correct as reported."), AM446)</f>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BI446" s="50"/>
      <c r="BJ446" s="50"/>
      <c r="BK446" s="50"/>
      <c r="BL446" s="50"/>
      <c r="BM446" s="50"/>
      <c r="BN446" s="50"/>
      <c r="BO446" s="50"/>
      <c r="BP446" s="50"/>
    </row>
    <row r="447" spans="1:68" s="9" customFormat="1" ht="90" hidden="1">
      <c r="A447" s="13" t="s">
        <v>1688</v>
      </c>
      <c r="B447" s="14" t="s">
        <v>45</v>
      </c>
      <c r="C447" s="14" t="s">
        <v>46</v>
      </c>
      <c r="D447" s="14" t="s">
        <v>47</v>
      </c>
      <c r="E447" s="14" t="s">
        <v>1686</v>
      </c>
      <c r="F447" s="14" t="s">
        <v>1687</v>
      </c>
      <c r="G447" s="13" t="s">
        <v>179</v>
      </c>
      <c r="H447" s="14">
        <v>185</v>
      </c>
      <c r="I447" s="14">
        <v>588</v>
      </c>
      <c r="J447" s="14" t="s">
        <v>73</v>
      </c>
      <c r="K447" s="14" t="s">
        <v>180</v>
      </c>
      <c r="L447" s="14" t="s">
        <v>53</v>
      </c>
      <c r="M447" s="14" t="s">
        <v>54</v>
      </c>
      <c r="N447" s="14"/>
      <c r="O447" s="14"/>
      <c r="P447" s="14" t="s">
        <v>216</v>
      </c>
      <c r="Q447" s="14" t="s">
        <v>56</v>
      </c>
      <c r="R447" s="14" t="s">
        <v>68</v>
      </c>
      <c r="S447" s="14" t="s">
        <v>58</v>
      </c>
      <c r="T447" s="7"/>
      <c r="U447" s="50"/>
      <c r="V447" s="11"/>
      <c r="W447" s="11"/>
      <c r="X447" s="7" t="s">
        <v>1689</v>
      </c>
      <c r="Y447" s="26" t="s">
        <v>64</v>
      </c>
      <c r="Z447" s="50"/>
      <c r="AA447" s="50"/>
      <c r="AB447" s="50"/>
      <c r="AC447" s="23"/>
      <c r="AD447" s="23"/>
      <c r="AE447" s="23"/>
      <c r="AF447" s="23"/>
      <c r="AG447" s="23"/>
      <c r="AH447" s="23"/>
      <c r="AI447" s="23"/>
      <c r="AJ447" s="23" t="s">
        <v>61</v>
      </c>
      <c r="AK447" s="23" t="s">
        <v>62</v>
      </c>
      <c r="AL447" s="50"/>
      <c r="AM447" s="7"/>
      <c r="AN447" s="50" t="s">
        <v>2145</v>
      </c>
      <c r="AO447" s="50"/>
      <c r="AP447" s="50"/>
      <c r="AQ447" s="50"/>
      <c r="AR447" s="50"/>
      <c r="AS447" s="50"/>
      <c r="AT447" s="50"/>
      <c r="AU447" s="50"/>
      <c r="AV447" s="50"/>
      <c r="AW447" s="50"/>
      <c r="AY447" s="50">
        <f t="shared" si="53"/>
        <v>0</v>
      </c>
      <c r="AZ447" s="50" t="str">
        <f t="shared" si="54"/>
        <v/>
      </c>
      <c r="BA447" s="50"/>
      <c r="BB447" s="50" t="s">
        <v>63</v>
      </c>
      <c r="BC447" s="50" t="s">
        <v>58</v>
      </c>
      <c r="BD447" s="50" t="s">
        <v>62</v>
      </c>
      <c r="BE447" s="50"/>
      <c r="BF447" s="50"/>
      <c r="BG447" s="50"/>
      <c r="BH447" s="50"/>
      <c r="BI447" s="50"/>
      <c r="BJ447" s="50"/>
      <c r="BK447" s="50"/>
      <c r="BL447" s="50"/>
      <c r="BM447" s="50"/>
      <c r="BN447" s="50"/>
      <c r="BO447" s="50"/>
      <c r="BP447" s="50"/>
    </row>
    <row r="448" spans="1:68" s="9" customFormat="1" ht="90" hidden="1">
      <c r="A448" s="13" t="s">
        <v>1690</v>
      </c>
      <c r="B448" s="14" t="s">
        <v>45</v>
      </c>
      <c r="C448" s="14" t="s">
        <v>46</v>
      </c>
      <c r="D448" s="14" t="s">
        <v>47</v>
      </c>
      <c r="E448" s="14" t="s">
        <v>1686</v>
      </c>
      <c r="F448" s="14" t="s">
        <v>1687</v>
      </c>
      <c r="G448" s="13" t="s">
        <v>179</v>
      </c>
      <c r="H448" s="14">
        <v>188</v>
      </c>
      <c r="I448" s="14">
        <v>589</v>
      </c>
      <c r="J448" s="14" t="s">
        <v>73</v>
      </c>
      <c r="K448" s="14" t="s">
        <v>180</v>
      </c>
      <c r="L448" s="14" t="s">
        <v>53</v>
      </c>
      <c r="M448" s="14"/>
      <c r="N448" s="14" t="s">
        <v>54</v>
      </c>
      <c r="O448" s="14"/>
      <c r="P448" s="14" t="s">
        <v>216</v>
      </c>
      <c r="Q448" s="14" t="s">
        <v>56</v>
      </c>
      <c r="R448" s="14" t="s">
        <v>68</v>
      </c>
      <c r="S448" s="14" t="s">
        <v>58</v>
      </c>
      <c r="T448" s="50"/>
      <c r="U448" s="50"/>
      <c r="V448" s="11"/>
      <c r="W448" s="11"/>
      <c r="X448" s="50" t="s">
        <v>1691</v>
      </c>
      <c r="Y448" s="26" t="s">
        <v>64</v>
      </c>
      <c r="Z448" s="50"/>
      <c r="AA448" s="50"/>
      <c r="AB448" s="50"/>
      <c r="AC448" s="23"/>
      <c r="AD448" s="23"/>
      <c r="AE448" s="23"/>
      <c r="AF448" s="23"/>
      <c r="AG448" s="23"/>
      <c r="AH448" s="23"/>
      <c r="AI448" s="23"/>
      <c r="AJ448" s="23" t="s">
        <v>61</v>
      </c>
      <c r="AK448" s="23" t="s">
        <v>62</v>
      </c>
      <c r="AL448" s="50"/>
      <c r="AM448" s="50"/>
      <c r="AN448" s="50" t="s">
        <v>2145</v>
      </c>
      <c r="AO448" s="50"/>
      <c r="AP448" s="50"/>
      <c r="AQ448" s="50"/>
      <c r="AR448" s="50"/>
      <c r="AS448" s="50"/>
      <c r="AT448" s="50"/>
      <c r="AU448" s="50"/>
      <c r="AV448" s="50"/>
      <c r="AW448" s="50"/>
      <c r="AY448" s="50">
        <f t="shared" si="53"/>
        <v>0</v>
      </c>
      <c r="AZ448" s="50" t="str">
        <f t="shared" si="54"/>
        <v/>
      </c>
      <c r="BA448" s="50"/>
      <c r="BB448" s="50" t="s">
        <v>63</v>
      </c>
      <c r="BC448" s="50" t="s">
        <v>58</v>
      </c>
      <c r="BD448" s="50" t="s">
        <v>62</v>
      </c>
      <c r="BE448" s="50"/>
      <c r="BF448" s="50"/>
      <c r="BG448" s="50"/>
      <c r="BH448" s="50"/>
      <c r="BI448" s="50"/>
      <c r="BJ448" s="50"/>
      <c r="BK448" s="50"/>
      <c r="BL448" s="50"/>
      <c r="BM448" s="50"/>
      <c r="BN448" s="50"/>
      <c r="BO448" s="50"/>
      <c r="BP448" s="50"/>
    </row>
    <row r="449" spans="1:68" s="9" customFormat="1" ht="47.25">
      <c r="A449" s="13" t="s">
        <v>1692</v>
      </c>
      <c r="B449" s="14" t="s">
        <v>45</v>
      </c>
      <c r="C449" s="14" t="s">
        <v>46</v>
      </c>
      <c r="D449" s="14" t="s">
        <v>47</v>
      </c>
      <c r="E449" s="14" t="s">
        <v>1693</v>
      </c>
      <c r="F449" s="14" t="s">
        <v>1694</v>
      </c>
      <c r="G449" s="13" t="s">
        <v>50</v>
      </c>
      <c r="H449" s="16" t="s">
        <v>380</v>
      </c>
      <c r="I449" s="14" t="s">
        <v>381</v>
      </c>
      <c r="J449" s="14" t="s">
        <v>73</v>
      </c>
      <c r="K449" s="14" t="s">
        <v>52</v>
      </c>
      <c r="L449" s="14" t="s">
        <v>53</v>
      </c>
      <c r="M449" s="14"/>
      <c r="N449" s="14"/>
      <c r="O449" s="14" t="s">
        <v>54</v>
      </c>
      <c r="P449" s="14" t="s">
        <v>55</v>
      </c>
      <c r="Q449" s="14" t="s">
        <v>56</v>
      </c>
      <c r="R449" s="14" t="s">
        <v>68</v>
      </c>
      <c r="S449" s="14" t="s">
        <v>69</v>
      </c>
      <c r="T449" s="50"/>
      <c r="U449" s="50"/>
      <c r="V449" s="50"/>
      <c r="W449" s="50"/>
      <c r="X449" s="50" t="s">
        <v>536</v>
      </c>
      <c r="Y449" s="26" t="s">
        <v>1695</v>
      </c>
      <c r="Z449" s="50"/>
      <c r="AA449" s="50"/>
      <c r="AB449" s="50"/>
      <c r="AC449" s="23"/>
      <c r="AD449" s="23"/>
      <c r="AE449" s="14" t="s">
        <v>54</v>
      </c>
      <c r="AF449" s="14" t="s">
        <v>55</v>
      </c>
      <c r="AG449" s="14" t="s">
        <v>56</v>
      </c>
      <c r="AH449" s="14" t="s">
        <v>68</v>
      </c>
      <c r="AI449" s="23"/>
      <c r="AJ449" s="23" t="s">
        <v>185</v>
      </c>
      <c r="AK449" s="23" t="s">
        <v>101</v>
      </c>
      <c r="AL449" s="50" t="s">
        <v>69</v>
      </c>
      <c r="AM449" s="50" t="s">
        <v>536</v>
      </c>
      <c r="AN449" s="50"/>
      <c r="AO449" s="50"/>
      <c r="AP449" s="50"/>
      <c r="AQ449" s="50"/>
      <c r="AR449" s="50"/>
      <c r="AS449" s="50"/>
      <c r="AT449" s="50"/>
      <c r="AU449" s="50"/>
      <c r="AV449" s="50"/>
      <c r="AW449" s="50"/>
      <c r="AY449" s="50" t="str">
        <f t="shared" si="53"/>
        <v>Missing Data (FS 179/189): Achievement and Participation data for Science were not reported at the SEA, LEA, and School levels. Please submit data.</v>
      </c>
      <c r="AZ449" s="50" t="str">
        <f t="shared" si="54"/>
        <v>No Science assessment, already noted in submission plans.</v>
      </c>
      <c r="BA449" s="50"/>
      <c r="BB449" s="50" t="s">
        <v>80</v>
      </c>
      <c r="BC449" s="50" t="s">
        <v>2148</v>
      </c>
      <c r="BD449" s="50"/>
      <c r="BE449" s="50"/>
      <c r="BF449" s="50"/>
      <c r="BG449" s="50" t="s">
        <v>58</v>
      </c>
      <c r="BH449" s="50" t="str">
        <f t="shared" ref="BH449:BH460" si="61">IF(BG449="Yes",CONCATENATE(AM449,"
ED Note: State indicated that data were correct as reported."), AM449)</f>
        <v>Missing Data (FS 179/189): Achievement and Participation data for Science were not reported at the SEA, LEA, and School levels. Please submit data.</v>
      </c>
      <c r="BI449" s="51" t="s">
        <v>1695</v>
      </c>
      <c r="BJ449" s="50"/>
      <c r="BK449" s="50"/>
      <c r="BL449" s="50"/>
      <c r="BM449" s="50"/>
      <c r="BN449" s="50"/>
      <c r="BO449" s="50"/>
      <c r="BP449" s="50"/>
    </row>
    <row r="450" spans="1:68" s="9" customFormat="1" ht="120">
      <c r="A450" s="13" t="s">
        <v>1696</v>
      </c>
      <c r="B450" s="14" t="s">
        <v>45</v>
      </c>
      <c r="C450" s="14" t="s">
        <v>46</v>
      </c>
      <c r="D450" s="14" t="s">
        <v>47</v>
      </c>
      <c r="E450" s="14" t="s">
        <v>1693</v>
      </c>
      <c r="F450" s="14" t="s">
        <v>1694</v>
      </c>
      <c r="G450" s="13" t="s">
        <v>72</v>
      </c>
      <c r="H450" s="14">
        <v>179</v>
      </c>
      <c r="I450" s="14">
        <v>585</v>
      </c>
      <c r="J450" s="14" t="s">
        <v>73</v>
      </c>
      <c r="K450" s="14" t="s">
        <v>74</v>
      </c>
      <c r="L450" s="14" t="s">
        <v>269</v>
      </c>
      <c r="M450" s="14"/>
      <c r="N450" s="14"/>
      <c r="O450" s="14"/>
      <c r="P450" s="14"/>
      <c r="Q450" s="14"/>
      <c r="R450" s="14"/>
      <c r="S450" s="14"/>
      <c r="T450" s="49"/>
      <c r="U450" s="49"/>
      <c r="V450" s="49"/>
      <c r="W450" s="49"/>
      <c r="X450" s="49"/>
      <c r="Y450" s="26" t="s">
        <v>64</v>
      </c>
      <c r="Z450" s="49"/>
      <c r="AA450" s="49"/>
      <c r="AB450" s="49"/>
      <c r="AC450" s="14"/>
      <c r="AD450" s="14"/>
      <c r="AE450" s="14" t="s">
        <v>54</v>
      </c>
      <c r="AF450" s="14" t="s">
        <v>53</v>
      </c>
      <c r="AG450" s="14" t="s">
        <v>1577</v>
      </c>
      <c r="AH450" s="14" t="s">
        <v>57</v>
      </c>
      <c r="AI450" s="14"/>
      <c r="AJ450" s="14" t="s">
        <v>61</v>
      </c>
      <c r="AK450" s="14" t="s">
        <v>78</v>
      </c>
      <c r="AL450" s="49"/>
      <c r="AM450" s="50" t="s">
        <v>1697</v>
      </c>
      <c r="AN450" s="50"/>
      <c r="AO450" s="50"/>
      <c r="AP450" s="50"/>
      <c r="AQ450" s="50"/>
      <c r="AR450" s="50"/>
      <c r="AS450" s="50"/>
      <c r="AT450" s="50"/>
      <c r="AU450" s="50"/>
      <c r="AV450" s="50"/>
      <c r="AW450" s="50"/>
      <c r="AY450" s="50" t="str">
        <f t="shared" si="53"/>
        <v>Achievement metadata - [SCIENCE]: No achievement data (FS 179) submitted for ALTASSALTACH, REGASSWACC, REGASSWOACC [PERF LEVELS 1-4] for GRADES 5, 8, 11; however, EMAPS assessment metadata indicated GRADES 5, 8, 11/ALTASSALTACH, REGASSWACC, REGASSWOACC/LEVELS 1-4 would be submitted. Please resubmit metadata and/or data to ensure consistency.</v>
      </c>
      <c r="AZ450" s="50" t="str">
        <f t="shared" si="54"/>
        <v/>
      </c>
      <c r="BA450" s="50"/>
      <c r="BB450" s="50" t="s">
        <v>80</v>
      </c>
      <c r="BC450" s="50" t="s">
        <v>2148</v>
      </c>
      <c r="BD450" s="50" t="s">
        <v>81</v>
      </c>
      <c r="BE450" s="50" t="s">
        <v>82</v>
      </c>
      <c r="BF450" s="50" t="s">
        <v>82</v>
      </c>
      <c r="BG450" s="50"/>
      <c r="BH450" s="50" t="str">
        <f t="shared" si="61"/>
        <v>Achievement metadata - [SCIENCE]: No achievement data (FS 179) submitted for ALTASSALTACH, REGASSWACC, REGASSWOACC [PERF LEVELS 1-4] for GRADES 5, 8, 11; however, EMAPS assessment metadata indicated GRADES 5, 8, 11/ALTASSALTACH, REGASSWACC, REGASSWOACC/LEVELS 1-4 would be submitted. Please resubmit metadata and/or data to ensure consistency.</v>
      </c>
      <c r="BI450" s="50"/>
      <c r="BJ450" s="50"/>
      <c r="BK450" s="50"/>
      <c r="BL450" s="50"/>
      <c r="BM450" s="50"/>
      <c r="BN450" s="50"/>
      <c r="BO450" s="50"/>
      <c r="BP450" s="50"/>
    </row>
    <row r="451" spans="1:68" s="9" customFormat="1" ht="75">
      <c r="A451" s="13" t="s">
        <v>1698</v>
      </c>
      <c r="B451" s="14" t="s">
        <v>45</v>
      </c>
      <c r="C451" s="14" t="s">
        <v>46</v>
      </c>
      <c r="D451" s="14" t="s">
        <v>47</v>
      </c>
      <c r="E451" s="14" t="s">
        <v>1693</v>
      </c>
      <c r="F451" s="14" t="s">
        <v>1694</v>
      </c>
      <c r="G451" s="13" t="s">
        <v>95</v>
      </c>
      <c r="H451" s="14" t="s">
        <v>198</v>
      </c>
      <c r="I451" s="14" t="s">
        <v>199</v>
      </c>
      <c r="J451" s="14" t="s">
        <v>51</v>
      </c>
      <c r="K451" s="14" t="s">
        <v>98</v>
      </c>
      <c r="L451" s="14" t="s">
        <v>53</v>
      </c>
      <c r="M451" s="14" t="s">
        <v>54</v>
      </c>
      <c r="N451" s="14" t="s">
        <v>54</v>
      </c>
      <c r="O451" s="14"/>
      <c r="P451" s="14" t="s">
        <v>1699</v>
      </c>
      <c r="Q451" s="14" t="s">
        <v>56</v>
      </c>
      <c r="R451" s="14" t="s">
        <v>68</v>
      </c>
      <c r="S451" s="14" t="s">
        <v>58</v>
      </c>
      <c r="T451" s="50"/>
      <c r="U451" s="50"/>
      <c r="V451" s="11"/>
      <c r="W451" s="11"/>
      <c r="X451" s="50" t="s">
        <v>1700</v>
      </c>
      <c r="Y451" s="26" t="s">
        <v>1701</v>
      </c>
      <c r="Z451" s="50"/>
      <c r="AA451" s="50"/>
      <c r="AB451" s="50"/>
      <c r="AC451" s="23" t="s">
        <v>54</v>
      </c>
      <c r="AD451" s="23" t="s">
        <v>54</v>
      </c>
      <c r="AE451" s="23"/>
      <c r="AF451" s="23" t="s">
        <v>1702</v>
      </c>
      <c r="AG451" s="23" t="s">
        <v>56</v>
      </c>
      <c r="AH451" s="23" t="s">
        <v>68</v>
      </c>
      <c r="AI451" s="23"/>
      <c r="AJ451" s="23" t="s">
        <v>61</v>
      </c>
      <c r="AK451" s="23" t="s">
        <v>101</v>
      </c>
      <c r="AL451" s="50"/>
      <c r="AM451" s="50" t="s">
        <v>1703</v>
      </c>
      <c r="AN451" s="50" t="s">
        <v>2191</v>
      </c>
      <c r="AO451" s="50"/>
      <c r="AP451" s="50"/>
      <c r="AQ451" s="50"/>
      <c r="AR451" s="50"/>
      <c r="AS451" s="50"/>
      <c r="AT451" s="50"/>
      <c r="AU451" s="50"/>
      <c r="AV451" s="50"/>
      <c r="AW451" s="50"/>
      <c r="AY451" s="50" t="str">
        <f t="shared" si="53"/>
        <v>Missing Data (175/178/185/188): Achievement and Participation data for students in the MAP subgroup for a(n) ALL Assessment Type was not reported in any of the grades at the SEA, LEA, and School levels. Please submit data.</v>
      </c>
      <c r="AZ451" s="50" t="str">
        <f t="shared" si="54"/>
        <v>resubmitted and fixed HOM subgroup.  RI reported Asians and Native Hawaiian or Other Pacific Islander as two separate groups.</v>
      </c>
      <c r="BA451" s="50"/>
      <c r="BB451" s="50" t="s">
        <v>80</v>
      </c>
      <c r="BC451" s="50"/>
      <c r="BD451" s="50"/>
      <c r="BE451" s="50"/>
      <c r="BF451" s="50"/>
      <c r="BG451" s="50" t="s">
        <v>58</v>
      </c>
      <c r="BH451" s="50" t="str">
        <f t="shared" si="61"/>
        <v>Missing Data (175/178/185/188): Achievement and Participation data for students in the MAP subgroup for a(n) ALL Assessment Type was not reported in any of the grades at the SEA, LEA, and School levels. Please submit data.</v>
      </c>
      <c r="BI451" s="51" t="s">
        <v>1701</v>
      </c>
      <c r="BJ451" s="50"/>
      <c r="BK451" s="50"/>
      <c r="BL451" s="50"/>
      <c r="BM451" s="50"/>
      <c r="BN451" s="50"/>
      <c r="BO451" s="50"/>
      <c r="BP451" s="50"/>
    </row>
    <row r="452" spans="1:68" s="9" customFormat="1" ht="240">
      <c r="A452" s="13" t="s">
        <v>1705</v>
      </c>
      <c r="B452" s="14" t="s">
        <v>45</v>
      </c>
      <c r="C452" s="14" t="s">
        <v>46</v>
      </c>
      <c r="D452" s="14" t="s">
        <v>47</v>
      </c>
      <c r="E452" s="14" t="s">
        <v>1693</v>
      </c>
      <c r="F452" s="14" t="s">
        <v>1694</v>
      </c>
      <c r="G452" s="13" t="s">
        <v>439</v>
      </c>
      <c r="H452" s="14" t="s">
        <v>84</v>
      </c>
      <c r="I452" s="14" t="s">
        <v>85</v>
      </c>
      <c r="J452" s="14" t="s">
        <v>440</v>
      </c>
      <c r="K452" s="14" t="s">
        <v>153</v>
      </c>
      <c r="L452" s="14" t="s">
        <v>53</v>
      </c>
      <c r="M452" s="14" t="s">
        <v>54</v>
      </c>
      <c r="N452" s="14" t="s">
        <v>54</v>
      </c>
      <c r="O452" s="14"/>
      <c r="P452" s="14" t="s">
        <v>742</v>
      </c>
      <c r="Q452" s="14" t="s">
        <v>375</v>
      </c>
      <c r="R452" s="14" t="s">
        <v>376</v>
      </c>
      <c r="S452" s="14" t="s">
        <v>58</v>
      </c>
      <c r="T452" s="50"/>
      <c r="U452" s="50"/>
      <c r="V452" s="11"/>
      <c r="W452" s="11"/>
      <c r="X452" s="50" t="s">
        <v>1706</v>
      </c>
      <c r="Y452" s="26" t="s">
        <v>1707</v>
      </c>
      <c r="Z452" s="50"/>
      <c r="AA452" s="50"/>
      <c r="AB452" s="50"/>
      <c r="AC452" s="14" t="s">
        <v>54</v>
      </c>
      <c r="AD452" s="14" t="s">
        <v>54</v>
      </c>
      <c r="AE452" s="14"/>
      <c r="AF452" s="14" t="s">
        <v>742</v>
      </c>
      <c r="AG452" s="14" t="s">
        <v>375</v>
      </c>
      <c r="AH452" s="14" t="s">
        <v>140</v>
      </c>
      <c r="AI452" s="23"/>
      <c r="AJ452" s="23" t="s">
        <v>61</v>
      </c>
      <c r="AK452" s="23" t="s">
        <v>101</v>
      </c>
      <c r="AL452" s="50"/>
      <c r="AM452" s="50" t="s">
        <v>1708</v>
      </c>
      <c r="AN452" s="50"/>
      <c r="AO452" s="50"/>
      <c r="AP452" s="50"/>
      <c r="AQ452" s="50"/>
      <c r="AR452" s="50"/>
      <c r="AS452" s="50"/>
      <c r="AT452" s="50"/>
      <c r="AU452" s="50"/>
      <c r="AV452" s="50"/>
      <c r="AW452" s="50"/>
      <c r="AY452" s="50" t="str">
        <f t="shared" ref="AY452:AY515" si="62">AM452</f>
        <v>Achievement SEA to SCH comparison: The GRAND TOTAL SEA FS 175/178 number of students in the who took an ALTASSALTACH assessment and received a valid score is different from the sum of the SCH level counts of students who took an assessment and received a valid score. For both MATHEMATICS and READING/LANGUAGE ARTS, the SEA number of students in who took an ALTASSALTACH assessment and received a valid score is 205 students (20.56%) different from the SCH number.
Similar SEA to SCH discrepancies exist for the number of students who took an assessment and received a valid score in the CWD subgroup. Please revise data and resubmit or explain in a data note why these data are accurate.</v>
      </c>
      <c r="AZ452" s="50" t="str">
        <f t="shared" ref="AZ452:AZ515" si="63">Y452</f>
        <v>Students who were outplaced are in SEA counts but not in School counts.</v>
      </c>
      <c r="BA452" s="50"/>
      <c r="BB452" s="50" t="s">
        <v>80</v>
      </c>
      <c r="BC452" s="50"/>
      <c r="BD452" s="50"/>
      <c r="BE452" s="50"/>
      <c r="BF452" s="50"/>
      <c r="BG452" s="50" t="s">
        <v>58</v>
      </c>
      <c r="BH452" s="50" t="str">
        <f t="shared" si="61"/>
        <v>Achievement SEA to SCH comparison: The GRAND TOTAL SEA FS 175/178 number of students in the who took an ALTASSALTACH assessment and received a valid score is different from the sum of the SCH level counts of students who took an assessment and received a valid score. For both MATHEMATICS and READING/LANGUAGE ARTS, the SEA number of students in who took an ALTASSALTACH assessment and received a valid score is 205 students (20.56%) different from the SCH number.
Similar SEA to SCH discrepancies exist for the number of students who took an assessment and received a valid score in the CWD subgroup. Please revise data and resubmit or explain in a data note why these data are accurate.</v>
      </c>
      <c r="BI452" s="50" t="s">
        <v>1707</v>
      </c>
      <c r="BJ452" s="50"/>
      <c r="BK452" s="50"/>
      <c r="BL452" s="50"/>
      <c r="BM452" s="50"/>
      <c r="BN452" s="50"/>
      <c r="BO452" s="50"/>
      <c r="BP452" s="50"/>
    </row>
    <row r="453" spans="1:68" s="9" customFormat="1" ht="285">
      <c r="A453" s="13" t="s">
        <v>1709</v>
      </c>
      <c r="B453" s="14" t="s">
        <v>45</v>
      </c>
      <c r="C453" s="14" t="s">
        <v>46</v>
      </c>
      <c r="D453" s="14" t="s">
        <v>47</v>
      </c>
      <c r="E453" s="14" t="s">
        <v>1693</v>
      </c>
      <c r="F453" s="14" t="s">
        <v>1694</v>
      </c>
      <c r="G453" s="13" t="s">
        <v>757</v>
      </c>
      <c r="H453" s="14" t="s">
        <v>91</v>
      </c>
      <c r="I453" s="14" t="s">
        <v>92</v>
      </c>
      <c r="J453" s="14" t="s">
        <v>440</v>
      </c>
      <c r="K453" s="14" t="s">
        <v>153</v>
      </c>
      <c r="L453" s="14" t="s">
        <v>53</v>
      </c>
      <c r="M453" s="14"/>
      <c r="N453" s="14"/>
      <c r="O453" s="14"/>
      <c r="P453" s="14"/>
      <c r="Q453" s="14"/>
      <c r="R453" s="14"/>
      <c r="S453" s="14"/>
      <c r="T453" s="49"/>
      <c r="U453" s="49"/>
      <c r="V453" s="49"/>
      <c r="W453" s="49"/>
      <c r="X453" s="49"/>
      <c r="Y453" s="26" t="s">
        <v>64</v>
      </c>
      <c r="Z453" s="49"/>
      <c r="AA453" s="49"/>
      <c r="AB453" s="49"/>
      <c r="AC453" s="14" t="s">
        <v>54</v>
      </c>
      <c r="AD453" s="14" t="s">
        <v>54</v>
      </c>
      <c r="AE453" s="14"/>
      <c r="AF453" s="14" t="s">
        <v>216</v>
      </c>
      <c r="AG453" s="14" t="s">
        <v>133</v>
      </c>
      <c r="AH453" s="14" t="s">
        <v>140</v>
      </c>
      <c r="AI453" s="14"/>
      <c r="AJ453" s="23" t="s">
        <v>61</v>
      </c>
      <c r="AK453" s="14" t="s">
        <v>78</v>
      </c>
      <c r="AL453" s="49"/>
      <c r="AM453" s="50" t="s">
        <v>1710</v>
      </c>
      <c r="AN453" s="50"/>
      <c r="AO453" s="50"/>
      <c r="AP453" s="50"/>
      <c r="AQ453" s="50"/>
      <c r="AR453" s="50"/>
      <c r="AS453" s="50"/>
      <c r="AT453" s="50"/>
      <c r="AU453" s="50"/>
      <c r="AV453" s="50"/>
      <c r="AW453" s="50"/>
      <c r="AY453" s="50" t="str">
        <f t="shared" si="62"/>
        <v>Participation SEA to SCH comparison: The SEA FS 185 number of students in the ALL, CWD subgroups who participated in an assessment reported at the SEA level in Mathematics for the ALTASSALTACH assessment in GRADES ALL is different than the sum of the SCH level count of students. The SEA total number of students who participated in an ALTASSALTACH assessment for Mathematics and the SEA total number of students in the CWD subgroup who participated in an ALTASSALTACH assessment for Mathematics is 205 students (-20.56%) different from the SCH number.
Similar SEA to SCH discrepancies exist for the FS 188 number of students in the ALL, CWD subgroups who participated in an assessment and for the FS 185/188 number of students in the ALL, CWD subgroups who were enrolled at the time of the assessment. Please revise data and resubmit or explain in a data note why these data are accurate.</v>
      </c>
      <c r="AZ453" s="50" t="str">
        <f t="shared" si="63"/>
        <v/>
      </c>
      <c r="BA453" s="50"/>
      <c r="BB453" s="50" t="s">
        <v>80</v>
      </c>
      <c r="BC453" s="50"/>
      <c r="BD453" s="50"/>
      <c r="BE453" s="50" t="s">
        <v>82</v>
      </c>
      <c r="BF453" s="50" t="s">
        <v>82</v>
      </c>
      <c r="BG453" s="50"/>
      <c r="BH453" s="50" t="str">
        <f t="shared" si="61"/>
        <v>Participation SEA to SCH comparison: The SEA FS 185 number of students in the ALL, CWD subgroups who participated in an assessment reported at the SEA level in Mathematics for the ALTASSALTACH assessment in GRADES ALL is different than the sum of the SCH level count of students. The SEA total number of students who participated in an ALTASSALTACH assessment for Mathematics and the SEA total number of students in the CWD subgroup who participated in an ALTASSALTACH assessment for Mathematics is 205 students (-20.56%) different from the SCH number.
Similar SEA to SCH discrepancies exist for the FS 188 number of students in the ALL, CWD subgroups who participated in an assessment and for the FS 185/188 number of students in the ALL, CWD subgroups who were enrolled at the time of the assessment. Please revise data and resubmit or explain in a data note why these data are accurate.</v>
      </c>
      <c r="BI453" s="50"/>
      <c r="BJ453" s="50"/>
      <c r="BK453" s="50"/>
      <c r="BL453" s="50"/>
      <c r="BM453" s="50"/>
      <c r="BN453" s="50"/>
      <c r="BO453" s="50"/>
      <c r="BP453" s="50"/>
    </row>
    <row r="454" spans="1:68" s="9" customFormat="1" ht="90">
      <c r="A454" s="13" t="s">
        <v>1711</v>
      </c>
      <c r="B454" s="14" t="s">
        <v>45</v>
      </c>
      <c r="C454" s="14" t="s">
        <v>46</v>
      </c>
      <c r="D454" s="14" t="s">
        <v>47</v>
      </c>
      <c r="E454" s="14" t="s">
        <v>1693</v>
      </c>
      <c r="F454" s="14" t="s">
        <v>1694</v>
      </c>
      <c r="G454" s="13" t="s">
        <v>104</v>
      </c>
      <c r="H454" s="14" t="s">
        <v>198</v>
      </c>
      <c r="I454" s="14" t="s">
        <v>199</v>
      </c>
      <c r="J454" s="14" t="s">
        <v>73</v>
      </c>
      <c r="K454" s="14" t="s">
        <v>107</v>
      </c>
      <c r="L454" s="14" t="s">
        <v>53</v>
      </c>
      <c r="M454" s="14" t="s">
        <v>54</v>
      </c>
      <c r="N454" s="14" t="s">
        <v>54</v>
      </c>
      <c r="O454" s="14"/>
      <c r="P454" s="14" t="s">
        <v>108</v>
      </c>
      <c r="Q454" s="14" t="s">
        <v>108</v>
      </c>
      <c r="R454" s="14" t="s">
        <v>108</v>
      </c>
      <c r="S454" s="14" t="s">
        <v>108</v>
      </c>
      <c r="T454" s="50"/>
      <c r="U454" s="50"/>
      <c r="V454" s="11"/>
      <c r="W454" s="11"/>
      <c r="X454" s="50" t="s">
        <v>109</v>
      </c>
      <c r="Y454" s="26" t="s">
        <v>1712</v>
      </c>
      <c r="Z454" s="50"/>
      <c r="AA454" s="50"/>
      <c r="AB454" s="50"/>
      <c r="AC454" s="23" t="s">
        <v>54</v>
      </c>
      <c r="AD454" s="23" t="s">
        <v>54</v>
      </c>
      <c r="AE454" s="23"/>
      <c r="AF454" s="14" t="s">
        <v>108</v>
      </c>
      <c r="AG454" s="14" t="s">
        <v>108</v>
      </c>
      <c r="AH454" s="14" t="s">
        <v>108</v>
      </c>
      <c r="AI454" s="14" t="s">
        <v>108</v>
      </c>
      <c r="AJ454" s="23" t="s">
        <v>61</v>
      </c>
      <c r="AK454" s="23" t="s">
        <v>101</v>
      </c>
      <c r="AL454" s="50"/>
      <c r="AM454" s="50" t="s">
        <v>111</v>
      </c>
      <c r="AN454" s="50" t="s">
        <v>54</v>
      </c>
      <c r="AO454" s="50"/>
      <c r="AP454" s="49"/>
      <c r="AQ454" s="49"/>
      <c r="AR454" s="49"/>
      <c r="AS454" s="49"/>
      <c r="AT454" s="49"/>
      <c r="AU454" s="49"/>
      <c r="AV454" s="49"/>
      <c r="AW454" s="49"/>
      <c r="AY454" s="50" t="str">
        <f t="shared" si="62"/>
        <v>A year to year change of more than 200 (count difference) and 10% was identified for at least one subgroup, assessment type, or grade. Please review the CDQR Year to Year tab. Please resubmit SY 2017-18 data or submit a data note to explain why these data are accurate.</v>
      </c>
      <c r="AZ454" s="50" t="str">
        <f t="shared" si="63"/>
        <v>State adopted new tests resulting in significant changes in proficiency and participation rates.</v>
      </c>
      <c r="BA454" s="50"/>
      <c r="BB454" s="50" t="s">
        <v>80</v>
      </c>
      <c r="BC454" s="50"/>
      <c r="BD454" s="50"/>
      <c r="BE454" s="50" t="s">
        <v>112</v>
      </c>
      <c r="BF454" s="50"/>
      <c r="BG454" s="50" t="s">
        <v>58</v>
      </c>
      <c r="BH454" s="50" t="str">
        <f t="shared" si="61"/>
        <v>A year to year change of more than 200 (count difference) and 10% was identified for at least one subgroup, assessment type, or grade. Please review the CDQR Year to Year tab. Please resubmit SY 2017-18 data or submit a data note to explain why these data are accurate.</v>
      </c>
      <c r="BI454" s="50" t="s">
        <v>1713</v>
      </c>
      <c r="BJ454" s="50"/>
      <c r="BK454" s="50"/>
      <c r="BL454" s="50"/>
      <c r="BM454" s="50"/>
      <c r="BN454" s="50"/>
      <c r="BO454" s="50"/>
      <c r="BP454" s="50"/>
    </row>
    <row r="455" spans="1:68" s="9" customFormat="1" ht="105">
      <c r="A455" s="13" t="s">
        <v>1714</v>
      </c>
      <c r="B455" s="14" t="s">
        <v>45</v>
      </c>
      <c r="C455" s="14" t="s">
        <v>46</v>
      </c>
      <c r="D455" s="14" t="s">
        <v>47</v>
      </c>
      <c r="E455" s="14" t="s">
        <v>1693</v>
      </c>
      <c r="F455" s="14" t="s">
        <v>1694</v>
      </c>
      <c r="G455" s="13" t="s">
        <v>118</v>
      </c>
      <c r="H455" s="14" t="s">
        <v>198</v>
      </c>
      <c r="I455" s="14" t="s">
        <v>199</v>
      </c>
      <c r="J455" s="14" t="s">
        <v>73</v>
      </c>
      <c r="K455" s="14" t="s">
        <v>121</v>
      </c>
      <c r="L455" s="14" t="s">
        <v>53</v>
      </c>
      <c r="M455" s="14" t="s">
        <v>54</v>
      </c>
      <c r="N455" s="14" t="s">
        <v>54</v>
      </c>
      <c r="O455" s="14"/>
      <c r="P455" s="14" t="s">
        <v>108</v>
      </c>
      <c r="Q455" s="14" t="s">
        <v>108</v>
      </c>
      <c r="R455" s="14" t="s">
        <v>108</v>
      </c>
      <c r="S455" s="14" t="s">
        <v>108</v>
      </c>
      <c r="T455" s="50"/>
      <c r="U455" s="50"/>
      <c r="V455" s="11"/>
      <c r="W455" s="11"/>
      <c r="X455" s="50" t="s">
        <v>212</v>
      </c>
      <c r="Y455" s="26" t="s">
        <v>1712</v>
      </c>
      <c r="Z455" s="50"/>
      <c r="AA455" s="50"/>
      <c r="AB455" s="50"/>
      <c r="AC455" s="23" t="s">
        <v>54</v>
      </c>
      <c r="AD455" s="23" t="s">
        <v>54</v>
      </c>
      <c r="AE455" s="23"/>
      <c r="AF455" s="14" t="s">
        <v>108</v>
      </c>
      <c r="AG455" s="14" t="s">
        <v>108</v>
      </c>
      <c r="AH455" s="14" t="s">
        <v>108</v>
      </c>
      <c r="AI455" s="14" t="s">
        <v>108</v>
      </c>
      <c r="AJ455" s="23" t="s">
        <v>61</v>
      </c>
      <c r="AK455" s="23" t="s">
        <v>101</v>
      </c>
      <c r="AL455" s="50"/>
      <c r="AM455" s="50" t="s">
        <v>214</v>
      </c>
      <c r="AN455" s="50" t="s">
        <v>54</v>
      </c>
      <c r="AO455" s="50"/>
      <c r="AP455" s="50"/>
      <c r="AQ455" s="50"/>
      <c r="AR455" s="50"/>
      <c r="AS455" s="50"/>
      <c r="AT455" s="50"/>
      <c r="AU455" s="50"/>
      <c r="AV455" s="50"/>
      <c r="AW455" s="50"/>
      <c r="AY455" s="50" t="str">
        <f t="shared" si="62"/>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455" s="50" t="str">
        <f t="shared" si="63"/>
        <v>State adopted new tests resulting in significant changes in proficiency and participation rates.</v>
      </c>
      <c r="BA455" s="50"/>
      <c r="BB455" s="50" t="s">
        <v>80</v>
      </c>
      <c r="BC455" s="50"/>
      <c r="BD455" s="50"/>
      <c r="BE455" s="50" t="s">
        <v>112</v>
      </c>
      <c r="BF455" s="50"/>
      <c r="BG455" s="50" t="s">
        <v>58</v>
      </c>
      <c r="BH455" s="50" t="str">
        <f t="shared" si="61"/>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BI455" s="50" t="s">
        <v>1712</v>
      </c>
      <c r="BJ455" s="50"/>
      <c r="BK455" s="50"/>
      <c r="BL455" s="50"/>
      <c r="BM455" s="50"/>
      <c r="BN455" s="50"/>
      <c r="BO455" s="50"/>
      <c r="BP455" s="50"/>
    </row>
    <row r="456" spans="1:68" s="9" customFormat="1" ht="150">
      <c r="A456" s="13" t="s">
        <v>1715</v>
      </c>
      <c r="B456" s="14" t="s">
        <v>45</v>
      </c>
      <c r="C456" s="14" t="s">
        <v>46</v>
      </c>
      <c r="D456" s="14" t="s">
        <v>47</v>
      </c>
      <c r="E456" s="14" t="s">
        <v>1693</v>
      </c>
      <c r="F456" s="14" t="s">
        <v>1694</v>
      </c>
      <c r="G456" s="13" t="s">
        <v>127</v>
      </c>
      <c r="H456" s="14" t="s">
        <v>128</v>
      </c>
      <c r="I456" s="14" t="s">
        <v>129</v>
      </c>
      <c r="J456" s="14" t="s">
        <v>51</v>
      </c>
      <c r="K456" s="14" t="s">
        <v>130</v>
      </c>
      <c r="L456" s="14" t="s">
        <v>53</v>
      </c>
      <c r="M456" s="14"/>
      <c r="N456" s="14" t="s">
        <v>54</v>
      </c>
      <c r="O456" s="14"/>
      <c r="P456" s="14" t="s">
        <v>131</v>
      </c>
      <c r="Q456" s="14" t="s">
        <v>1282</v>
      </c>
      <c r="R456" s="14" t="s">
        <v>133</v>
      </c>
      <c r="S456" s="14" t="s">
        <v>58</v>
      </c>
      <c r="T456" s="50"/>
      <c r="U456" s="50"/>
      <c r="V456" s="11"/>
      <c r="W456" s="11"/>
      <c r="X456" s="50" t="s">
        <v>1716</v>
      </c>
      <c r="Y456" s="26" t="s">
        <v>1717</v>
      </c>
      <c r="Z456" s="50"/>
      <c r="AA456" s="50"/>
      <c r="AB456" s="50"/>
      <c r="AC456" s="23"/>
      <c r="AD456" s="23" t="s">
        <v>54</v>
      </c>
      <c r="AE456" s="23"/>
      <c r="AF456" s="23" t="s">
        <v>131</v>
      </c>
      <c r="AG456" s="23" t="s">
        <v>1282</v>
      </c>
      <c r="AH456" s="23" t="s">
        <v>133</v>
      </c>
      <c r="AI456" s="23"/>
      <c r="AJ456" s="23" t="s">
        <v>61</v>
      </c>
      <c r="AK456" s="23" t="s">
        <v>101</v>
      </c>
      <c r="AL456" s="50"/>
      <c r="AM456" s="50" t="s">
        <v>1718</v>
      </c>
      <c r="AN456" s="50"/>
      <c r="AO456" s="50"/>
      <c r="AP456" s="50"/>
      <c r="AQ456" s="50"/>
      <c r="AR456" s="50"/>
      <c r="AS456" s="50"/>
      <c r="AT456" s="50"/>
      <c r="AU456" s="50"/>
      <c r="AV456" s="50"/>
      <c r="AW456" s="50"/>
      <c r="AY456" s="50" t="str">
        <f t="shared" si="62"/>
        <v>Across file comparison: The SEA number of students in the LEP subgroup who took an assessment and received a valid score for GRADES ALL, 3, 4, 5, 6, 7, 8 and ALL assessment type does not equal the number of students who participated in the assessment. The Grand Total discrepancy is 537 students, or -8.16%. 
Similar discrepancies exist at the LEA and School levels. Please revise data and resubmit or explain in a data note why these data are accurate.</v>
      </c>
      <c r="AZ456" s="50" t="str">
        <f t="shared" si="63"/>
        <v>State counted those who took the ELP assessment as participants.</v>
      </c>
      <c r="BA456" s="50"/>
      <c r="BB456" s="50" t="s">
        <v>80</v>
      </c>
      <c r="BC456" s="50"/>
      <c r="BD456" s="50"/>
      <c r="BE456" s="50"/>
      <c r="BF456" s="50"/>
      <c r="BG456" s="50" t="s">
        <v>58</v>
      </c>
      <c r="BH456" s="50" t="str">
        <f t="shared" si="61"/>
        <v>Across file comparison: The SEA number of students in the LEP subgroup who took an assessment and received a valid score for GRADES ALL, 3, 4, 5, 6, 7, 8 and ALL assessment type does not equal the number of students who participated in the assessment. The Grand Total discrepancy is 537 students, or -8.16%. 
Similar discrepancies exist at the LEA and School levels. Please revise data and resubmit or explain in a data note why these data are accurate.</v>
      </c>
      <c r="BI456" s="50" t="s">
        <v>1717</v>
      </c>
      <c r="BJ456" s="50"/>
      <c r="BK456" s="50"/>
      <c r="BL456" s="50"/>
      <c r="BM456" s="50"/>
      <c r="BN456" s="50"/>
      <c r="BO456" s="50"/>
      <c r="BP456" s="50"/>
    </row>
    <row r="457" spans="1:68" s="9" customFormat="1" ht="105">
      <c r="A457" s="13" t="s">
        <v>1720</v>
      </c>
      <c r="B457" s="14" t="s">
        <v>45</v>
      </c>
      <c r="C457" s="14" t="s">
        <v>46</v>
      </c>
      <c r="D457" s="14" t="s">
        <v>47</v>
      </c>
      <c r="E457" s="14" t="s">
        <v>1693</v>
      </c>
      <c r="F457" s="14" t="s">
        <v>1694</v>
      </c>
      <c r="G457" s="13" t="s">
        <v>179</v>
      </c>
      <c r="H457" s="14">
        <v>185</v>
      </c>
      <c r="I457" s="14">
        <v>588</v>
      </c>
      <c r="J457" s="14" t="s">
        <v>73</v>
      </c>
      <c r="K457" s="14" t="s">
        <v>180</v>
      </c>
      <c r="L457" s="14" t="s">
        <v>53</v>
      </c>
      <c r="M457" s="14" t="s">
        <v>54</v>
      </c>
      <c r="N457" s="14"/>
      <c r="O457" s="14"/>
      <c r="P457" s="14" t="s">
        <v>1721</v>
      </c>
      <c r="Q457" s="14" t="s">
        <v>56</v>
      </c>
      <c r="R457" s="14" t="s">
        <v>68</v>
      </c>
      <c r="S457" s="14" t="s">
        <v>58</v>
      </c>
      <c r="T457" s="50"/>
      <c r="U457" s="50"/>
      <c r="V457" s="11"/>
      <c r="W457" s="11"/>
      <c r="X457" s="50" t="s">
        <v>1722</v>
      </c>
      <c r="Y457" s="26" t="s">
        <v>1723</v>
      </c>
      <c r="Z457" s="50"/>
      <c r="AA457" s="50"/>
      <c r="AB457" s="50"/>
      <c r="AC457" s="23" t="s">
        <v>54</v>
      </c>
      <c r="AD457" s="23"/>
      <c r="AE457" s="23"/>
      <c r="AF457" s="23" t="s">
        <v>1724</v>
      </c>
      <c r="AG457" s="23" t="s">
        <v>133</v>
      </c>
      <c r="AH457" s="23" t="s">
        <v>133</v>
      </c>
      <c r="AI457" s="23" t="s">
        <v>141</v>
      </c>
      <c r="AJ457" s="23" t="s">
        <v>61</v>
      </c>
      <c r="AK457" s="23" t="s">
        <v>101</v>
      </c>
      <c r="AL457" s="44" t="s">
        <v>2154</v>
      </c>
      <c r="AM457" s="50" t="s">
        <v>1725</v>
      </c>
      <c r="AN457" s="50" t="s">
        <v>54</v>
      </c>
      <c r="AO457" s="50"/>
      <c r="AP457" s="50"/>
      <c r="AQ457" s="50"/>
      <c r="AR457" s="50"/>
      <c r="AS457" s="50"/>
      <c r="AT457" s="50"/>
      <c r="AU457" s="50"/>
      <c r="AV457" s="50"/>
      <c r="AW457" s="50"/>
      <c r="AY457" s="50" t="str">
        <f t="shared" si="62"/>
        <v>Low Participation Rate (FS185): The participation rate for FCS students is 90.36% and 94.99% for CWD students. The ESEA, as amended, requires that States annually measure the achievement of not less than 95 percent of all students, and 95 percent of all students in each subgroup of students. Please revise data and resubmit and/or provide an explanatory data note.</v>
      </c>
      <c r="AZ457" s="50" t="str">
        <f t="shared" si="63"/>
        <v>verified the submitted data, certain subgroups were below 95%</v>
      </c>
      <c r="BA457" s="50"/>
      <c r="BB457" s="50" t="s">
        <v>80</v>
      </c>
      <c r="BC457" s="50" t="s">
        <v>2151</v>
      </c>
      <c r="BD457" s="50"/>
      <c r="BE457" s="50"/>
      <c r="BF457" s="50"/>
      <c r="BG457" s="50" t="s">
        <v>58</v>
      </c>
      <c r="BH457" s="50" t="str">
        <f t="shared" si="61"/>
        <v>Low Participation Rate (FS185): The participation rate for FCS students is 90.36% and 94.99% for CWD students. The ESEA, as amended, requires that States annually measure the achievement of not less than 95 percent of all students, and 95 percent of all students in each subgroup of students. Please revise data and resubmit and/or provide an explanatory data note.</v>
      </c>
      <c r="BI457" s="51" t="s">
        <v>1723</v>
      </c>
      <c r="BJ457" s="50"/>
      <c r="BK457" s="50"/>
      <c r="BL457" s="50"/>
      <c r="BM457" s="50"/>
      <c r="BN457" s="50"/>
      <c r="BO457" s="50"/>
      <c r="BP457" s="50"/>
    </row>
    <row r="458" spans="1:68" s="9" customFormat="1" ht="105">
      <c r="A458" s="13" t="s">
        <v>1726</v>
      </c>
      <c r="B458" s="14" t="s">
        <v>45</v>
      </c>
      <c r="C458" s="14" t="s">
        <v>46</v>
      </c>
      <c r="D458" s="14" t="s">
        <v>47</v>
      </c>
      <c r="E458" s="14" t="s">
        <v>1693</v>
      </c>
      <c r="F458" s="14" t="s">
        <v>1694</v>
      </c>
      <c r="G458" s="13" t="s">
        <v>179</v>
      </c>
      <c r="H458" s="14">
        <v>188</v>
      </c>
      <c r="I458" s="14">
        <v>589</v>
      </c>
      <c r="J458" s="14" t="s">
        <v>73</v>
      </c>
      <c r="K458" s="14" t="s">
        <v>180</v>
      </c>
      <c r="L458" s="14" t="s">
        <v>53</v>
      </c>
      <c r="M458" s="14"/>
      <c r="N458" s="14" t="s">
        <v>54</v>
      </c>
      <c r="O458" s="14"/>
      <c r="P458" s="14" t="s">
        <v>1727</v>
      </c>
      <c r="Q458" s="14" t="s">
        <v>56</v>
      </c>
      <c r="R458" s="14" t="s">
        <v>68</v>
      </c>
      <c r="S458" s="14" t="s">
        <v>58</v>
      </c>
      <c r="T458" s="50"/>
      <c r="U458" s="50"/>
      <c r="V458" s="11"/>
      <c r="W458" s="11"/>
      <c r="X458" s="50" t="s">
        <v>1728</v>
      </c>
      <c r="Y458" s="26" t="s">
        <v>1723</v>
      </c>
      <c r="Z458" s="50"/>
      <c r="AA458" s="50"/>
      <c r="AB458" s="50"/>
      <c r="AC458" s="23"/>
      <c r="AD458" s="23" t="s">
        <v>54</v>
      </c>
      <c r="AE458" s="23"/>
      <c r="AF458" s="23" t="s">
        <v>1729</v>
      </c>
      <c r="AG458" s="23" t="s">
        <v>133</v>
      </c>
      <c r="AH458" s="23" t="s">
        <v>133</v>
      </c>
      <c r="AI458" s="23" t="s">
        <v>141</v>
      </c>
      <c r="AJ458" s="23" t="s">
        <v>61</v>
      </c>
      <c r="AK458" s="23" t="s">
        <v>101</v>
      </c>
      <c r="AL458" s="44" t="s">
        <v>2154</v>
      </c>
      <c r="AM458" s="50" t="s">
        <v>1730</v>
      </c>
      <c r="AN458" s="50" t="s">
        <v>54</v>
      </c>
      <c r="AO458" s="50"/>
      <c r="AP458" s="50"/>
      <c r="AQ458" s="50"/>
      <c r="AR458" s="50"/>
      <c r="AS458" s="50"/>
      <c r="AT458" s="50"/>
      <c r="AU458" s="50"/>
      <c r="AV458" s="50"/>
      <c r="AW458" s="50"/>
      <c r="AY458" s="50" t="str">
        <f t="shared" si="62"/>
        <v>Low Participation Rate (FS188): The participation rate for LEP, HOM, FCS, CWD students range from 90.36 to 94.94%. The ESEA, as amended, requires that States annually measure the achievement of not less than 95 percent of all students, and 95 percent of all students in each subgroup of students. Please revise data and resubmit and/or provide an explanatory data note.</v>
      </c>
      <c r="AZ458" s="50" t="str">
        <f t="shared" si="63"/>
        <v>verified the submitted data, certain subgroups were below 95%</v>
      </c>
      <c r="BA458" s="50"/>
      <c r="BB458" s="50" t="s">
        <v>80</v>
      </c>
      <c r="BC458" s="50" t="s">
        <v>2151</v>
      </c>
      <c r="BD458" s="50"/>
      <c r="BE458" s="50"/>
      <c r="BF458" s="50"/>
      <c r="BG458" s="50" t="s">
        <v>58</v>
      </c>
      <c r="BH458" s="50" t="str">
        <f t="shared" si="61"/>
        <v>Low Participation Rate (FS188): The participation rate for LEP, HOM, FCS, CWD students range from 90.36 to 94.94%. The ESEA, as amended, requires that States annually measure the achievement of not less than 95 percent of all students, and 95 percent of all students in each subgroup of students. Please revise data and resubmit and/or provide an explanatory data note.</v>
      </c>
      <c r="BI458" s="51" t="s">
        <v>1723</v>
      </c>
      <c r="BJ458" s="50"/>
      <c r="BK458" s="50"/>
      <c r="BL458" s="50"/>
      <c r="BM458" s="50"/>
      <c r="BN458" s="50"/>
      <c r="BO458" s="50"/>
      <c r="BP458" s="50"/>
    </row>
    <row r="459" spans="1:68" s="9" customFormat="1" ht="150">
      <c r="A459" s="13" t="s">
        <v>1731</v>
      </c>
      <c r="B459" s="14" t="s">
        <v>45</v>
      </c>
      <c r="C459" s="14" t="s">
        <v>46</v>
      </c>
      <c r="D459" s="14" t="s">
        <v>47</v>
      </c>
      <c r="E459" s="14" t="s">
        <v>1693</v>
      </c>
      <c r="F459" s="14" t="s">
        <v>1694</v>
      </c>
      <c r="G459" s="17" t="s">
        <v>136</v>
      </c>
      <c r="H459" s="18">
        <v>185</v>
      </c>
      <c r="I459" s="14">
        <v>588</v>
      </c>
      <c r="J459" s="14" t="s">
        <v>73</v>
      </c>
      <c r="K459" s="14" t="s">
        <v>137</v>
      </c>
      <c r="L459" s="14" t="s">
        <v>53</v>
      </c>
      <c r="M459" s="14" t="s">
        <v>54</v>
      </c>
      <c r="N459" s="14"/>
      <c r="O459" s="14"/>
      <c r="P459" s="14" t="s">
        <v>55</v>
      </c>
      <c r="Q459" s="14" t="s">
        <v>56</v>
      </c>
      <c r="R459" s="14" t="s">
        <v>140</v>
      </c>
      <c r="S459" s="14" t="s">
        <v>58</v>
      </c>
      <c r="T459" s="50"/>
      <c r="U459" s="50"/>
      <c r="V459" s="11"/>
      <c r="W459" s="11"/>
      <c r="X459" s="50" t="s">
        <v>1733</v>
      </c>
      <c r="Y459" s="26" t="s">
        <v>1734</v>
      </c>
      <c r="Z459" s="50"/>
      <c r="AA459" s="50"/>
      <c r="AB459" s="50"/>
      <c r="AC459" s="23" t="s">
        <v>54</v>
      </c>
      <c r="AD459" s="23"/>
      <c r="AE459" s="23"/>
      <c r="AF459" s="14" t="s">
        <v>139</v>
      </c>
      <c r="AG459" s="14" t="s">
        <v>133</v>
      </c>
      <c r="AH459" s="14" t="s">
        <v>140</v>
      </c>
      <c r="AI459" s="14" t="s">
        <v>141</v>
      </c>
      <c r="AJ459" s="23" t="s">
        <v>61</v>
      </c>
      <c r="AK459" s="23" t="s">
        <v>101</v>
      </c>
      <c r="AL459" s="44" t="s">
        <v>2154</v>
      </c>
      <c r="AM459" s="50" t="s">
        <v>1733</v>
      </c>
      <c r="AN459" s="50" t="s">
        <v>54</v>
      </c>
      <c r="AO459" s="50"/>
      <c r="AP459" s="50"/>
      <c r="AQ459" s="50"/>
      <c r="AR459" s="50"/>
      <c r="AS459" s="50"/>
      <c r="AT459" s="50"/>
      <c r="AU459" s="50"/>
      <c r="AV459" s="50"/>
      <c r="AW459" s="50"/>
      <c r="AY459" s="50" t="str">
        <f t="shared" si="62"/>
        <v xml:space="preserve">1% CWD Alternate Assessment Participation: Students with Disabilities (IDEA) (CWD) taking the alternate assessment based on alternate achievement standards (ALTPARTALTACH) make up 1.33%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AZ459" s="50" t="str">
        <f t="shared" si="63"/>
        <v>verified the submitted data, it is more than 1%</v>
      </c>
      <c r="BA459" s="50"/>
      <c r="BB459" s="50" t="s">
        <v>80</v>
      </c>
      <c r="BC459" s="50"/>
      <c r="BD459" s="50"/>
      <c r="BE459" s="50"/>
      <c r="BF459" s="50"/>
      <c r="BG459" s="50" t="s">
        <v>58</v>
      </c>
      <c r="BH459" s="50" t="str">
        <f t="shared" si="61"/>
        <v xml:space="preserve">1% CWD Alternate Assessment Participation: Students with Disabilities (IDEA) (CWD) taking the alternate assessment based on alternate achievement standards (ALTPARTALTACH) make up 1.33%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v>
      </c>
      <c r="BI459" s="51" t="s">
        <v>1734</v>
      </c>
      <c r="BJ459" s="50"/>
      <c r="BK459" s="50"/>
      <c r="BL459" s="50"/>
      <c r="BM459" s="50"/>
      <c r="BN459" s="50"/>
      <c r="BO459" s="50"/>
      <c r="BP459" s="50"/>
    </row>
    <row r="460" spans="1:68" s="9" customFormat="1" ht="165">
      <c r="A460" s="13" t="s">
        <v>1735</v>
      </c>
      <c r="B460" s="14" t="s">
        <v>45</v>
      </c>
      <c r="C460" s="14" t="s">
        <v>46</v>
      </c>
      <c r="D460" s="14" t="s">
        <v>47</v>
      </c>
      <c r="E460" s="14" t="s">
        <v>1693</v>
      </c>
      <c r="F460" s="14" t="s">
        <v>1694</v>
      </c>
      <c r="G460" s="17" t="s">
        <v>136</v>
      </c>
      <c r="H460" s="18">
        <v>188</v>
      </c>
      <c r="I460" s="14">
        <v>589</v>
      </c>
      <c r="J460" s="14" t="s">
        <v>73</v>
      </c>
      <c r="K460" s="14" t="s">
        <v>137</v>
      </c>
      <c r="L460" s="14" t="s">
        <v>53</v>
      </c>
      <c r="M460" s="14"/>
      <c r="N460" s="14" t="s">
        <v>54</v>
      </c>
      <c r="O460" s="14"/>
      <c r="P460" s="14" t="s">
        <v>55</v>
      </c>
      <c r="Q460" s="14" t="s">
        <v>56</v>
      </c>
      <c r="R460" s="14" t="s">
        <v>140</v>
      </c>
      <c r="S460" s="14" t="s">
        <v>58</v>
      </c>
      <c r="T460" s="50"/>
      <c r="U460" s="50"/>
      <c r="V460" s="11"/>
      <c r="W460" s="11"/>
      <c r="X460" s="50" t="s">
        <v>1737</v>
      </c>
      <c r="Y460" s="26" t="s">
        <v>1734</v>
      </c>
      <c r="Z460" s="50"/>
      <c r="AA460" s="50"/>
      <c r="AB460" s="50"/>
      <c r="AC460" s="23"/>
      <c r="AD460" s="23" t="s">
        <v>54</v>
      </c>
      <c r="AE460" s="23"/>
      <c r="AF460" s="14" t="s">
        <v>139</v>
      </c>
      <c r="AG460" s="14" t="s">
        <v>133</v>
      </c>
      <c r="AH460" s="14" t="s">
        <v>140</v>
      </c>
      <c r="AI460" s="14" t="s">
        <v>141</v>
      </c>
      <c r="AJ460" s="23" t="s">
        <v>61</v>
      </c>
      <c r="AK460" s="23" t="s">
        <v>101</v>
      </c>
      <c r="AL460" s="44" t="s">
        <v>2154</v>
      </c>
      <c r="AM460" s="50" t="s">
        <v>1737</v>
      </c>
      <c r="AN460" s="50" t="s">
        <v>54</v>
      </c>
      <c r="AO460" s="50"/>
      <c r="AP460" s="50"/>
      <c r="AQ460" s="50"/>
      <c r="AR460" s="50"/>
      <c r="AS460" s="50"/>
      <c r="AT460" s="50"/>
      <c r="AU460" s="50"/>
      <c r="AV460" s="50"/>
      <c r="AW460" s="50"/>
      <c r="AY460" s="50" t="str">
        <f t="shared" si="62"/>
        <v xml:space="preserve">1% CWD Alternate Assessment Participation [READING/LANGUAGE ARTS]: Students with Disabilities (IDEA) (CWD) taking the alternate assessment based on alternate achievement standards (ALTPARTALTACH) make up 1.33%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AZ460" s="50" t="str">
        <f t="shared" si="63"/>
        <v>verified the submitted data, it is more than 1%</v>
      </c>
      <c r="BA460" s="50"/>
      <c r="BB460" s="50" t="s">
        <v>80</v>
      </c>
      <c r="BC460" s="50"/>
      <c r="BD460" s="50"/>
      <c r="BE460" s="50"/>
      <c r="BF460" s="50"/>
      <c r="BG460" s="50" t="s">
        <v>58</v>
      </c>
      <c r="BH460" s="50" t="str">
        <f t="shared" si="61"/>
        <v xml:space="preserve">1% CWD Alternate Assessment Participation [READING/LANGUAGE ARTS]: Students with Disabilities (IDEA) (CWD) taking the alternate assessment based on alternate achievement standards (ALTPARTALTACH) make up 1.33%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v>
      </c>
      <c r="BI460" s="51" t="s">
        <v>1734</v>
      </c>
      <c r="BJ460" s="50"/>
      <c r="BK460" s="50"/>
      <c r="BL460" s="50"/>
      <c r="BM460" s="50"/>
      <c r="BN460" s="50"/>
      <c r="BO460" s="50"/>
      <c r="BP460" s="50"/>
    </row>
    <row r="461" spans="1:68" s="9" customFormat="1" ht="120" hidden="1">
      <c r="A461" s="13" t="s">
        <v>1738</v>
      </c>
      <c r="B461" s="14" t="s">
        <v>45</v>
      </c>
      <c r="C461" s="14" t="s">
        <v>46</v>
      </c>
      <c r="D461" s="14" t="s">
        <v>47</v>
      </c>
      <c r="E461" s="14" t="s">
        <v>1739</v>
      </c>
      <c r="F461" s="14" t="s">
        <v>1740</v>
      </c>
      <c r="G461" s="13" t="s">
        <v>72</v>
      </c>
      <c r="H461" s="14">
        <v>179</v>
      </c>
      <c r="I461" s="14">
        <v>585</v>
      </c>
      <c r="J461" s="14" t="s">
        <v>73</v>
      </c>
      <c r="K461" s="14" t="s">
        <v>74</v>
      </c>
      <c r="L461" s="14" t="s">
        <v>891</v>
      </c>
      <c r="M461" s="14"/>
      <c r="N461" s="14"/>
      <c r="O461" s="14" t="s">
        <v>54</v>
      </c>
      <c r="P461" s="14" t="s">
        <v>53</v>
      </c>
      <c r="Q461" s="14" t="s">
        <v>1741</v>
      </c>
      <c r="R461" s="14" t="s">
        <v>57</v>
      </c>
      <c r="S461" s="14" t="s">
        <v>58</v>
      </c>
      <c r="T461" s="50"/>
      <c r="U461" s="50"/>
      <c r="V461" s="11"/>
      <c r="W461" s="11"/>
      <c r="X461" s="50" t="s">
        <v>1742</v>
      </c>
      <c r="Y461" s="26" t="s">
        <v>1743</v>
      </c>
      <c r="Z461" s="50"/>
      <c r="AA461" s="50"/>
      <c r="AB461" s="50"/>
      <c r="AC461" s="23"/>
      <c r="AD461" s="23"/>
      <c r="AE461" s="14"/>
      <c r="AF461" s="14"/>
      <c r="AG461" s="23"/>
      <c r="AH461" s="23"/>
      <c r="AI461" s="23"/>
      <c r="AJ461" s="23" t="s">
        <v>61</v>
      </c>
      <c r="AK461" s="23" t="s">
        <v>62</v>
      </c>
      <c r="AL461" s="14" t="s">
        <v>53</v>
      </c>
      <c r="AM461" s="50"/>
      <c r="AN461" s="50" t="s">
        <v>2145</v>
      </c>
      <c r="AO461" s="50"/>
      <c r="AP461" s="50"/>
      <c r="AQ461" s="50"/>
      <c r="AR461" s="50"/>
      <c r="AS461" s="50"/>
      <c r="AT461" s="50"/>
      <c r="AU461" s="50"/>
      <c r="AV461" s="50"/>
      <c r="AW461" s="50"/>
      <c r="AY461" s="50">
        <f t="shared" si="62"/>
        <v>0</v>
      </c>
      <c r="AZ461" s="50" t="str">
        <f t="shared" si="63"/>
        <v>File resubmitted 3/1/19 to remove grades 3, 5, and 7.</v>
      </c>
      <c r="BA461" s="50"/>
      <c r="BB461" s="50" t="s">
        <v>63</v>
      </c>
      <c r="BC461" s="50" t="s">
        <v>58</v>
      </c>
      <c r="BD461" s="50" t="s">
        <v>62</v>
      </c>
      <c r="BE461" s="50"/>
      <c r="BF461" s="50"/>
      <c r="BG461" s="50"/>
      <c r="BH461" s="50"/>
      <c r="BI461" s="50"/>
      <c r="BJ461" s="50"/>
      <c r="BK461" s="50"/>
      <c r="BL461" s="50"/>
      <c r="BM461" s="50"/>
      <c r="BN461" s="50"/>
      <c r="BO461" s="50"/>
      <c r="BP461" s="50"/>
    </row>
    <row r="462" spans="1:68" s="9" customFormat="1" ht="105" hidden="1">
      <c r="A462" s="13" t="s">
        <v>1744</v>
      </c>
      <c r="B462" s="14" t="s">
        <v>45</v>
      </c>
      <c r="C462" s="14" t="s">
        <v>46</v>
      </c>
      <c r="D462" s="14" t="s">
        <v>47</v>
      </c>
      <c r="E462" s="14" t="s">
        <v>1739</v>
      </c>
      <c r="F462" s="14" t="s">
        <v>1740</v>
      </c>
      <c r="G462" s="13" t="s">
        <v>88</v>
      </c>
      <c r="H462" s="16">
        <v>189</v>
      </c>
      <c r="I462" s="14">
        <v>590</v>
      </c>
      <c r="J462" s="14" t="s">
        <v>73</v>
      </c>
      <c r="K462" s="14" t="s">
        <v>74</v>
      </c>
      <c r="L462" s="14" t="s">
        <v>891</v>
      </c>
      <c r="M462" s="14"/>
      <c r="N462" s="14"/>
      <c r="O462" s="14" t="s">
        <v>54</v>
      </c>
      <c r="P462" s="14" t="s">
        <v>53</v>
      </c>
      <c r="Q462" s="14" t="s">
        <v>1741</v>
      </c>
      <c r="R462" s="14" t="s">
        <v>57</v>
      </c>
      <c r="S462" s="14" t="s">
        <v>58</v>
      </c>
      <c r="T462" s="50"/>
      <c r="U462" s="50"/>
      <c r="V462" s="50"/>
      <c r="W462" s="50"/>
      <c r="X462" s="50" t="s">
        <v>1745</v>
      </c>
      <c r="Y462" s="26" t="s">
        <v>1743</v>
      </c>
      <c r="Z462" s="50"/>
      <c r="AA462" s="50"/>
      <c r="AB462" s="50"/>
      <c r="AC462" s="23"/>
      <c r="AD462" s="23"/>
      <c r="AE462" s="14"/>
      <c r="AF462" s="14"/>
      <c r="AG462" s="23"/>
      <c r="AH462" s="23"/>
      <c r="AI462" s="23"/>
      <c r="AJ462" s="23" t="s">
        <v>61</v>
      </c>
      <c r="AK462" s="23" t="s">
        <v>62</v>
      </c>
      <c r="AL462" s="14" t="s">
        <v>53</v>
      </c>
      <c r="AM462" s="50"/>
      <c r="AN462" s="50" t="s">
        <v>2145</v>
      </c>
      <c r="AO462" s="50"/>
      <c r="AP462" s="50"/>
      <c r="AQ462" s="50"/>
      <c r="AR462" s="50"/>
      <c r="AS462" s="50"/>
      <c r="AT462" s="50"/>
      <c r="AU462" s="50"/>
      <c r="AV462" s="50"/>
      <c r="AW462" s="50"/>
      <c r="AY462" s="50">
        <f t="shared" si="62"/>
        <v>0</v>
      </c>
      <c r="AZ462" s="50" t="str">
        <f t="shared" si="63"/>
        <v>File resubmitted 3/1/19 to remove grades 3, 5, and 7.</v>
      </c>
      <c r="BA462" s="50"/>
      <c r="BB462" s="50" t="s">
        <v>63</v>
      </c>
      <c r="BC462" s="50" t="s">
        <v>58</v>
      </c>
      <c r="BD462" s="50" t="s">
        <v>62</v>
      </c>
      <c r="BE462" s="50"/>
      <c r="BF462" s="50"/>
      <c r="BG462" s="50"/>
      <c r="BH462" s="50"/>
      <c r="BI462" s="50"/>
      <c r="BJ462" s="50"/>
      <c r="BK462" s="50"/>
      <c r="BL462" s="50"/>
      <c r="BM462" s="50"/>
      <c r="BN462" s="50"/>
      <c r="BO462" s="50"/>
      <c r="BP462" s="50"/>
    </row>
    <row r="463" spans="1:68" s="9" customFormat="1" ht="210">
      <c r="A463" s="13" t="s">
        <v>1746</v>
      </c>
      <c r="B463" s="14" t="s">
        <v>45</v>
      </c>
      <c r="C463" s="14" t="s">
        <v>46</v>
      </c>
      <c r="D463" s="14" t="s">
        <v>47</v>
      </c>
      <c r="E463" s="14" t="s">
        <v>1739</v>
      </c>
      <c r="F463" s="14" t="s">
        <v>1740</v>
      </c>
      <c r="G463" s="13" t="s">
        <v>104</v>
      </c>
      <c r="H463" s="14" t="s">
        <v>157</v>
      </c>
      <c r="I463" s="14" t="s">
        <v>158</v>
      </c>
      <c r="J463" s="14" t="s">
        <v>73</v>
      </c>
      <c r="K463" s="14" t="s">
        <v>107</v>
      </c>
      <c r="L463" s="14" t="s">
        <v>53</v>
      </c>
      <c r="M463" s="14" t="s">
        <v>54</v>
      </c>
      <c r="N463" s="14" t="s">
        <v>54</v>
      </c>
      <c r="O463" s="14" t="s">
        <v>54</v>
      </c>
      <c r="P463" s="14" t="s">
        <v>108</v>
      </c>
      <c r="Q463" s="14" t="s">
        <v>108</v>
      </c>
      <c r="R463" s="14" t="s">
        <v>108</v>
      </c>
      <c r="S463" s="14" t="s">
        <v>108</v>
      </c>
      <c r="T463" s="50"/>
      <c r="U463" s="50"/>
      <c r="V463" s="11"/>
      <c r="W463" s="11"/>
      <c r="X463" s="50" t="s">
        <v>159</v>
      </c>
      <c r="Y463" s="26" t="s">
        <v>1747</v>
      </c>
      <c r="Z463" s="50"/>
      <c r="AA463" s="50"/>
      <c r="AB463" s="50"/>
      <c r="AC463" s="23" t="s">
        <v>54</v>
      </c>
      <c r="AD463" s="23" t="s">
        <v>54</v>
      </c>
      <c r="AE463" s="23" t="s">
        <v>54</v>
      </c>
      <c r="AF463" s="14" t="s">
        <v>108</v>
      </c>
      <c r="AG463" s="14" t="s">
        <v>108</v>
      </c>
      <c r="AH463" s="14" t="s">
        <v>108</v>
      </c>
      <c r="AI463" s="14" t="s">
        <v>108</v>
      </c>
      <c r="AJ463" s="23" t="s">
        <v>61</v>
      </c>
      <c r="AK463" s="23" t="s">
        <v>101</v>
      </c>
      <c r="AL463" s="50"/>
      <c r="AM463" s="50" t="s">
        <v>161</v>
      </c>
      <c r="AN463" s="50" t="s">
        <v>54</v>
      </c>
      <c r="AO463" s="50"/>
      <c r="AP463" s="50"/>
      <c r="AQ463" s="50"/>
      <c r="AR463" s="50"/>
      <c r="AS463" s="50"/>
      <c r="AT463" s="50"/>
      <c r="AU463" s="50"/>
      <c r="AV463" s="50"/>
      <c r="AW463" s="50"/>
      <c r="AY463" s="50" t="str">
        <f t="shared" si="62"/>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463" s="50" t="str">
        <f t="shared" si="63"/>
        <v>This year, we modified our method of identifying students with accommodations.  This led to more accurate reporting, but also led to more students being coded as 'with accommodations'.   The change in counts is based on students previously coded as without accommodations now being coded as with accommodations.  (In all flagged discrepancies, the 'with accommodations' count went up and the 'without accommodations' count went down.)  This was mainly due to making sure the ESL accommodations were included in those flagging a student as 'with accommodations'.</v>
      </c>
      <c r="BA463" s="50"/>
      <c r="BB463" s="50" t="s">
        <v>80</v>
      </c>
      <c r="BC463" s="50"/>
      <c r="BD463" s="50"/>
      <c r="BE463" s="50" t="s">
        <v>112</v>
      </c>
      <c r="BF463" s="50"/>
      <c r="BG463" s="50" t="s">
        <v>58</v>
      </c>
      <c r="BH463" s="50" t="str">
        <f t="shared" ref="BH463:BH466" si="64">IF(BG463="Yes",CONCATENATE(AM463,"
ED Note: State indicated that data were correct as reported."), AM463)</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BI463" s="50" t="s">
        <v>2192</v>
      </c>
      <c r="BJ463" s="50"/>
      <c r="BK463" s="50"/>
      <c r="BL463" s="50"/>
      <c r="BM463" s="50"/>
      <c r="BN463" s="50"/>
      <c r="BO463" s="50"/>
      <c r="BP463" s="50"/>
    </row>
    <row r="464" spans="1:68" s="9" customFormat="1" ht="210">
      <c r="A464" s="13" t="s">
        <v>1749</v>
      </c>
      <c r="B464" s="14" t="s">
        <v>45</v>
      </c>
      <c r="C464" s="14" t="s">
        <v>46</v>
      </c>
      <c r="D464" s="14" t="s">
        <v>47</v>
      </c>
      <c r="E464" s="14" t="s">
        <v>1739</v>
      </c>
      <c r="F464" s="14" t="s">
        <v>1740</v>
      </c>
      <c r="G464" s="13" t="s">
        <v>118</v>
      </c>
      <c r="H464" s="14">
        <v>179</v>
      </c>
      <c r="I464" s="14">
        <v>585</v>
      </c>
      <c r="J464" s="14" t="s">
        <v>73</v>
      </c>
      <c r="K464" s="14" t="s">
        <v>121</v>
      </c>
      <c r="L464" s="14" t="s">
        <v>53</v>
      </c>
      <c r="M464" s="14"/>
      <c r="N464" s="14"/>
      <c r="O464" s="14" t="s">
        <v>54</v>
      </c>
      <c r="P464" s="14" t="s">
        <v>108</v>
      </c>
      <c r="Q464" s="14" t="s">
        <v>108</v>
      </c>
      <c r="R464" s="14" t="s">
        <v>108</v>
      </c>
      <c r="S464" s="14" t="s">
        <v>108</v>
      </c>
      <c r="T464" s="50"/>
      <c r="U464" s="50"/>
      <c r="V464" s="11"/>
      <c r="W464" s="11"/>
      <c r="X464" s="50" t="s">
        <v>122</v>
      </c>
      <c r="Y464" s="26" t="s">
        <v>1747</v>
      </c>
      <c r="Z464" s="50"/>
      <c r="AA464" s="50"/>
      <c r="AB464" s="50"/>
      <c r="AC464" s="23"/>
      <c r="AD464" s="23"/>
      <c r="AE464" s="23" t="s">
        <v>54</v>
      </c>
      <c r="AF464" s="14" t="s">
        <v>108</v>
      </c>
      <c r="AG464" s="14" t="s">
        <v>108</v>
      </c>
      <c r="AH464" s="14" t="s">
        <v>108</v>
      </c>
      <c r="AI464" s="14" t="s">
        <v>108</v>
      </c>
      <c r="AJ464" s="23" t="s">
        <v>61</v>
      </c>
      <c r="AK464" s="23" t="s">
        <v>101</v>
      </c>
      <c r="AL464" s="50"/>
      <c r="AM464" s="50" t="s">
        <v>124</v>
      </c>
      <c r="AN464" s="50" t="s">
        <v>54</v>
      </c>
      <c r="AO464" s="50"/>
      <c r="AP464" s="50"/>
      <c r="AQ464" s="50"/>
      <c r="AR464" s="50"/>
      <c r="AS464" s="50"/>
      <c r="AT464" s="50"/>
      <c r="AU464" s="50"/>
      <c r="AV464" s="50"/>
      <c r="AW464" s="50"/>
      <c r="AY464" s="50" t="str">
        <f t="shared" si="62"/>
        <v>A year to year proficiency rate change of more than 15% was identified for at least one subgroup, assessment type, or grade. Please review the CDQR Year to Year tab. Please resubmit SY 2017-18 data or submit a data note to explain why these data are accurate.</v>
      </c>
      <c r="AZ464" s="50" t="str">
        <f t="shared" si="63"/>
        <v>This year, we modified our method of identifying students with accommodations.  This led to more accurate reporting, but also led to more students being coded as 'with accommodations'.   The change in counts is based on students previously coded as without accommodations now being coded as with accommodations.  (In all flagged discrepancies, the 'with accommodations' count went up and the 'without accommodations' count went down.)  This was mainly due to making sure the ESL accommodations were included in those flagging a student as 'with accommodations'.</v>
      </c>
      <c r="BA464" s="50"/>
      <c r="BB464" s="50" t="s">
        <v>80</v>
      </c>
      <c r="BC464" s="50" t="s">
        <v>2148</v>
      </c>
      <c r="BD464" s="50"/>
      <c r="BE464" s="50" t="s">
        <v>112</v>
      </c>
      <c r="BF464" s="50"/>
      <c r="BG464" s="50" t="s">
        <v>58</v>
      </c>
      <c r="BH464" s="50" t="str">
        <f t="shared" si="64"/>
        <v>A year to year proficiency rate change of more than 15% was identified for at least one subgroup, assessment type, or grade. Please review the CDQR Year to Year tab. Please resubmit SY 2017-18 data or submit a data note to explain why these data are accurate.</v>
      </c>
      <c r="BI464" s="50" t="s">
        <v>1747</v>
      </c>
      <c r="BJ464" s="50"/>
      <c r="BK464" s="50"/>
      <c r="BL464" s="50"/>
      <c r="BM464" s="50"/>
      <c r="BN464" s="50"/>
      <c r="BO464" s="50"/>
      <c r="BP464" s="50"/>
    </row>
    <row r="465" spans="1:68" s="9" customFormat="1" ht="120">
      <c r="A465" s="13" t="s">
        <v>1750</v>
      </c>
      <c r="B465" s="14" t="s">
        <v>45</v>
      </c>
      <c r="C465" s="14" t="s">
        <v>46</v>
      </c>
      <c r="D465" s="14" t="s">
        <v>47</v>
      </c>
      <c r="E465" s="14" t="s">
        <v>1739</v>
      </c>
      <c r="F465" s="14" t="s">
        <v>1740</v>
      </c>
      <c r="G465" s="14" t="s">
        <v>286</v>
      </c>
      <c r="H465" s="14">
        <v>179</v>
      </c>
      <c r="I465" s="14">
        <v>585</v>
      </c>
      <c r="J465" s="14" t="s">
        <v>73</v>
      </c>
      <c r="K465" s="14" t="s">
        <v>287</v>
      </c>
      <c r="L465" s="14" t="s">
        <v>53</v>
      </c>
      <c r="M465" s="14"/>
      <c r="N465" s="14"/>
      <c r="O465" s="14" t="s">
        <v>54</v>
      </c>
      <c r="P465" s="14" t="s">
        <v>139</v>
      </c>
      <c r="Q465" s="14" t="s">
        <v>375</v>
      </c>
      <c r="R465" s="14" t="s">
        <v>376</v>
      </c>
      <c r="S465" s="14" t="s">
        <v>58</v>
      </c>
      <c r="T465" s="50"/>
      <c r="U465" s="50"/>
      <c r="V465" s="11"/>
      <c r="W465" s="11"/>
      <c r="X465" s="50" t="s">
        <v>1751</v>
      </c>
      <c r="Y465" s="26" t="s">
        <v>1752</v>
      </c>
      <c r="Z465" s="50"/>
      <c r="AA465" s="50"/>
      <c r="AB465" s="50"/>
      <c r="AC465" s="23"/>
      <c r="AD465" s="23"/>
      <c r="AE465" s="23" t="s">
        <v>54</v>
      </c>
      <c r="AF465" s="23" t="s">
        <v>139</v>
      </c>
      <c r="AG465" s="23" t="s">
        <v>133</v>
      </c>
      <c r="AH465" s="23" t="s">
        <v>140</v>
      </c>
      <c r="AI465" s="23" t="s">
        <v>141</v>
      </c>
      <c r="AJ465" s="23" t="s">
        <v>61</v>
      </c>
      <c r="AK465" s="23" t="s">
        <v>101</v>
      </c>
      <c r="AL465" s="50"/>
      <c r="AM465" s="50" t="s">
        <v>1753</v>
      </c>
      <c r="AN465" s="50" t="s">
        <v>54</v>
      </c>
      <c r="AO465" s="50"/>
      <c r="AP465" s="50"/>
      <c r="AQ465" s="50"/>
      <c r="AR465" s="50"/>
      <c r="AS465" s="50"/>
      <c r="AT465" s="50"/>
      <c r="AU465" s="50"/>
      <c r="AV465" s="50"/>
      <c r="AW465" s="50"/>
      <c r="AY465" s="50" t="str">
        <f t="shared" si="62"/>
        <v>Year to Year comparison - CWD (FS179): The number of CWD students who took an ALTASSALTACH assessment and received a valid score in SY 2017-18 is -33.95% different from SY 2016-17. The approximate discrepancy is 1032 students. Please submit a data note explaining the discrepancy if the data are correct or resubmit the data.</v>
      </c>
      <c r="AZ465" s="50" t="str">
        <f t="shared" si="63"/>
        <v>In 16-17, all grades (3-8 and HS) tested Science.  In 17-18, only four grades (4, 6, 8, and HS) tested Science.  This explains the change in overall students.</v>
      </c>
      <c r="BA465" s="50"/>
      <c r="BB465" s="50" t="s">
        <v>80</v>
      </c>
      <c r="BC465" s="50" t="s">
        <v>2148</v>
      </c>
      <c r="BD465" s="50"/>
      <c r="BE465" s="50"/>
      <c r="BF465" s="50"/>
      <c r="BG465" s="50" t="s">
        <v>58</v>
      </c>
      <c r="BH465" s="50" t="str">
        <f t="shared" si="64"/>
        <v>Year to Year comparison - CWD (FS179): The number of CWD students who took an ALTASSALTACH assessment and received a valid score in SY 2017-18 is -33.95% different from SY 2016-17. The approximate discrepancy is 1032 students. Please submit a data note explaining the discrepancy if the data are correct or resubmit the data.</v>
      </c>
      <c r="BI465" s="50" t="s">
        <v>1752</v>
      </c>
      <c r="BJ465" s="50"/>
      <c r="BK465" s="50"/>
      <c r="BL465" s="50"/>
      <c r="BM465" s="50"/>
      <c r="BN465" s="50"/>
      <c r="BO465" s="50"/>
      <c r="BP465" s="50"/>
    </row>
    <row r="466" spans="1:68" s="9" customFormat="1" ht="120">
      <c r="A466" s="13" t="s">
        <v>1754</v>
      </c>
      <c r="B466" s="14" t="s">
        <v>45</v>
      </c>
      <c r="C466" s="14" t="s">
        <v>46</v>
      </c>
      <c r="D466" s="14" t="s">
        <v>47</v>
      </c>
      <c r="E466" s="14" t="s">
        <v>1739</v>
      </c>
      <c r="F466" s="14" t="s">
        <v>1740</v>
      </c>
      <c r="G466" s="14" t="s">
        <v>286</v>
      </c>
      <c r="H466" s="14">
        <v>189</v>
      </c>
      <c r="I466" s="14">
        <v>590</v>
      </c>
      <c r="J466" s="14" t="s">
        <v>73</v>
      </c>
      <c r="K466" s="14" t="s">
        <v>287</v>
      </c>
      <c r="L466" s="14" t="s">
        <v>53</v>
      </c>
      <c r="M466" s="14"/>
      <c r="N466" s="14"/>
      <c r="O466" s="14"/>
      <c r="P466" s="14"/>
      <c r="Q466" s="14"/>
      <c r="R466" s="14"/>
      <c r="S466" s="14"/>
      <c r="T466" s="49"/>
      <c r="U466" s="49"/>
      <c r="V466" s="49"/>
      <c r="W466" s="49"/>
      <c r="X466" s="49"/>
      <c r="Y466" s="26" t="s">
        <v>64</v>
      </c>
      <c r="Z466" s="49"/>
      <c r="AA466" s="49"/>
      <c r="AB466" s="49"/>
      <c r="AC466" s="14"/>
      <c r="AD466" s="14"/>
      <c r="AE466" s="23" t="s">
        <v>54</v>
      </c>
      <c r="AF466" s="23" t="s">
        <v>139</v>
      </c>
      <c r="AG466" s="23" t="s">
        <v>133</v>
      </c>
      <c r="AH466" s="23" t="s">
        <v>140</v>
      </c>
      <c r="AI466" s="23" t="s">
        <v>141</v>
      </c>
      <c r="AJ466" s="14" t="s">
        <v>61</v>
      </c>
      <c r="AK466" s="14" t="s">
        <v>78</v>
      </c>
      <c r="AL466" s="14"/>
      <c r="AM466" s="50" t="s">
        <v>1755</v>
      </c>
      <c r="AN466" s="50" t="s">
        <v>54</v>
      </c>
      <c r="AO466" s="50"/>
      <c r="AP466" s="50"/>
      <c r="AQ466" s="50"/>
      <c r="AR466" s="50"/>
      <c r="AS466" s="50"/>
      <c r="AT466" s="50"/>
      <c r="AU466" s="50"/>
      <c r="AV466" s="50"/>
      <c r="AW466" s="50"/>
      <c r="AY466" s="50" t="str">
        <f t="shared" si="62"/>
        <v>Year to Year comparison - CWD (FS189): The number of CWD students who were enrolled at the time of the assessment and who took an ALTASSALTACH assessment in SY 2017-18 is -33.95% different from SY 2016-17. The approximate discrepancy is 1032 students. Please submit a data note explaining the discrepancy if the data are correct or resubmit the data.</v>
      </c>
      <c r="AZ466" s="50" t="str">
        <f t="shared" si="63"/>
        <v/>
      </c>
      <c r="BA466" s="50"/>
      <c r="BB466" s="50" t="s">
        <v>80</v>
      </c>
      <c r="BC466" s="50" t="s">
        <v>2148</v>
      </c>
      <c r="BD466" s="50"/>
      <c r="BE466" s="50" t="s">
        <v>82</v>
      </c>
      <c r="BF466" s="50" t="s">
        <v>82</v>
      </c>
      <c r="BG466" s="50"/>
      <c r="BH466" s="50" t="str">
        <f t="shared" si="64"/>
        <v>Year to Year comparison - CWD (FS189): The number of CWD students who were enrolled at the time of the assessment and who took an ALTASSALTACH assessment in SY 2017-18 is -33.95% different from SY 2016-17. The approximate discrepancy is 1032 students. Please submit a data note explaining the discrepancy if the data are correct or resubmit the data.</v>
      </c>
      <c r="BI466" s="50"/>
      <c r="BJ466" s="50"/>
      <c r="BK466" s="50"/>
      <c r="BL466" s="50"/>
      <c r="BM466" s="50"/>
      <c r="BN466" s="50"/>
      <c r="BO466" s="50"/>
      <c r="BP466" s="50"/>
    </row>
    <row r="467" spans="1:68" s="9" customFormat="1" ht="150" hidden="1">
      <c r="A467" s="13" t="s">
        <v>1756</v>
      </c>
      <c r="B467" s="14" t="s">
        <v>45</v>
      </c>
      <c r="C467" s="14" t="s">
        <v>46</v>
      </c>
      <c r="D467" s="14" t="s">
        <v>47</v>
      </c>
      <c r="E467" s="14" t="s">
        <v>1739</v>
      </c>
      <c r="F467" s="14" t="s">
        <v>1740</v>
      </c>
      <c r="G467" s="14" t="s">
        <v>172</v>
      </c>
      <c r="H467" s="14" t="s">
        <v>91</v>
      </c>
      <c r="I467" s="14" t="s">
        <v>92</v>
      </c>
      <c r="J467" s="14" t="s">
        <v>73</v>
      </c>
      <c r="K467" s="14" t="s">
        <v>173</v>
      </c>
      <c r="L467" s="14" t="s">
        <v>53</v>
      </c>
      <c r="M467" s="14" t="s">
        <v>54</v>
      </c>
      <c r="N467" s="14" t="s">
        <v>54</v>
      </c>
      <c r="O467" s="14"/>
      <c r="P467" s="14" t="s">
        <v>1757</v>
      </c>
      <c r="Q467" s="14" t="s">
        <v>76</v>
      </c>
      <c r="R467" s="14" t="s">
        <v>133</v>
      </c>
      <c r="S467" s="14" t="s">
        <v>58</v>
      </c>
      <c r="T467" s="50"/>
      <c r="U467" s="50"/>
      <c r="V467" s="11"/>
      <c r="W467" s="11"/>
      <c r="X467" s="50" t="s">
        <v>1758</v>
      </c>
      <c r="Y467" s="26" t="s">
        <v>1759</v>
      </c>
      <c r="Z467" s="50"/>
      <c r="AA467" s="50"/>
      <c r="AB467" s="50"/>
      <c r="AC467" s="23"/>
      <c r="AD467" s="23"/>
      <c r="AE467" s="23"/>
      <c r="AF467" s="23"/>
      <c r="AG467" s="23"/>
      <c r="AH467" s="23"/>
      <c r="AI467" s="23"/>
      <c r="AJ467" s="23" t="s">
        <v>61</v>
      </c>
      <c r="AK467" s="23" t="s">
        <v>62</v>
      </c>
      <c r="AL467" s="14" t="s">
        <v>53</v>
      </c>
      <c r="AM467" s="50"/>
      <c r="AN467" s="50" t="s">
        <v>2145</v>
      </c>
      <c r="AO467" s="50"/>
      <c r="AP467" s="50"/>
      <c r="AQ467" s="50"/>
      <c r="AR467" s="50"/>
      <c r="AS467" s="50"/>
      <c r="AT467" s="50"/>
      <c r="AU467" s="50"/>
      <c r="AV467" s="50"/>
      <c r="AW467" s="50"/>
      <c r="AY467" s="50">
        <f t="shared" si="62"/>
        <v>0</v>
      </c>
      <c r="AZ467" s="50" t="str">
        <f t="shared" si="63"/>
        <v>Our regular high school assessments (the End-of-Course Exam) is usually not taken during the same year for ELA and Math by a given student.  Instead of taking it at the end of a select year, the student takes it when they take one out of a set of specific ELA or Math courses.  It is reasonable the year they take ELA can differ from the year they take Math, so discrepancies in subgroups are expected.</v>
      </c>
      <c r="BA467" s="50"/>
      <c r="BB467" s="50" t="s">
        <v>63</v>
      </c>
      <c r="BC467" s="50" t="s">
        <v>58</v>
      </c>
      <c r="BD467" s="50" t="s">
        <v>62</v>
      </c>
      <c r="BE467" s="50"/>
      <c r="BF467" s="50"/>
      <c r="BG467" s="50"/>
      <c r="BH467" s="50"/>
      <c r="BI467" s="50"/>
      <c r="BJ467" s="50"/>
      <c r="BK467" s="50"/>
      <c r="BL467" s="50"/>
      <c r="BM467" s="50"/>
      <c r="BN467" s="50"/>
      <c r="BO467" s="50"/>
      <c r="BP467" s="50"/>
    </row>
    <row r="468" spans="1:68" s="9" customFormat="1" ht="78.75" hidden="1">
      <c r="A468" s="13" t="s">
        <v>1760</v>
      </c>
      <c r="B468" s="14" t="s">
        <v>45</v>
      </c>
      <c r="C468" s="14" t="s">
        <v>46</v>
      </c>
      <c r="D468" s="14" t="s">
        <v>47</v>
      </c>
      <c r="E468" s="14" t="s">
        <v>1739</v>
      </c>
      <c r="F468" s="14" t="s">
        <v>1740</v>
      </c>
      <c r="G468" s="17" t="s">
        <v>518</v>
      </c>
      <c r="H468" s="14">
        <v>185</v>
      </c>
      <c r="I468" s="14">
        <v>588</v>
      </c>
      <c r="J468" s="14" t="s">
        <v>73</v>
      </c>
      <c r="K468" s="14" t="s">
        <v>519</v>
      </c>
      <c r="L468" s="14" t="s">
        <v>53</v>
      </c>
      <c r="M468" s="14" t="s">
        <v>54</v>
      </c>
      <c r="N468" s="14"/>
      <c r="O468" s="14"/>
      <c r="P468" s="14" t="s">
        <v>274</v>
      </c>
      <c r="Q468" s="14" t="s">
        <v>56</v>
      </c>
      <c r="R468" s="14" t="s">
        <v>68</v>
      </c>
      <c r="S468" s="14" t="s">
        <v>58</v>
      </c>
      <c r="T468" s="50"/>
      <c r="U468" s="50"/>
      <c r="V468" s="11"/>
      <c r="W468" s="11"/>
      <c r="X468" s="50" t="s">
        <v>521</v>
      </c>
      <c r="Y468" s="26" t="s">
        <v>1761</v>
      </c>
      <c r="Z468" s="50"/>
      <c r="AA468" s="50"/>
      <c r="AB468" s="50"/>
      <c r="AC468" s="23"/>
      <c r="AD468" s="23"/>
      <c r="AE468" s="23"/>
      <c r="AF468" s="23"/>
      <c r="AG468" s="23"/>
      <c r="AH468" s="23"/>
      <c r="AI468" s="23"/>
      <c r="AJ468" s="23" t="s">
        <v>61</v>
      </c>
      <c r="AK468" s="23" t="s">
        <v>62</v>
      </c>
      <c r="AL468" s="14" t="s">
        <v>53</v>
      </c>
      <c r="AM468" s="50"/>
      <c r="AN468" s="50" t="s">
        <v>2145</v>
      </c>
      <c r="AO468" s="50"/>
      <c r="AP468" s="50"/>
      <c r="AQ468" s="50"/>
      <c r="AR468" s="50"/>
      <c r="AS468" s="50"/>
      <c r="AT468" s="50"/>
      <c r="AU468" s="50"/>
      <c r="AV468" s="50"/>
      <c r="AW468" s="50"/>
      <c r="AY468" s="50">
        <f t="shared" si="62"/>
        <v>0</v>
      </c>
      <c r="AZ468" s="50" t="str">
        <f t="shared" si="63"/>
        <v>Confirmed accurate.</v>
      </c>
      <c r="BA468" s="50"/>
      <c r="BB468" s="50" t="s">
        <v>63</v>
      </c>
      <c r="BC468" s="50" t="s">
        <v>58</v>
      </c>
      <c r="BD468" s="50" t="s">
        <v>62</v>
      </c>
      <c r="BE468" s="50"/>
      <c r="BF468" s="50"/>
      <c r="BG468" s="50" t="s">
        <v>69</v>
      </c>
      <c r="BH468" s="50"/>
      <c r="BI468" s="50"/>
      <c r="BJ468" s="50"/>
      <c r="BK468" s="50"/>
      <c r="BL468" s="50"/>
      <c r="BM468" s="50"/>
      <c r="BN468" s="50"/>
      <c r="BO468" s="50"/>
      <c r="BP468" s="50"/>
    </row>
    <row r="469" spans="1:68" s="9" customFormat="1" ht="78.75" hidden="1">
      <c r="A469" s="13" t="s">
        <v>1762</v>
      </c>
      <c r="B469" s="14" t="s">
        <v>45</v>
      </c>
      <c r="C469" s="14" t="s">
        <v>46</v>
      </c>
      <c r="D469" s="14" t="s">
        <v>47</v>
      </c>
      <c r="E469" s="14" t="s">
        <v>1739</v>
      </c>
      <c r="F469" s="14" t="s">
        <v>1740</v>
      </c>
      <c r="G469" s="17" t="s">
        <v>518</v>
      </c>
      <c r="H469" s="14">
        <v>188</v>
      </c>
      <c r="I469" s="14">
        <v>589</v>
      </c>
      <c r="J469" s="14" t="s">
        <v>73</v>
      </c>
      <c r="K469" s="14" t="s">
        <v>519</v>
      </c>
      <c r="L469" s="14" t="s">
        <v>53</v>
      </c>
      <c r="M469" s="14"/>
      <c r="N469" s="14" t="s">
        <v>54</v>
      </c>
      <c r="O469" s="14"/>
      <c r="P469" s="14" t="s">
        <v>274</v>
      </c>
      <c r="Q469" s="14" t="s">
        <v>56</v>
      </c>
      <c r="R469" s="14" t="s">
        <v>68</v>
      </c>
      <c r="S469" s="14" t="s">
        <v>58</v>
      </c>
      <c r="T469" s="50"/>
      <c r="U469" s="50"/>
      <c r="V469" s="11"/>
      <c r="W469" s="11"/>
      <c r="X469" s="50" t="s">
        <v>1764</v>
      </c>
      <c r="Y469" s="26" t="s">
        <v>1761</v>
      </c>
      <c r="Z469" s="50"/>
      <c r="AA469" s="50"/>
      <c r="AB469" s="50"/>
      <c r="AC469" s="23"/>
      <c r="AD469" s="23"/>
      <c r="AE469" s="23"/>
      <c r="AF469" s="23"/>
      <c r="AG469" s="23"/>
      <c r="AH469" s="23"/>
      <c r="AI469" s="23"/>
      <c r="AJ469" s="23" t="s">
        <v>61</v>
      </c>
      <c r="AK469" s="23" t="s">
        <v>62</v>
      </c>
      <c r="AL469" s="14" t="s">
        <v>53</v>
      </c>
      <c r="AM469" s="50"/>
      <c r="AN469" s="50" t="s">
        <v>2145</v>
      </c>
      <c r="AO469" s="50"/>
      <c r="AP469" s="50"/>
      <c r="AQ469" s="50"/>
      <c r="AR469" s="50"/>
      <c r="AS469" s="50"/>
      <c r="AT469" s="50"/>
      <c r="AU469" s="50"/>
      <c r="AV469" s="50"/>
      <c r="AW469" s="50"/>
      <c r="AY469" s="50">
        <f t="shared" si="62"/>
        <v>0</v>
      </c>
      <c r="AZ469" s="50" t="str">
        <f t="shared" si="63"/>
        <v>Confirmed accurate.</v>
      </c>
      <c r="BA469" s="50"/>
      <c r="BB469" s="50" t="s">
        <v>63</v>
      </c>
      <c r="BC469" s="50" t="s">
        <v>58</v>
      </c>
      <c r="BD469" s="50" t="s">
        <v>62</v>
      </c>
      <c r="BE469" s="50"/>
      <c r="BF469" s="50"/>
      <c r="BG469" s="50" t="s">
        <v>69</v>
      </c>
      <c r="BH469" s="50"/>
      <c r="BI469" s="50"/>
      <c r="BJ469" s="50"/>
      <c r="BK469" s="50"/>
      <c r="BL469" s="50"/>
      <c r="BM469" s="50"/>
      <c r="BN469" s="50"/>
      <c r="BO469" s="50"/>
      <c r="BP469" s="50"/>
    </row>
    <row r="470" spans="1:68" s="9" customFormat="1" ht="105">
      <c r="A470" s="13" t="s">
        <v>1765</v>
      </c>
      <c r="B470" s="14" t="s">
        <v>45</v>
      </c>
      <c r="C470" s="14" t="s">
        <v>46</v>
      </c>
      <c r="D470" s="14" t="s">
        <v>47</v>
      </c>
      <c r="E470" s="14" t="s">
        <v>1766</v>
      </c>
      <c r="F470" s="14" t="s">
        <v>1767</v>
      </c>
      <c r="G470" s="13" t="s">
        <v>104</v>
      </c>
      <c r="H470" s="14" t="s">
        <v>157</v>
      </c>
      <c r="I470" s="14" t="s">
        <v>158</v>
      </c>
      <c r="J470" s="14" t="s">
        <v>73</v>
      </c>
      <c r="K470" s="14" t="s">
        <v>107</v>
      </c>
      <c r="L470" s="14" t="s">
        <v>53</v>
      </c>
      <c r="M470" s="14" t="s">
        <v>54</v>
      </c>
      <c r="N470" s="14" t="s">
        <v>54</v>
      </c>
      <c r="O470" s="14" t="s">
        <v>54</v>
      </c>
      <c r="P470" s="14" t="s">
        <v>108</v>
      </c>
      <c r="Q470" s="14" t="s">
        <v>108</v>
      </c>
      <c r="R470" s="14" t="s">
        <v>108</v>
      </c>
      <c r="S470" s="14" t="s">
        <v>108</v>
      </c>
      <c r="T470" s="50"/>
      <c r="U470" s="50"/>
      <c r="V470" s="11"/>
      <c r="W470" s="11"/>
      <c r="X470" s="50" t="s">
        <v>109</v>
      </c>
      <c r="Y470" s="26" t="s">
        <v>1768</v>
      </c>
      <c r="Z470" s="50"/>
      <c r="AA470" s="50"/>
      <c r="AB470" s="50"/>
      <c r="AC470" s="23" t="s">
        <v>54</v>
      </c>
      <c r="AD470" s="23" t="s">
        <v>54</v>
      </c>
      <c r="AE470" s="23" t="s">
        <v>54</v>
      </c>
      <c r="AF470" s="14" t="s">
        <v>108</v>
      </c>
      <c r="AG470" s="14" t="s">
        <v>108</v>
      </c>
      <c r="AH470" s="14" t="s">
        <v>108</v>
      </c>
      <c r="AI470" s="14" t="s">
        <v>108</v>
      </c>
      <c r="AJ470" s="23" t="s">
        <v>185</v>
      </c>
      <c r="AK470" s="23" t="s">
        <v>101</v>
      </c>
      <c r="AL470" s="50"/>
      <c r="AM470" s="50" t="s">
        <v>111</v>
      </c>
      <c r="AN470" s="50" t="s">
        <v>54</v>
      </c>
      <c r="AO470" s="7"/>
      <c r="AP470" s="50"/>
      <c r="AQ470" s="50"/>
      <c r="AR470" s="50"/>
      <c r="AS470" s="50"/>
      <c r="AT470" s="50"/>
      <c r="AU470" s="50"/>
      <c r="AV470" s="50"/>
      <c r="AW470" s="50"/>
      <c r="AY470" s="50" t="str">
        <f t="shared" si="62"/>
        <v>A year to year change of more than 200 (count difference) and 10% was identified for at least one subgroup, assessment type, or grade. Please review the CDQR Year to Year tab. Please resubmit SY 2017-18 data or submit a data note to explain why these data are accurate.</v>
      </c>
      <c r="AZ470" s="50" t="str">
        <f t="shared" si="63"/>
        <v xml:space="preserve">These values have been verified to be correct. Our subgroup populations in the state are often very small. A change to just a few students can often register a large percent change as a result of the N value. </v>
      </c>
      <c r="BA470" s="50"/>
      <c r="BB470" s="50" t="s">
        <v>80</v>
      </c>
      <c r="BC470" s="50"/>
      <c r="BD470" s="50"/>
      <c r="BE470" s="50" t="s">
        <v>112</v>
      </c>
      <c r="BF470" s="50"/>
      <c r="BG470" s="50" t="s">
        <v>69</v>
      </c>
      <c r="BH470" s="50" t="str">
        <f t="shared" ref="BH470:BH472" si="65">IF(BG470="Yes",CONCATENATE(AM470,"
ED Note: State indicated that data were correct as reported."), AM470)</f>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BI470" s="50" t="s">
        <v>1768</v>
      </c>
      <c r="BJ470" s="50"/>
      <c r="BK470" s="50"/>
      <c r="BL470" s="50"/>
      <c r="BM470" s="50"/>
      <c r="BN470" s="50"/>
      <c r="BO470" s="50"/>
      <c r="BP470" s="50"/>
    </row>
    <row r="471" spans="1:68" s="9" customFormat="1" ht="105">
      <c r="A471" s="13" t="s">
        <v>1770</v>
      </c>
      <c r="B471" s="14" t="s">
        <v>45</v>
      </c>
      <c r="C471" s="14" t="s">
        <v>46</v>
      </c>
      <c r="D471" s="14" t="s">
        <v>47</v>
      </c>
      <c r="E471" s="14" t="s">
        <v>1766</v>
      </c>
      <c r="F471" s="14" t="s">
        <v>1767</v>
      </c>
      <c r="G471" s="13" t="s">
        <v>118</v>
      </c>
      <c r="H471" s="14">
        <v>179</v>
      </c>
      <c r="I471" s="14">
        <v>585</v>
      </c>
      <c r="J471" s="14" t="s">
        <v>73</v>
      </c>
      <c r="K471" s="14" t="s">
        <v>121</v>
      </c>
      <c r="L471" s="14" t="s">
        <v>53</v>
      </c>
      <c r="M471" s="14"/>
      <c r="N471" s="14"/>
      <c r="O471" s="14" t="s">
        <v>54</v>
      </c>
      <c r="P471" s="14" t="s">
        <v>108</v>
      </c>
      <c r="Q471" s="14" t="s">
        <v>108</v>
      </c>
      <c r="R471" s="14" t="s">
        <v>108</v>
      </c>
      <c r="S471" s="14" t="s">
        <v>108</v>
      </c>
      <c r="T471" s="50"/>
      <c r="U471" s="50"/>
      <c r="V471" s="11"/>
      <c r="W471" s="11"/>
      <c r="X471" s="50" t="s">
        <v>122</v>
      </c>
      <c r="Y471" s="26" t="s">
        <v>1768</v>
      </c>
      <c r="Z471" s="50"/>
      <c r="AA471" s="50"/>
      <c r="AB471" s="50"/>
      <c r="AC471" s="23"/>
      <c r="AD471" s="23"/>
      <c r="AE471" s="23" t="s">
        <v>54</v>
      </c>
      <c r="AF471" s="14" t="s">
        <v>108</v>
      </c>
      <c r="AG471" s="14" t="s">
        <v>108</v>
      </c>
      <c r="AH471" s="14" t="s">
        <v>108</v>
      </c>
      <c r="AI471" s="14" t="s">
        <v>108</v>
      </c>
      <c r="AJ471" s="23" t="s">
        <v>185</v>
      </c>
      <c r="AK471" s="23" t="s">
        <v>101</v>
      </c>
      <c r="AL471" s="50"/>
      <c r="AM471" s="50" t="s">
        <v>124</v>
      </c>
      <c r="AN471" s="50" t="s">
        <v>54</v>
      </c>
      <c r="AO471" s="50"/>
      <c r="AP471" s="50"/>
      <c r="AQ471" s="50"/>
      <c r="AR471" s="50"/>
      <c r="AS471" s="50"/>
      <c r="AT471" s="50"/>
      <c r="AU471" s="50"/>
      <c r="AV471" s="50"/>
      <c r="AW471" s="50"/>
      <c r="AY471" s="50" t="str">
        <f t="shared" si="62"/>
        <v>A year to year proficiency rate change of more than 15% was identified for at least one subgroup, assessment type, or grade. Please review the CDQR Year to Year tab. Please resubmit SY 2017-18 data or submit a data note to explain why these data are accurate.</v>
      </c>
      <c r="AZ471" s="50" t="str">
        <f t="shared" si="63"/>
        <v xml:space="preserve">These values have been verified to be correct. Our subgroup populations in the state are often very small. A change to just a few students can often register a large percent change as a result of the N value. </v>
      </c>
      <c r="BA471" s="50"/>
      <c r="BB471" s="50" t="s">
        <v>80</v>
      </c>
      <c r="BC471" s="50" t="s">
        <v>2148</v>
      </c>
      <c r="BD471" s="50"/>
      <c r="BE471" s="50" t="s">
        <v>112</v>
      </c>
      <c r="BF471" s="50"/>
      <c r="BG471" s="50" t="s">
        <v>69</v>
      </c>
      <c r="BH471" s="50" t="str">
        <f t="shared" si="65"/>
        <v>A year to year proficiency rate change of more than 15% was identified for at least one subgroup, assessment type, or grade. Please review the CDQR Year to Year tab. Please resubmit SY 2017-18 data or submit a data note to explain why these data are accurate.
ED Note: State indicated that data were correct as reported.</v>
      </c>
      <c r="BI471" s="50" t="s">
        <v>1768</v>
      </c>
      <c r="BJ471" s="50"/>
      <c r="BK471" s="50"/>
      <c r="BL471" s="50"/>
      <c r="BM471" s="50"/>
      <c r="BN471" s="50"/>
      <c r="BO471" s="50"/>
      <c r="BP471" s="50"/>
    </row>
    <row r="472" spans="1:68" s="9" customFormat="1" ht="195">
      <c r="A472" s="13" t="s">
        <v>1771</v>
      </c>
      <c r="B472" s="14" t="s">
        <v>45</v>
      </c>
      <c r="C472" s="14" t="s">
        <v>46</v>
      </c>
      <c r="D472" s="14" t="s">
        <v>47</v>
      </c>
      <c r="E472" s="14" t="s">
        <v>1766</v>
      </c>
      <c r="F472" s="14" t="s">
        <v>1767</v>
      </c>
      <c r="G472" s="13" t="s">
        <v>127</v>
      </c>
      <c r="H472" s="14" t="s">
        <v>128</v>
      </c>
      <c r="I472" s="14" t="s">
        <v>129</v>
      </c>
      <c r="J472" s="14" t="s">
        <v>51</v>
      </c>
      <c r="K472" s="14" t="s">
        <v>130</v>
      </c>
      <c r="L472" s="14" t="s">
        <v>53</v>
      </c>
      <c r="M472" s="14"/>
      <c r="N472" s="14" t="s">
        <v>54</v>
      </c>
      <c r="O472" s="14"/>
      <c r="P472" s="14" t="s">
        <v>131</v>
      </c>
      <c r="Q472" s="14" t="s">
        <v>133</v>
      </c>
      <c r="R472" s="14" t="s">
        <v>133</v>
      </c>
      <c r="S472" s="14" t="s">
        <v>58</v>
      </c>
      <c r="T472" s="50"/>
      <c r="U472" s="50"/>
      <c r="V472" s="11"/>
      <c r="W472" s="11"/>
      <c r="X472" s="50" t="s">
        <v>1772</v>
      </c>
      <c r="Y472" s="26" t="s">
        <v>1773</v>
      </c>
      <c r="Z472" s="50"/>
      <c r="AA472" s="50"/>
      <c r="AB472" s="50"/>
      <c r="AC472" s="23"/>
      <c r="AD472" s="23" t="s">
        <v>54</v>
      </c>
      <c r="AE472" s="23"/>
      <c r="AF472" s="14" t="s">
        <v>131</v>
      </c>
      <c r="AG472" s="14" t="s">
        <v>133</v>
      </c>
      <c r="AH472" s="14" t="s">
        <v>133</v>
      </c>
      <c r="AI472" s="14" t="s">
        <v>58</v>
      </c>
      <c r="AJ472" s="23" t="s">
        <v>185</v>
      </c>
      <c r="AK472" s="23" t="s">
        <v>101</v>
      </c>
      <c r="AL472" s="50"/>
      <c r="AM472" s="50" t="s">
        <v>1772</v>
      </c>
      <c r="AN472" s="50"/>
      <c r="AO472" s="50"/>
      <c r="AP472" s="50"/>
      <c r="AQ472" s="50"/>
      <c r="AR472" s="50"/>
      <c r="AS472" s="50"/>
      <c r="AT472" s="50"/>
      <c r="AU472" s="50"/>
      <c r="AV472" s="50"/>
      <c r="AW472" s="50"/>
      <c r="AY472" s="50" t="str">
        <f t="shared" si="62"/>
        <v>Across file comparison: The SEA GRAND TOTAL number of students in the LEP subgroup who took an assessment and received a valid score (2330 students) (FS 178) does not equal the number of students in the LEP subgroup who participated in the assessment (2461 students) (FS 188). This is a discrepancy of -131 students, or -5%. Similar discrepancies exist at the LEA and School levels. Please revise data and resubmit or explain in a data note why these data are accurate.</v>
      </c>
      <c r="AZ472" s="50" t="str">
        <f t="shared" si="63"/>
        <v>These values have been verified to be correct. This subgroup population has a history of having a high percentage of students who show as participating, but who do not have a valid score at the end of the assessment period. In the 16-17 SY there were 2267 student who took an assessment and received a valid score (FS 178) and 2460 students who participated. This was a -8% difference. This year we have improved this number with only a -5% difference in the number of students who participated and who also have received a valid assessment score.</v>
      </c>
      <c r="BA472" s="50"/>
      <c r="BB472" s="50" t="s">
        <v>80</v>
      </c>
      <c r="BC472" s="50"/>
      <c r="BD472" s="50"/>
      <c r="BE472" s="50"/>
      <c r="BF472" s="50"/>
      <c r="BG472" s="50" t="s">
        <v>69</v>
      </c>
      <c r="BH472" s="50" t="str">
        <f t="shared" si="65"/>
        <v>Across file comparison: The SEA GRAND TOTAL number of students in the LEP subgroup who took an assessment and received a valid score (2330 students) (FS 178) does not equal the number of students in the LEP subgroup who participated in the assessment (2461 students) (FS 188). This is a discrepancy of -131 students, or -5%. Similar discrepancies exist at the LEA and School levels. Please revise data and resubmit or explain in a data note why these data are accurate.
ED Note: State indicated that data were correct as reported.</v>
      </c>
      <c r="BI472" s="50" t="s">
        <v>1773</v>
      </c>
      <c r="BJ472" s="50"/>
      <c r="BK472" s="50"/>
      <c r="BL472" s="50"/>
      <c r="BM472" s="50"/>
      <c r="BN472" s="50"/>
      <c r="BO472" s="50"/>
      <c r="BP472" s="50"/>
    </row>
    <row r="473" spans="1:68" ht="78.75" hidden="1">
      <c r="A473" s="13" t="s">
        <v>1774</v>
      </c>
      <c r="B473" s="14" t="s">
        <v>45</v>
      </c>
      <c r="C473" s="14" t="s">
        <v>46</v>
      </c>
      <c r="D473" s="14" t="s">
        <v>47</v>
      </c>
      <c r="E473" s="14" t="s">
        <v>1766</v>
      </c>
      <c r="F473" s="14" t="s">
        <v>1767</v>
      </c>
      <c r="G473" s="17" t="s">
        <v>518</v>
      </c>
      <c r="H473" s="14">
        <v>185</v>
      </c>
      <c r="I473" s="14">
        <v>588</v>
      </c>
      <c r="J473" s="14" t="s">
        <v>73</v>
      </c>
      <c r="K473" s="14" t="s">
        <v>519</v>
      </c>
      <c r="L473" s="14" t="s">
        <v>53</v>
      </c>
      <c r="M473" s="14" t="s">
        <v>54</v>
      </c>
      <c r="N473" s="14"/>
      <c r="O473" s="14"/>
      <c r="P473" s="14" t="s">
        <v>1775</v>
      </c>
      <c r="Q473" s="14" t="s">
        <v>56</v>
      </c>
      <c r="R473" s="14" t="s">
        <v>68</v>
      </c>
      <c r="S473" s="14" t="s">
        <v>58</v>
      </c>
      <c r="T473" s="50"/>
      <c r="U473" s="50"/>
      <c r="V473" s="11"/>
      <c r="W473" s="11"/>
      <c r="X473" s="50" t="s">
        <v>1777</v>
      </c>
      <c r="Y473" s="26" t="s">
        <v>1768</v>
      </c>
      <c r="Z473" s="50"/>
      <c r="AA473" s="50"/>
      <c r="AB473" s="50"/>
      <c r="AC473" s="23"/>
      <c r="AD473" s="23"/>
      <c r="AE473" s="23"/>
      <c r="AF473" s="23"/>
      <c r="AG473" s="23"/>
      <c r="AH473" s="23"/>
      <c r="AI473" s="23"/>
      <c r="AJ473" s="23" t="s">
        <v>61</v>
      </c>
      <c r="AK473" s="23" t="s">
        <v>62</v>
      </c>
      <c r="AL473" s="14" t="s">
        <v>53</v>
      </c>
      <c r="AM473" s="50"/>
      <c r="AN473" s="50" t="s">
        <v>2145</v>
      </c>
      <c r="AO473" s="50"/>
      <c r="AP473" s="50"/>
      <c r="AQ473" s="50"/>
      <c r="AR473" s="50"/>
      <c r="AS473" s="50"/>
      <c r="AT473" s="50"/>
      <c r="AU473" s="50"/>
      <c r="AV473" s="50"/>
      <c r="AW473" s="50"/>
      <c r="AY473" s="50">
        <f t="shared" si="62"/>
        <v>0</v>
      </c>
      <c r="AZ473" s="50" t="str">
        <f t="shared" si="63"/>
        <v xml:space="preserve">These values have been verified to be correct. Our subgroup populations in the state are often very small. A change to just a few students can often register a large percent change as a result of the N value. </v>
      </c>
      <c r="BA473" s="49"/>
      <c r="BB473" s="50" t="s">
        <v>63</v>
      </c>
      <c r="BC473" s="50" t="s">
        <v>58</v>
      </c>
      <c r="BD473" s="50" t="s">
        <v>62</v>
      </c>
      <c r="BE473" s="50"/>
      <c r="BF473" s="49"/>
      <c r="BG473" s="49" t="s">
        <v>69</v>
      </c>
      <c r="BH473" s="49"/>
      <c r="BI473" s="49"/>
      <c r="BJ473" s="49"/>
      <c r="BK473" s="49"/>
      <c r="BL473" s="49"/>
      <c r="BM473" s="49"/>
      <c r="BN473" s="49"/>
      <c r="BO473" s="49"/>
      <c r="BP473" s="49"/>
    </row>
    <row r="474" spans="1:68" ht="78.75" hidden="1">
      <c r="A474" s="13" t="s">
        <v>1778</v>
      </c>
      <c r="B474" s="14" t="s">
        <v>45</v>
      </c>
      <c r="C474" s="14" t="s">
        <v>46</v>
      </c>
      <c r="D474" s="14" t="s">
        <v>47</v>
      </c>
      <c r="E474" s="14" t="s">
        <v>1766</v>
      </c>
      <c r="F474" s="14" t="s">
        <v>1767</v>
      </c>
      <c r="G474" s="17" t="s">
        <v>518</v>
      </c>
      <c r="H474" s="14">
        <v>188</v>
      </c>
      <c r="I474" s="14">
        <v>589</v>
      </c>
      <c r="J474" s="14" t="s">
        <v>73</v>
      </c>
      <c r="K474" s="14" t="s">
        <v>519</v>
      </c>
      <c r="L474" s="14" t="s">
        <v>53</v>
      </c>
      <c r="M474" s="14"/>
      <c r="N474" s="14" t="s">
        <v>54</v>
      </c>
      <c r="O474" s="14"/>
      <c r="P474" s="14" t="s">
        <v>572</v>
      </c>
      <c r="Q474" s="14" t="s">
        <v>56</v>
      </c>
      <c r="R474" s="14" t="s">
        <v>68</v>
      </c>
      <c r="S474" s="14" t="s">
        <v>58</v>
      </c>
      <c r="T474" s="50"/>
      <c r="U474" s="50"/>
      <c r="V474" s="11"/>
      <c r="W474" s="11"/>
      <c r="X474" s="50" t="s">
        <v>1780</v>
      </c>
      <c r="Y474" s="26" t="s">
        <v>1768</v>
      </c>
      <c r="Z474" s="50"/>
      <c r="AA474" s="50"/>
      <c r="AB474" s="50"/>
      <c r="AC474" s="23"/>
      <c r="AD474" s="23"/>
      <c r="AE474" s="23"/>
      <c r="AF474" s="23"/>
      <c r="AG474" s="23"/>
      <c r="AH474" s="23"/>
      <c r="AI474" s="23"/>
      <c r="AJ474" s="23" t="s">
        <v>61</v>
      </c>
      <c r="AK474" s="23" t="s">
        <v>62</v>
      </c>
      <c r="AL474" s="14" t="s">
        <v>53</v>
      </c>
      <c r="AM474" s="50"/>
      <c r="AN474" s="50" t="s">
        <v>2145</v>
      </c>
      <c r="AO474" s="50"/>
      <c r="AP474" s="50"/>
      <c r="AQ474" s="50"/>
      <c r="AR474" s="50"/>
      <c r="AS474" s="50"/>
      <c r="AT474" s="50"/>
      <c r="AU474" s="50"/>
      <c r="AV474" s="50"/>
      <c r="AW474" s="50"/>
      <c r="AY474" s="50">
        <f t="shared" si="62"/>
        <v>0</v>
      </c>
      <c r="AZ474" s="50" t="str">
        <f t="shared" si="63"/>
        <v xml:space="preserve">These values have been verified to be correct. Our subgroup populations in the state are often very small. A change to just a few students can often register a large percent change as a result of the N value. </v>
      </c>
      <c r="BA474" s="49"/>
      <c r="BB474" s="50" t="s">
        <v>63</v>
      </c>
      <c r="BC474" s="50" t="s">
        <v>58</v>
      </c>
      <c r="BD474" s="50" t="s">
        <v>62</v>
      </c>
      <c r="BE474" s="50"/>
      <c r="BF474" s="49"/>
      <c r="BG474" s="49" t="s">
        <v>69</v>
      </c>
      <c r="BH474" s="49"/>
      <c r="BI474" s="49"/>
      <c r="BJ474" s="49"/>
      <c r="BK474" s="49"/>
      <c r="BL474" s="49"/>
      <c r="BM474" s="49"/>
      <c r="BN474" s="49"/>
      <c r="BO474" s="49"/>
      <c r="BP474" s="49"/>
    </row>
    <row r="475" spans="1:68" ht="180">
      <c r="A475" s="13" t="s">
        <v>1781</v>
      </c>
      <c r="B475" s="14" t="s">
        <v>45</v>
      </c>
      <c r="C475" s="14" t="s">
        <v>46</v>
      </c>
      <c r="D475" s="14" t="s">
        <v>47</v>
      </c>
      <c r="E475" s="14" t="s">
        <v>1766</v>
      </c>
      <c r="F475" s="14" t="s">
        <v>1767</v>
      </c>
      <c r="G475" s="17" t="s">
        <v>136</v>
      </c>
      <c r="H475" s="18">
        <v>185</v>
      </c>
      <c r="I475" s="14">
        <v>588</v>
      </c>
      <c r="J475" s="14" t="s">
        <v>73</v>
      </c>
      <c r="K475" s="14" t="s">
        <v>137</v>
      </c>
      <c r="L475" s="14" t="s">
        <v>53</v>
      </c>
      <c r="M475" s="14" t="s">
        <v>54</v>
      </c>
      <c r="N475" s="14"/>
      <c r="O475" s="14"/>
      <c r="P475" s="14" t="s">
        <v>55</v>
      </c>
      <c r="Q475" s="14" t="s">
        <v>56</v>
      </c>
      <c r="R475" s="14" t="s">
        <v>140</v>
      </c>
      <c r="S475" s="14" t="s">
        <v>58</v>
      </c>
      <c r="T475" s="50"/>
      <c r="U475" s="50"/>
      <c r="V475" s="11"/>
      <c r="W475" s="11"/>
      <c r="X475" s="50" t="s">
        <v>1782</v>
      </c>
      <c r="Y475" s="26" t="s">
        <v>1783</v>
      </c>
      <c r="Z475" s="50"/>
      <c r="AA475" s="50"/>
      <c r="AB475" s="50"/>
      <c r="AC475" s="23" t="s">
        <v>54</v>
      </c>
      <c r="AD475" s="23"/>
      <c r="AE475" s="23"/>
      <c r="AF475" s="14" t="s">
        <v>139</v>
      </c>
      <c r="AG475" s="14" t="s">
        <v>133</v>
      </c>
      <c r="AH475" s="14" t="s">
        <v>140</v>
      </c>
      <c r="AI475" s="14" t="s">
        <v>141</v>
      </c>
      <c r="AJ475" s="23" t="s">
        <v>185</v>
      </c>
      <c r="AK475" s="23" t="s">
        <v>101</v>
      </c>
      <c r="AL475" s="50"/>
      <c r="AM475" s="50" t="s">
        <v>1782</v>
      </c>
      <c r="AN475" s="50" t="s">
        <v>54</v>
      </c>
      <c r="AO475" s="50"/>
      <c r="AP475" s="50"/>
      <c r="AQ475" s="50"/>
      <c r="AR475" s="50"/>
      <c r="AS475" s="50"/>
      <c r="AT475" s="50"/>
      <c r="AU475" s="50"/>
      <c r="AV475" s="50"/>
      <c r="AW475" s="50"/>
      <c r="AY475" s="50" t="str">
        <f t="shared" si="62"/>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AZ475" s="50" t="str">
        <f t="shared" si="63"/>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v>
      </c>
      <c r="BA475" s="49"/>
      <c r="BB475" s="50" t="s">
        <v>80</v>
      </c>
      <c r="BC475" s="49"/>
      <c r="BD475" s="49"/>
      <c r="BE475" s="49"/>
      <c r="BF475" s="49"/>
      <c r="BG475" s="50" t="s">
        <v>58</v>
      </c>
      <c r="BH475" s="50" t="str">
        <f t="shared" ref="BH475:BH480" si="66">IF(BG475="Yes",CONCATENATE(AM475,"
ED Note: State indicated that data were correct as reported."), AM475)</f>
        <v>1% CWD Alternate Assessment Participation [MATHEMATICS]: Students with Disabilities (IDEA) (CWD) taking the alternate assessment based on alternate achievement standards (ALTPARTALTACH) make up 1.15%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BI475" s="51" t="s">
        <v>1784</v>
      </c>
      <c r="BJ475" s="49"/>
      <c r="BK475" s="49"/>
      <c r="BL475" s="49"/>
      <c r="BM475" s="49"/>
      <c r="BN475" s="49"/>
      <c r="BO475" s="49"/>
      <c r="BP475" s="49"/>
    </row>
    <row r="476" spans="1:68" ht="195">
      <c r="A476" s="13" t="s">
        <v>1785</v>
      </c>
      <c r="B476" s="14" t="s">
        <v>45</v>
      </c>
      <c r="C476" s="14" t="s">
        <v>46</v>
      </c>
      <c r="D476" s="14" t="s">
        <v>47</v>
      </c>
      <c r="E476" s="14" t="s">
        <v>1766</v>
      </c>
      <c r="F476" s="14" t="s">
        <v>1767</v>
      </c>
      <c r="G476" s="17" t="s">
        <v>136</v>
      </c>
      <c r="H476" s="18">
        <v>188</v>
      </c>
      <c r="I476" s="14">
        <v>589</v>
      </c>
      <c r="J476" s="14" t="s">
        <v>73</v>
      </c>
      <c r="K476" s="14" t="s">
        <v>137</v>
      </c>
      <c r="L476" s="14" t="s">
        <v>53</v>
      </c>
      <c r="M476" s="14"/>
      <c r="N476" s="14" t="s">
        <v>54</v>
      </c>
      <c r="O476" s="14"/>
      <c r="P476" s="14" t="s">
        <v>55</v>
      </c>
      <c r="Q476" s="14" t="s">
        <v>56</v>
      </c>
      <c r="R476" s="14" t="s">
        <v>140</v>
      </c>
      <c r="S476" s="14" t="s">
        <v>58</v>
      </c>
      <c r="T476" s="50"/>
      <c r="U476" s="50"/>
      <c r="V476" s="11"/>
      <c r="W476" s="11"/>
      <c r="X476" s="50" t="s">
        <v>1787</v>
      </c>
      <c r="Y476" s="26" t="s">
        <v>1783</v>
      </c>
      <c r="Z476" s="50"/>
      <c r="AA476" s="50"/>
      <c r="AB476" s="50"/>
      <c r="AC476" s="23"/>
      <c r="AD476" s="23" t="s">
        <v>54</v>
      </c>
      <c r="AE476" s="23"/>
      <c r="AF476" s="14" t="s">
        <v>139</v>
      </c>
      <c r="AG476" s="14" t="s">
        <v>133</v>
      </c>
      <c r="AH476" s="14" t="s">
        <v>140</v>
      </c>
      <c r="AI476" s="14" t="s">
        <v>141</v>
      </c>
      <c r="AJ476" s="23" t="s">
        <v>185</v>
      </c>
      <c r="AK476" s="23" t="s">
        <v>101</v>
      </c>
      <c r="AL476" s="50"/>
      <c r="AM476" s="50" t="s">
        <v>1787</v>
      </c>
      <c r="AN476" s="50" t="s">
        <v>54</v>
      </c>
      <c r="AO476" s="50"/>
      <c r="AP476" s="49"/>
      <c r="AQ476" s="49"/>
      <c r="AR476" s="49"/>
      <c r="AS476" s="49"/>
      <c r="AT476" s="49"/>
      <c r="AU476" s="49"/>
      <c r="AV476" s="49"/>
      <c r="AW476" s="49"/>
      <c r="AY476" s="50" t="str">
        <f t="shared" si="62"/>
        <v xml:space="preserve">1% CWD Alternate Assessment Participation [READING/LANGUAGE ARTS]: Students with Disabilities (IDEA) (CWD) taking the alternate assessment based on alternate achievement standards (ALTPARTALTACH) make up 1.15%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76" s="50" t="str">
        <f t="shared" si="63"/>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v>
      </c>
      <c r="BA476" s="49"/>
      <c r="BB476" s="50" t="s">
        <v>80</v>
      </c>
      <c r="BC476" s="49"/>
      <c r="BD476" s="49"/>
      <c r="BE476" s="49"/>
      <c r="BF476" s="49"/>
      <c r="BG476" s="50" t="s">
        <v>58</v>
      </c>
      <c r="BH476" s="50" t="str">
        <f t="shared" si="66"/>
        <v xml:space="preserve">1% CWD Alternate Assessment Participation [READING/LANGUAGE ARTS]: Students with Disabilities (IDEA) (CWD) taking the alternate assessment based on alternate achievement standards (ALTPARTALTACH) make up 1.15%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476" s="51" t="s">
        <v>1783</v>
      </c>
      <c r="BJ476" s="49"/>
      <c r="BK476" s="49"/>
      <c r="BL476" s="49"/>
      <c r="BM476" s="49"/>
      <c r="BN476" s="49"/>
      <c r="BO476" s="49"/>
      <c r="BP476" s="49"/>
    </row>
    <row r="477" spans="1:68" ht="195">
      <c r="A477" s="13" t="s">
        <v>1788</v>
      </c>
      <c r="B477" s="14" t="s">
        <v>45</v>
      </c>
      <c r="C477" s="14" t="s">
        <v>46</v>
      </c>
      <c r="D477" s="14" t="s">
        <v>47</v>
      </c>
      <c r="E477" s="14" t="s">
        <v>1766</v>
      </c>
      <c r="F477" s="14" t="s">
        <v>1767</v>
      </c>
      <c r="G477" s="17" t="s">
        <v>136</v>
      </c>
      <c r="H477" s="18">
        <v>189</v>
      </c>
      <c r="I477" s="14">
        <v>590</v>
      </c>
      <c r="J477" s="14" t="s">
        <v>73</v>
      </c>
      <c r="K477" s="14" t="s">
        <v>137</v>
      </c>
      <c r="L477" s="14" t="s">
        <v>53</v>
      </c>
      <c r="M477" s="14"/>
      <c r="N477" s="14"/>
      <c r="O477" s="14" t="s">
        <v>54</v>
      </c>
      <c r="P477" s="14" t="s">
        <v>55</v>
      </c>
      <c r="Q477" s="14" t="s">
        <v>56</v>
      </c>
      <c r="R477" s="14" t="s">
        <v>140</v>
      </c>
      <c r="S477" s="14" t="s">
        <v>58</v>
      </c>
      <c r="T477" s="50"/>
      <c r="U477" s="50"/>
      <c r="V477" s="11"/>
      <c r="W477" s="11"/>
      <c r="X477" s="50" t="s">
        <v>1790</v>
      </c>
      <c r="Y477" s="26" t="s">
        <v>1783</v>
      </c>
      <c r="Z477" s="50"/>
      <c r="AA477" s="50"/>
      <c r="AB477" s="50"/>
      <c r="AC477" s="23"/>
      <c r="AD477" s="23"/>
      <c r="AE477" s="23" t="s">
        <v>54</v>
      </c>
      <c r="AF477" s="14" t="s">
        <v>139</v>
      </c>
      <c r="AG477" s="14" t="s">
        <v>133</v>
      </c>
      <c r="AH477" s="14" t="s">
        <v>140</v>
      </c>
      <c r="AI477" s="14" t="s">
        <v>141</v>
      </c>
      <c r="AJ477" s="23" t="s">
        <v>185</v>
      </c>
      <c r="AK477" s="23" t="s">
        <v>101</v>
      </c>
      <c r="AL477" s="50"/>
      <c r="AM477" s="50" t="s">
        <v>1790</v>
      </c>
      <c r="AN477" s="50" t="s">
        <v>54</v>
      </c>
      <c r="AO477" s="50"/>
      <c r="AP477" s="49"/>
      <c r="AQ477" s="49"/>
      <c r="AR477" s="49"/>
      <c r="AS477" s="49"/>
      <c r="AT477" s="49"/>
      <c r="AU477" s="49"/>
      <c r="AV477" s="49"/>
      <c r="AW477" s="49"/>
      <c r="AY477" s="50" t="str">
        <f t="shared" si="62"/>
        <v>1% CWD Alternate Assessment Participation [SCIENCE]: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77" s="50" t="str">
        <f t="shared" si="63"/>
        <v>South Dakota is aware that we have an alternate participation percentage that is higher than the mandated 1%. We submitted a waiver for the 1% during the 16-17 school year, and for the 17-18 school year we are requesting an extension of this waiver. South Dakota has made every effort to reduce this percentage. During the 16-17 SY this percent was at 1.34, which we have been able to reduce to 1.15 in just one year. We continue to work with districts to education and inform so that we can bring our numbers down completely to 1% or lower.</v>
      </c>
      <c r="BA477" s="49"/>
      <c r="BB477" s="50" t="s">
        <v>80</v>
      </c>
      <c r="BC477" s="50" t="s">
        <v>2148</v>
      </c>
      <c r="BD477" s="49"/>
      <c r="BE477" s="49"/>
      <c r="BF477" s="49"/>
      <c r="BG477" s="50" t="s">
        <v>58</v>
      </c>
      <c r="BH477" s="50" t="str">
        <f t="shared" si="66"/>
        <v>1% CWD Alternate Assessment Participation [SCIENCE]: Students with Disabilities (IDEA) (CWD) taking the alternate assessment based on alternate achievement standards (ALTPARTALTACH) make up 1.14%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477" s="50" t="s">
        <v>1783</v>
      </c>
      <c r="BJ477" s="49"/>
      <c r="BK477" s="49"/>
      <c r="BL477" s="49"/>
      <c r="BM477" s="49"/>
      <c r="BN477" s="49"/>
      <c r="BO477" s="49"/>
      <c r="BP477" s="49"/>
    </row>
    <row r="478" spans="1:68" ht="105">
      <c r="A478" s="13" t="s">
        <v>1792</v>
      </c>
      <c r="B478" s="14" t="s">
        <v>45</v>
      </c>
      <c r="C478" s="14" t="s">
        <v>46</v>
      </c>
      <c r="D478" s="14" t="s">
        <v>47</v>
      </c>
      <c r="E478" s="14" t="s">
        <v>1793</v>
      </c>
      <c r="F478" s="14" t="s">
        <v>1794</v>
      </c>
      <c r="G478" s="13" t="s">
        <v>95</v>
      </c>
      <c r="H478" s="16" t="s">
        <v>198</v>
      </c>
      <c r="I478" s="14" t="s">
        <v>199</v>
      </c>
      <c r="J478" s="14" t="s">
        <v>73</v>
      </c>
      <c r="K478" s="14" t="s">
        <v>98</v>
      </c>
      <c r="L478" s="14" t="s">
        <v>53</v>
      </c>
      <c r="M478" s="14" t="s">
        <v>54</v>
      </c>
      <c r="N478" s="14" t="s">
        <v>54</v>
      </c>
      <c r="O478" s="14"/>
      <c r="P478" s="14" t="s">
        <v>55</v>
      </c>
      <c r="Q478" s="14" t="s">
        <v>1247</v>
      </c>
      <c r="R478" s="14" t="s">
        <v>140</v>
      </c>
      <c r="S478" s="14" t="s">
        <v>58</v>
      </c>
      <c r="T478" s="50"/>
      <c r="U478" s="50"/>
      <c r="V478" s="11"/>
      <c r="W478" s="11"/>
      <c r="X478" s="50" t="s">
        <v>1795</v>
      </c>
      <c r="Y478" s="26" t="s">
        <v>1796</v>
      </c>
      <c r="Z478" s="50"/>
      <c r="AA478" s="50"/>
      <c r="AB478" s="50"/>
      <c r="AC478" s="14" t="s">
        <v>54</v>
      </c>
      <c r="AD478" s="14" t="s">
        <v>54</v>
      </c>
      <c r="AE478" s="14"/>
      <c r="AF478" s="14" t="s">
        <v>55</v>
      </c>
      <c r="AG478" s="14" t="s">
        <v>1247</v>
      </c>
      <c r="AH478" s="14" t="s">
        <v>140</v>
      </c>
      <c r="AI478" s="23"/>
      <c r="AJ478" s="23" t="s">
        <v>185</v>
      </c>
      <c r="AK478" s="23" t="s">
        <v>101</v>
      </c>
      <c r="AL478" s="50"/>
      <c r="AM478" s="50" t="s">
        <v>1795</v>
      </c>
      <c r="AN478" s="50"/>
      <c r="AO478" s="50"/>
      <c r="AP478" s="50"/>
      <c r="AQ478" s="50"/>
      <c r="AR478" s="50"/>
      <c r="AS478" s="50"/>
      <c r="AT478" s="50"/>
      <c r="AU478" s="50"/>
      <c r="AV478" s="50"/>
      <c r="AW478" s="50"/>
      <c r="AY478" s="50" t="str">
        <f t="shared" si="62"/>
        <v>Missing Data (FS 175/178/185/188): Achievement and Participation data were not reported for ALTASSALTACH, ALTPARTALTACH for GRADES 9, 10, 12 at the SEA, LEA, and School levels. Please submit data.</v>
      </c>
      <c r="AZ478" s="50" t="str">
        <f t="shared" si="63"/>
        <v>The EMAPS assessment survey has been updated to indicate that students take the math and rla alternate assessments based on alternate achievement standards in grade 11.  Students in grades 9, 10, and 12 do not take math and rla alternate assessments based on alternate achievement standards.</v>
      </c>
      <c r="BA478" s="49"/>
      <c r="BB478" s="50" t="s">
        <v>80</v>
      </c>
      <c r="BC478" s="49"/>
      <c r="BD478" s="49"/>
      <c r="BE478" s="49"/>
      <c r="BF478" s="49"/>
      <c r="BG478" s="50" t="s">
        <v>58</v>
      </c>
      <c r="BH478" s="50" t="str">
        <f t="shared" si="66"/>
        <v>Missing Data (FS 175/178/185/188): Achievement and Participation data were not reported for ALTASSALTACH, ALTPARTALTACH for GRADES 9, 10, 12 at the SEA, LEA, and School levels. Please submit data.</v>
      </c>
      <c r="BI478" s="50" t="s">
        <v>1796</v>
      </c>
      <c r="BJ478" s="49"/>
      <c r="BK478" s="49"/>
      <c r="BL478" s="49"/>
      <c r="BM478" s="49"/>
      <c r="BN478" s="49"/>
      <c r="BO478" s="49"/>
      <c r="BP478" s="49"/>
    </row>
    <row r="479" spans="1:68" ht="409.5">
      <c r="A479" s="13" t="s">
        <v>1797</v>
      </c>
      <c r="B479" s="14" t="s">
        <v>45</v>
      </c>
      <c r="C479" s="14" t="s">
        <v>46</v>
      </c>
      <c r="D479" s="14" t="s">
        <v>47</v>
      </c>
      <c r="E479" s="14" t="s">
        <v>1793</v>
      </c>
      <c r="F479" s="14" t="s">
        <v>1794</v>
      </c>
      <c r="G479" s="13" t="s">
        <v>104</v>
      </c>
      <c r="H479" s="14" t="s">
        <v>157</v>
      </c>
      <c r="I479" s="14" t="s">
        <v>158</v>
      </c>
      <c r="J479" s="14" t="s">
        <v>73</v>
      </c>
      <c r="K479" s="14" t="s">
        <v>107</v>
      </c>
      <c r="L479" s="14" t="s">
        <v>53</v>
      </c>
      <c r="M479" s="14" t="s">
        <v>54</v>
      </c>
      <c r="N479" s="14" t="s">
        <v>54</v>
      </c>
      <c r="O479" s="14" t="s">
        <v>54</v>
      </c>
      <c r="P479" s="14" t="s">
        <v>108</v>
      </c>
      <c r="Q479" s="14" t="s">
        <v>108</v>
      </c>
      <c r="R479" s="14" t="s">
        <v>108</v>
      </c>
      <c r="S479" s="14" t="s">
        <v>108</v>
      </c>
      <c r="T479" s="50"/>
      <c r="U479" s="50"/>
      <c r="V479" s="11"/>
      <c r="W479" s="11"/>
      <c r="X479" s="50" t="s">
        <v>159</v>
      </c>
      <c r="Y479" s="26" t="s">
        <v>1798</v>
      </c>
      <c r="Z479" s="50"/>
      <c r="AA479" s="50"/>
      <c r="AB479" s="50"/>
      <c r="AC479" s="23" t="s">
        <v>54</v>
      </c>
      <c r="AD479" s="23" t="s">
        <v>54</v>
      </c>
      <c r="AE479" s="23" t="s">
        <v>54</v>
      </c>
      <c r="AF479" s="14" t="s">
        <v>108</v>
      </c>
      <c r="AG479" s="14" t="s">
        <v>108</v>
      </c>
      <c r="AH479" s="14" t="s">
        <v>108</v>
      </c>
      <c r="AI479" s="14" t="s">
        <v>108</v>
      </c>
      <c r="AJ479" s="23" t="s">
        <v>185</v>
      </c>
      <c r="AK479" s="23" t="s">
        <v>101</v>
      </c>
      <c r="AL479" s="50"/>
      <c r="AM479" s="50" t="s">
        <v>161</v>
      </c>
      <c r="AN479" s="50" t="s">
        <v>54</v>
      </c>
      <c r="AO479" s="7"/>
      <c r="AP479" s="50"/>
      <c r="AQ479" s="50"/>
      <c r="AR479" s="50"/>
      <c r="AS479" s="50"/>
      <c r="AT479" s="50"/>
      <c r="AU479" s="50"/>
      <c r="AV479" s="50"/>
      <c r="AW479" s="50"/>
      <c r="AY479" s="50" t="str">
        <f t="shared" si="62"/>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479" s="50" t="str">
        <f t="shared" si="63"/>
        <v xml:space="preserve">Prior to 2017-18, high school math reporting was limited to Algebra I.  As of 2017-18, high school math results include Algebra I and Integrated Math 1.  The inclusion of Integrated Math I accounts for the large year-to-year increases in the number of high school and all students participating in math assessments (FS185) and assigned performance levels (FS175) as well as the increase in the math participation rate for grades 11 and 12.  In addition, improvements in identification/coding account for the increases in math participation/results for Asian (19%/17%) and homeless (52%/45%) students as well as participation of Hispanic (11%) students.                                                                                                                                                                                                                              Similarly, improvements in identification/coding account for the significant increases in rla participation for Asian (12%) and homeless (46%/40%) students.  However, fewer students took regular rla assessments with accommodations (-7345) because the human reader/signer accommodation was not offered in 2017-18.                                                                                                                                                                                     Students taking the regular science assessment in grades 3 and 4 were assigned raw scores but were not assigned performance levels; consequently, they were reported as non-participants (NPART) in FS189 and were not reported in FS179.  As a result, participation in grade 3 and 4 science assessments was limited to students taking the alternate assessment based on alternate achievement standards other than a few 3rd and 4th graders who took regular assessments designed for higher grades.   The reduction in science participation in grades 3 and 4 (approximately, - 150,000) caused science participation to decline significantly for all students and all subgroups.  In addition, fewer students took regular science assessments with accommodations (-7345) because the human reader/signer accommodation was not offered in 2017-18.                                                                                                                                                                                            </v>
      </c>
      <c r="BA479" s="49"/>
      <c r="BB479" s="50" t="s">
        <v>80</v>
      </c>
      <c r="BC479" s="49"/>
      <c r="BD479" s="49"/>
      <c r="BE479" s="50" t="s">
        <v>112</v>
      </c>
      <c r="BF479" s="49"/>
      <c r="BG479" s="50" t="s">
        <v>58</v>
      </c>
      <c r="BH479" s="50" t="str">
        <f t="shared" si="66"/>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BI479" s="50" t="s">
        <v>1798</v>
      </c>
      <c r="BJ479" s="49"/>
      <c r="BK479" s="49"/>
      <c r="BL479" s="49"/>
      <c r="BM479" s="49"/>
      <c r="BN479" s="49"/>
      <c r="BO479" s="49"/>
      <c r="BP479" s="49"/>
    </row>
    <row r="480" spans="1:68" ht="330">
      <c r="A480" s="13" t="s">
        <v>1800</v>
      </c>
      <c r="B480" s="14" t="s">
        <v>45</v>
      </c>
      <c r="C480" s="14" t="s">
        <v>46</v>
      </c>
      <c r="D480" s="14" t="s">
        <v>47</v>
      </c>
      <c r="E480" s="14" t="s">
        <v>1793</v>
      </c>
      <c r="F480" s="14" t="s">
        <v>1794</v>
      </c>
      <c r="G480" s="13" t="s">
        <v>118</v>
      </c>
      <c r="H480" s="14" t="s">
        <v>987</v>
      </c>
      <c r="I480" s="14" t="s">
        <v>988</v>
      </c>
      <c r="J480" s="14" t="s">
        <v>73</v>
      </c>
      <c r="K480" s="14" t="s">
        <v>121</v>
      </c>
      <c r="L480" s="14" t="s">
        <v>53</v>
      </c>
      <c r="M480" s="14" t="s">
        <v>54</v>
      </c>
      <c r="N480" s="14" t="s">
        <v>54</v>
      </c>
      <c r="O480" s="14" t="s">
        <v>54</v>
      </c>
      <c r="P480" s="14" t="s">
        <v>108</v>
      </c>
      <c r="Q480" s="14" t="s">
        <v>108</v>
      </c>
      <c r="R480" s="14" t="s">
        <v>108</v>
      </c>
      <c r="S480" s="14" t="s">
        <v>108</v>
      </c>
      <c r="T480" s="50"/>
      <c r="U480" s="50"/>
      <c r="V480" s="11"/>
      <c r="W480" s="11"/>
      <c r="X480" s="50" t="s">
        <v>212</v>
      </c>
      <c r="Y480" s="26" t="s">
        <v>1801</v>
      </c>
      <c r="Z480" s="50"/>
      <c r="AA480" s="50"/>
      <c r="AB480" s="50"/>
      <c r="AC480" s="23" t="s">
        <v>54</v>
      </c>
      <c r="AD480" s="23" t="s">
        <v>54</v>
      </c>
      <c r="AE480" s="23" t="s">
        <v>54</v>
      </c>
      <c r="AF480" s="14" t="s">
        <v>108</v>
      </c>
      <c r="AG480" s="14" t="s">
        <v>108</v>
      </c>
      <c r="AH480" s="14" t="s">
        <v>108</v>
      </c>
      <c r="AI480" s="14" t="s">
        <v>108</v>
      </c>
      <c r="AJ480" s="23" t="s">
        <v>185</v>
      </c>
      <c r="AK480" s="23" t="s">
        <v>101</v>
      </c>
      <c r="AL480" s="50"/>
      <c r="AM480" s="50" t="s">
        <v>214</v>
      </c>
      <c r="AN480" s="50" t="s">
        <v>54</v>
      </c>
      <c r="AO480" s="50"/>
      <c r="AP480" s="50"/>
      <c r="AQ480" s="50"/>
      <c r="AR480" s="50"/>
      <c r="AS480" s="50"/>
      <c r="AT480" s="50"/>
      <c r="AU480" s="50"/>
      <c r="AV480" s="50"/>
      <c r="AW480" s="50"/>
      <c r="AY480" s="50" t="str">
        <f t="shared" si="62"/>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480" s="50" t="str">
        <f t="shared" si="63"/>
        <v>The reduction in science participation in grades 3 and 4 (approximately, - 150,000) discussed above reduced participation rates in grades 3 and 4 to approximately 1%  as participation was limited to students taking alternate science assessments with alternate achievement standards and a few students taking regular assessments designed for higher grades.  For the same reason, proficiency rates for grades 3 and 4 fell to 10%-11% from 47%-61%.  And due to the magnitude of the reduction, science participation rates declined significantly for all students and all subgroups.  And as discussed above, new accountability provisions for newly arrived ELs, reduced participation rates in math and rla assessments not only for the EL subgroup but also for subgroups with a significant number of ELs (Asian, Hispanic, and migrant) as well as subgroups (homeless) and grades (9, 10, 11, and 12) with relatively few members.</v>
      </c>
      <c r="BA480" s="49"/>
      <c r="BB480" s="50" t="s">
        <v>80</v>
      </c>
      <c r="BC480" s="49"/>
      <c r="BD480" s="49"/>
      <c r="BE480" s="50" t="s">
        <v>112</v>
      </c>
      <c r="BF480" s="49"/>
      <c r="BG480" s="50" t="s">
        <v>58</v>
      </c>
      <c r="BH480" s="50" t="str">
        <f t="shared" si="66"/>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BI480" s="50" t="s">
        <v>1801</v>
      </c>
      <c r="BJ480" s="49"/>
      <c r="BK480" s="49"/>
      <c r="BL480" s="49"/>
      <c r="BM480" s="49"/>
      <c r="BN480" s="49"/>
      <c r="BO480" s="49"/>
      <c r="BP480" s="49"/>
    </row>
    <row r="481" spans="1:68" ht="285" hidden="1">
      <c r="A481" s="13" t="s">
        <v>1803</v>
      </c>
      <c r="B481" s="14" t="s">
        <v>45</v>
      </c>
      <c r="C481" s="14" t="s">
        <v>46</v>
      </c>
      <c r="D481" s="14" t="s">
        <v>47</v>
      </c>
      <c r="E481" s="14" t="s">
        <v>1793</v>
      </c>
      <c r="F481" s="14" t="s">
        <v>1794</v>
      </c>
      <c r="G481" s="14" t="s">
        <v>172</v>
      </c>
      <c r="H481" s="14" t="s">
        <v>91</v>
      </c>
      <c r="I481" s="14" t="s">
        <v>92</v>
      </c>
      <c r="J481" s="14" t="s">
        <v>73</v>
      </c>
      <c r="K481" s="14" t="s">
        <v>173</v>
      </c>
      <c r="L481" s="14" t="s">
        <v>53</v>
      </c>
      <c r="M481" s="14" t="s">
        <v>54</v>
      </c>
      <c r="N481" s="14" t="s">
        <v>54</v>
      </c>
      <c r="O481" s="14"/>
      <c r="P481" s="14" t="s">
        <v>1804</v>
      </c>
      <c r="Q481" s="14" t="s">
        <v>76</v>
      </c>
      <c r="R481" s="14" t="s">
        <v>133</v>
      </c>
      <c r="S481" s="14" t="s">
        <v>58</v>
      </c>
      <c r="T481" s="50"/>
      <c r="U481" s="50"/>
      <c r="V481" s="11"/>
      <c r="W481" s="11"/>
      <c r="X481" s="50" t="s">
        <v>1805</v>
      </c>
      <c r="Y481" s="26" t="s">
        <v>1806</v>
      </c>
      <c r="Z481" s="50"/>
      <c r="AA481" s="50"/>
      <c r="AB481" s="50"/>
      <c r="AC481" s="23"/>
      <c r="AD481" s="23"/>
      <c r="AE481" s="23"/>
      <c r="AF481" s="23"/>
      <c r="AG481" s="23"/>
      <c r="AH481" s="23"/>
      <c r="AI481" s="23"/>
      <c r="AJ481" s="23" t="s">
        <v>61</v>
      </c>
      <c r="AK481" s="23" t="s">
        <v>62</v>
      </c>
      <c r="AL481" s="14" t="s">
        <v>53</v>
      </c>
      <c r="AM481" s="50"/>
      <c r="AN481" s="50" t="s">
        <v>2145</v>
      </c>
      <c r="AO481" s="50"/>
      <c r="AP481" s="50"/>
      <c r="AQ481" s="50"/>
      <c r="AR481" s="50"/>
      <c r="AS481" s="50"/>
      <c r="AT481" s="50"/>
      <c r="AU481" s="50"/>
      <c r="AV481" s="50"/>
      <c r="AW481" s="50"/>
      <c r="AY481" s="50">
        <f t="shared" si="62"/>
        <v>0</v>
      </c>
      <c r="AZ481" s="50" t="str">
        <f t="shared" si="63"/>
        <v>Fewer high school students were tested in math than in rla because the high school math results are for statewide assessments in Algebra I and Integrated Math I. While 9th graders dominate the pool of high school students enrolled and assessed in Algebra I and Integrated Math 1, a significant number of 8th graders take Algebra I; their results are included in the 8th grade math results.  By contrast, the rla results are for English II, for which enrollment is limited almost entirely to students in grades 9-12. The variation in the number of high school students tested in ma and rla has shrunk compared to 2016-17 due to the inclusion of Integrated Math 1 in reporting for high school students in 2017-18.  However, the ma – rla gap remains and affects all students and most subgroups but to varying degrees.</v>
      </c>
      <c r="BA481" s="49"/>
      <c r="BB481" s="50" t="s">
        <v>63</v>
      </c>
      <c r="BC481" s="50" t="s">
        <v>58</v>
      </c>
      <c r="BD481" s="50" t="s">
        <v>62</v>
      </c>
      <c r="BE481" s="50"/>
      <c r="BF481" s="49"/>
      <c r="BG481" s="49"/>
      <c r="BH481" s="49"/>
      <c r="BI481" s="49"/>
      <c r="BJ481" s="49"/>
      <c r="BK481" s="49"/>
      <c r="BL481" s="49"/>
      <c r="BM481" s="49"/>
      <c r="BN481" s="49"/>
      <c r="BO481" s="49"/>
      <c r="BP481" s="49"/>
    </row>
    <row r="482" spans="1:68" ht="240" hidden="1">
      <c r="A482" s="13" t="s">
        <v>1807</v>
      </c>
      <c r="B482" s="14" t="s">
        <v>45</v>
      </c>
      <c r="C482" s="14" t="s">
        <v>46</v>
      </c>
      <c r="D482" s="14" t="s">
        <v>47</v>
      </c>
      <c r="E482" s="14" t="s">
        <v>1793</v>
      </c>
      <c r="F482" s="14" t="s">
        <v>1794</v>
      </c>
      <c r="G482" s="13" t="s">
        <v>179</v>
      </c>
      <c r="H482" s="14">
        <v>185</v>
      </c>
      <c r="I482" s="14">
        <v>588</v>
      </c>
      <c r="J482" s="14" t="s">
        <v>73</v>
      </c>
      <c r="K482" s="14" t="s">
        <v>180</v>
      </c>
      <c r="L482" s="14" t="s">
        <v>53</v>
      </c>
      <c r="M482" s="14" t="s">
        <v>54</v>
      </c>
      <c r="N482" s="14"/>
      <c r="O482" s="14"/>
      <c r="P482" s="14" t="s">
        <v>1808</v>
      </c>
      <c r="Q482" s="14" t="s">
        <v>56</v>
      </c>
      <c r="R482" s="14" t="s">
        <v>68</v>
      </c>
      <c r="S482" s="14" t="s">
        <v>58</v>
      </c>
      <c r="T482" s="7"/>
      <c r="U482" s="50"/>
      <c r="V482" s="11"/>
      <c r="W482" s="11"/>
      <c r="X482" s="7" t="s">
        <v>1809</v>
      </c>
      <c r="Y482" s="26" t="s">
        <v>1810</v>
      </c>
      <c r="Z482" s="50"/>
      <c r="AA482" s="50"/>
      <c r="AB482" s="50"/>
      <c r="AC482" s="23"/>
      <c r="AD482" s="23"/>
      <c r="AE482" s="23"/>
      <c r="AF482" s="23"/>
      <c r="AG482" s="23"/>
      <c r="AH482" s="23"/>
      <c r="AI482" s="23"/>
      <c r="AJ482" s="23" t="s">
        <v>61</v>
      </c>
      <c r="AK482" s="23" t="s">
        <v>62</v>
      </c>
      <c r="AL482" s="14" t="s">
        <v>53</v>
      </c>
      <c r="AM482" s="7"/>
      <c r="AN482" s="50" t="s">
        <v>2145</v>
      </c>
      <c r="AO482" s="50"/>
      <c r="AP482" s="50"/>
      <c r="AQ482" s="50"/>
      <c r="AR482" s="50"/>
      <c r="AS482" s="50"/>
      <c r="AT482" s="50"/>
      <c r="AU482" s="50"/>
      <c r="AV482" s="50"/>
      <c r="AW482" s="50"/>
      <c r="AY482" s="50">
        <f t="shared" si="62"/>
        <v>0</v>
      </c>
      <c r="AZ482" s="50" t="str">
        <f t="shared" si="63"/>
        <v>While newly arrived ELs are required to take math assessments, they are not assigned performance levels, which means that they are not included in FS175 and are reported as NPART in FS185. As of 2017-18, accountability provisions affecting newly arrived ELs apply to those enrolled in US schools for two or fewer years rather than the first year of US schooling as in prior years.  Due to the magnitude of the change, participation rates were low and/or plummeted not only for the EL subgroup but also for other subgroups with a significant number of ELs (Asian, Hispanic, and migrant) as well as subgroups (foster care and homeless) and grades (10) with relatively few members.</v>
      </c>
      <c r="BA482" s="49"/>
      <c r="BB482" s="50" t="s">
        <v>63</v>
      </c>
      <c r="BC482" s="50" t="s">
        <v>58</v>
      </c>
      <c r="BD482" s="50" t="s">
        <v>62</v>
      </c>
      <c r="BE482" s="50"/>
      <c r="BF482" s="49"/>
      <c r="BG482" s="49"/>
      <c r="BH482" s="49"/>
      <c r="BI482" s="49"/>
      <c r="BJ482" s="49"/>
      <c r="BK482" s="49"/>
      <c r="BL482" s="49"/>
      <c r="BM482" s="49"/>
      <c r="BN482" s="49"/>
      <c r="BO482" s="49"/>
      <c r="BP482" s="49"/>
    </row>
    <row r="483" spans="1:68" ht="240" hidden="1">
      <c r="A483" s="13" t="s">
        <v>1811</v>
      </c>
      <c r="B483" s="14" t="s">
        <v>45</v>
      </c>
      <c r="C483" s="14" t="s">
        <v>46</v>
      </c>
      <c r="D483" s="14" t="s">
        <v>47</v>
      </c>
      <c r="E483" s="14" t="s">
        <v>1793</v>
      </c>
      <c r="F483" s="14" t="s">
        <v>1794</v>
      </c>
      <c r="G483" s="13" t="s">
        <v>179</v>
      </c>
      <c r="H483" s="14">
        <v>188</v>
      </c>
      <c r="I483" s="14">
        <v>589</v>
      </c>
      <c r="J483" s="14" t="s">
        <v>73</v>
      </c>
      <c r="K483" s="14" t="s">
        <v>180</v>
      </c>
      <c r="L483" s="14" t="s">
        <v>53</v>
      </c>
      <c r="M483" s="14"/>
      <c r="N483" s="14" t="s">
        <v>54</v>
      </c>
      <c r="O483" s="14"/>
      <c r="P483" s="14" t="s">
        <v>1808</v>
      </c>
      <c r="Q483" s="14" t="s">
        <v>56</v>
      </c>
      <c r="R483" s="14" t="s">
        <v>68</v>
      </c>
      <c r="S483" s="14" t="s">
        <v>58</v>
      </c>
      <c r="T483" s="50"/>
      <c r="U483" s="50"/>
      <c r="V483" s="11"/>
      <c r="W483" s="11"/>
      <c r="X483" s="50" t="s">
        <v>1812</v>
      </c>
      <c r="Y483" s="26" t="s">
        <v>1813</v>
      </c>
      <c r="Z483" s="50"/>
      <c r="AA483" s="50"/>
      <c r="AB483" s="50"/>
      <c r="AC483" s="23"/>
      <c r="AD483" s="23"/>
      <c r="AE483" s="23"/>
      <c r="AF483" s="23"/>
      <c r="AG483" s="23"/>
      <c r="AH483" s="23"/>
      <c r="AI483" s="23"/>
      <c r="AJ483" s="23" t="s">
        <v>61</v>
      </c>
      <c r="AK483" s="23" t="s">
        <v>62</v>
      </c>
      <c r="AL483" s="14" t="s">
        <v>53</v>
      </c>
      <c r="AM483" s="50"/>
      <c r="AN483" s="50" t="s">
        <v>2145</v>
      </c>
      <c r="AO483" s="50"/>
      <c r="AP483" s="50"/>
      <c r="AQ483" s="50"/>
      <c r="AR483" s="50"/>
      <c r="AS483" s="50"/>
      <c r="AT483" s="50"/>
      <c r="AU483" s="50"/>
      <c r="AV483" s="50"/>
      <c r="AW483" s="50"/>
      <c r="AY483" s="50">
        <f t="shared" si="62"/>
        <v>0</v>
      </c>
      <c r="AZ483" s="50" t="str">
        <f t="shared" si="63"/>
        <v>While newly arrived ELs are required to take rla assessments, they are not assigned performance levels, which means that they are not included in FS178 and are reported as NPART in FS188. As of 2017-18, accountability provisions affecting newly arrived ELs apply to those enrolled in US schools for two or fewer years rather than the first year of US schooling as in prior years.  Due to the magnitude of the change, participation rates were low and/or plummeted not only for the EL subgroup but also for other subgroups with a significant number of ELs (Asian and migrant) as well as subgroups (foster care and homeless) and grades (9, 11, and 12) with relatively few members.</v>
      </c>
      <c r="BA483" s="49"/>
      <c r="BB483" s="50" t="s">
        <v>63</v>
      </c>
      <c r="BC483" s="50" t="s">
        <v>58</v>
      </c>
      <c r="BD483" s="50" t="s">
        <v>62</v>
      </c>
      <c r="BE483" s="50"/>
      <c r="BF483" s="49"/>
      <c r="BG483" s="49"/>
      <c r="BH483" s="49"/>
      <c r="BI483" s="49"/>
      <c r="BJ483" s="49"/>
      <c r="BK483" s="49"/>
      <c r="BL483" s="49"/>
      <c r="BM483" s="49"/>
      <c r="BN483" s="49"/>
      <c r="BO483" s="49"/>
      <c r="BP483" s="49"/>
    </row>
    <row r="484" spans="1:68" ht="180">
      <c r="A484" s="13" t="s">
        <v>1814</v>
      </c>
      <c r="B484" s="14" t="s">
        <v>45</v>
      </c>
      <c r="C484" s="14" t="s">
        <v>46</v>
      </c>
      <c r="D484" s="14" t="s">
        <v>47</v>
      </c>
      <c r="E484" s="14" t="s">
        <v>1793</v>
      </c>
      <c r="F484" s="14" t="s">
        <v>1794</v>
      </c>
      <c r="G484" s="17" t="s">
        <v>136</v>
      </c>
      <c r="H484" s="18">
        <v>185</v>
      </c>
      <c r="I484" s="14">
        <v>588</v>
      </c>
      <c r="J484" s="14" t="s">
        <v>73</v>
      </c>
      <c r="K484" s="14" t="s">
        <v>137</v>
      </c>
      <c r="L484" s="14" t="s">
        <v>53</v>
      </c>
      <c r="M484" s="14" t="s">
        <v>54</v>
      </c>
      <c r="N484" s="14"/>
      <c r="O484" s="14"/>
      <c r="P484" s="14" t="s">
        <v>55</v>
      </c>
      <c r="Q484" s="14" t="s">
        <v>56</v>
      </c>
      <c r="R484" s="14" t="s">
        <v>140</v>
      </c>
      <c r="S484" s="14" t="s">
        <v>58</v>
      </c>
      <c r="T484" s="50"/>
      <c r="U484" s="50"/>
      <c r="V484" s="11"/>
      <c r="W484" s="11"/>
      <c r="X484" s="50" t="s">
        <v>1815</v>
      </c>
      <c r="Y484" s="26" t="s">
        <v>1816</v>
      </c>
      <c r="Z484" s="50"/>
      <c r="AA484" s="50"/>
      <c r="AB484" s="50"/>
      <c r="AC484" s="23" t="s">
        <v>54</v>
      </c>
      <c r="AD484" s="23"/>
      <c r="AE484" s="23"/>
      <c r="AF484" s="14" t="s">
        <v>139</v>
      </c>
      <c r="AG484" s="14" t="s">
        <v>133</v>
      </c>
      <c r="AH484" s="14" t="s">
        <v>140</v>
      </c>
      <c r="AI484" s="14" t="s">
        <v>141</v>
      </c>
      <c r="AJ484" s="23" t="s">
        <v>185</v>
      </c>
      <c r="AK484" s="23" t="s">
        <v>101</v>
      </c>
      <c r="AL484" s="50"/>
      <c r="AM484" s="50" t="s">
        <v>1815</v>
      </c>
      <c r="AN484" s="50" t="s">
        <v>54</v>
      </c>
      <c r="AO484" s="50"/>
      <c r="AP484" s="50"/>
      <c r="AQ484" s="50"/>
      <c r="AR484" s="50"/>
      <c r="AS484" s="50"/>
      <c r="AT484" s="50"/>
      <c r="AU484" s="50"/>
      <c r="AV484" s="50"/>
      <c r="AW484" s="50"/>
      <c r="AY484" s="50" t="str">
        <f t="shared" si="62"/>
        <v>1% CWD Alternate Assessment Participation [MATHEMATICS]: Students with Disabilities (IDEA) (CWD) taking the alternate assessment based on alternate achievement standards (ALTPARTALTACH) make up 1.43%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AZ484" s="50" t="str">
        <f t="shared" si="63"/>
        <v>TN has a waiver of the 1% cap requirement for 2017-18. The department is improving guidance and training for districts, conducting additional monitoring, and requiring districts that exceed the cap to submit public justification letters.</v>
      </c>
      <c r="BA484" s="49"/>
      <c r="BB484" s="50" t="s">
        <v>80</v>
      </c>
      <c r="BC484" s="49"/>
      <c r="BD484" s="49"/>
      <c r="BE484" s="49"/>
      <c r="BF484" s="49"/>
      <c r="BG484" s="50" t="s">
        <v>58</v>
      </c>
      <c r="BH484" s="50" t="str">
        <f t="shared" ref="BH484:BH486" si="67">IF(BG484="Yes",CONCATENATE(AM484,"
ED Note: State indicated that data were correct as reported."), AM484)</f>
        <v>1% CWD Alternate Assessment Participation [MATHEMATICS]: Students with Disabilities (IDEA) (CWD) taking the alternate assessment based on alternate achievement standards (ALTPARTALTACH) make up 1.43%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BI484" s="50" t="s">
        <v>1817</v>
      </c>
      <c r="BJ484" s="49"/>
      <c r="BK484" s="49"/>
      <c r="BL484" s="49"/>
      <c r="BM484" s="49"/>
      <c r="BN484" s="49"/>
      <c r="BO484" s="49"/>
      <c r="BP484" s="49"/>
    </row>
    <row r="485" spans="1:68" ht="195">
      <c r="A485" s="13" t="s">
        <v>1818</v>
      </c>
      <c r="B485" s="14" t="s">
        <v>45</v>
      </c>
      <c r="C485" s="14" t="s">
        <v>46</v>
      </c>
      <c r="D485" s="14" t="s">
        <v>47</v>
      </c>
      <c r="E485" s="14" t="s">
        <v>1793</v>
      </c>
      <c r="F485" s="14" t="s">
        <v>1794</v>
      </c>
      <c r="G485" s="17" t="s">
        <v>136</v>
      </c>
      <c r="H485" s="18">
        <v>188</v>
      </c>
      <c r="I485" s="14">
        <v>589</v>
      </c>
      <c r="J485" s="14" t="s">
        <v>73</v>
      </c>
      <c r="K485" s="14" t="s">
        <v>137</v>
      </c>
      <c r="L485" s="14" t="s">
        <v>53</v>
      </c>
      <c r="M485" s="14"/>
      <c r="N485" s="14" t="s">
        <v>54</v>
      </c>
      <c r="O485" s="14"/>
      <c r="P485" s="14" t="s">
        <v>55</v>
      </c>
      <c r="Q485" s="14" t="s">
        <v>56</v>
      </c>
      <c r="R485" s="14" t="s">
        <v>140</v>
      </c>
      <c r="S485" s="14" t="s">
        <v>58</v>
      </c>
      <c r="T485" s="50"/>
      <c r="U485" s="50"/>
      <c r="V485" s="11"/>
      <c r="W485" s="11"/>
      <c r="X485" s="50" t="s">
        <v>1820</v>
      </c>
      <c r="Y485" s="26" t="s">
        <v>1816</v>
      </c>
      <c r="Z485" s="50"/>
      <c r="AA485" s="50"/>
      <c r="AB485" s="50"/>
      <c r="AC485" s="23"/>
      <c r="AD485" s="23" t="s">
        <v>54</v>
      </c>
      <c r="AE485" s="23"/>
      <c r="AF485" s="14" t="s">
        <v>139</v>
      </c>
      <c r="AG485" s="14" t="s">
        <v>133</v>
      </c>
      <c r="AH485" s="14" t="s">
        <v>140</v>
      </c>
      <c r="AI485" s="14" t="s">
        <v>141</v>
      </c>
      <c r="AJ485" s="23" t="s">
        <v>185</v>
      </c>
      <c r="AK485" s="23" t="s">
        <v>101</v>
      </c>
      <c r="AL485" s="50"/>
      <c r="AM485" s="50" t="s">
        <v>1820</v>
      </c>
      <c r="AN485" s="50" t="s">
        <v>54</v>
      </c>
      <c r="AO485" s="50"/>
      <c r="AP485" s="50"/>
      <c r="AQ485" s="50"/>
      <c r="AR485" s="50"/>
      <c r="AS485" s="50"/>
      <c r="AT485" s="50"/>
      <c r="AU485" s="50"/>
      <c r="AV485" s="50"/>
      <c r="AW485" s="50"/>
      <c r="AY485" s="50" t="str">
        <f t="shared" si="62"/>
        <v xml:space="preserve">1% CWD Alternate Assessment Participation [READING/LANGUAGE ARTS]: Students with Disabilities (IDEA) (CWD) taking the alternate assessment based on alternate achievement standards (ALTPARTALTACH) make up 1.42%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85" s="50" t="str">
        <f t="shared" si="63"/>
        <v>TN has a waiver of the 1% cap requirement for 2017-18. The department is improving guidance and training for districts, conducting additional monitoring, and requiring districts that exceed the cap to submit public justification letters.</v>
      </c>
      <c r="BA485" s="49"/>
      <c r="BB485" s="50" t="s">
        <v>80</v>
      </c>
      <c r="BC485" s="49"/>
      <c r="BD485" s="49"/>
      <c r="BE485" s="49"/>
      <c r="BF485" s="49"/>
      <c r="BG485" s="50" t="s">
        <v>58</v>
      </c>
      <c r="BH485" s="50" t="str">
        <f t="shared" si="67"/>
        <v xml:space="preserve">1% CWD Alternate Assessment Participation [READING/LANGUAGE ARTS]: Students with Disabilities (IDEA) (CWD) taking the alternate assessment based on alternate achievement standards (ALTPARTALTACH) make up 1.42%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485" s="50" t="s">
        <v>1816</v>
      </c>
      <c r="BJ485" s="49"/>
      <c r="BK485" s="49"/>
      <c r="BL485" s="49"/>
      <c r="BM485" s="49"/>
      <c r="BN485" s="49"/>
      <c r="BO485" s="49"/>
      <c r="BP485" s="49"/>
    </row>
    <row r="486" spans="1:68" ht="195">
      <c r="A486" s="13" t="s">
        <v>1821</v>
      </c>
      <c r="B486" s="14" t="s">
        <v>45</v>
      </c>
      <c r="C486" s="14" t="s">
        <v>46</v>
      </c>
      <c r="D486" s="14" t="s">
        <v>47</v>
      </c>
      <c r="E486" s="14" t="s">
        <v>1793</v>
      </c>
      <c r="F486" s="14" t="s">
        <v>1794</v>
      </c>
      <c r="G486" s="17" t="s">
        <v>136</v>
      </c>
      <c r="H486" s="18">
        <v>189</v>
      </c>
      <c r="I486" s="14">
        <v>590</v>
      </c>
      <c r="J486" s="14" t="s">
        <v>73</v>
      </c>
      <c r="K486" s="14" t="s">
        <v>137</v>
      </c>
      <c r="L486" s="14" t="s">
        <v>53</v>
      </c>
      <c r="M486" s="14"/>
      <c r="N486" s="14"/>
      <c r="O486" s="14" t="s">
        <v>54</v>
      </c>
      <c r="P486" s="14" t="s">
        <v>55</v>
      </c>
      <c r="Q486" s="14" t="s">
        <v>56</v>
      </c>
      <c r="R486" s="14" t="s">
        <v>140</v>
      </c>
      <c r="S486" s="14" t="s">
        <v>58</v>
      </c>
      <c r="T486" s="50"/>
      <c r="U486" s="50"/>
      <c r="V486" s="11"/>
      <c r="W486" s="11"/>
      <c r="X486" s="50" t="s">
        <v>1823</v>
      </c>
      <c r="Y486" s="26" t="s">
        <v>1816</v>
      </c>
      <c r="Z486" s="50"/>
      <c r="AA486" s="50"/>
      <c r="AB486" s="50"/>
      <c r="AC486" s="23"/>
      <c r="AD486" s="23"/>
      <c r="AE486" s="23" t="s">
        <v>54</v>
      </c>
      <c r="AF486" s="14" t="s">
        <v>139</v>
      </c>
      <c r="AG486" s="14" t="s">
        <v>133</v>
      </c>
      <c r="AH486" s="14" t="s">
        <v>140</v>
      </c>
      <c r="AI486" s="14" t="s">
        <v>141</v>
      </c>
      <c r="AJ486" s="23" t="s">
        <v>185</v>
      </c>
      <c r="AK486" s="23" t="s">
        <v>101</v>
      </c>
      <c r="AL486" s="50"/>
      <c r="AM486" s="50" t="s">
        <v>1823</v>
      </c>
      <c r="AN486" s="50" t="s">
        <v>54</v>
      </c>
      <c r="AO486" s="50"/>
      <c r="AP486" s="50"/>
      <c r="AQ486" s="50"/>
      <c r="AR486" s="50"/>
      <c r="AS486" s="50"/>
      <c r="AT486" s="50"/>
      <c r="AU486" s="50"/>
      <c r="AV486" s="50"/>
      <c r="AW486" s="50"/>
      <c r="AY486" s="50" t="str">
        <f t="shared" si="62"/>
        <v>1% CWD Alternate Assessment Participation [SCIENCE]: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86" s="50" t="str">
        <f t="shared" si="63"/>
        <v>TN has a waiver of the 1% cap requirement for 2017-18. The department is improving guidance and training for districts, conducting additional monitoring, and requiring districts that exceed the cap to submit public justification letters.</v>
      </c>
      <c r="BA486" s="49"/>
      <c r="BB486" s="50" t="s">
        <v>80</v>
      </c>
      <c r="BC486" s="50" t="s">
        <v>2148</v>
      </c>
      <c r="BD486" s="49"/>
      <c r="BE486" s="49"/>
      <c r="BF486" s="49"/>
      <c r="BG486" s="50" t="s">
        <v>58</v>
      </c>
      <c r="BH486" s="50" t="str">
        <f t="shared" si="67"/>
        <v>1% CWD Alternate Assessment Participation [SCIENCE]: Students with Disabilities (IDEA) (CWD) taking the alternate assessment based on alternate achievement standards (ALTPARTALTACH) make up 1.75%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486" s="50" t="s">
        <v>1816</v>
      </c>
      <c r="BJ486" s="49"/>
      <c r="BK486" s="49"/>
      <c r="BL486" s="49"/>
      <c r="BM486" s="49"/>
      <c r="BN486" s="49"/>
      <c r="BO486" s="49"/>
      <c r="BP486" s="49"/>
    </row>
    <row r="487" spans="1:68" ht="105" hidden="1">
      <c r="A487" s="13" t="s">
        <v>1825</v>
      </c>
      <c r="B487" s="14" t="s">
        <v>45</v>
      </c>
      <c r="C487" s="14" t="s">
        <v>46</v>
      </c>
      <c r="D487" s="14" t="s">
        <v>47</v>
      </c>
      <c r="E487" s="14" t="s">
        <v>1826</v>
      </c>
      <c r="F487" s="14" t="s">
        <v>1827</v>
      </c>
      <c r="G487" s="13" t="s">
        <v>72</v>
      </c>
      <c r="H487" s="14">
        <v>179</v>
      </c>
      <c r="I487" s="14">
        <v>585</v>
      </c>
      <c r="J487" s="14" t="s">
        <v>73</v>
      </c>
      <c r="K487" s="14" t="s">
        <v>74</v>
      </c>
      <c r="L487" s="14" t="s">
        <v>891</v>
      </c>
      <c r="M487" s="14"/>
      <c r="N487" s="14"/>
      <c r="O487" s="14" t="s">
        <v>54</v>
      </c>
      <c r="P487" s="14" t="s">
        <v>53</v>
      </c>
      <c r="Q487" s="14" t="s">
        <v>1828</v>
      </c>
      <c r="R487" s="14" t="s">
        <v>57</v>
      </c>
      <c r="S487" s="14" t="s">
        <v>58</v>
      </c>
      <c r="T487" s="50"/>
      <c r="U487" s="50"/>
      <c r="V487" s="11"/>
      <c r="W487" s="11"/>
      <c r="X487" s="50" t="s">
        <v>1829</v>
      </c>
      <c r="Y487" s="26" t="s">
        <v>1830</v>
      </c>
      <c r="Z487" s="50"/>
      <c r="AA487" s="50"/>
      <c r="AB487" s="50"/>
      <c r="AC487" s="23"/>
      <c r="AD487" s="23"/>
      <c r="AE487" s="14"/>
      <c r="AF487" s="14"/>
      <c r="AG487" s="23"/>
      <c r="AH487" s="23"/>
      <c r="AI487" s="23"/>
      <c r="AJ487" s="23" t="s">
        <v>61</v>
      </c>
      <c r="AK487" s="23" t="s">
        <v>62</v>
      </c>
      <c r="AL487" s="14" t="s">
        <v>53</v>
      </c>
      <c r="AM487" s="50"/>
      <c r="AN487" s="50" t="s">
        <v>2145</v>
      </c>
      <c r="AO487" s="50"/>
      <c r="AP487" s="50"/>
      <c r="AQ487" s="50"/>
      <c r="AR487" s="50"/>
      <c r="AS487" s="50"/>
      <c r="AT487" s="50"/>
      <c r="AU487" s="50"/>
      <c r="AV487" s="50"/>
      <c r="AW487" s="50"/>
      <c r="AY487" s="50">
        <f t="shared" si="62"/>
        <v>0</v>
      </c>
      <c r="AZ487" s="50" t="str">
        <f t="shared" si="63"/>
        <v xml:space="preserve">Achievement data (FS179) was later resubmitted on 1/15/2019, which now matches the achievement metadata. </v>
      </c>
      <c r="BA487" s="49"/>
      <c r="BB487" s="50" t="s">
        <v>63</v>
      </c>
      <c r="BC487" s="50" t="s">
        <v>58</v>
      </c>
      <c r="BD487" s="50" t="s">
        <v>62</v>
      </c>
      <c r="BE487" s="50"/>
      <c r="BF487" s="49"/>
      <c r="BG487" s="49"/>
      <c r="BH487" s="49"/>
      <c r="BI487" s="49"/>
      <c r="BJ487" s="49"/>
      <c r="BK487" s="49"/>
      <c r="BL487" s="49"/>
      <c r="BM487" s="49"/>
      <c r="BN487" s="49"/>
      <c r="BO487" s="49"/>
      <c r="BP487" s="49"/>
    </row>
    <row r="488" spans="1:68" ht="47.25">
      <c r="A488" s="13" t="s">
        <v>1831</v>
      </c>
      <c r="B488" s="14" t="s">
        <v>45</v>
      </c>
      <c r="C488" s="14" t="s">
        <v>46</v>
      </c>
      <c r="D488" s="14" t="s">
        <v>47</v>
      </c>
      <c r="E488" s="14" t="s">
        <v>1826</v>
      </c>
      <c r="F488" s="14" t="s">
        <v>1827</v>
      </c>
      <c r="G488" s="13" t="s">
        <v>72</v>
      </c>
      <c r="H488" s="14">
        <v>179</v>
      </c>
      <c r="I488" s="14">
        <v>585</v>
      </c>
      <c r="J488" s="14" t="s">
        <v>73</v>
      </c>
      <c r="K488" s="14" t="s">
        <v>74</v>
      </c>
      <c r="L488" s="14" t="s">
        <v>75</v>
      </c>
      <c r="M488" s="14"/>
      <c r="N488" s="14"/>
      <c r="O488" s="14"/>
      <c r="P488" s="14"/>
      <c r="Q488" s="14"/>
      <c r="R488" s="14"/>
      <c r="S488" s="14"/>
      <c r="T488" s="49"/>
      <c r="U488" s="49"/>
      <c r="V488" s="49"/>
      <c r="W488" s="49"/>
      <c r="X488" s="49"/>
      <c r="Y488" s="26" t="s">
        <v>64</v>
      </c>
      <c r="Z488" s="49"/>
      <c r="AA488" s="49"/>
      <c r="AB488" s="49"/>
      <c r="AC488" s="14"/>
      <c r="AD488" s="14"/>
      <c r="AE488" s="14" t="s">
        <v>54</v>
      </c>
      <c r="AF488" s="14" t="s">
        <v>53</v>
      </c>
      <c r="AG488" s="14" t="s">
        <v>486</v>
      </c>
      <c r="AH488" s="14" t="s">
        <v>140</v>
      </c>
      <c r="AI488" s="14"/>
      <c r="AJ488" s="14" t="s">
        <v>61</v>
      </c>
      <c r="AK488" s="14" t="s">
        <v>78</v>
      </c>
      <c r="AL488" s="49"/>
      <c r="AM488" s="50" t="s">
        <v>1832</v>
      </c>
      <c r="AN488" s="50"/>
      <c r="AO488" s="50"/>
      <c r="AP488" s="50"/>
      <c r="AQ488" s="50"/>
      <c r="AR488" s="50"/>
      <c r="AS488" s="50"/>
      <c r="AT488" s="50"/>
      <c r="AU488" s="50"/>
      <c r="AV488" s="50"/>
      <c r="AW488" s="50"/>
      <c r="AY488" s="50" t="str">
        <f t="shared" si="62"/>
        <v>Missing Data (FS 179): Achievement data were not reported for ALTASSALTACH [PERF LEVEL 2] for GRADES 5, 8, HS. Zeroes were reported for these combinations.</v>
      </c>
      <c r="AZ488" s="50" t="str">
        <f t="shared" si="63"/>
        <v/>
      </c>
      <c r="BA488" s="49"/>
      <c r="BB488" s="50" t="s">
        <v>80</v>
      </c>
      <c r="BC488" s="50" t="s">
        <v>58</v>
      </c>
      <c r="BD488" s="50" t="s">
        <v>2146</v>
      </c>
      <c r="BE488" s="50" t="s">
        <v>82</v>
      </c>
      <c r="BF488" s="50" t="s">
        <v>82</v>
      </c>
      <c r="BG488" s="49"/>
      <c r="BH488" s="50" t="str">
        <f t="shared" ref="BH488:BH489" si="68">IF(BG488="Yes",CONCATENATE(AM488,"
ED Note: State indicated that data were correct as reported."), AM488)</f>
        <v>Missing Data (FS 179): Achievement data were not reported for ALTASSALTACH [PERF LEVEL 2] for GRADES 5, 8, HS. Zeroes were reported for these combinations.</v>
      </c>
      <c r="BI488" s="49"/>
      <c r="BJ488" s="49"/>
      <c r="BK488" s="49"/>
      <c r="BL488" s="49"/>
      <c r="BM488" s="49"/>
      <c r="BN488" s="49"/>
      <c r="BO488" s="49"/>
      <c r="BP488" s="49"/>
    </row>
    <row r="489" spans="1:68" ht="63">
      <c r="A489" s="13" t="s">
        <v>1833</v>
      </c>
      <c r="B489" s="14" t="s">
        <v>45</v>
      </c>
      <c r="C489" s="14" t="s">
        <v>46</v>
      </c>
      <c r="D489" s="14" t="s">
        <v>47</v>
      </c>
      <c r="E489" s="14" t="s">
        <v>1826</v>
      </c>
      <c r="F489" s="14" t="s">
        <v>1827</v>
      </c>
      <c r="G489" s="13" t="s">
        <v>72</v>
      </c>
      <c r="H489" s="14" t="s">
        <v>84</v>
      </c>
      <c r="I489" s="14" t="s">
        <v>85</v>
      </c>
      <c r="J489" s="14" t="s">
        <v>73</v>
      </c>
      <c r="K489" s="14" t="s">
        <v>74</v>
      </c>
      <c r="L489" s="14" t="s">
        <v>75</v>
      </c>
      <c r="M489" s="14"/>
      <c r="N489" s="14"/>
      <c r="O489" s="14"/>
      <c r="P489" s="14"/>
      <c r="Q489" s="14"/>
      <c r="R489" s="14"/>
      <c r="S489" s="14"/>
      <c r="T489" s="49"/>
      <c r="U489" s="49"/>
      <c r="V489" s="49"/>
      <c r="W489" s="49"/>
      <c r="X489" s="49"/>
      <c r="Y489" s="26" t="s">
        <v>64</v>
      </c>
      <c r="Z489" s="49"/>
      <c r="AA489" s="49"/>
      <c r="AB489" s="49"/>
      <c r="AC489" s="14" t="s">
        <v>54</v>
      </c>
      <c r="AD489" s="14" t="s">
        <v>54</v>
      </c>
      <c r="AE489" s="14"/>
      <c r="AF489" s="14" t="s">
        <v>53</v>
      </c>
      <c r="AG489" s="14" t="s">
        <v>1834</v>
      </c>
      <c r="AH489" s="14" t="s">
        <v>140</v>
      </c>
      <c r="AI489" s="14"/>
      <c r="AJ489" s="14" t="s">
        <v>61</v>
      </c>
      <c r="AK489" s="14" t="s">
        <v>78</v>
      </c>
      <c r="AL489" s="49"/>
      <c r="AM489" s="50" t="s">
        <v>1835</v>
      </c>
      <c r="AN489" s="50"/>
      <c r="AO489" s="50"/>
      <c r="AP489" s="49"/>
      <c r="AQ489" s="49"/>
      <c r="AR489" s="49"/>
      <c r="AS489" s="49"/>
      <c r="AT489" s="49"/>
      <c r="AU489" s="49"/>
      <c r="AV489" s="49"/>
      <c r="AW489" s="49"/>
      <c r="AY489" s="50" t="str">
        <f t="shared" si="62"/>
        <v>Missing Data (FS 175/178): Achievement data were not reported for ALTASSALTACH [PERF LEVEL 2] for GRADES 3, 4, 5, 6, 7, 8, HS. Zeroes were reported for these combinations.</v>
      </c>
      <c r="AZ489" s="50" t="str">
        <f t="shared" si="63"/>
        <v/>
      </c>
      <c r="BA489" s="49"/>
      <c r="BB489" s="50" t="s">
        <v>80</v>
      </c>
      <c r="BC489" s="50" t="s">
        <v>58</v>
      </c>
      <c r="BD489" s="50" t="s">
        <v>2146</v>
      </c>
      <c r="BE489" s="50" t="s">
        <v>82</v>
      </c>
      <c r="BF489" s="50" t="s">
        <v>82</v>
      </c>
      <c r="BG489" s="49"/>
      <c r="BH489" s="50" t="str">
        <f t="shared" si="68"/>
        <v>Missing Data (FS 175/178): Achievement data were not reported for ALTASSALTACH [PERF LEVEL 2] for GRADES 3, 4, 5, 6, 7, 8, HS. Zeroes were reported for these combinations.</v>
      </c>
      <c r="BI489" s="49"/>
      <c r="BJ489" s="49"/>
      <c r="BK489" s="49"/>
      <c r="BL489" s="49"/>
      <c r="BM489" s="49"/>
      <c r="BN489" s="49"/>
      <c r="BO489" s="49"/>
      <c r="BP489" s="49"/>
    </row>
    <row r="490" spans="1:68" ht="90" hidden="1">
      <c r="A490" s="13" t="s">
        <v>1836</v>
      </c>
      <c r="B490" s="14" t="s">
        <v>45</v>
      </c>
      <c r="C490" s="14" t="s">
        <v>46</v>
      </c>
      <c r="D490" s="14" t="s">
        <v>47</v>
      </c>
      <c r="E490" s="14" t="s">
        <v>1826</v>
      </c>
      <c r="F490" s="14" t="s">
        <v>1827</v>
      </c>
      <c r="G490" s="13" t="s">
        <v>88</v>
      </c>
      <c r="H490" s="16">
        <v>189</v>
      </c>
      <c r="I490" s="14">
        <v>590</v>
      </c>
      <c r="J490" s="14" t="s">
        <v>73</v>
      </c>
      <c r="K490" s="14" t="s">
        <v>74</v>
      </c>
      <c r="L490" s="14" t="s">
        <v>891</v>
      </c>
      <c r="M490" s="14"/>
      <c r="N490" s="14"/>
      <c r="O490" s="14" t="s">
        <v>54</v>
      </c>
      <c r="P490" s="14" t="s">
        <v>53</v>
      </c>
      <c r="Q490" s="14" t="s">
        <v>1828</v>
      </c>
      <c r="R490" s="14" t="s">
        <v>57</v>
      </c>
      <c r="S490" s="14" t="s">
        <v>58</v>
      </c>
      <c r="T490" s="50"/>
      <c r="U490" s="50"/>
      <c r="V490" s="11"/>
      <c r="W490" s="11"/>
      <c r="X490" s="50" t="s">
        <v>1837</v>
      </c>
      <c r="Y490" s="26" t="s">
        <v>1838</v>
      </c>
      <c r="Z490" s="50"/>
      <c r="AA490" s="50"/>
      <c r="AB490" s="50"/>
      <c r="AC490" s="23"/>
      <c r="AD490" s="23"/>
      <c r="AE490" s="14"/>
      <c r="AF490" s="14"/>
      <c r="AG490" s="23"/>
      <c r="AH490" s="23"/>
      <c r="AI490" s="23"/>
      <c r="AJ490" s="23" t="s">
        <v>61</v>
      </c>
      <c r="AK490" s="23" t="s">
        <v>62</v>
      </c>
      <c r="AL490" s="14" t="s">
        <v>53</v>
      </c>
      <c r="AM490" s="50"/>
      <c r="AN490" s="50" t="s">
        <v>2145</v>
      </c>
      <c r="AO490" s="50"/>
      <c r="AP490" s="50"/>
      <c r="AQ490" s="50"/>
      <c r="AR490" s="50"/>
      <c r="AS490" s="50"/>
      <c r="AT490" s="50"/>
      <c r="AU490" s="50"/>
      <c r="AV490" s="50"/>
      <c r="AW490" s="50"/>
      <c r="AY490" s="50">
        <f t="shared" si="62"/>
        <v>0</v>
      </c>
      <c r="AZ490" s="50" t="str">
        <f t="shared" si="63"/>
        <v>Participation data (FS189) was later resubmitted on 1/15/2019, which now matches the participation metadata.</v>
      </c>
      <c r="BA490" s="49"/>
      <c r="BB490" s="50" t="s">
        <v>63</v>
      </c>
      <c r="BC490" s="50" t="s">
        <v>58</v>
      </c>
      <c r="BD490" s="50" t="s">
        <v>62</v>
      </c>
      <c r="BE490" s="50"/>
      <c r="BF490" s="49"/>
      <c r="BG490" s="49"/>
      <c r="BH490" s="49"/>
      <c r="BI490" s="49"/>
      <c r="BJ490" s="49"/>
      <c r="BK490" s="49"/>
      <c r="BL490" s="49"/>
      <c r="BM490" s="49"/>
      <c r="BN490" s="49"/>
      <c r="BO490" s="49"/>
      <c r="BP490" s="49"/>
    </row>
    <row r="491" spans="1:68" ht="345">
      <c r="A491" s="13" t="s">
        <v>1839</v>
      </c>
      <c r="B491" s="14" t="s">
        <v>45</v>
      </c>
      <c r="C491" s="14" t="s">
        <v>46</v>
      </c>
      <c r="D491" s="14" t="s">
        <v>47</v>
      </c>
      <c r="E491" s="14" t="s">
        <v>1826</v>
      </c>
      <c r="F491" s="14" t="s">
        <v>1827</v>
      </c>
      <c r="G491" s="13" t="s">
        <v>95</v>
      </c>
      <c r="H491" s="14" t="s">
        <v>84</v>
      </c>
      <c r="I491" s="14" t="s">
        <v>85</v>
      </c>
      <c r="J491" s="14" t="s">
        <v>73</v>
      </c>
      <c r="K491" s="14" t="s">
        <v>98</v>
      </c>
      <c r="L491" s="14" t="s">
        <v>53</v>
      </c>
      <c r="M491" s="14" t="s">
        <v>54</v>
      </c>
      <c r="N491" s="14" t="s">
        <v>54</v>
      </c>
      <c r="O491" s="14"/>
      <c r="P491" s="14" t="s">
        <v>55</v>
      </c>
      <c r="Q491" s="14" t="s">
        <v>541</v>
      </c>
      <c r="R491" s="14" t="s">
        <v>140</v>
      </c>
      <c r="S491" s="14" t="s">
        <v>58</v>
      </c>
      <c r="T491" s="7"/>
      <c r="U491" s="50"/>
      <c r="V491" s="11"/>
      <c r="W491" s="11"/>
      <c r="X491" s="7" t="s">
        <v>1840</v>
      </c>
      <c r="Y491" s="26" t="s">
        <v>1841</v>
      </c>
      <c r="Z491" s="50"/>
      <c r="AA491" s="50"/>
      <c r="AB491" s="50"/>
      <c r="AC491" s="14" t="s">
        <v>54</v>
      </c>
      <c r="AD491" s="14" t="s">
        <v>54</v>
      </c>
      <c r="AE491" s="14"/>
      <c r="AF491" s="14" t="s">
        <v>55</v>
      </c>
      <c r="AG491" s="14" t="s">
        <v>541</v>
      </c>
      <c r="AH491" s="14" t="s">
        <v>140</v>
      </c>
      <c r="AI491" s="23"/>
      <c r="AJ491" s="23" t="s">
        <v>185</v>
      </c>
      <c r="AK491" s="23" t="s">
        <v>101</v>
      </c>
      <c r="AL491" s="50"/>
      <c r="AM491" s="7" t="s">
        <v>1840</v>
      </c>
      <c r="AN491" s="7"/>
      <c r="AO491" s="50"/>
      <c r="AP491" s="49"/>
      <c r="AQ491" s="49"/>
      <c r="AR491" s="49"/>
      <c r="AS491" s="49"/>
      <c r="AT491" s="49"/>
      <c r="AU491" s="49"/>
      <c r="AV491" s="49"/>
      <c r="AW491" s="49"/>
      <c r="AY491" s="50" t="str">
        <f t="shared" si="62"/>
        <v>Missing Data (FS 175/178): Achievement data were not reported for ALTASSALTACH [PERF LEVEL 2] for all grades at the SEA, LEA, and School levels. Please submit data.</v>
      </c>
      <c r="AZ491" s="50" t="str">
        <f t="shared" si="63"/>
        <v xml:space="preserve">To align EDFacts reports with the State Accountability system under ESSA, for SY 2017-18, Texas reported four performance levels: PERF LEVEL 1 (L1): Does Not Meet Grade Level, PERF LEVEL 2 (L2): Approaches Grade Level, PERF LEVEL 3 (L3): Meets Grade Level &amp; PERF LEVEL 4 (L4): Masters Grade Level, with the L3 (Meets GL) as the At or Above Proficiency level. While regular assessments with or without accommodation have all the four performance levels, Alternate assessments aligned with alternate standards only have three performance levels, in which Level II Satisfactory of above is counted towards meeting both Approaches GL and Meets GL in the state accountability. Since counts in the EDFacts’ four performance levels are mutual exclusive, students taking STAAR Alternate 2 with Level II Satisfactory performance were counted as PERF LEVEL 3, thus leaving the PERF LEVEL 2 not populated. The data is confirmed accurate. </v>
      </c>
      <c r="BA491" s="49"/>
      <c r="BB491" s="50" t="s">
        <v>80</v>
      </c>
      <c r="BC491" s="49"/>
      <c r="BD491" s="49"/>
      <c r="BE491" s="49"/>
      <c r="BF491" s="49"/>
      <c r="BG491" s="50" t="s">
        <v>69</v>
      </c>
      <c r="BH491" s="50" t="str">
        <f t="shared" ref="BH491:BH493" si="69">IF(BG491="Yes",CONCATENATE(AM491,"
ED Note: State indicated that data were correct as reported."), AM491)</f>
        <v>Missing Data (FS 175/178): Achievement data were not reported for ALTASSALTACH [PERF LEVEL 2] for all grades at the SEA, LEA, and School levels. Please submit data.
ED Note: State indicated that data were correct as reported.</v>
      </c>
      <c r="BI491" s="50" t="s">
        <v>1841</v>
      </c>
      <c r="BJ491" s="49"/>
      <c r="BK491" s="49"/>
      <c r="BL491" s="49"/>
      <c r="BM491" s="49"/>
      <c r="BN491" s="49"/>
      <c r="BO491" s="49"/>
      <c r="BP491" s="49"/>
    </row>
    <row r="492" spans="1:68" ht="409.5">
      <c r="A492" s="13" t="s">
        <v>1842</v>
      </c>
      <c r="B492" s="14" t="s">
        <v>45</v>
      </c>
      <c r="C492" s="14" t="s">
        <v>46</v>
      </c>
      <c r="D492" s="14" t="s">
        <v>47</v>
      </c>
      <c r="E492" s="14" t="s">
        <v>1826</v>
      </c>
      <c r="F492" s="14" t="s">
        <v>1827</v>
      </c>
      <c r="G492" s="13" t="s">
        <v>104</v>
      </c>
      <c r="H492" s="14" t="s">
        <v>157</v>
      </c>
      <c r="I492" s="14" t="s">
        <v>158</v>
      </c>
      <c r="J492" s="14" t="s">
        <v>73</v>
      </c>
      <c r="K492" s="14" t="s">
        <v>107</v>
      </c>
      <c r="L492" s="14" t="s">
        <v>53</v>
      </c>
      <c r="M492" s="14" t="s">
        <v>54</v>
      </c>
      <c r="N492" s="14" t="s">
        <v>54</v>
      </c>
      <c r="O492" s="14" t="s">
        <v>54</v>
      </c>
      <c r="P492" s="14" t="s">
        <v>108</v>
      </c>
      <c r="Q492" s="14" t="s">
        <v>108</v>
      </c>
      <c r="R492" s="14" t="s">
        <v>108</v>
      </c>
      <c r="S492" s="14" t="s">
        <v>108</v>
      </c>
      <c r="T492" s="50"/>
      <c r="U492" s="50"/>
      <c r="V492" s="11"/>
      <c r="W492" s="11"/>
      <c r="X492" s="50" t="s">
        <v>109</v>
      </c>
      <c r="Y492" s="26" t="s">
        <v>1843</v>
      </c>
      <c r="Z492" s="50"/>
      <c r="AA492" s="50"/>
      <c r="AB492" s="50"/>
      <c r="AC492" s="23" t="s">
        <v>54</v>
      </c>
      <c r="AD492" s="23" t="s">
        <v>54</v>
      </c>
      <c r="AE492" s="23" t="s">
        <v>54</v>
      </c>
      <c r="AF492" s="14" t="s">
        <v>108</v>
      </c>
      <c r="AG492" s="14" t="s">
        <v>108</v>
      </c>
      <c r="AH492" s="14" t="s">
        <v>108</v>
      </c>
      <c r="AI492" s="14" t="s">
        <v>108</v>
      </c>
      <c r="AJ492" s="23" t="s">
        <v>61</v>
      </c>
      <c r="AK492" s="23" t="s">
        <v>101</v>
      </c>
      <c r="AL492" s="50"/>
      <c r="AM492" s="50" t="s">
        <v>111</v>
      </c>
      <c r="AN492" s="50" t="s">
        <v>54</v>
      </c>
      <c r="AO492" s="50"/>
      <c r="AP492" s="50"/>
      <c r="AQ492" s="50"/>
      <c r="AR492" s="50"/>
      <c r="AS492" s="50"/>
      <c r="AT492" s="50"/>
      <c r="AU492" s="50"/>
      <c r="AV492" s="50"/>
      <c r="AW492" s="50"/>
      <c r="AY492" s="50" t="str">
        <f t="shared" si="62"/>
        <v>A year to year change of more than 200 (count difference) and 10% was identified for at least one subgroup, assessment type, or grade. Please review the CDQR Year to Year tab. Please resubmit SY 2017-18 data or submit a data note to explain why these data are accurate.</v>
      </c>
      <c r="AZ492" s="50" t="str">
        <f t="shared" si="63"/>
        <v>A detailed year to year data analysis reveals that the number of students who took a REGASSWACC assessment and received a valid score for subject Reading/LA in SY 2017-18 has gone down generally by 3 - 11 percent for various grades, but by ~10% for grades 5 &amp; 6. The reason could be: in SY 2016-17, Texas converted STAAR L and STAAR A, which was designed for students with need of accommodations, to online versions, which offered better and easier access to accommodations to students in need. Because of that, we saw a surge of number of students taking a REGASSWACC assessment. As we came to the 2nd year of such change in SY 2017-18, the number of students taking REGASSWACC has gone down by some percentage if compared with 2016-17, but are still higher than 2015-16. Overall, number of students of all grades assessed with REGASSWACC for subject Reading/LA went up by 20% from 2015-16 to 2016-17, but down by 5% from 2016-17 to 2017-18, however, still up by 14% if 2017-18 is compared directly with 201-17. 
Another noticeable change by the detailed year to year data analysis is seen in number of students who take ALTPARTALTACH assessments for all subjects. Texas has observed the number of students taking ALTPARTALTACH has continuously increased for all subjects from year to year since 2015 when the ALTASSMODACH was removed. With the 1% cap in mind, Texas Education Agency is providing guidance and training to LEAs to reduce the number of students taking ALTPARTALTACH in coming years.
The data is confirmed accurate.</v>
      </c>
      <c r="BA492" s="49"/>
      <c r="BB492" s="50" t="s">
        <v>80</v>
      </c>
      <c r="BC492" s="49"/>
      <c r="BD492" s="49"/>
      <c r="BE492" s="50" t="s">
        <v>112</v>
      </c>
      <c r="BF492" s="49"/>
      <c r="BG492" s="50" t="s">
        <v>58</v>
      </c>
      <c r="BH492" s="50" t="str">
        <f t="shared" si="69"/>
        <v>A year to year change of more than 200 (count difference) and 10% was identified for at least one subgroup, assessment type, or grade. Please review the CDQR Year to Year tab. Please resubmit SY 2017-18 data or submit a data note to explain why these data are accurate.</v>
      </c>
      <c r="BI492" s="50" t="s">
        <v>2193</v>
      </c>
      <c r="BJ492" s="49"/>
      <c r="BK492" s="49"/>
      <c r="BL492" s="49"/>
      <c r="BM492" s="49"/>
      <c r="BN492" s="49"/>
      <c r="BO492" s="49"/>
      <c r="BP492" s="49"/>
    </row>
    <row r="493" spans="1:68" ht="195">
      <c r="A493" s="13" t="s">
        <v>1845</v>
      </c>
      <c r="B493" s="14" t="s">
        <v>45</v>
      </c>
      <c r="C493" s="14" t="s">
        <v>46</v>
      </c>
      <c r="D493" s="14" t="s">
        <v>47</v>
      </c>
      <c r="E493" s="14" t="s">
        <v>1826</v>
      </c>
      <c r="F493" s="14" t="s">
        <v>1827</v>
      </c>
      <c r="G493" s="13" t="s">
        <v>118</v>
      </c>
      <c r="H493" s="14" t="s">
        <v>96</v>
      </c>
      <c r="I493" s="14" t="s">
        <v>97</v>
      </c>
      <c r="J493" s="14" t="s">
        <v>73</v>
      </c>
      <c r="K493" s="14" t="s">
        <v>121</v>
      </c>
      <c r="L493" s="14" t="s">
        <v>53</v>
      </c>
      <c r="M493" s="14" t="s">
        <v>54</v>
      </c>
      <c r="N493" s="14" t="s">
        <v>54</v>
      </c>
      <c r="O493" s="14" t="s">
        <v>54</v>
      </c>
      <c r="P493" s="14" t="s">
        <v>108</v>
      </c>
      <c r="Q493" s="14" t="s">
        <v>108</v>
      </c>
      <c r="R493" s="14" t="s">
        <v>108</v>
      </c>
      <c r="S493" s="14" t="s">
        <v>108</v>
      </c>
      <c r="T493" s="50"/>
      <c r="U493" s="50"/>
      <c r="V493" s="11"/>
      <c r="W493" s="11"/>
      <c r="X493" s="50" t="s">
        <v>122</v>
      </c>
      <c r="Y493" s="26" t="s">
        <v>1846</v>
      </c>
      <c r="Z493" s="50"/>
      <c r="AA493" s="50"/>
      <c r="AB493" s="50"/>
      <c r="AC493" s="23" t="s">
        <v>54</v>
      </c>
      <c r="AD493" s="23" t="s">
        <v>54</v>
      </c>
      <c r="AE493" s="23" t="s">
        <v>54</v>
      </c>
      <c r="AF493" s="14" t="s">
        <v>108</v>
      </c>
      <c r="AG493" s="14" t="s">
        <v>108</v>
      </c>
      <c r="AH493" s="14" t="s">
        <v>108</v>
      </c>
      <c r="AI493" s="14" t="s">
        <v>108</v>
      </c>
      <c r="AJ493" s="23" t="s">
        <v>61</v>
      </c>
      <c r="AK493" s="23" t="s">
        <v>101</v>
      </c>
      <c r="AL493" s="50"/>
      <c r="AM493" s="50" t="s">
        <v>124</v>
      </c>
      <c r="AN493" s="50" t="s">
        <v>54</v>
      </c>
      <c r="AO493" s="50"/>
      <c r="AP493" s="49"/>
      <c r="AQ493" s="49"/>
      <c r="AR493" s="49"/>
      <c r="AS493" s="49"/>
      <c r="AT493" s="49"/>
      <c r="AU493" s="49"/>
      <c r="AV493" s="49"/>
      <c r="AW493" s="49"/>
      <c r="AY493" s="50" t="str">
        <f t="shared" si="62"/>
        <v>A year to year proficiency rate change of more than 15% was identified for at least one subgroup, assessment type, or grade. Please review the CDQR Year to Year tab. Please resubmit SY 2017-18 data or submit a data note to explain why these data are accurate.</v>
      </c>
      <c r="AZ493" s="50" t="str">
        <f t="shared" si="63"/>
        <v>Prior to the school year 2017-18, Texas reported Approaches Grade Level as the At or Above Proficiency Level in the EDFacts reports. From 2017-18, to align with the 2017-18 state accountability system under ESSA, Texas reported Meets Grade Level, which is one level higher than the Approaches GL, as the At or Above Proficiency Level. This reporting change regarding proficient level has resulted in fewer students at or above proficient level in 2017-18 compared to prior years. This change was reflected in the Texas EMAPS Assessment Metadata</v>
      </c>
      <c r="BA493" s="49"/>
      <c r="BB493" s="50" t="s">
        <v>80</v>
      </c>
      <c r="BC493" s="49"/>
      <c r="BD493" s="49"/>
      <c r="BE493" s="50" t="s">
        <v>112</v>
      </c>
      <c r="BF493" s="49"/>
      <c r="BG493" s="50" t="s">
        <v>58</v>
      </c>
      <c r="BH493" s="50" t="str">
        <f t="shared" si="69"/>
        <v>A year to year proficiency rate change of more than 15% was identified for at least one subgroup, assessment type, or grade. Please review the CDQR Year to Year tab. Please resubmit SY 2017-18 data or submit a data note to explain why these data are accurate.</v>
      </c>
      <c r="BI493" s="50" t="s">
        <v>1846</v>
      </c>
      <c r="BJ493" s="49"/>
      <c r="BK493" s="49"/>
      <c r="BL493" s="49"/>
      <c r="BM493" s="49"/>
      <c r="BN493" s="49"/>
      <c r="BO493" s="49"/>
      <c r="BP493" s="49"/>
    </row>
    <row r="494" spans="1:68" ht="210" hidden="1">
      <c r="A494" s="13" t="s">
        <v>1848</v>
      </c>
      <c r="B494" s="14" t="s">
        <v>45</v>
      </c>
      <c r="C494" s="14" t="s">
        <v>46</v>
      </c>
      <c r="D494" s="14" t="s">
        <v>47</v>
      </c>
      <c r="E494" s="14" t="s">
        <v>1826</v>
      </c>
      <c r="F494" s="14" t="s">
        <v>1827</v>
      </c>
      <c r="G494" s="14" t="s">
        <v>172</v>
      </c>
      <c r="H494" s="14" t="s">
        <v>91</v>
      </c>
      <c r="I494" s="14" t="s">
        <v>92</v>
      </c>
      <c r="J494" s="14" t="s">
        <v>73</v>
      </c>
      <c r="K494" s="14" t="s">
        <v>173</v>
      </c>
      <c r="L494" s="14" t="s">
        <v>53</v>
      </c>
      <c r="M494" s="14" t="s">
        <v>54</v>
      </c>
      <c r="N494" s="14" t="s">
        <v>54</v>
      </c>
      <c r="O494" s="14"/>
      <c r="P494" s="14" t="s">
        <v>139</v>
      </c>
      <c r="Q494" s="14" t="s">
        <v>174</v>
      </c>
      <c r="R494" s="14" t="s">
        <v>133</v>
      </c>
      <c r="S494" s="14" t="s">
        <v>58</v>
      </c>
      <c r="T494" s="50"/>
      <c r="U494" s="50"/>
      <c r="V494" s="11"/>
      <c r="W494" s="11"/>
      <c r="X494" s="50" t="s">
        <v>1849</v>
      </c>
      <c r="Y494" s="26" t="s">
        <v>1850</v>
      </c>
      <c r="Z494" s="50"/>
      <c r="AA494" s="50"/>
      <c r="AB494" s="50"/>
      <c r="AC494" s="23"/>
      <c r="AD494" s="23"/>
      <c r="AE494" s="23"/>
      <c r="AF494" s="23"/>
      <c r="AG494" s="23"/>
      <c r="AH494" s="23"/>
      <c r="AI494" s="23"/>
      <c r="AJ494" s="23" t="s">
        <v>61</v>
      </c>
      <c r="AK494" s="23" t="s">
        <v>62</v>
      </c>
      <c r="AL494" s="14" t="s">
        <v>53</v>
      </c>
      <c r="AM494" s="50"/>
      <c r="AN494" s="50" t="s">
        <v>2145</v>
      </c>
      <c r="AO494" s="50"/>
      <c r="AP494" s="50"/>
      <c r="AQ494" s="50"/>
      <c r="AR494" s="50"/>
      <c r="AS494" s="50"/>
      <c r="AT494" s="50"/>
      <c r="AU494" s="50"/>
      <c r="AV494" s="50"/>
      <c r="AW494" s="50"/>
      <c r="AY494" s="50">
        <f t="shared" si="62"/>
        <v>0</v>
      </c>
      <c r="AZ494" s="50" t="str">
        <f t="shared" si="63"/>
        <v>The difference is verified and confirmed for CWD of grades 3-8 between MTH and RLA for SY 2017-18. The reason for this variance is that: during the 2018 Spring assessment administration season, Texas experienced two online testing glitches, one in April, the other in May. The may event primarily impacted students with disabilities (CWD) taking the grades 3-8 reading test. Per Commissioner’s decision, the results of the STAAR tests directly affected by the online testing issues were excluded from the state accountability reporting. The data submitted by TX has been confirmed accurate</v>
      </c>
      <c r="BA494" s="49"/>
      <c r="BB494" s="50" t="s">
        <v>63</v>
      </c>
      <c r="BC494" s="50" t="s">
        <v>58</v>
      </c>
      <c r="BD494" s="50" t="s">
        <v>62</v>
      </c>
      <c r="BE494" s="50"/>
      <c r="BF494" s="49"/>
      <c r="BG494" s="50" t="s">
        <v>69</v>
      </c>
      <c r="BH494" s="49"/>
      <c r="BI494" s="49"/>
      <c r="BJ494" s="49"/>
      <c r="BK494" s="49"/>
      <c r="BL494" s="49"/>
      <c r="BM494" s="49"/>
      <c r="BN494" s="49"/>
      <c r="BO494" s="49"/>
      <c r="BP494" s="49"/>
    </row>
    <row r="495" spans="1:68" ht="390" hidden="1">
      <c r="A495" s="13" t="s">
        <v>1851</v>
      </c>
      <c r="B495" s="14" t="s">
        <v>45</v>
      </c>
      <c r="C495" s="14" t="s">
        <v>46</v>
      </c>
      <c r="D495" s="14" t="s">
        <v>47</v>
      </c>
      <c r="E495" s="14" t="s">
        <v>1826</v>
      </c>
      <c r="F495" s="14" t="s">
        <v>1827</v>
      </c>
      <c r="G495" s="14" t="s">
        <v>172</v>
      </c>
      <c r="H495" s="14" t="s">
        <v>91</v>
      </c>
      <c r="I495" s="14" t="s">
        <v>92</v>
      </c>
      <c r="J495" s="14" t="s">
        <v>73</v>
      </c>
      <c r="K495" s="14" t="s">
        <v>173</v>
      </c>
      <c r="L495" s="14" t="s">
        <v>53</v>
      </c>
      <c r="M495" s="14" t="s">
        <v>54</v>
      </c>
      <c r="N495" s="14" t="s">
        <v>54</v>
      </c>
      <c r="O495" s="14"/>
      <c r="P495" s="14" t="s">
        <v>55</v>
      </c>
      <c r="Q495" s="14" t="s">
        <v>76</v>
      </c>
      <c r="R495" s="14" t="s">
        <v>133</v>
      </c>
      <c r="S495" s="14" t="s">
        <v>58</v>
      </c>
      <c r="T495" s="50"/>
      <c r="U495" s="50"/>
      <c r="V495" s="11"/>
      <c r="W495" s="11"/>
      <c r="X495" s="50" t="s">
        <v>1852</v>
      </c>
      <c r="Y495" s="26" t="s">
        <v>1853</v>
      </c>
      <c r="Z495" s="50"/>
      <c r="AA495" s="50"/>
      <c r="AB495" s="50"/>
      <c r="AC495" s="23"/>
      <c r="AD495" s="23"/>
      <c r="AE495" s="23"/>
      <c r="AF495" s="23"/>
      <c r="AG495" s="23"/>
      <c r="AH495" s="23"/>
      <c r="AI495" s="23"/>
      <c r="AJ495" s="23" t="s">
        <v>61</v>
      </c>
      <c r="AK495" s="23" t="s">
        <v>62</v>
      </c>
      <c r="AL495" s="14" t="s">
        <v>53</v>
      </c>
      <c r="AM495" s="50"/>
      <c r="AN495" s="50" t="s">
        <v>2145</v>
      </c>
      <c r="AO495" s="50"/>
      <c r="AP495" s="49"/>
      <c r="AQ495" s="49"/>
      <c r="AR495" s="49"/>
      <c r="AS495" s="49"/>
      <c r="AT495" s="49"/>
      <c r="AU495" s="49"/>
      <c r="AV495" s="49"/>
      <c r="AW495" s="49"/>
      <c r="AY495" s="50">
        <f t="shared" si="62"/>
        <v>0</v>
      </c>
      <c r="AZ495" s="50" t="str">
        <f t="shared" si="63"/>
        <v>The reason the count of students assessed in Mathematics in High School doesn’t align with the count of students assessed in Reading/LA is that Algebra I, the High School course for Mathematics, is often taken by many students while in middle school. Although most of those middle school Algebra I takers take one or two advanced Mathematics courses in high school, House Bill 5 (HB 5), passed by the Texas Legislature in 2013, prohibited these test results being used in the state accountability. And results of those math tests were thus not reported. To improve the situation, the 85th (2017) Texas Legislature introduced changes to the accountability system that will allow high schools to factor Advanced Placement (AP), International Baccalaureate (IB), SAT and ACT tests into their accountability ratings (reference: ESSA – Texas State Plan A.2.iii, on page 7). And the Texas Education Agency (TEA) is requesting the 86th (2019) Texas legislature to appropriate funds beginning in the 2019-20 school year for high school students who completed state testing requirements prior to high school to take once either the ACT or the SAT to fulfill the federal testing requirements.</v>
      </c>
      <c r="BA495" s="49"/>
      <c r="BB495" s="50" t="s">
        <v>63</v>
      </c>
      <c r="BC495" s="50" t="s">
        <v>58</v>
      </c>
      <c r="BD495" s="50" t="s">
        <v>62</v>
      </c>
      <c r="BE495" s="50"/>
      <c r="BF495" s="49"/>
      <c r="BG495" s="49"/>
      <c r="BH495" s="49"/>
      <c r="BI495" s="49"/>
      <c r="BJ495" s="49"/>
      <c r="BK495" s="49"/>
      <c r="BL495" s="49"/>
      <c r="BM495" s="49"/>
      <c r="BN495" s="49"/>
      <c r="BO495" s="49"/>
      <c r="BP495" s="49"/>
    </row>
    <row r="496" spans="1:68" ht="180">
      <c r="A496" s="13" t="s">
        <v>1854</v>
      </c>
      <c r="B496" s="14" t="s">
        <v>45</v>
      </c>
      <c r="C496" s="14" t="s">
        <v>46</v>
      </c>
      <c r="D496" s="14" t="s">
        <v>47</v>
      </c>
      <c r="E496" s="14" t="s">
        <v>1826</v>
      </c>
      <c r="F496" s="14" t="s">
        <v>1827</v>
      </c>
      <c r="G496" s="17" t="s">
        <v>136</v>
      </c>
      <c r="H496" s="18">
        <v>185</v>
      </c>
      <c r="I496" s="14">
        <v>588</v>
      </c>
      <c r="J496" s="14" t="s">
        <v>73</v>
      </c>
      <c r="K496" s="14" t="s">
        <v>137</v>
      </c>
      <c r="L496" s="14" t="s">
        <v>53</v>
      </c>
      <c r="M496" s="14" t="s">
        <v>54</v>
      </c>
      <c r="N496" s="14"/>
      <c r="O496" s="14"/>
      <c r="P496" s="14" t="s">
        <v>55</v>
      </c>
      <c r="Q496" s="14" t="s">
        <v>56</v>
      </c>
      <c r="R496" s="14" t="s">
        <v>140</v>
      </c>
      <c r="S496" s="14" t="s">
        <v>58</v>
      </c>
      <c r="T496" s="50"/>
      <c r="U496" s="50"/>
      <c r="V496" s="11"/>
      <c r="W496" s="11"/>
      <c r="X496" s="50" t="s">
        <v>1856</v>
      </c>
      <c r="Y496" s="26" t="s">
        <v>1857</v>
      </c>
      <c r="Z496" s="50"/>
      <c r="AA496" s="50"/>
      <c r="AB496" s="50"/>
      <c r="AC496" s="23" t="s">
        <v>54</v>
      </c>
      <c r="AD496" s="23"/>
      <c r="AE496" s="23"/>
      <c r="AF496" s="14" t="s">
        <v>139</v>
      </c>
      <c r="AG496" s="14" t="s">
        <v>133</v>
      </c>
      <c r="AH496" s="14" t="s">
        <v>140</v>
      </c>
      <c r="AI496" s="14" t="s">
        <v>141</v>
      </c>
      <c r="AJ496" s="23" t="s">
        <v>185</v>
      </c>
      <c r="AK496" s="23" t="s">
        <v>101</v>
      </c>
      <c r="AL496" s="50"/>
      <c r="AM496" s="50" t="s">
        <v>1856</v>
      </c>
      <c r="AN496" s="50" t="s">
        <v>54</v>
      </c>
      <c r="AO496" s="50"/>
      <c r="AP496" s="50"/>
      <c r="AQ496" s="50"/>
      <c r="AR496" s="50"/>
      <c r="AS496" s="50"/>
      <c r="AT496" s="50"/>
      <c r="AU496" s="50"/>
      <c r="AV496" s="50"/>
      <c r="AW496" s="50"/>
      <c r="AY496" s="50" t="str">
        <f t="shared" si="62"/>
        <v>1% CWD Alternate Assessment Participation [MATHEMATICS]: Students with Disabilities (IDEA) (CWD) taking the alternate assessment based on alternate achievement standards (ALTPARTALTACH) make up 1.40%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AZ496" s="50" t="str">
        <f t="shared" si="63"/>
        <v>Texas has observed that the percentage of students who taking ALTPARTALTACH exceeded the 1.0 percent cap in mathematics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v>
      </c>
      <c r="BA496" s="49"/>
      <c r="BB496" s="50" t="s">
        <v>80</v>
      </c>
      <c r="BC496" s="49"/>
      <c r="BD496" s="49"/>
      <c r="BE496" s="49"/>
      <c r="BF496" s="49"/>
      <c r="BG496" s="50" t="s">
        <v>58</v>
      </c>
      <c r="BH496" s="50" t="str">
        <f t="shared" ref="BH496:BH499" si="70">IF(BG496="Yes",CONCATENATE(AM496,"
ED Note: State indicated that data were correct as reported."), AM496)</f>
        <v>1% CWD Alternate Assessment Participation [MATHEMATICS]: Students with Disabilities (IDEA) (CWD) taking the alternate assessment based on alternate achievement standards (ALTPARTALTACH) make up 1.40%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BI496" s="50" t="s">
        <v>1857</v>
      </c>
      <c r="BJ496" s="49"/>
      <c r="BK496" s="49"/>
      <c r="BL496" s="49"/>
      <c r="BM496" s="49"/>
      <c r="BN496" s="49"/>
      <c r="BO496" s="49"/>
      <c r="BP496" s="49"/>
    </row>
    <row r="497" spans="1:68" ht="195">
      <c r="A497" s="13" t="s">
        <v>1858</v>
      </c>
      <c r="B497" s="14" t="s">
        <v>45</v>
      </c>
      <c r="C497" s="14" t="s">
        <v>46</v>
      </c>
      <c r="D497" s="14" t="s">
        <v>47</v>
      </c>
      <c r="E497" s="14" t="s">
        <v>1826</v>
      </c>
      <c r="F497" s="14" t="s">
        <v>1827</v>
      </c>
      <c r="G497" s="17" t="s">
        <v>136</v>
      </c>
      <c r="H497" s="18">
        <v>188</v>
      </c>
      <c r="I497" s="14">
        <v>589</v>
      </c>
      <c r="J497" s="14" t="s">
        <v>73</v>
      </c>
      <c r="K497" s="14" t="s">
        <v>137</v>
      </c>
      <c r="L497" s="14" t="s">
        <v>53</v>
      </c>
      <c r="M497" s="14"/>
      <c r="N497" s="14" t="s">
        <v>54</v>
      </c>
      <c r="O497" s="14"/>
      <c r="P497" s="14" t="s">
        <v>55</v>
      </c>
      <c r="Q497" s="14" t="s">
        <v>56</v>
      </c>
      <c r="R497" s="14" t="s">
        <v>140</v>
      </c>
      <c r="S497" s="14" t="s">
        <v>58</v>
      </c>
      <c r="T497" s="50"/>
      <c r="U497" s="50"/>
      <c r="V497" s="11"/>
      <c r="W497" s="11"/>
      <c r="X497" s="50" t="s">
        <v>1860</v>
      </c>
      <c r="Y497" s="26" t="s">
        <v>1861</v>
      </c>
      <c r="Z497" s="50"/>
      <c r="AA497" s="50"/>
      <c r="AB497" s="50"/>
      <c r="AC497" s="23"/>
      <c r="AD497" s="23" t="s">
        <v>54</v>
      </c>
      <c r="AE497" s="23"/>
      <c r="AF497" s="14" t="s">
        <v>139</v>
      </c>
      <c r="AG497" s="14" t="s">
        <v>133</v>
      </c>
      <c r="AH497" s="14" t="s">
        <v>140</v>
      </c>
      <c r="AI497" s="14" t="s">
        <v>141</v>
      </c>
      <c r="AJ497" s="23" t="s">
        <v>185</v>
      </c>
      <c r="AK497" s="23" t="s">
        <v>101</v>
      </c>
      <c r="AL497" s="50"/>
      <c r="AM497" s="50" t="s">
        <v>1860</v>
      </c>
      <c r="AN497" s="50" t="s">
        <v>54</v>
      </c>
      <c r="AO497" s="50"/>
      <c r="AP497" s="49"/>
      <c r="AQ497" s="49"/>
      <c r="AR497" s="49"/>
      <c r="AS497" s="49"/>
      <c r="AT497" s="49"/>
      <c r="AU497" s="49"/>
      <c r="AV497" s="49"/>
      <c r="AW497" s="49"/>
      <c r="AY497" s="50" t="str">
        <f t="shared" si="62"/>
        <v xml:space="preserve">1% CWD Alternate Assessment Participation [READING/LANGUAGE ARTS]: Students with Disabilities (IDEA) (CWD) taking the alternate assessment based on alternate achievement standards (ALTPARTALTACH) make up 1.34%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97" s="50" t="str">
        <f t="shared" si="63"/>
        <v>Texas has observed that the percentage of students who taking ALTPARTALTACH exceeded the 1.0 percent cap in reading/LA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v>
      </c>
      <c r="BA497" s="49"/>
      <c r="BB497" s="50" t="s">
        <v>80</v>
      </c>
      <c r="BC497" s="49"/>
      <c r="BD497" s="49"/>
      <c r="BE497" s="49"/>
      <c r="BF497" s="49"/>
      <c r="BG497" s="50" t="s">
        <v>58</v>
      </c>
      <c r="BH497" s="50" t="str">
        <f t="shared" si="70"/>
        <v xml:space="preserve">1% CWD Alternate Assessment Participation [READING/LANGUAGE ARTS]: Students with Disabilities (IDEA) (CWD) taking the alternate assessment based on alternate achievement standards (ALTPARTALTACH) make up 1.34%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497" s="50" t="s">
        <v>1861</v>
      </c>
      <c r="BJ497" s="49"/>
      <c r="BK497" s="49"/>
      <c r="BL497" s="49"/>
      <c r="BM497" s="49"/>
      <c r="BN497" s="49"/>
      <c r="BO497" s="49"/>
      <c r="BP497" s="49"/>
    </row>
    <row r="498" spans="1:68" ht="195">
      <c r="A498" s="13" t="s">
        <v>1862</v>
      </c>
      <c r="B498" s="14" t="s">
        <v>45</v>
      </c>
      <c r="C498" s="14" t="s">
        <v>46</v>
      </c>
      <c r="D498" s="14" t="s">
        <v>47</v>
      </c>
      <c r="E498" s="14" t="s">
        <v>1826</v>
      </c>
      <c r="F498" s="14" t="s">
        <v>1827</v>
      </c>
      <c r="G498" s="17" t="s">
        <v>136</v>
      </c>
      <c r="H498" s="18">
        <v>189</v>
      </c>
      <c r="I498" s="14">
        <v>590</v>
      </c>
      <c r="J498" s="14" t="s">
        <v>73</v>
      </c>
      <c r="K498" s="14" t="s">
        <v>137</v>
      </c>
      <c r="L498" s="14" t="s">
        <v>53</v>
      </c>
      <c r="M498" s="14"/>
      <c r="N498" s="14"/>
      <c r="O498" s="14" t="s">
        <v>54</v>
      </c>
      <c r="P498" s="14" t="s">
        <v>55</v>
      </c>
      <c r="Q498" s="14" t="s">
        <v>56</v>
      </c>
      <c r="R498" s="14" t="s">
        <v>140</v>
      </c>
      <c r="S498" s="14" t="s">
        <v>58</v>
      </c>
      <c r="T498" s="50"/>
      <c r="U498" s="50"/>
      <c r="V498" s="11"/>
      <c r="W498" s="11"/>
      <c r="X498" s="50" t="s">
        <v>1864</v>
      </c>
      <c r="Y498" s="26" t="s">
        <v>1865</v>
      </c>
      <c r="Z498" s="50"/>
      <c r="AA498" s="50"/>
      <c r="AB498" s="50"/>
      <c r="AC498" s="23"/>
      <c r="AD498" s="23"/>
      <c r="AE498" s="23" t="s">
        <v>54</v>
      </c>
      <c r="AF498" s="14" t="s">
        <v>139</v>
      </c>
      <c r="AG498" s="14" t="s">
        <v>133</v>
      </c>
      <c r="AH498" s="14" t="s">
        <v>140</v>
      </c>
      <c r="AI498" s="14" t="s">
        <v>141</v>
      </c>
      <c r="AJ498" s="23" t="s">
        <v>61</v>
      </c>
      <c r="AK498" s="23" t="s">
        <v>101</v>
      </c>
      <c r="AL498" s="50"/>
      <c r="AM498" s="50" t="s">
        <v>1864</v>
      </c>
      <c r="AN498" s="50" t="s">
        <v>54</v>
      </c>
      <c r="AO498" s="50"/>
      <c r="AP498" s="49"/>
      <c r="AQ498" s="49"/>
      <c r="AR498" s="49"/>
      <c r="AS498" s="49"/>
      <c r="AT498" s="49"/>
      <c r="AU498" s="49"/>
      <c r="AV498" s="49"/>
      <c r="AW498" s="49"/>
      <c r="AY498" s="50" t="str">
        <f t="shared" si="62"/>
        <v>1% CWD Alternate Assessment Participation [SCIENCE]: Students with Disabilities (IDEA) (CWD) taking the alternate assessment based on alternate achievement standards (ALTPARTALTACH) make up 1.28%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498" s="50" t="str">
        <f t="shared" si="63"/>
        <v>Texas has observed that the percentage of students who taking ALTPARTALTACH exceeded the 1.0 percent cap in science for the school year 2017-18. Accordingly, Texas has submitted a waiver request on December 21, 2018. Texas will monitor and provide additional guidance and training to local education agencies (LEAs) to make substantial progress toward reducing the percentage of CWD Alternate Assessment participation to fewer than 1.0 percent</v>
      </c>
      <c r="BA498" s="49"/>
      <c r="BB498" s="50" t="s">
        <v>80</v>
      </c>
      <c r="BC498" s="50" t="s">
        <v>2148</v>
      </c>
      <c r="BD498" s="49"/>
      <c r="BE498" s="49"/>
      <c r="BF498" s="49"/>
      <c r="BG498" s="50" t="s">
        <v>58</v>
      </c>
      <c r="BH498" s="50" t="str">
        <f t="shared" si="70"/>
        <v>1% CWD Alternate Assessment Participation [SCIENCE]: Students with Disabilities (IDEA) (CWD) taking the alternate assessment based on alternate achievement standards (ALTPARTALTACH) make up 1.28%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498" s="50" t="s">
        <v>1865</v>
      </c>
      <c r="BJ498" s="49"/>
      <c r="BK498" s="49"/>
      <c r="BL498" s="49"/>
      <c r="BM498" s="49"/>
      <c r="BN498" s="49"/>
      <c r="BO498" s="49"/>
      <c r="BP498" s="49"/>
    </row>
    <row r="499" spans="1:68" ht="94.5">
      <c r="A499" s="13" t="s">
        <v>1867</v>
      </c>
      <c r="B499" s="14" t="s">
        <v>45</v>
      </c>
      <c r="C499" s="14" t="s">
        <v>46</v>
      </c>
      <c r="D499" s="14" t="s">
        <v>47</v>
      </c>
      <c r="E499" s="14" t="s">
        <v>1868</v>
      </c>
      <c r="F499" s="14" t="s">
        <v>1869</v>
      </c>
      <c r="G499" s="13" t="s">
        <v>50</v>
      </c>
      <c r="H499" s="16" t="s">
        <v>157</v>
      </c>
      <c r="I499" s="14" t="s">
        <v>158</v>
      </c>
      <c r="J499" s="14" t="s">
        <v>51</v>
      </c>
      <c r="K499" s="14" t="s">
        <v>52</v>
      </c>
      <c r="L499" s="14" t="s">
        <v>53</v>
      </c>
      <c r="M499" s="14" t="s">
        <v>54</v>
      </c>
      <c r="N499" s="14" t="s">
        <v>54</v>
      </c>
      <c r="O499" s="14" t="s">
        <v>54</v>
      </c>
      <c r="P499" s="14" t="s">
        <v>55</v>
      </c>
      <c r="Q499" s="14" t="s">
        <v>56</v>
      </c>
      <c r="R499" s="14" t="s">
        <v>68</v>
      </c>
      <c r="S499" s="14" t="s">
        <v>69</v>
      </c>
      <c r="T499" s="50"/>
      <c r="U499" s="50"/>
      <c r="V499" s="11"/>
      <c r="W499" s="11"/>
      <c r="X499" s="50" t="s">
        <v>265</v>
      </c>
      <c r="Y499" s="26" t="s">
        <v>1870</v>
      </c>
      <c r="Z499" s="50"/>
      <c r="AA499" s="50"/>
      <c r="AB499" s="50"/>
      <c r="AC499" s="14" t="s">
        <v>54</v>
      </c>
      <c r="AD499" s="14" t="s">
        <v>54</v>
      </c>
      <c r="AE499" s="14" t="s">
        <v>54</v>
      </c>
      <c r="AF499" s="14" t="s">
        <v>55</v>
      </c>
      <c r="AG499" s="14" t="s">
        <v>56</v>
      </c>
      <c r="AH499" s="14" t="s">
        <v>68</v>
      </c>
      <c r="AI499" s="23"/>
      <c r="AJ499" s="23" t="s">
        <v>185</v>
      </c>
      <c r="AK499" s="23" t="s">
        <v>101</v>
      </c>
      <c r="AL499" s="50" t="s">
        <v>69</v>
      </c>
      <c r="AM499" s="50" t="s">
        <v>265</v>
      </c>
      <c r="AN499" s="50"/>
      <c r="AO499" s="50"/>
      <c r="AP499" s="49"/>
      <c r="AQ499" s="49"/>
      <c r="AR499" s="49"/>
      <c r="AS499" s="49"/>
      <c r="AT499" s="49"/>
      <c r="AU499" s="49"/>
      <c r="AV499" s="49"/>
      <c r="AW499" s="49"/>
      <c r="AY499" s="50" t="str">
        <f t="shared" si="62"/>
        <v>Missing Data (FS 175/178/179/185/188/189): Achievement and Participation data were not reported at the SEA, LEA, and School levels. Please submit data.</v>
      </c>
      <c r="AZ499" s="50" t="str">
        <f t="shared" si="63"/>
        <v>No state assessments was given due to hurricane damages.</v>
      </c>
      <c r="BA499" s="49"/>
      <c r="BB499" s="50" t="s">
        <v>80</v>
      </c>
      <c r="BC499" s="50" t="s">
        <v>2153</v>
      </c>
      <c r="BD499" s="49"/>
      <c r="BE499" s="49"/>
      <c r="BF499" s="49"/>
      <c r="BG499" s="50" t="s">
        <v>58</v>
      </c>
      <c r="BH499" s="50" t="str">
        <f t="shared" si="70"/>
        <v>Missing Data (FS 175/178/179/185/188/189): Achievement and Participation data were not reported at the SEA, LEA, and School levels. Please submit data.</v>
      </c>
      <c r="BI499" s="50" t="s">
        <v>1870</v>
      </c>
      <c r="BJ499" s="49"/>
      <c r="BK499" s="49"/>
      <c r="BL499" s="49"/>
      <c r="BM499" s="49"/>
      <c r="BN499" s="49"/>
      <c r="BO499" s="49"/>
      <c r="BP499" s="49"/>
    </row>
    <row r="500" spans="1:68" ht="120" hidden="1">
      <c r="A500" s="13" t="s">
        <v>1871</v>
      </c>
      <c r="B500" s="14" t="s">
        <v>45</v>
      </c>
      <c r="C500" s="14" t="s">
        <v>46</v>
      </c>
      <c r="D500" s="14" t="s">
        <v>47</v>
      </c>
      <c r="E500" s="14" t="s">
        <v>1872</v>
      </c>
      <c r="F500" s="14" t="s">
        <v>1873</v>
      </c>
      <c r="G500" s="13" t="s">
        <v>72</v>
      </c>
      <c r="H500" s="14">
        <v>179</v>
      </c>
      <c r="I500" s="14">
        <v>585</v>
      </c>
      <c r="J500" s="14" t="s">
        <v>73</v>
      </c>
      <c r="K500" s="14" t="s">
        <v>74</v>
      </c>
      <c r="L500" s="14" t="s">
        <v>269</v>
      </c>
      <c r="M500" s="14"/>
      <c r="N500" s="14"/>
      <c r="O500" s="14" t="s">
        <v>54</v>
      </c>
      <c r="P500" s="14" t="s">
        <v>53</v>
      </c>
      <c r="Q500" s="14" t="s">
        <v>493</v>
      </c>
      <c r="R500" s="14" t="s">
        <v>57</v>
      </c>
      <c r="S500" s="14" t="s">
        <v>58</v>
      </c>
      <c r="T500" s="50"/>
      <c r="U500" s="50"/>
      <c r="V500" s="11"/>
      <c r="W500" s="11"/>
      <c r="X500" s="50" t="s">
        <v>1874</v>
      </c>
      <c r="Y500" s="26" t="s">
        <v>1875</v>
      </c>
      <c r="Z500" s="50"/>
      <c r="AA500" s="50"/>
      <c r="AB500" s="50"/>
      <c r="AC500" s="23"/>
      <c r="AD500" s="23"/>
      <c r="AE500" s="14"/>
      <c r="AF500" s="14"/>
      <c r="AG500" s="23"/>
      <c r="AH500" s="23"/>
      <c r="AI500" s="23"/>
      <c r="AJ500" s="23" t="s">
        <v>61</v>
      </c>
      <c r="AK500" s="23" t="s">
        <v>62</v>
      </c>
      <c r="AL500" s="14" t="s">
        <v>53</v>
      </c>
      <c r="AM500" s="50"/>
      <c r="AN500" s="50" t="s">
        <v>2145</v>
      </c>
      <c r="AO500" s="50"/>
      <c r="AP500" s="49"/>
      <c r="AQ500" s="49"/>
      <c r="AR500" s="49"/>
      <c r="AS500" s="49"/>
      <c r="AT500" s="49"/>
      <c r="AU500" s="49"/>
      <c r="AV500" s="49"/>
      <c r="AW500" s="49"/>
      <c r="AY500" s="50">
        <f t="shared" si="62"/>
        <v>0</v>
      </c>
      <c r="AZ500" s="50" t="str">
        <f t="shared" si="63"/>
        <v xml:space="preserve">Data file was resubmitted. </v>
      </c>
      <c r="BA500" s="49"/>
      <c r="BB500" s="50" t="s">
        <v>63</v>
      </c>
      <c r="BC500" s="50" t="s">
        <v>58</v>
      </c>
      <c r="BD500" s="50" t="s">
        <v>62</v>
      </c>
      <c r="BE500" s="50"/>
      <c r="BF500" s="49"/>
      <c r="BG500" s="49"/>
      <c r="BH500" s="49"/>
      <c r="BI500" s="49"/>
      <c r="BJ500" s="49"/>
      <c r="BK500" s="49"/>
      <c r="BL500" s="49"/>
      <c r="BM500" s="49"/>
      <c r="BN500" s="49"/>
      <c r="BO500" s="49"/>
      <c r="BP500" s="49"/>
    </row>
    <row r="501" spans="1:68" ht="78.75">
      <c r="A501" s="13" t="s">
        <v>1876</v>
      </c>
      <c r="B501" s="14" t="s">
        <v>45</v>
      </c>
      <c r="C501" s="14" t="s">
        <v>46</v>
      </c>
      <c r="D501" s="14" t="s">
        <v>47</v>
      </c>
      <c r="E501" s="14" t="s">
        <v>1872</v>
      </c>
      <c r="F501" s="14" t="s">
        <v>1873</v>
      </c>
      <c r="G501" s="13" t="s">
        <v>72</v>
      </c>
      <c r="H501" s="14">
        <v>179</v>
      </c>
      <c r="I501" s="14">
        <v>585</v>
      </c>
      <c r="J501" s="14" t="s">
        <v>73</v>
      </c>
      <c r="K501" s="14" t="s">
        <v>74</v>
      </c>
      <c r="L501" s="14" t="s">
        <v>75</v>
      </c>
      <c r="M501" s="14"/>
      <c r="N501" s="14"/>
      <c r="O501" s="14"/>
      <c r="P501" s="14"/>
      <c r="Q501" s="14"/>
      <c r="R501" s="14"/>
      <c r="S501" s="14"/>
      <c r="T501" s="49"/>
      <c r="U501" s="49"/>
      <c r="V501" s="49"/>
      <c r="W501" s="49"/>
      <c r="X501" s="49"/>
      <c r="Y501" s="26" t="s">
        <v>64</v>
      </c>
      <c r="Z501" s="49"/>
      <c r="AA501" s="49"/>
      <c r="AB501" s="49"/>
      <c r="AC501" s="14"/>
      <c r="AD501" s="14"/>
      <c r="AE501" s="14" t="s">
        <v>54</v>
      </c>
      <c r="AF501" s="14" t="s">
        <v>53</v>
      </c>
      <c r="AG501" s="14" t="s">
        <v>1877</v>
      </c>
      <c r="AH501" s="14" t="s">
        <v>57</v>
      </c>
      <c r="AI501" s="14"/>
      <c r="AJ501" s="14" t="s">
        <v>61</v>
      </c>
      <c r="AK501" s="14" t="s">
        <v>78</v>
      </c>
      <c r="AL501" s="49"/>
      <c r="AM501" s="50" t="s">
        <v>1878</v>
      </c>
      <c r="AN501" s="50"/>
      <c r="AO501" s="50"/>
      <c r="AP501" s="50"/>
      <c r="AQ501" s="50"/>
      <c r="AR501" s="50"/>
      <c r="AS501" s="50"/>
      <c r="AT501" s="50"/>
      <c r="AU501" s="50"/>
      <c r="AV501" s="50"/>
      <c r="AW501" s="50"/>
      <c r="AY501" s="50" t="str">
        <f t="shared" si="62"/>
        <v>Missing Data (FS 179): Achievement data were not reported for ALTASSALTACH, REGASSWACC, REGASSWOACC [PERF LEVEL 1-4] for GRADES 9, 11, 12. Zeroes were reported for these combinations.</v>
      </c>
      <c r="AZ501" s="50" t="str">
        <f t="shared" si="63"/>
        <v/>
      </c>
      <c r="BA501" s="49"/>
      <c r="BB501" s="50" t="s">
        <v>80</v>
      </c>
      <c r="BC501" s="50" t="s">
        <v>58</v>
      </c>
      <c r="BD501" s="50" t="s">
        <v>2146</v>
      </c>
      <c r="BE501" s="50" t="s">
        <v>82</v>
      </c>
      <c r="BF501" s="50" t="s">
        <v>82</v>
      </c>
      <c r="BG501" s="49"/>
      <c r="BH501" s="50" t="str">
        <f>IF(BG501="Yes",CONCATENATE(AM501,"
ED Note: State indicated that data were correct as reported."), AM501)</f>
        <v>Missing Data (FS 179): Achievement data were not reported for ALTASSALTACH, REGASSWACC, REGASSWOACC [PERF LEVEL 1-4] for GRADES 9, 11, 12. Zeroes were reported for these combinations.</v>
      </c>
      <c r="BI501" s="49"/>
      <c r="BJ501" s="49"/>
      <c r="BK501" s="49"/>
      <c r="BL501" s="49"/>
      <c r="BM501" s="49"/>
      <c r="BN501" s="49"/>
      <c r="BO501" s="49"/>
      <c r="BP501" s="49"/>
    </row>
    <row r="502" spans="1:68" ht="120" hidden="1">
      <c r="A502" s="13" t="s">
        <v>1879</v>
      </c>
      <c r="B502" s="14" t="s">
        <v>45</v>
      </c>
      <c r="C502" s="14" t="s">
        <v>46</v>
      </c>
      <c r="D502" s="14" t="s">
        <v>47</v>
      </c>
      <c r="E502" s="14" t="s">
        <v>1872</v>
      </c>
      <c r="F502" s="14" t="s">
        <v>1873</v>
      </c>
      <c r="G502" s="13" t="s">
        <v>72</v>
      </c>
      <c r="H502" s="14" t="s">
        <v>84</v>
      </c>
      <c r="I502" s="14" t="s">
        <v>85</v>
      </c>
      <c r="J502" s="14" t="s">
        <v>73</v>
      </c>
      <c r="K502" s="14" t="s">
        <v>74</v>
      </c>
      <c r="L502" s="14" t="s">
        <v>269</v>
      </c>
      <c r="M502" s="14" t="s">
        <v>54</v>
      </c>
      <c r="N502" s="14" t="s">
        <v>54</v>
      </c>
      <c r="O502" s="14"/>
      <c r="P502" s="14" t="s">
        <v>53</v>
      </c>
      <c r="Q502" s="14" t="s">
        <v>1880</v>
      </c>
      <c r="R502" s="14" t="s">
        <v>57</v>
      </c>
      <c r="S502" s="14" t="s">
        <v>58</v>
      </c>
      <c r="T502" s="50"/>
      <c r="U502" s="50"/>
      <c r="V502" s="11"/>
      <c r="W502" s="11"/>
      <c r="X502" s="50" t="s">
        <v>1881</v>
      </c>
      <c r="Y502" s="26" t="s">
        <v>1882</v>
      </c>
      <c r="Z502" s="50"/>
      <c r="AA502" s="50"/>
      <c r="AB502" s="50"/>
      <c r="AC502" s="14"/>
      <c r="AD502" s="14"/>
      <c r="AE502" s="23"/>
      <c r="AF502" s="14"/>
      <c r="AG502" s="23"/>
      <c r="AH502" s="23"/>
      <c r="AI502" s="23"/>
      <c r="AJ502" s="23" t="s">
        <v>61</v>
      </c>
      <c r="AK502" s="23" t="s">
        <v>62</v>
      </c>
      <c r="AL502" s="14" t="s">
        <v>53</v>
      </c>
      <c r="AM502" s="50"/>
      <c r="AN502" s="50" t="s">
        <v>2145</v>
      </c>
      <c r="AO502" s="50"/>
      <c r="AP502" s="49"/>
      <c r="AQ502" s="49"/>
      <c r="AR502" s="49"/>
      <c r="AS502" s="49"/>
      <c r="AT502" s="49"/>
      <c r="AU502" s="49"/>
      <c r="AV502" s="49"/>
      <c r="AW502" s="49"/>
      <c r="AY502" s="50">
        <f t="shared" si="62"/>
        <v>0</v>
      </c>
      <c r="AZ502" s="50" t="str">
        <f t="shared" si="63"/>
        <v xml:space="preserve">Data files were resubmitted. </v>
      </c>
      <c r="BA502" s="49"/>
      <c r="BB502" s="50" t="s">
        <v>63</v>
      </c>
      <c r="BC502" s="50" t="s">
        <v>58</v>
      </c>
      <c r="BD502" s="50" t="s">
        <v>62</v>
      </c>
      <c r="BE502" s="50"/>
      <c r="BF502" s="49"/>
      <c r="BG502" s="49"/>
      <c r="BH502" s="49"/>
      <c r="BI502" s="49"/>
      <c r="BJ502" s="49"/>
      <c r="BK502" s="49"/>
      <c r="BL502" s="49"/>
      <c r="BM502" s="49"/>
      <c r="BN502" s="49"/>
      <c r="BO502" s="49"/>
      <c r="BP502" s="49"/>
    </row>
    <row r="503" spans="1:68" ht="78.75">
      <c r="A503" s="13" t="s">
        <v>1883</v>
      </c>
      <c r="B503" s="14" t="s">
        <v>45</v>
      </c>
      <c r="C503" s="14" t="s">
        <v>46</v>
      </c>
      <c r="D503" s="14" t="s">
        <v>47</v>
      </c>
      <c r="E503" s="14" t="s">
        <v>1872</v>
      </c>
      <c r="F503" s="14" t="s">
        <v>1873</v>
      </c>
      <c r="G503" s="13" t="s">
        <v>72</v>
      </c>
      <c r="H503" s="14" t="s">
        <v>84</v>
      </c>
      <c r="I503" s="14" t="s">
        <v>85</v>
      </c>
      <c r="J503" s="14" t="s">
        <v>73</v>
      </c>
      <c r="K503" s="14" t="s">
        <v>74</v>
      </c>
      <c r="L503" s="14" t="s">
        <v>75</v>
      </c>
      <c r="M503" s="14"/>
      <c r="N503" s="14"/>
      <c r="O503" s="14"/>
      <c r="P503" s="14"/>
      <c r="Q503" s="14"/>
      <c r="R503" s="14"/>
      <c r="S503" s="14"/>
      <c r="T503" s="49"/>
      <c r="U503" s="49"/>
      <c r="V503" s="49"/>
      <c r="W503" s="49"/>
      <c r="X503" s="49"/>
      <c r="Y503" s="26" t="s">
        <v>64</v>
      </c>
      <c r="Z503" s="49"/>
      <c r="AA503" s="49"/>
      <c r="AB503" s="49"/>
      <c r="AC503" s="14" t="s">
        <v>54</v>
      </c>
      <c r="AD503" s="14" t="s">
        <v>54</v>
      </c>
      <c r="AE503" s="14"/>
      <c r="AF503" s="14" t="s">
        <v>53</v>
      </c>
      <c r="AG503" s="14">
        <v>9</v>
      </c>
      <c r="AH503" s="14" t="s">
        <v>57</v>
      </c>
      <c r="AI503" s="14"/>
      <c r="AJ503" s="14" t="s">
        <v>61</v>
      </c>
      <c r="AK503" s="14" t="s">
        <v>78</v>
      </c>
      <c r="AL503" s="49"/>
      <c r="AM503" s="50" t="s">
        <v>1884</v>
      </c>
      <c r="AN503" s="50"/>
      <c r="AO503" s="50"/>
      <c r="AP503" s="50"/>
      <c r="AQ503" s="50"/>
      <c r="AR503" s="50"/>
      <c r="AS503" s="50"/>
      <c r="AT503" s="50"/>
      <c r="AU503" s="50"/>
      <c r="AV503" s="50"/>
      <c r="AW503" s="50"/>
      <c r="AY503" s="50" t="str">
        <f t="shared" si="62"/>
        <v>Missing Data (FS 175/178): Achievement data were not reported for ALTASSALTACH, REGASSWACC, REGASSWOACC [PERF LEVEL 1-4] for GRADE 9. Zeroes were reported for these combinations.</v>
      </c>
      <c r="AZ503" s="50" t="str">
        <f t="shared" si="63"/>
        <v/>
      </c>
      <c r="BA503" s="49"/>
      <c r="BB503" s="50" t="s">
        <v>80</v>
      </c>
      <c r="BC503" s="50" t="s">
        <v>58</v>
      </c>
      <c r="BD503" s="50" t="s">
        <v>2146</v>
      </c>
      <c r="BE503" s="50" t="s">
        <v>82</v>
      </c>
      <c r="BF503" s="50" t="s">
        <v>82</v>
      </c>
      <c r="BG503" s="49"/>
      <c r="BH503" s="50" t="str">
        <f>IF(BG503="Yes",CONCATENATE(AM503,"
ED Note: State indicated that data were correct as reported."), AM503)</f>
        <v>Missing Data (FS 175/178): Achievement data were not reported for ALTASSALTACH, REGASSWACC, REGASSWOACC [PERF LEVEL 1-4] for GRADE 9. Zeroes were reported for these combinations.</v>
      </c>
      <c r="BI503" s="49"/>
      <c r="BJ503" s="49"/>
      <c r="BK503" s="49"/>
      <c r="BL503" s="49"/>
      <c r="BM503" s="49"/>
      <c r="BN503" s="49"/>
      <c r="BO503" s="49"/>
      <c r="BP503" s="49"/>
    </row>
    <row r="504" spans="1:68" ht="90" hidden="1">
      <c r="A504" s="13" t="s">
        <v>1885</v>
      </c>
      <c r="B504" s="14" t="s">
        <v>45</v>
      </c>
      <c r="C504" s="14" t="s">
        <v>46</v>
      </c>
      <c r="D504" s="14" t="s">
        <v>47</v>
      </c>
      <c r="E504" s="14" t="s">
        <v>1872</v>
      </c>
      <c r="F504" s="14" t="s">
        <v>1873</v>
      </c>
      <c r="G504" s="13" t="s">
        <v>88</v>
      </c>
      <c r="H504" s="16" t="s">
        <v>1886</v>
      </c>
      <c r="I504" s="14">
        <v>590</v>
      </c>
      <c r="J504" s="14" t="s">
        <v>73</v>
      </c>
      <c r="K504" s="14" t="s">
        <v>74</v>
      </c>
      <c r="L504" s="14" t="s">
        <v>269</v>
      </c>
      <c r="M504" s="14" t="s">
        <v>54</v>
      </c>
      <c r="N504" s="14" t="s">
        <v>54</v>
      </c>
      <c r="O504" s="14"/>
      <c r="P504" s="14" t="s">
        <v>53</v>
      </c>
      <c r="Q504" s="14">
        <v>9</v>
      </c>
      <c r="R504" s="14" t="s">
        <v>57</v>
      </c>
      <c r="S504" s="14" t="s">
        <v>58</v>
      </c>
      <c r="T504" s="50"/>
      <c r="U504" s="50"/>
      <c r="V504" s="11"/>
      <c r="W504" s="11"/>
      <c r="X504" s="50" t="s">
        <v>1887</v>
      </c>
      <c r="Y504" s="26" t="s">
        <v>1882</v>
      </c>
      <c r="Z504" s="50"/>
      <c r="AA504" s="50"/>
      <c r="AB504" s="50"/>
      <c r="AC504" s="23"/>
      <c r="AD504" s="23"/>
      <c r="AE504" s="14"/>
      <c r="AF504" s="14"/>
      <c r="AG504" s="23">
        <v>9</v>
      </c>
      <c r="AH504" s="23" t="s">
        <v>57</v>
      </c>
      <c r="AI504" s="23"/>
      <c r="AJ504" s="23" t="s">
        <v>61</v>
      </c>
      <c r="AK504" s="23" t="s">
        <v>62</v>
      </c>
      <c r="AL504" s="14" t="s">
        <v>53</v>
      </c>
      <c r="AM504" s="50"/>
      <c r="AN504" s="50" t="s">
        <v>2145</v>
      </c>
      <c r="AO504" s="50"/>
      <c r="AP504" s="50"/>
      <c r="AQ504" s="50"/>
      <c r="AR504" s="50"/>
      <c r="AS504" s="50"/>
      <c r="AT504" s="50"/>
      <c r="AU504" s="50"/>
      <c r="AV504" s="50"/>
      <c r="AW504" s="50"/>
      <c r="AY504" s="50">
        <f t="shared" si="62"/>
        <v>0</v>
      </c>
      <c r="AZ504" s="50" t="str">
        <f t="shared" si="63"/>
        <v xml:space="preserve">Data files were resubmitted. </v>
      </c>
      <c r="BA504" s="49"/>
      <c r="BB504" s="50" t="s">
        <v>63</v>
      </c>
      <c r="BC504" s="50" t="s">
        <v>58</v>
      </c>
      <c r="BD504" s="50" t="s">
        <v>62</v>
      </c>
      <c r="BE504" s="50"/>
      <c r="BF504" s="49"/>
      <c r="BG504" s="49"/>
      <c r="BH504" s="49"/>
      <c r="BI504" s="49"/>
      <c r="BJ504" s="49"/>
      <c r="BK504" s="49"/>
      <c r="BL504" s="49"/>
      <c r="BM504" s="49"/>
      <c r="BN504" s="49"/>
      <c r="BO504" s="49"/>
      <c r="BP504" s="49"/>
    </row>
    <row r="505" spans="1:68" ht="105">
      <c r="A505" s="13" t="s">
        <v>1888</v>
      </c>
      <c r="B505" s="14" t="s">
        <v>45</v>
      </c>
      <c r="C505" s="14" t="s">
        <v>46</v>
      </c>
      <c r="D505" s="14" t="s">
        <v>47</v>
      </c>
      <c r="E505" s="14" t="s">
        <v>1872</v>
      </c>
      <c r="F505" s="14" t="s">
        <v>1873</v>
      </c>
      <c r="G505" s="13" t="s">
        <v>88</v>
      </c>
      <c r="H505" s="14">
        <v>189</v>
      </c>
      <c r="I505" s="14">
        <v>590</v>
      </c>
      <c r="J505" s="14" t="s">
        <v>73</v>
      </c>
      <c r="K505" s="14" t="s">
        <v>74</v>
      </c>
      <c r="L505" s="14" t="s">
        <v>75</v>
      </c>
      <c r="M505" s="14"/>
      <c r="N505" s="14"/>
      <c r="O505" s="14"/>
      <c r="P505" s="14"/>
      <c r="Q505" s="14"/>
      <c r="R505" s="14"/>
      <c r="S505" s="14"/>
      <c r="T505" s="49"/>
      <c r="U505" s="49"/>
      <c r="V505" s="49"/>
      <c r="W505" s="49"/>
      <c r="X505" s="49"/>
      <c r="Y505" s="26" t="s">
        <v>64</v>
      </c>
      <c r="Z505" s="49"/>
      <c r="AA505" s="49"/>
      <c r="AB505" s="49"/>
      <c r="AC505" s="14"/>
      <c r="AD505" s="14"/>
      <c r="AE505" s="14" t="s">
        <v>54</v>
      </c>
      <c r="AF505" s="14" t="s">
        <v>53</v>
      </c>
      <c r="AG505" s="14">
        <v>9</v>
      </c>
      <c r="AH505" s="14" t="s">
        <v>57</v>
      </c>
      <c r="AI505" s="14"/>
      <c r="AJ505" s="14" t="s">
        <v>61</v>
      </c>
      <c r="AK505" s="14" t="s">
        <v>78</v>
      </c>
      <c r="AL505" s="49"/>
      <c r="AM505" s="50" t="s">
        <v>1889</v>
      </c>
      <c r="AN505" s="50"/>
      <c r="AO505" s="50"/>
      <c r="AP505" s="50"/>
      <c r="AQ505" s="50"/>
      <c r="AR505" s="50"/>
      <c r="AS505" s="50"/>
      <c r="AT505" s="50"/>
      <c r="AU505" s="50"/>
      <c r="AV505" s="50"/>
      <c r="AW505" s="50"/>
      <c r="AY505" s="50" t="str">
        <f t="shared" si="62"/>
        <v>Missing Data - [SCIENCE]: No Participation data (FS 189) submitted for ALTPARTALTACH, REGPARTWACC, REGPARTWOACC for GRADE 9; however, EMAPS assessment metadata indicated GRADE 9/ALTPARTALTACH, GRADE 9/REGPARTWACC, AND GRADE 9/REGPARTWOACC would be submitted. Zeroes were submitted for these combinations.</v>
      </c>
      <c r="AZ505" s="50" t="str">
        <f t="shared" si="63"/>
        <v/>
      </c>
      <c r="BA505" s="49"/>
      <c r="BB505" s="50" t="s">
        <v>80</v>
      </c>
      <c r="BC505" s="50" t="s">
        <v>58</v>
      </c>
      <c r="BD505" s="50" t="s">
        <v>2146</v>
      </c>
      <c r="BE505" s="50" t="s">
        <v>82</v>
      </c>
      <c r="BF505" s="50" t="s">
        <v>82</v>
      </c>
      <c r="BG505" s="49"/>
      <c r="BH505" s="50" t="str">
        <f>IF(BG505="Yes",CONCATENATE(AM505,"
ED Note: State indicated that data were correct as reported."), AM505)</f>
        <v>Missing Data - [SCIENCE]: No Participation data (FS 189) submitted for ALTPARTALTACH, REGPARTWACC, REGPARTWOACC for GRADE 9; however, EMAPS assessment metadata indicated GRADE 9/ALTPARTALTACH, GRADE 9/REGPARTWACC, AND GRADE 9/REGPARTWOACC would be submitted. Zeroes were submitted for these combinations.</v>
      </c>
      <c r="BI505" s="49"/>
      <c r="BJ505" s="49"/>
      <c r="BK505" s="49"/>
      <c r="BL505" s="49"/>
      <c r="BM505" s="49"/>
      <c r="BN505" s="49"/>
      <c r="BO505" s="49"/>
      <c r="BP505" s="49"/>
    </row>
    <row r="506" spans="1:68" ht="105" hidden="1">
      <c r="A506" s="13" t="s">
        <v>1890</v>
      </c>
      <c r="B506" s="14" t="s">
        <v>45</v>
      </c>
      <c r="C506" s="14" t="s">
        <v>46</v>
      </c>
      <c r="D506" s="14" t="s">
        <v>47</v>
      </c>
      <c r="E506" s="14" t="s">
        <v>1872</v>
      </c>
      <c r="F506" s="14" t="s">
        <v>1873</v>
      </c>
      <c r="G506" s="13" t="s">
        <v>88</v>
      </c>
      <c r="H506" s="16" t="s">
        <v>91</v>
      </c>
      <c r="I506" s="14" t="s">
        <v>92</v>
      </c>
      <c r="J506" s="14" t="s">
        <v>73</v>
      </c>
      <c r="K506" s="14" t="s">
        <v>74</v>
      </c>
      <c r="L506" s="14" t="s">
        <v>269</v>
      </c>
      <c r="M506" s="14"/>
      <c r="N506" s="14"/>
      <c r="O506" s="14" t="s">
        <v>54</v>
      </c>
      <c r="P506" s="14" t="s">
        <v>53</v>
      </c>
      <c r="Q506" s="14" t="s">
        <v>1891</v>
      </c>
      <c r="R506" s="14" t="s">
        <v>57</v>
      </c>
      <c r="S506" s="14" t="s">
        <v>58</v>
      </c>
      <c r="T506" s="50"/>
      <c r="U506" s="50"/>
      <c r="V506" s="11"/>
      <c r="W506" s="11"/>
      <c r="X506" s="50" t="s">
        <v>1892</v>
      </c>
      <c r="Y506" s="26" t="s">
        <v>1875</v>
      </c>
      <c r="Z506" s="50"/>
      <c r="AA506" s="50"/>
      <c r="AB506" s="50"/>
      <c r="AC506" s="14"/>
      <c r="AD506" s="14"/>
      <c r="AE506" s="23"/>
      <c r="AF506" s="14"/>
      <c r="AG506" s="23" t="s">
        <v>1877</v>
      </c>
      <c r="AH506" s="23" t="s">
        <v>57</v>
      </c>
      <c r="AI506" s="23"/>
      <c r="AJ506" s="23" t="s">
        <v>61</v>
      </c>
      <c r="AK506" s="23" t="s">
        <v>62</v>
      </c>
      <c r="AL506" s="14" t="s">
        <v>53</v>
      </c>
      <c r="AM506" s="50"/>
      <c r="AN506" s="50" t="s">
        <v>2145</v>
      </c>
      <c r="AO506" s="50"/>
      <c r="AP506" s="50"/>
      <c r="AQ506" s="50"/>
      <c r="AR506" s="50"/>
      <c r="AS506" s="50"/>
      <c r="AT506" s="50"/>
      <c r="AU506" s="50"/>
      <c r="AV506" s="50"/>
      <c r="AW506" s="50"/>
      <c r="AY506" s="50">
        <f t="shared" si="62"/>
        <v>0</v>
      </c>
      <c r="AZ506" s="50" t="str">
        <f t="shared" si="63"/>
        <v xml:space="preserve">Data file was resubmitted. </v>
      </c>
      <c r="BA506" s="49"/>
      <c r="BB506" s="50" t="s">
        <v>63</v>
      </c>
      <c r="BC506" s="50" t="s">
        <v>58</v>
      </c>
      <c r="BD506" s="50" t="s">
        <v>62</v>
      </c>
      <c r="BE506" s="50"/>
      <c r="BF506" s="49"/>
      <c r="BG506" s="49"/>
      <c r="BH506" s="49"/>
      <c r="BI506" s="49"/>
      <c r="BJ506" s="49"/>
      <c r="BK506" s="49"/>
      <c r="BL506" s="49"/>
      <c r="BM506" s="49"/>
      <c r="BN506" s="49"/>
      <c r="BO506" s="49"/>
      <c r="BP506" s="49"/>
    </row>
    <row r="507" spans="1:68" ht="135">
      <c r="A507" s="13" t="s">
        <v>1893</v>
      </c>
      <c r="B507" s="14" t="s">
        <v>45</v>
      </c>
      <c r="C507" s="14" t="s">
        <v>46</v>
      </c>
      <c r="D507" s="14" t="s">
        <v>47</v>
      </c>
      <c r="E507" s="14" t="s">
        <v>1872</v>
      </c>
      <c r="F507" s="14" t="s">
        <v>1873</v>
      </c>
      <c r="G507" s="13" t="s">
        <v>88</v>
      </c>
      <c r="H507" s="14" t="s">
        <v>91</v>
      </c>
      <c r="I507" s="14" t="s">
        <v>92</v>
      </c>
      <c r="J507" s="14" t="s">
        <v>73</v>
      </c>
      <c r="K507" s="14" t="s">
        <v>74</v>
      </c>
      <c r="L507" s="14" t="s">
        <v>75</v>
      </c>
      <c r="M507" s="14"/>
      <c r="N507" s="14"/>
      <c r="O507" s="14"/>
      <c r="P507" s="14"/>
      <c r="Q507" s="14"/>
      <c r="R507" s="14"/>
      <c r="S507" s="14"/>
      <c r="T507" s="49"/>
      <c r="U507" s="49"/>
      <c r="V507" s="49"/>
      <c r="W507" s="49"/>
      <c r="X507" s="49"/>
      <c r="Y507" s="26" t="s">
        <v>64</v>
      </c>
      <c r="Z507" s="49"/>
      <c r="AA507" s="49"/>
      <c r="AB507" s="49"/>
      <c r="AC507" s="14" t="s">
        <v>54</v>
      </c>
      <c r="AD507" s="14" t="s">
        <v>54</v>
      </c>
      <c r="AE507" s="14"/>
      <c r="AF507" s="14" t="s">
        <v>53</v>
      </c>
      <c r="AG507" s="14" t="s">
        <v>1877</v>
      </c>
      <c r="AH507" s="14" t="s">
        <v>57</v>
      </c>
      <c r="AI507" s="14"/>
      <c r="AJ507" s="14" t="s">
        <v>61</v>
      </c>
      <c r="AK507" s="14" t="s">
        <v>78</v>
      </c>
      <c r="AL507" s="49"/>
      <c r="AM507" s="50" t="s">
        <v>1894</v>
      </c>
      <c r="AN507" s="50"/>
      <c r="AO507" s="50"/>
      <c r="AP507" s="50"/>
      <c r="AQ507" s="50"/>
      <c r="AR507" s="50"/>
      <c r="AS507" s="50"/>
      <c r="AT507" s="50"/>
      <c r="AU507" s="50"/>
      <c r="AV507" s="50"/>
      <c r="AW507" s="50"/>
      <c r="AY507" s="50" t="str">
        <f t="shared" si="62"/>
        <v>Missing Data - [MATHEMATICS and READING/LANGUAGE ARTS]: No Participation data (FS 185/188) submitted for ALTPARTALTACH, REGPARTWACC, REGPARTWOACC for GRADES 9, 11, 12; however, EMAPS assessment metadata indicated GRADES 9, 11, 12/ALTPARTALTACH, GRADES 9, 11, 12/REGPARTWACC, AND GRADES 9, 11, 12/REGPARTWOACC would be submitted. Zeroes were submitted for these combinations.</v>
      </c>
      <c r="AZ507" s="50" t="str">
        <f t="shared" si="63"/>
        <v/>
      </c>
      <c r="BA507" s="49"/>
      <c r="BB507" s="50" t="s">
        <v>80</v>
      </c>
      <c r="BC507" s="50" t="s">
        <v>58</v>
      </c>
      <c r="BD507" s="50" t="s">
        <v>2146</v>
      </c>
      <c r="BE507" s="50" t="s">
        <v>82</v>
      </c>
      <c r="BF507" s="50" t="s">
        <v>82</v>
      </c>
      <c r="BG507" s="49"/>
      <c r="BH507" s="50" t="str">
        <f t="shared" ref="BH507:BH514" si="71">IF(BG507="Yes",CONCATENATE(AM507,"
ED Note: State indicated that data were correct as reported."), AM507)</f>
        <v>Missing Data - [MATHEMATICS and READING/LANGUAGE ARTS]: No Participation data (FS 185/188) submitted for ALTPARTALTACH, REGPARTWACC, REGPARTWOACC for GRADES 9, 11, 12; however, EMAPS assessment metadata indicated GRADES 9, 11, 12/ALTPARTALTACH, GRADES 9, 11, 12/REGPARTWACC, AND GRADES 9, 11, 12/REGPARTWOACC would be submitted. Zeroes were submitted for these combinations.</v>
      </c>
      <c r="BI507" s="49"/>
      <c r="BJ507" s="49"/>
      <c r="BK507" s="49"/>
      <c r="BL507" s="49"/>
      <c r="BM507" s="49"/>
      <c r="BN507" s="49"/>
      <c r="BO507" s="49"/>
      <c r="BP507" s="49"/>
    </row>
    <row r="508" spans="1:68" ht="94.5">
      <c r="A508" s="13" t="s">
        <v>1895</v>
      </c>
      <c r="B508" s="14" t="s">
        <v>45</v>
      </c>
      <c r="C508" s="14" t="s">
        <v>46</v>
      </c>
      <c r="D508" s="14" t="s">
        <v>47</v>
      </c>
      <c r="E508" s="14" t="s">
        <v>1872</v>
      </c>
      <c r="F508" s="14" t="s">
        <v>1873</v>
      </c>
      <c r="G508" s="13" t="s">
        <v>95</v>
      </c>
      <c r="H508" s="14" t="s">
        <v>157</v>
      </c>
      <c r="I508" s="14" t="s">
        <v>158</v>
      </c>
      <c r="J508" s="14" t="s">
        <v>51</v>
      </c>
      <c r="K508" s="14" t="s">
        <v>98</v>
      </c>
      <c r="L508" s="14" t="s">
        <v>53</v>
      </c>
      <c r="M508" s="14" t="s">
        <v>54</v>
      </c>
      <c r="N508" s="14" t="s">
        <v>54</v>
      </c>
      <c r="O508" s="14" t="s">
        <v>54</v>
      </c>
      <c r="P508" s="14" t="s">
        <v>1896</v>
      </c>
      <c r="Q508" s="14" t="s">
        <v>56</v>
      </c>
      <c r="R508" s="14" t="s">
        <v>68</v>
      </c>
      <c r="S508" s="14" t="s">
        <v>58</v>
      </c>
      <c r="T508" s="50"/>
      <c r="U508" s="50"/>
      <c r="V508" s="11"/>
      <c r="W508" s="11"/>
      <c r="X508" s="50" t="s">
        <v>1897</v>
      </c>
      <c r="Y508" s="26" t="s">
        <v>1882</v>
      </c>
      <c r="Z508" s="50"/>
      <c r="AA508" s="50"/>
      <c r="AB508" s="50"/>
      <c r="AC508" s="23" t="s">
        <v>54</v>
      </c>
      <c r="AD508" s="23" t="s">
        <v>54</v>
      </c>
      <c r="AE508" s="23" t="s">
        <v>54</v>
      </c>
      <c r="AF508" s="23" t="s">
        <v>1896</v>
      </c>
      <c r="AG508" s="23" t="s">
        <v>56</v>
      </c>
      <c r="AH508" s="23" t="s">
        <v>68</v>
      </c>
      <c r="AI508" s="23"/>
      <c r="AJ508" s="23" t="s">
        <v>61</v>
      </c>
      <c r="AK508" s="23" t="s">
        <v>101</v>
      </c>
      <c r="AL508" s="44" t="s">
        <v>58</v>
      </c>
      <c r="AM508" s="50" t="s">
        <v>1898</v>
      </c>
      <c r="AN508" s="50"/>
      <c r="AO508" s="50"/>
      <c r="AP508" s="50"/>
      <c r="AQ508" s="50"/>
      <c r="AR508" s="50"/>
      <c r="AS508" s="50"/>
      <c r="AT508" s="50"/>
      <c r="AU508" s="50"/>
      <c r="AV508" s="50"/>
      <c r="AW508" s="50"/>
      <c r="AY508" s="50" t="str">
        <f t="shared" si="62"/>
        <v>Missing Data (175/178/179/185/188/189): Achievement and Participation data for students in MF, MHN, MIG, MPR subgroups for a(n) ALL Assessment Type was not reported in any of the grades at the SEA, LEA, and School levels. Zeroes were submitted for these combinations. Please submit data.</v>
      </c>
      <c r="AZ508" s="50" t="str">
        <f t="shared" si="63"/>
        <v xml:space="preserve">Data files were resubmitted. </v>
      </c>
      <c r="BA508" s="49"/>
      <c r="BB508" s="50" t="s">
        <v>80</v>
      </c>
      <c r="BC508" s="49"/>
      <c r="BD508" s="49"/>
      <c r="BE508" s="50" t="s">
        <v>58</v>
      </c>
      <c r="BF508" s="50" t="s">
        <v>125</v>
      </c>
      <c r="BG508" s="50" t="s">
        <v>58</v>
      </c>
      <c r="BH508" s="50" t="str">
        <f t="shared" si="71"/>
        <v>Missing Data (175/178/179/185/188/189): Achievement and Participation data for students in MF, MHN, MIG, MPR subgroups for a(n) ALL Assessment Type was not reported in any of the grades at the SEA, LEA, and School levels. Zeroes were submitted for these combinations. Please submit data.</v>
      </c>
      <c r="BI508" s="51"/>
      <c r="BJ508" s="49"/>
      <c r="BK508" s="49"/>
      <c r="BL508" s="49"/>
      <c r="BM508" s="49"/>
      <c r="BN508" s="49"/>
      <c r="BO508" s="49"/>
      <c r="BP508" s="49"/>
    </row>
    <row r="509" spans="1:68" ht="105">
      <c r="A509" s="13" t="s">
        <v>1899</v>
      </c>
      <c r="B509" s="14" t="s">
        <v>45</v>
      </c>
      <c r="C509" s="14" t="s">
        <v>46</v>
      </c>
      <c r="D509" s="14" t="s">
        <v>47</v>
      </c>
      <c r="E509" s="14" t="s">
        <v>1872</v>
      </c>
      <c r="F509" s="14" t="s">
        <v>1873</v>
      </c>
      <c r="G509" s="13" t="s">
        <v>104</v>
      </c>
      <c r="H509" s="14" t="s">
        <v>157</v>
      </c>
      <c r="I509" s="14" t="s">
        <v>158</v>
      </c>
      <c r="J509" s="14" t="s">
        <v>73</v>
      </c>
      <c r="K509" s="14" t="s">
        <v>107</v>
      </c>
      <c r="L509" s="14" t="s">
        <v>53</v>
      </c>
      <c r="M509" s="14" t="s">
        <v>54</v>
      </c>
      <c r="N509" s="14" t="s">
        <v>54</v>
      </c>
      <c r="O509" s="14" t="s">
        <v>54</v>
      </c>
      <c r="P509" s="14" t="s">
        <v>108</v>
      </c>
      <c r="Q509" s="14" t="s">
        <v>108</v>
      </c>
      <c r="R509" s="14" t="s">
        <v>108</v>
      </c>
      <c r="S509" s="14" t="s">
        <v>108</v>
      </c>
      <c r="T509" s="50"/>
      <c r="U509" s="50"/>
      <c r="V509" s="11"/>
      <c r="W509" s="11"/>
      <c r="X509" s="50" t="s">
        <v>109</v>
      </c>
      <c r="Y509" s="26" t="s">
        <v>1900</v>
      </c>
      <c r="Z509" s="50"/>
      <c r="AA509" s="50"/>
      <c r="AB509" s="50"/>
      <c r="AC509" s="23" t="s">
        <v>54</v>
      </c>
      <c r="AD509" s="23" t="s">
        <v>54</v>
      </c>
      <c r="AE509" s="23" t="s">
        <v>54</v>
      </c>
      <c r="AF509" s="14" t="s">
        <v>108</v>
      </c>
      <c r="AG509" s="14" t="s">
        <v>108</v>
      </c>
      <c r="AH509" s="14" t="s">
        <v>108</v>
      </c>
      <c r="AI509" s="14" t="s">
        <v>108</v>
      </c>
      <c r="AJ509" s="23" t="s">
        <v>61</v>
      </c>
      <c r="AK509" s="23" t="s">
        <v>101</v>
      </c>
      <c r="AL509" s="44" t="s">
        <v>2154</v>
      </c>
      <c r="AM509" s="50" t="s">
        <v>111</v>
      </c>
      <c r="AN509" s="50" t="s">
        <v>54</v>
      </c>
      <c r="AO509" s="50"/>
      <c r="AP509" s="50"/>
      <c r="AQ509" s="50"/>
      <c r="AR509" s="50"/>
      <c r="AS509" s="50"/>
      <c r="AT509" s="50"/>
      <c r="AU509" s="50"/>
      <c r="AV509" s="50"/>
      <c r="AW509" s="50"/>
      <c r="AY509" s="50" t="str">
        <f t="shared" si="62"/>
        <v>A year to year change of more than 200 (count difference) and 10% was identified for at least one subgroup, assessment type, or grade. Please review the CDQR Year to Year tab. Please resubmit SY 2017-18 data or submit a data note to explain why these data are accurate.</v>
      </c>
      <c r="AZ509" s="50" t="str">
        <f t="shared" si="63"/>
        <v xml:space="preserve">Data are accurate. </v>
      </c>
      <c r="BA509" s="49"/>
      <c r="BB509" s="50" t="s">
        <v>80</v>
      </c>
      <c r="BC509" s="49"/>
      <c r="BD509" s="49"/>
      <c r="BE509" s="50" t="s">
        <v>112</v>
      </c>
      <c r="BF509" s="49"/>
      <c r="BG509" s="50" t="s">
        <v>69</v>
      </c>
      <c r="BH509" s="50" t="str">
        <f t="shared" si="71"/>
        <v>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BI509" s="51" t="s">
        <v>1900</v>
      </c>
      <c r="BJ509" s="49"/>
      <c r="BK509" s="49"/>
      <c r="BL509" s="49"/>
      <c r="BM509" s="49"/>
      <c r="BN509" s="49"/>
      <c r="BO509" s="49"/>
      <c r="BP509" s="49"/>
    </row>
    <row r="510" spans="1:68" ht="150">
      <c r="A510" s="13" t="s">
        <v>1901</v>
      </c>
      <c r="B510" s="14" t="s">
        <v>45</v>
      </c>
      <c r="C510" s="14" t="s">
        <v>46</v>
      </c>
      <c r="D510" s="14" t="s">
        <v>47</v>
      </c>
      <c r="E510" s="14" t="s">
        <v>1872</v>
      </c>
      <c r="F510" s="14" t="s">
        <v>1873</v>
      </c>
      <c r="G510" s="14" t="s">
        <v>286</v>
      </c>
      <c r="H510" s="14" t="s">
        <v>380</v>
      </c>
      <c r="I510" s="14">
        <v>585</v>
      </c>
      <c r="J510" s="14" t="s">
        <v>73</v>
      </c>
      <c r="K510" s="14" t="s">
        <v>287</v>
      </c>
      <c r="L510" s="14" t="s">
        <v>53</v>
      </c>
      <c r="M510" s="14"/>
      <c r="N510" s="14"/>
      <c r="O510" s="14"/>
      <c r="P510" s="14"/>
      <c r="Q510" s="14"/>
      <c r="R510" s="14"/>
      <c r="S510" s="14"/>
      <c r="T510" s="49"/>
      <c r="U510" s="49"/>
      <c r="V510" s="49"/>
      <c r="W510" s="49"/>
      <c r="X510" s="49"/>
      <c r="Y510" s="26" t="s">
        <v>64</v>
      </c>
      <c r="Z510" s="49"/>
      <c r="AA510" s="49"/>
      <c r="AB510" s="49"/>
      <c r="AC510" s="14"/>
      <c r="AD510" s="14"/>
      <c r="AE510" s="23" t="s">
        <v>54</v>
      </c>
      <c r="AF510" s="23" t="s">
        <v>139</v>
      </c>
      <c r="AG510" s="23" t="s">
        <v>133</v>
      </c>
      <c r="AH510" s="23" t="s">
        <v>140</v>
      </c>
      <c r="AI510" s="23" t="s">
        <v>141</v>
      </c>
      <c r="AJ510" s="14" t="s">
        <v>61</v>
      </c>
      <c r="AK510" s="14" t="s">
        <v>78</v>
      </c>
      <c r="AL510" s="14"/>
      <c r="AM510" s="50" t="s">
        <v>1902</v>
      </c>
      <c r="AN510" s="50" t="s">
        <v>54</v>
      </c>
      <c r="AO510" s="50"/>
      <c r="AP510" s="50"/>
      <c r="AQ510" s="50"/>
      <c r="AR510" s="50"/>
      <c r="AS510" s="50"/>
      <c r="AT510" s="50"/>
      <c r="AU510" s="50"/>
      <c r="AV510" s="50"/>
      <c r="AW510" s="50"/>
      <c r="AY510" s="50" t="str">
        <f t="shared" si="62"/>
        <v>Year to Year comparison - CWD (FS179): The number of CWD students who took an ALTASSALTACH assessment and received a valid score in SY 2017-18 is -24.01% different from SY 2016-17. The approximate discrepancy is 684 students. The same discrepancy exists for the FS 189 number of CWD students who were enrolled at the time of the assessment and who took an ALTASSALTACH assessment. Please submit a data note explaining the discrepancy if the data are correct or resubmit the data.</v>
      </c>
      <c r="AZ510" s="50" t="str">
        <f t="shared" si="63"/>
        <v/>
      </c>
      <c r="BA510" s="49"/>
      <c r="BB510" s="50" t="s">
        <v>80</v>
      </c>
      <c r="BC510" s="50" t="s">
        <v>2148</v>
      </c>
      <c r="BD510" s="49"/>
      <c r="BE510" s="50" t="s">
        <v>82</v>
      </c>
      <c r="BF510" s="50" t="s">
        <v>82</v>
      </c>
      <c r="BG510" s="49"/>
      <c r="BH510" s="50" t="str">
        <f t="shared" si="71"/>
        <v>Year to Year comparison - CWD (FS179): The number of CWD students who took an ALTASSALTACH assessment and received a valid score in SY 2017-18 is -24.01% different from SY 2016-17. The approximate discrepancy is 684 students. The same discrepancy exists for the FS 189 number of CWD students who were enrolled at the time of the assessment and who took an ALTASSALTACH assessment. Please submit a data note explaining the discrepancy if the data are correct or resubmit the data.</v>
      </c>
      <c r="BI510" s="49"/>
      <c r="BJ510" s="49"/>
      <c r="BK510" s="49"/>
      <c r="BL510" s="49"/>
      <c r="BM510" s="49"/>
      <c r="BN510" s="49"/>
      <c r="BO510" s="49"/>
      <c r="BP510" s="49"/>
    </row>
    <row r="511" spans="1:68" ht="165">
      <c r="A511" s="13" t="s">
        <v>1903</v>
      </c>
      <c r="B511" s="14" t="s">
        <v>45</v>
      </c>
      <c r="C511" s="14" t="s">
        <v>46</v>
      </c>
      <c r="D511" s="14" t="s">
        <v>47</v>
      </c>
      <c r="E511" s="14" t="s">
        <v>1872</v>
      </c>
      <c r="F511" s="14" t="s">
        <v>1873</v>
      </c>
      <c r="G511" s="14" t="s">
        <v>172</v>
      </c>
      <c r="H511" s="14" t="s">
        <v>91</v>
      </c>
      <c r="I511" s="14" t="s">
        <v>92</v>
      </c>
      <c r="J511" s="14" t="s">
        <v>73</v>
      </c>
      <c r="K511" s="14" t="s">
        <v>173</v>
      </c>
      <c r="L511" s="14" t="s">
        <v>53</v>
      </c>
      <c r="M511" s="14" t="s">
        <v>54</v>
      </c>
      <c r="N511" s="14" t="s">
        <v>54</v>
      </c>
      <c r="O511" s="14"/>
      <c r="P511" s="14" t="s">
        <v>1904</v>
      </c>
      <c r="Q511" s="14" t="s">
        <v>76</v>
      </c>
      <c r="R511" s="14" t="s">
        <v>133</v>
      </c>
      <c r="S511" s="14" t="s">
        <v>58</v>
      </c>
      <c r="T511" s="50"/>
      <c r="U511" s="50"/>
      <c r="V511" s="11"/>
      <c r="W511" s="11"/>
      <c r="X511" s="50" t="s">
        <v>1905</v>
      </c>
      <c r="Y511" s="26" t="s">
        <v>1906</v>
      </c>
      <c r="Z511" s="50"/>
      <c r="AA511" s="50"/>
      <c r="AB511" s="50"/>
      <c r="AC511" s="23" t="s">
        <v>54</v>
      </c>
      <c r="AD511" s="23" t="s">
        <v>54</v>
      </c>
      <c r="AE511" s="23"/>
      <c r="AF511" s="23" t="s">
        <v>1904</v>
      </c>
      <c r="AG511" s="23" t="s">
        <v>76</v>
      </c>
      <c r="AH511" s="23" t="s">
        <v>133</v>
      </c>
      <c r="AI511" s="23" t="s">
        <v>141</v>
      </c>
      <c r="AJ511" s="23" t="s">
        <v>61</v>
      </c>
      <c r="AK511" s="23" t="s">
        <v>101</v>
      </c>
      <c r="AL511" s="50"/>
      <c r="AM511" s="50" t="s">
        <v>1907</v>
      </c>
      <c r="AN511" s="50" t="s">
        <v>54</v>
      </c>
      <c r="AO511" s="50"/>
      <c r="AP511" s="50"/>
      <c r="AQ511" s="50"/>
      <c r="AR511" s="50"/>
      <c r="AS511" s="50"/>
      <c r="AT511" s="50"/>
      <c r="AU511" s="50"/>
      <c r="AV511" s="50"/>
      <c r="AW511" s="50"/>
      <c r="AY511" s="50" t="str">
        <f t="shared" si="62"/>
        <v>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the FCS discrepancy of 24 students, or 17.78%, and the MAN discrepancy of 28 students, or -5.58%, is larger than expected. Please revise data and resubmit or explain in a data note why these data are accurate.</v>
      </c>
      <c r="AZ511" s="50" t="str">
        <f t="shared" si="63"/>
        <v xml:space="preserve">This data is correct due to Utah allowing children to opt out of tests. </v>
      </c>
      <c r="BA511" s="49"/>
      <c r="BB511" s="50" t="s">
        <v>80</v>
      </c>
      <c r="BC511" s="49"/>
      <c r="BD511" s="49"/>
      <c r="BE511" s="49"/>
      <c r="BF511" s="49"/>
      <c r="BG511" s="50" t="s">
        <v>69</v>
      </c>
      <c r="BH511" s="50" t="str">
        <f t="shared" si="71"/>
        <v>Subject Count Comparison - MTH to RLA (FS185, 188): The count of High School students who were enrolled at the time of the assessment in a Mathematics assessment (FS185) does not align with the count of students who were enrolled at the time of the assessment in a Reading/Language Arts assessment (FS188). While some variation is expected, the FCS discrepancy of 24 students, or 17.78%, and the MAN discrepancy of 28 students, or -5.58%, is larger than expected. Please revise data and resubmit or explain in a data note why these data are accurate.
ED Note: State indicated that data were correct as reported.</v>
      </c>
      <c r="BI511" s="50" t="s">
        <v>1906</v>
      </c>
      <c r="BJ511" s="49"/>
      <c r="BK511" s="49"/>
      <c r="BL511" s="49"/>
      <c r="BM511" s="49"/>
      <c r="BN511" s="49"/>
      <c r="BO511" s="49"/>
      <c r="BP511" s="49"/>
    </row>
    <row r="512" spans="1:68" ht="157.5">
      <c r="A512" s="13" t="s">
        <v>1908</v>
      </c>
      <c r="B512" s="14" t="s">
        <v>45</v>
      </c>
      <c r="C512" s="14" t="s">
        <v>46</v>
      </c>
      <c r="D512" s="14" t="s">
        <v>47</v>
      </c>
      <c r="E512" s="14" t="s">
        <v>1872</v>
      </c>
      <c r="F512" s="14" t="s">
        <v>1873</v>
      </c>
      <c r="G512" s="13" t="s">
        <v>179</v>
      </c>
      <c r="H512" s="14">
        <v>185</v>
      </c>
      <c r="I512" s="14">
        <v>588</v>
      </c>
      <c r="J512" s="14" t="s">
        <v>73</v>
      </c>
      <c r="K512" s="14" t="s">
        <v>180</v>
      </c>
      <c r="L512" s="14" t="s">
        <v>53</v>
      </c>
      <c r="M512" s="14" t="s">
        <v>54</v>
      </c>
      <c r="N512" s="14"/>
      <c r="O512" s="14"/>
      <c r="P512" s="14" t="s">
        <v>1909</v>
      </c>
      <c r="Q512" s="14" t="s">
        <v>56</v>
      </c>
      <c r="R512" s="14" t="s">
        <v>68</v>
      </c>
      <c r="S512" s="14" t="s">
        <v>58</v>
      </c>
      <c r="T512" s="50"/>
      <c r="U512" s="50"/>
      <c r="V512" s="11"/>
      <c r="W512" s="11"/>
      <c r="X512" s="50" t="s">
        <v>1910</v>
      </c>
      <c r="Y512" s="26" t="s">
        <v>1911</v>
      </c>
      <c r="Z512" s="50"/>
      <c r="AA512" s="50"/>
      <c r="AB512" s="50"/>
      <c r="AC512" s="23" t="s">
        <v>54</v>
      </c>
      <c r="AD512" s="23"/>
      <c r="AE512" s="23"/>
      <c r="AF512" s="23" t="s">
        <v>1912</v>
      </c>
      <c r="AG512" s="23" t="s">
        <v>133</v>
      </c>
      <c r="AH512" s="23" t="s">
        <v>133</v>
      </c>
      <c r="AI512" s="23" t="s">
        <v>141</v>
      </c>
      <c r="AJ512" s="23" t="s">
        <v>61</v>
      </c>
      <c r="AK512" s="23" t="s">
        <v>101</v>
      </c>
      <c r="AL512" s="50"/>
      <c r="AM512" s="50" t="s">
        <v>1913</v>
      </c>
      <c r="AN512" s="50" t="s">
        <v>54</v>
      </c>
      <c r="AO512" s="50"/>
      <c r="AP512" s="50"/>
      <c r="AQ512" s="50"/>
      <c r="AR512" s="50"/>
      <c r="AS512" s="50"/>
      <c r="AT512" s="50"/>
      <c r="AU512" s="50"/>
      <c r="AV512" s="50"/>
      <c r="AW512" s="50"/>
      <c r="AY512" s="50" t="str">
        <f t="shared" si="62"/>
        <v>Low Participation Rate (FS185): The participation rate for ALL STUDENTS, MW, MM, MILCNCTD, MB, M, HOM, FCS, F, ECODIS, CWD students range from 90.15 to 94.96%. The ESEA, as amended, requires that States annually measure the achievement of not less than 95 percent of all students, and 95 percent of all students in each subgroup of students. Please revise data and resubmit and/or provide an explanatory data note.</v>
      </c>
      <c r="AZ512" s="50" t="str">
        <f t="shared" si="63"/>
        <v xml:space="preserve">Because of state law, we allow LEAs to have less than 95% participation rate. Our accountability reports show the backfilling to 95% participation rates requirements. </v>
      </c>
      <c r="BA512" s="49"/>
      <c r="BB512" s="50" t="s">
        <v>80</v>
      </c>
      <c r="BC512" s="50" t="s">
        <v>2151</v>
      </c>
      <c r="BD512" s="49"/>
      <c r="BE512" s="49"/>
      <c r="BF512" s="49"/>
      <c r="BG512" s="50" t="s">
        <v>58</v>
      </c>
      <c r="BH512" s="50" t="str">
        <f t="shared" si="71"/>
        <v>Low Participation Rate (FS185): The participation rate for ALL STUDENTS, MW, MM, MILCNCTD, MB, M, HOM, FCS, F, ECODIS, CWD students range from 90.15 to 94.96%. The ESEA, as amended, requires that States annually measure the achievement of not less than 95 percent of all students, and 95 percent of all students in each subgroup of students. Please revise data and resubmit and/or provide an explanatory data note.</v>
      </c>
      <c r="BI512" s="50" t="s">
        <v>1914</v>
      </c>
      <c r="BJ512" s="49"/>
      <c r="BK512" s="49"/>
      <c r="BL512" s="49"/>
      <c r="BM512" s="49"/>
      <c r="BN512" s="49"/>
      <c r="BO512" s="49"/>
      <c r="BP512" s="49"/>
    </row>
    <row r="513" spans="1:68" ht="157.5">
      <c r="A513" s="13" t="s">
        <v>1915</v>
      </c>
      <c r="B513" s="14" t="s">
        <v>45</v>
      </c>
      <c r="C513" s="14" t="s">
        <v>46</v>
      </c>
      <c r="D513" s="14" t="s">
        <v>47</v>
      </c>
      <c r="E513" s="14" t="s">
        <v>1872</v>
      </c>
      <c r="F513" s="14" t="s">
        <v>1873</v>
      </c>
      <c r="G513" s="13" t="s">
        <v>179</v>
      </c>
      <c r="H513" s="14">
        <v>188</v>
      </c>
      <c r="I513" s="14">
        <v>589</v>
      </c>
      <c r="J513" s="14" t="s">
        <v>73</v>
      </c>
      <c r="K513" s="14" t="s">
        <v>180</v>
      </c>
      <c r="L513" s="14" t="s">
        <v>53</v>
      </c>
      <c r="M513" s="14"/>
      <c r="N513" s="14" t="s">
        <v>54</v>
      </c>
      <c r="O513" s="14"/>
      <c r="P513" s="14" t="s">
        <v>1916</v>
      </c>
      <c r="Q513" s="14" t="s">
        <v>56</v>
      </c>
      <c r="R513" s="14" t="s">
        <v>68</v>
      </c>
      <c r="S513" s="14" t="s">
        <v>58</v>
      </c>
      <c r="T513" s="50"/>
      <c r="U513" s="50"/>
      <c r="V513" s="11"/>
      <c r="W513" s="11"/>
      <c r="X513" s="50" t="s">
        <v>1917</v>
      </c>
      <c r="Y513" s="26" t="s">
        <v>1911</v>
      </c>
      <c r="Z513" s="50"/>
      <c r="AA513" s="50"/>
      <c r="AB513" s="50"/>
      <c r="AC513" s="23"/>
      <c r="AD513" s="23" t="s">
        <v>54</v>
      </c>
      <c r="AE513" s="23"/>
      <c r="AF513" s="23" t="s">
        <v>1912</v>
      </c>
      <c r="AG513" s="23" t="s">
        <v>133</v>
      </c>
      <c r="AH513" s="23" t="s">
        <v>133</v>
      </c>
      <c r="AI513" s="23" t="s">
        <v>141</v>
      </c>
      <c r="AJ513" s="23" t="s">
        <v>61</v>
      </c>
      <c r="AK513" s="23" t="s">
        <v>101</v>
      </c>
      <c r="AL513" s="50"/>
      <c r="AM513" s="50" t="s">
        <v>1918</v>
      </c>
      <c r="AN513" s="50" t="s">
        <v>54</v>
      </c>
      <c r="AO513" s="50"/>
      <c r="AP513" s="50"/>
      <c r="AQ513" s="50"/>
      <c r="AR513" s="50"/>
      <c r="AS513" s="50"/>
      <c r="AT513" s="50"/>
      <c r="AU513" s="50"/>
      <c r="AV513" s="50"/>
      <c r="AW513" s="50"/>
      <c r="AY513" s="50" t="str">
        <f t="shared" si="62"/>
        <v>Low Participation Rate (FS188): The participation rate for ALL STUDENTS, MW, MM, MILCNCTD, MB, M, HOM, FCS, F, ECODIS, CWD students range from 90.29 to 94.88%. The ESEA, as amended, requires that States annually measure the achievement of not less than 95 percent of all students, and 95 percent of all students in each subgroup of students. Please revise data and resubmit and/or provide an explanatory data note.</v>
      </c>
      <c r="AZ513" s="50" t="str">
        <f t="shared" si="63"/>
        <v xml:space="preserve">Because of state law, we allow LEAs to have less than 95% participation rate. Our accountability reports show the backfilling to 95% participation rates requirements. </v>
      </c>
      <c r="BA513" s="49"/>
      <c r="BB513" s="50" t="s">
        <v>80</v>
      </c>
      <c r="BC513" s="50" t="s">
        <v>2151</v>
      </c>
      <c r="BD513" s="49"/>
      <c r="BE513" s="49"/>
      <c r="BF513" s="49"/>
      <c r="BG513" s="50" t="s">
        <v>58</v>
      </c>
      <c r="BH513" s="50" t="str">
        <f t="shared" si="71"/>
        <v>Low Participation Rate (FS188): The participation rate for ALL STUDENTS, MW, MM, MILCNCTD, MB, M, HOM, FCS, F, ECODIS, CWD students range from 90.29 to 94.88%. The ESEA, as amended, requires that States annually measure the achievement of not less than 95 percent of all students, and 95 percent of all students in each subgroup of students. Please revise data and resubmit and/or provide an explanatory data note.</v>
      </c>
      <c r="BI513" s="50" t="s">
        <v>1914</v>
      </c>
      <c r="BJ513" s="49"/>
      <c r="BK513" s="49"/>
      <c r="BL513" s="49"/>
      <c r="BM513" s="49"/>
      <c r="BN513" s="49"/>
      <c r="BO513" s="49"/>
      <c r="BP513" s="49"/>
    </row>
    <row r="514" spans="1:68" ht="150">
      <c r="A514" s="13" t="s">
        <v>1919</v>
      </c>
      <c r="B514" s="14" t="s">
        <v>45</v>
      </c>
      <c r="C514" s="14" t="s">
        <v>46</v>
      </c>
      <c r="D514" s="14" t="s">
        <v>47</v>
      </c>
      <c r="E514" s="14" t="s">
        <v>1920</v>
      </c>
      <c r="F514" s="14" t="s">
        <v>1921</v>
      </c>
      <c r="G514" s="13" t="s">
        <v>50</v>
      </c>
      <c r="H514" s="16" t="s">
        <v>157</v>
      </c>
      <c r="I514" s="14" t="s">
        <v>158</v>
      </c>
      <c r="J514" s="14" t="s">
        <v>51</v>
      </c>
      <c r="K514" s="14" t="s">
        <v>52</v>
      </c>
      <c r="L514" s="14" t="s">
        <v>53</v>
      </c>
      <c r="M514" s="14" t="s">
        <v>54</v>
      </c>
      <c r="N514" s="14" t="s">
        <v>54</v>
      </c>
      <c r="O514" s="14" t="s">
        <v>54</v>
      </c>
      <c r="P514" s="14" t="s">
        <v>55</v>
      </c>
      <c r="Q514" s="14" t="s">
        <v>56</v>
      </c>
      <c r="R514" s="14" t="s">
        <v>68</v>
      </c>
      <c r="S514" s="14" t="s">
        <v>69</v>
      </c>
      <c r="T514" s="50"/>
      <c r="U514" s="50"/>
      <c r="V514" s="11"/>
      <c r="W514" s="11"/>
      <c r="X514" s="50" t="s">
        <v>1922</v>
      </c>
      <c r="Y514" s="26" t="s">
        <v>1923</v>
      </c>
      <c r="Z514" s="50"/>
      <c r="AA514" s="50"/>
      <c r="AB514" s="50"/>
      <c r="AC514" s="14" t="s">
        <v>54</v>
      </c>
      <c r="AD514" s="14" t="s">
        <v>54</v>
      </c>
      <c r="AE514" s="14" t="s">
        <v>54</v>
      </c>
      <c r="AF514" s="14" t="s">
        <v>55</v>
      </c>
      <c r="AG514" s="14" t="s">
        <v>56</v>
      </c>
      <c r="AH514" s="14" t="s">
        <v>68</v>
      </c>
      <c r="AI514" s="23"/>
      <c r="AJ514" s="23" t="s">
        <v>185</v>
      </c>
      <c r="AK514" s="23" t="s">
        <v>101</v>
      </c>
      <c r="AL514" s="50"/>
      <c r="AM514" s="50" t="s">
        <v>1922</v>
      </c>
      <c r="AN514" s="50"/>
      <c r="AO514" s="50"/>
      <c r="AP514" s="50"/>
      <c r="AQ514" s="50"/>
      <c r="AR514" s="50"/>
      <c r="AS514" s="50"/>
      <c r="AT514" s="50"/>
      <c r="AU514" s="50"/>
      <c r="AV514" s="50"/>
      <c r="AW514" s="50"/>
      <c r="AY514" s="50" t="str">
        <f t="shared" si="62"/>
        <v xml:space="preserve">Missing Data (FS 175/178/179/185/188/189): Achievement and Participation data were not reported at the SEA, LEA, and School levels. Please submit data. ED acknowledges State comment that data will be late and expects to receive complete data by the final due date. </v>
      </c>
      <c r="AZ514" s="50" t="str">
        <f t="shared" si="63"/>
        <v xml:space="preserve">VT is in the first year of implementation of a new Statewide Longitudinal Data System. Data is still not available for reporting as VTAOE collection staff are currently working with the field in cleaning the data. VT had previously entered an estimated date of June 30, 2019 in the State Submission Plan for when late EDFacts files would be submitted - it is still anticipated that data can be submitted by this date.  </v>
      </c>
      <c r="BA514" s="49"/>
      <c r="BB514" s="50" t="s">
        <v>80</v>
      </c>
      <c r="BC514" s="49"/>
      <c r="BD514" s="49"/>
      <c r="BE514" s="49"/>
      <c r="BF514" s="49"/>
      <c r="BG514" s="50" t="s">
        <v>58</v>
      </c>
      <c r="BH514" s="50" t="str">
        <f t="shared" si="71"/>
        <v xml:space="preserve">Missing Data (FS 175/178/179/185/188/189): Achievement and Participation data were not reported at the SEA, LEA, and School levels. Please submit data. ED acknowledges State comment that data will be late and expects to receive complete data by the final due date. </v>
      </c>
      <c r="BI514" s="50" t="s">
        <v>1923</v>
      </c>
      <c r="BJ514" s="49"/>
      <c r="BK514" s="49"/>
      <c r="BL514" s="49"/>
      <c r="BM514" s="49"/>
      <c r="BN514" s="49"/>
      <c r="BO514" s="49"/>
      <c r="BP514" s="49"/>
    </row>
    <row r="515" spans="1:68" ht="90" hidden="1">
      <c r="A515" s="13" t="s">
        <v>1924</v>
      </c>
      <c r="B515" s="14" t="s">
        <v>45</v>
      </c>
      <c r="C515" s="14" t="s">
        <v>46</v>
      </c>
      <c r="D515" s="14" t="s">
        <v>47</v>
      </c>
      <c r="E515" s="14" t="s">
        <v>1925</v>
      </c>
      <c r="F515" s="14" t="s">
        <v>1926</v>
      </c>
      <c r="G515" s="13" t="s">
        <v>72</v>
      </c>
      <c r="H515" s="14">
        <v>178</v>
      </c>
      <c r="I515" s="14">
        <v>584</v>
      </c>
      <c r="J515" s="14" t="s">
        <v>73</v>
      </c>
      <c r="K515" s="14" t="s">
        <v>74</v>
      </c>
      <c r="L515" s="14" t="s">
        <v>75</v>
      </c>
      <c r="M515" s="14"/>
      <c r="N515" s="14" t="s">
        <v>54</v>
      </c>
      <c r="O515" s="14"/>
      <c r="P515" s="14" t="s">
        <v>53</v>
      </c>
      <c r="Q515" s="14" t="s">
        <v>733</v>
      </c>
      <c r="R515" s="14" t="s">
        <v>140</v>
      </c>
      <c r="S515" s="14" t="s">
        <v>58</v>
      </c>
      <c r="T515" s="50"/>
      <c r="U515" s="50"/>
      <c r="V515" s="11"/>
      <c r="W515" s="11"/>
      <c r="X515" s="50" t="s">
        <v>1927</v>
      </c>
      <c r="Y515" s="26" t="s">
        <v>1928</v>
      </c>
      <c r="Z515" s="50"/>
      <c r="AA515" s="50"/>
      <c r="AB515" s="50"/>
      <c r="AC515" s="14"/>
      <c r="AD515" s="14"/>
      <c r="AE515" s="23"/>
      <c r="AF515" s="14"/>
      <c r="AG515" s="23"/>
      <c r="AH515" s="23"/>
      <c r="AI515" s="23"/>
      <c r="AJ515" s="23" t="s">
        <v>61</v>
      </c>
      <c r="AK515" s="23" t="s">
        <v>62</v>
      </c>
      <c r="AL515" s="14" t="s">
        <v>53</v>
      </c>
      <c r="AM515" s="50"/>
      <c r="AN515" s="50" t="s">
        <v>2145</v>
      </c>
      <c r="AO515" s="50"/>
      <c r="AP515" s="49"/>
      <c r="AQ515" s="49"/>
      <c r="AR515" s="49"/>
      <c r="AS515" s="49"/>
      <c r="AT515" s="49"/>
      <c r="AU515" s="49"/>
      <c r="AV515" s="49"/>
      <c r="AW515" s="49"/>
      <c r="AY515" s="50">
        <f t="shared" si="62"/>
        <v>0</v>
      </c>
      <c r="AZ515" s="50" t="str">
        <f t="shared" si="63"/>
        <v xml:space="preserve">The zeros have been removed. </v>
      </c>
      <c r="BA515" s="50" t="s">
        <v>2162</v>
      </c>
      <c r="BB515" s="50" t="s">
        <v>63</v>
      </c>
      <c r="BC515" s="50" t="s">
        <v>58</v>
      </c>
      <c r="BD515" s="50" t="s">
        <v>62</v>
      </c>
      <c r="BE515" s="50"/>
      <c r="BF515" s="49"/>
      <c r="BG515" s="49"/>
      <c r="BH515" s="49"/>
      <c r="BI515" s="49"/>
      <c r="BJ515" s="49"/>
      <c r="BK515" s="49"/>
      <c r="BL515" s="49"/>
      <c r="BM515" s="49"/>
      <c r="BN515" s="49"/>
      <c r="BO515" s="49"/>
      <c r="BP515" s="49"/>
    </row>
    <row r="516" spans="1:68" ht="94.5">
      <c r="A516" s="13" t="s">
        <v>1929</v>
      </c>
      <c r="B516" s="14" t="s">
        <v>45</v>
      </c>
      <c r="C516" s="14" t="s">
        <v>46</v>
      </c>
      <c r="D516" s="14" t="s">
        <v>47</v>
      </c>
      <c r="E516" s="14" t="s">
        <v>1925</v>
      </c>
      <c r="F516" s="14" t="s">
        <v>1926</v>
      </c>
      <c r="G516" s="13" t="s">
        <v>104</v>
      </c>
      <c r="H516" s="14" t="s">
        <v>157</v>
      </c>
      <c r="I516" s="14" t="s">
        <v>158</v>
      </c>
      <c r="J516" s="14" t="s">
        <v>73</v>
      </c>
      <c r="K516" s="14" t="s">
        <v>107</v>
      </c>
      <c r="L516" s="14" t="s">
        <v>53</v>
      </c>
      <c r="M516" s="14" t="s">
        <v>54</v>
      </c>
      <c r="N516" s="14" t="s">
        <v>54</v>
      </c>
      <c r="O516" s="14" t="s">
        <v>54</v>
      </c>
      <c r="P516" s="14" t="s">
        <v>108</v>
      </c>
      <c r="Q516" s="14" t="s">
        <v>108</v>
      </c>
      <c r="R516" s="14" t="s">
        <v>108</v>
      </c>
      <c r="S516" s="14" t="s">
        <v>108</v>
      </c>
      <c r="T516" s="50"/>
      <c r="U516" s="50"/>
      <c r="V516" s="11"/>
      <c r="W516" s="11"/>
      <c r="X516" s="50" t="s">
        <v>109</v>
      </c>
      <c r="Y516" s="26" t="s">
        <v>1930</v>
      </c>
      <c r="Z516" s="50"/>
      <c r="AA516" s="50"/>
      <c r="AB516" s="50"/>
      <c r="AC516" s="23" t="s">
        <v>54</v>
      </c>
      <c r="AD516" s="23" t="s">
        <v>54</v>
      </c>
      <c r="AE516" s="23" t="s">
        <v>54</v>
      </c>
      <c r="AF516" s="14" t="s">
        <v>108</v>
      </c>
      <c r="AG516" s="14" t="s">
        <v>108</v>
      </c>
      <c r="AH516" s="14" t="s">
        <v>108</v>
      </c>
      <c r="AI516" s="14" t="s">
        <v>108</v>
      </c>
      <c r="AJ516" s="23" t="s">
        <v>61</v>
      </c>
      <c r="AK516" s="23" t="s">
        <v>101</v>
      </c>
      <c r="AL516" s="50" t="s">
        <v>58</v>
      </c>
      <c r="AM516" s="50" t="s">
        <v>111</v>
      </c>
      <c r="AN516" s="50" t="s">
        <v>54</v>
      </c>
      <c r="AO516" s="50"/>
      <c r="AP516" s="49"/>
      <c r="AQ516" s="49"/>
      <c r="AR516" s="49"/>
      <c r="AS516" s="49"/>
      <c r="AT516" s="49"/>
      <c r="AU516" s="49"/>
      <c r="AV516" s="49"/>
      <c r="AW516" s="49"/>
      <c r="AY516" s="50" t="str">
        <f t="shared" ref="AY516:AY571" si="72">AM516</f>
        <v>A year to year change of more than 200 (count difference) and 10% was identified for at least one subgroup, assessment type, or grade. Please review the CDQR Year to Year tab. Please resubmit SY 2017-18 data or submit a data note to explain why these data are accurate.</v>
      </c>
      <c r="AZ516" s="50" t="str">
        <f t="shared" ref="AZ516:AZ571" si="73">Y516</f>
        <v>The data have been resubmitted.</v>
      </c>
      <c r="BA516" s="49"/>
      <c r="BB516" s="50" t="s">
        <v>80</v>
      </c>
      <c r="BC516" s="49"/>
      <c r="BD516" s="49"/>
      <c r="BE516" s="50" t="s">
        <v>58</v>
      </c>
      <c r="BF516" s="50" t="s">
        <v>125</v>
      </c>
      <c r="BG516" s="50" t="s">
        <v>58</v>
      </c>
      <c r="BH516" s="50" t="str">
        <f>IF(BG516="Yes",CONCATENATE(AM516,"
ED Note: State indicated that data were correct as reported."), AM516)</f>
        <v>A year to year change of more than 200 (count difference) and 10% was identified for at least one subgroup, assessment type, or grade. Please review the CDQR Year to Year tab. Please resubmit SY 2017-18 data or submit a data note to explain why these data are accurate.</v>
      </c>
      <c r="BI516" s="51"/>
      <c r="BJ516" s="49"/>
      <c r="BK516" s="49"/>
      <c r="BL516" s="49"/>
      <c r="BM516" s="49"/>
      <c r="BN516" s="49"/>
      <c r="BO516" s="49"/>
      <c r="BP516" s="49"/>
    </row>
    <row r="517" spans="1:68" ht="78.75" hidden="1">
      <c r="A517" s="13" t="s">
        <v>1931</v>
      </c>
      <c r="B517" s="14" t="s">
        <v>45</v>
      </c>
      <c r="C517" s="14" t="s">
        <v>46</v>
      </c>
      <c r="D517" s="14" t="s">
        <v>47</v>
      </c>
      <c r="E517" s="14" t="s">
        <v>1925</v>
      </c>
      <c r="F517" s="14" t="s">
        <v>1926</v>
      </c>
      <c r="G517" s="13" t="s">
        <v>118</v>
      </c>
      <c r="H517" s="14" t="s">
        <v>128</v>
      </c>
      <c r="I517" s="14" t="s">
        <v>129</v>
      </c>
      <c r="J517" s="14" t="s">
        <v>73</v>
      </c>
      <c r="K517" s="14" t="s">
        <v>121</v>
      </c>
      <c r="L517" s="14" t="s">
        <v>53</v>
      </c>
      <c r="M517" s="14"/>
      <c r="N517" s="14" t="s">
        <v>54</v>
      </c>
      <c r="O517" s="14"/>
      <c r="P517" s="14" t="s">
        <v>108</v>
      </c>
      <c r="Q517" s="14" t="s">
        <v>108</v>
      </c>
      <c r="R517" s="14" t="s">
        <v>108</v>
      </c>
      <c r="S517" s="14" t="s">
        <v>108</v>
      </c>
      <c r="T517" s="50"/>
      <c r="U517" s="50"/>
      <c r="V517" s="50"/>
      <c r="W517" s="50"/>
      <c r="X517" s="50" t="s">
        <v>212</v>
      </c>
      <c r="Y517" s="26" t="s">
        <v>1930</v>
      </c>
      <c r="Z517" s="50"/>
      <c r="AA517" s="50"/>
      <c r="AB517" s="50"/>
      <c r="AC517" s="23"/>
      <c r="AD517" s="23"/>
      <c r="AE517" s="23"/>
      <c r="AF517" s="23"/>
      <c r="AG517" s="23"/>
      <c r="AH517" s="23"/>
      <c r="AI517" s="23"/>
      <c r="AJ517" s="23" t="s">
        <v>61</v>
      </c>
      <c r="AK517" s="23" t="s">
        <v>62</v>
      </c>
      <c r="AL517" s="14" t="s">
        <v>53</v>
      </c>
      <c r="AM517" s="50"/>
      <c r="AN517" s="50" t="s">
        <v>2145</v>
      </c>
      <c r="AO517" s="50"/>
      <c r="AP517" s="50"/>
      <c r="AQ517" s="50"/>
      <c r="AR517" s="50"/>
      <c r="AS517" s="50"/>
      <c r="AT517" s="50"/>
      <c r="AU517" s="50"/>
      <c r="AV517" s="50"/>
      <c r="AW517" s="50"/>
      <c r="AY517" s="50">
        <f t="shared" si="72"/>
        <v>0</v>
      </c>
      <c r="AZ517" s="50" t="str">
        <f t="shared" si="73"/>
        <v>The data have been resubmitted.</v>
      </c>
      <c r="BA517" s="49"/>
      <c r="BB517" s="50" t="s">
        <v>63</v>
      </c>
      <c r="BC517" s="50" t="s">
        <v>58</v>
      </c>
      <c r="BD517" s="50" t="s">
        <v>62</v>
      </c>
      <c r="BE517" s="50"/>
      <c r="BF517" s="49"/>
      <c r="BG517" s="49"/>
      <c r="BH517" s="49"/>
      <c r="BI517" s="49"/>
      <c r="BJ517" s="49"/>
      <c r="BK517" s="49"/>
      <c r="BL517" s="49"/>
      <c r="BM517" s="49"/>
      <c r="BN517" s="49"/>
      <c r="BO517" s="49"/>
      <c r="BP517" s="49"/>
    </row>
    <row r="518" spans="1:68" ht="150">
      <c r="A518" s="13" t="s">
        <v>1932</v>
      </c>
      <c r="B518" s="14" t="s">
        <v>45</v>
      </c>
      <c r="C518" s="14" t="s">
        <v>46</v>
      </c>
      <c r="D518" s="14" t="s">
        <v>47</v>
      </c>
      <c r="E518" s="14" t="s">
        <v>1925</v>
      </c>
      <c r="F518" s="14" t="s">
        <v>1926</v>
      </c>
      <c r="G518" s="13" t="s">
        <v>127</v>
      </c>
      <c r="H518" s="14" t="s">
        <v>128</v>
      </c>
      <c r="I518" s="14" t="s">
        <v>129</v>
      </c>
      <c r="J518" s="14" t="s">
        <v>51</v>
      </c>
      <c r="K518" s="14" t="s">
        <v>130</v>
      </c>
      <c r="L518" s="14" t="s">
        <v>53</v>
      </c>
      <c r="M518" s="14"/>
      <c r="N518" s="14"/>
      <c r="O518" s="14"/>
      <c r="P518" s="14"/>
      <c r="Q518" s="14"/>
      <c r="R518" s="14"/>
      <c r="S518" s="14"/>
      <c r="T518" s="49"/>
      <c r="U518" s="49"/>
      <c r="V518" s="49"/>
      <c r="W518" s="49"/>
      <c r="X518" s="49"/>
      <c r="Y518" s="26" t="s">
        <v>64</v>
      </c>
      <c r="Z518" s="49"/>
      <c r="AA518" s="49"/>
      <c r="AB518" s="49"/>
      <c r="AC518" s="14"/>
      <c r="AD518" s="14" t="s">
        <v>54</v>
      </c>
      <c r="AE518" s="14"/>
      <c r="AF518" s="14" t="s">
        <v>131</v>
      </c>
      <c r="AG518" s="14" t="s">
        <v>869</v>
      </c>
      <c r="AH518" s="14" t="s">
        <v>133</v>
      </c>
      <c r="AI518" s="14"/>
      <c r="AJ518" s="14" t="s">
        <v>61</v>
      </c>
      <c r="AK518" s="14" t="s">
        <v>78</v>
      </c>
      <c r="AL518" s="49"/>
      <c r="AM518" s="50" t="s">
        <v>1933</v>
      </c>
      <c r="AN518" s="50"/>
      <c r="AO518" s="50"/>
      <c r="AP518" s="50"/>
      <c r="AQ518" s="50"/>
      <c r="AR518" s="50"/>
      <c r="AS518" s="50"/>
      <c r="AT518" s="50"/>
      <c r="AU518" s="50"/>
      <c r="AV518" s="50"/>
      <c r="AW518" s="50"/>
      <c r="AY518" s="50" t="str">
        <f t="shared" si="72"/>
        <v>Across file comparison: The SEA number of students in the LEP subgroup who took an assessment and received a valid score for GRADES ALL, 3, 4, 5, 6, 7, 8 and ALL assessment type does not equal the number of students who participated in the assessment. The Grand Total discrepancy is 2771 students, or -5.65%. 
Similar discrepancies exist at the LEA and School levels. Please revise data and resubmit or explain in a data note why these data are accurate.</v>
      </c>
      <c r="AZ518" s="50" t="str">
        <f t="shared" si="73"/>
        <v/>
      </c>
      <c r="BA518" s="49"/>
      <c r="BB518" s="50" t="s">
        <v>80</v>
      </c>
      <c r="BC518" s="49"/>
      <c r="BD518" s="49"/>
      <c r="BE518" s="50" t="s">
        <v>82</v>
      </c>
      <c r="BF518" s="50" t="s">
        <v>82</v>
      </c>
      <c r="BG518" s="49"/>
      <c r="BH518" s="50" t="str">
        <f>IF(BG518="Yes",CONCATENATE(AM518,"
ED Note: State indicated that data were correct as reported."), AM518)</f>
        <v>Across file comparison: The SEA number of students in the LEP subgroup who took an assessment and received a valid score for GRADES ALL, 3, 4, 5, 6, 7, 8 and ALL assessment type does not equal the number of students who participated in the assessment. The Grand Total discrepancy is 2771 students, or -5.65%. 
Similar discrepancies exist at the LEA and School levels. Please revise data and resubmit or explain in a data note why these data are accurate.</v>
      </c>
      <c r="BI518" s="49"/>
      <c r="BJ518" s="49"/>
      <c r="BK518" s="49"/>
      <c r="BL518" s="49"/>
      <c r="BM518" s="49"/>
      <c r="BN518" s="49"/>
      <c r="BO518" s="49"/>
      <c r="BP518" s="49"/>
    </row>
    <row r="519" spans="1:68" ht="120" hidden="1">
      <c r="A519" s="13" t="s">
        <v>1934</v>
      </c>
      <c r="B519" s="14" t="s">
        <v>45</v>
      </c>
      <c r="C519" s="14" t="s">
        <v>46</v>
      </c>
      <c r="D519" s="14" t="s">
        <v>47</v>
      </c>
      <c r="E519" s="14" t="s">
        <v>1925</v>
      </c>
      <c r="F519" s="14" t="s">
        <v>1926</v>
      </c>
      <c r="G519" s="14" t="s">
        <v>172</v>
      </c>
      <c r="H519" s="14" t="s">
        <v>91</v>
      </c>
      <c r="I519" s="14" t="s">
        <v>92</v>
      </c>
      <c r="J519" s="14" t="s">
        <v>73</v>
      </c>
      <c r="K519" s="14" t="s">
        <v>173</v>
      </c>
      <c r="L519" s="14" t="s">
        <v>53</v>
      </c>
      <c r="M519" s="14" t="s">
        <v>54</v>
      </c>
      <c r="N519" s="14" t="s">
        <v>54</v>
      </c>
      <c r="O519" s="14"/>
      <c r="P519" s="14" t="s">
        <v>131</v>
      </c>
      <c r="Q519" s="14" t="s">
        <v>174</v>
      </c>
      <c r="R519" s="14" t="s">
        <v>133</v>
      </c>
      <c r="S519" s="14" t="s">
        <v>58</v>
      </c>
      <c r="T519" s="50"/>
      <c r="U519" s="50"/>
      <c r="V519" s="50"/>
      <c r="W519" s="50"/>
      <c r="X519" s="50" t="s">
        <v>1935</v>
      </c>
      <c r="Y519" s="26" t="s">
        <v>1936</v>
      </c>
      <c r="Z519" s="50"/>
      <c r="AA519" s="50"/>
      <c r="AB519" s="50"/>
      <c r="AC519" s="23"/>
      <c r="AD519" s="23"/>
      <c r="AE519" s="23"/>
      <c r="AF519" s="23"/>
      <c r="AG519" s="23"/>
      <c r="AH519" s="23"/>
      <c r="AI519" s="23"/>
      <c r="AJ519" s="23" t="s">
        <v>61</v>
      </c>
      <c r="AK519" s="23" t="s">
        <v>62</v>
      </c>
      <c r="AL519" s="14" t="s">
        <v>53</v>
      </c>
      <c r="AM519" s="50"/>
      <c r="AN519" s="50" t="s">
        <v>2145</v>
      </c>
      <c r="AO519" s="50"/>
      <c r="AP519" s="50"/>
      <c r="AQ519" s="50"/>
      <c r="AR519" s="50"/>
      <c r="AS519" s="50"/>
      <c r="AT519" s="50"/>
      <c r="AU519" s="50"/>
      <c r="AV519" s="50"/>
      <c r="AW519" s="50"/>
      <c r="AY519" s="50">
        <f t="shared" si="72"/>
        <v>0</v>
      </c>
      <c r="AZ519" s="50" t="str">
        <f t="shared" si="73"/>
        <v xml:space="preserve">The data have been resubmitted. </v>
      </c>
      <c r="BA519" s="49"/>
      <c r="BB519" s="50" t="s">
        <v>63</v>
      </c>
      <c r="BC519" s="50" t="s">
        <v>58</v>
      </c>
      <c r="BD519" s="50" t="s">
        <v>62</v>
      </c>
      <c r="BE519" s="50"/>
      <c r="BF519" s="49"/>
      <c r="BG519" s="49"/>
      <c r="BH519" s="49"/>
      <c r="BI519" s="49"/>
      <c r="BJ519" s="49"/>
      <c r="BK519" s="49"/>
      <c r="BL519" s="49"/>
      <c r="BM519" s="49"/>
      <c r="BN519" s="49"/>
      <c r="BO519" s="49"/>
      <c r="BP519" s="49"/>
    </row>
    <row r="520" spans="1:68" ht="180">
      <c r="A520" s="13" t="s">
        <v>1937</v>
      </c>
      <c r="B520" s="14" t="s">
        <v>45</v>
      </c>
      <c r="C520" s="14" t="s">
        <v>46</v>
      </c>
      <c r="D520" s="14" t="s">
        <v>47</v>
      </c>
      <c r="E520" s="14" t="s">
        <v>1925</v>
      </c>
      <c r="F520" s="14" t="s">
        <v>1926</v>
      </c>
      <c r="G520" s="14" t="s">
        <v>172</v>
      </c>
      <c r="H520" s="14" t="s">
        <v>91</v>
      </c>
      <c r="I520" s="14" t="s">
        <v>92</v>
      </c>
      <c r="J520" s="14" t="s">
        <v>73</v>
      </c>
      <c r="K520" s="14" t="s">
        <v>173</v>
      </c>
      <c r="L520" s="14" t="s">
        <v>53</v>
      </c>
      <c r="M520" s="14" t="s">
        <v>54</v>
      </c>
      <c r="N520" s="14" t="s">
        <v>54</v>
      </c>
      <c r="O520" s="14"/>
      <c r="P520" s="14" t="s">
        <v>55</v>
      </c>
      <c r="Q520" s="14" t="s">
        <v>76</v>
      </c>
      <c r="R520" s="14" t="s">
        <v>133</v>
      </c>
      <c r="S520" s="14" t="s">
        <v>58</v>
      </c>
      <c r="T520" s="50"/>
      <c r="U520" s="50"/>
      <c r="V520" s="11"/>
      <c r="W520" s="11"/>
      <c r="X520" s="50" t="s">
        <v>1938</v>
      </c>
      <c r="Y520" s="26" t="s">
        <v>1939</v>
      </c>
      <c r="Z520" s="50"/>
      <c r="AA520" s="50"/>
      <c r="AB520" s="50"/>
      <c r="AC520" s="23" t="s">
        <v>54</v>
      </c>
      <c r="AD520" s="23" t="s">
        <v>54</v>
      </c>
      <c r="AE520" s="23"/>
      <c r="AF520" s="23" t="s">
        <v>55</v>
      </c>
      <c r="AG520" s="23" t="s">
        <v>76</v>
      </c>
      <c r="AH520" s="23" t="s">
        <v>133</v>
      </c>
      <c r="AI520" s="23" t="s">
        <v>141</v>
      </c>
      <c r="AJ520" s="23" t="s">
        <v>61</v>
      </c>
      <c r="AK520" s="23" t="s">
        <v>101</v>
      </c>
      <c r="AL520" s="50"/>
      <c r="AM520" s="50" t="s">
        <v>1940</v>
      </c>
      <c r="AN520" s="50" t="s">
        <v>54</v>
      </c>
      <c r="AO520" s="50"/>
      <c r="AP520" s="50"/>
      <c r="AQ520" s="50"/>
      <c r="AR520" s="50"/>
      <c r="AS520" s="50"/>
      <c r="AT520" s="50"/>
      <c r="AU520" s="50"/>
      <c r="AV520" s="50"/>
      <c r="AW520" s="50"/>
      <c r="AY520" s="50" t="str">
        <f t="shared" si="72"/>
        <v>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122310 students, or -55.27%, is in the ALL STUDENTS subgroup. Please revise data and resubmit or explain in a data note why these data are accurate.</v>
      </c>
      <c r="AZ520" s="50" t="str">
        <f t="shared" si="73"/>
        <v xml:space="preserve">The data have been resubmitted.  Virginia reports only one result per student; however, multiple courses are included in the mathematics count in accordance with Virginia's approved mathematics waiver. During the 2017-2018 year, Virginia began to calculate reading and mathematics performance and participation using a cohort rate. </v>
      </c>
      <c r="BA520" s="49"/>
      <c r="BB520" s="50" t="s">
        <v>80</v>
      </c>
      <c r="BC520" s="49"/>
      <c r="BD520" s="49"/>
      <c r="BE520" s="49"/>
      <c r="BF520" s="49"/>
      <c r="BG520" s="50" t="s">
        <v>58</v>
      </c>
      <c r="BH520" s="50" t="str">
        <f>IF(BG520="Yes",CONCATENATE(AM520,"
ED Note: State indicated that data were correct as reported."), AM520)</f>
        <v>Subject Count Comparison - MTH to RLA (FS185, 188): The count of High School students in all subgroups who were enrolled at the time of the assessment in a Mathematics assessment (FS185) does not align with the count of students who were enrolled at the time of the assessment in a Reading/Language Arts assessment (FS188). While some variation is expected, the discrepancies are larger than expected. The largest discrepancy of 122310 students, or -55.27%, is in the ALL STUDENTS subgroup. Please revise data and resubmit or explain in a data note why these data are accurate.</v>
      </c>
      <c r="BI520" s="50" t="s">
        <v>1939</v>
      </c>
      <c r="BJ520" s="49"/>
      <c r="BK520" s="49"/>
      <c r="BL520" s="49"/>
      <c r="BM520" s="49"/>
      <c r="BN520" s="49"/>
      <c r="BO520" s="49"/>
      <c r="BP520" s="49"/>
    </row>
    <row r="521" spans="1:68" ht="90" hidden="1">
      <c r="A521" s="13" t="s">
        <v>1942</v>
      </c>
      <c r="B521" s="14" t="s">
        <v>45</v>
      </c>
      <c r="C521" s="14" t="s">
        <v>46</v>
      </c>
      <c r="D521" s="14" t="s">
        <v>47</v>
      </c>
      <c r="E521" s="14" t="s">
        <v>1925</v>
      </c>
      <c r="F521" s="14" t="s">
        <v>1926</v>
      </c>
      <c r="G521" s="13" t="s">
        <v>179</v>
      </c>
      <c r="H521" s="14">
        <v>188</v>
      </c>
      <c r="I521" s="14">
        <v>589</v>
      </c>
      <c r="J521" s="14" t="s">
        <v>73</v>
      </c>
      <c r="K521" s="14" t="s">
        <v>180</v>
      </c>
      <c r="L521" s="14" t="s">
        <v>53</v>
      </c>
      <c r="M521" s="14"/>
      <c r="N521" s="14" t="s">
        <v>54</v>
      </c>
      <c r="O521" s="14"/>
      <c r="P521" s="14" t="s">
        <v>131</v>
      </c>
      <c r="Q521" s="14" t="s">
        <v>56</v>
      </c>
      <c r="R521" s="14" t="s">
        <v>68</v>
      </c>
      <c r="S521" s="14" t="s">
        <v>58</v>
      </c>
      <c r="T521" s="50"/>
      <c r="U521" s="50"/>
      <c r="V521" s="11"/>
      <c r="W521" s="11"/>
      <c r="X521" s="50" t="s">
        <v>1943</v>
      </c>
      <c r="Y521" s="26" t="s">
        <v>1930</v>
      </c>
      <c r="Z521" s="50"/>
      <c r="AA521" s="50"/>
      <c r="AB521" s="50"/>
      <c r="AC521" s="23"/>
      <c r="AD521" s="23"/>
      <c r="AE521" s="23"/>
      <c r="AF521" s="23"/>
      <c r="AG521" s="23"/>
      <c r="AH521" s="23"/>
      <c r="AI521" s="23"/>
      <c r="AJ521" s="23" t="s">
        <v>61</v>
      </c>
      <c r="AK521" s="23" t="s">
        <v>62</v>
      </c>
      <c r="AL521" s="14" t="s">
        <v>53</v>
      </c>
      <c r="AM521" s="50"/>
      <c r="AN521" s="50" t="s">
        <v>2145</v>
      </c>
      <c r="AO521" s="50"/>
      <c r="AP521" s="50"/>
      <c r="AQ521" s="50"/>
      <c r="AR521" s="50"/>
      <c r="AS521" s="50"/>
      <c r="AT521" s="50"/>
      <c r="AU521" s="50"/>
      <c r="AV521" s="50"/>
      <c r="AW521" s="50"/>
      <c r="AY521" s="50">
        <f t="shared" si="72"/>
        <v>0</v>
      </c>
      <c r="AZ521" s="50" t="str">
        <f t="shared" si="73"/>
        <v>The data have been resubmitted.</v>
      </c>
      <c r="BA521" s="49"/>
      <c r="BB521" s="50" t="s">
        <v>63</v>
      </c>
      <c r="BC521" s="50" t="s">
        <v>58</v>
      </c>
      <c r="BD521" s="50" t="s">
        <v>62</v>
      </c>
      <c r="BE521" s="50"/>
      <c r="BF521" s="49"/>
      <c r="BG521" s="49"/>
      <c r="BH521" s="49"/>
      <c r="BI521" s="49"/>
      <c r="BJ521" s="49"/>
      <c r="BK521" s="49"/>
      <c r="BL521" s="49"/>
      <c r="BM521" s="49"/>
      <c r="BN521" s="49"/>
      <c r="BO521" s="49"/>
      <c r="BP521" s="49"/>
    </row>
    <row r="522" spans="1:68" ht="270">
      <c r="A522" s="13" t="s">
        <v>1944</v>
      </c>
      <c r="B522" s="14" t="s">
        <v>45</v>
      </c>
      <c r="C522" s="14" t="s">
        <v>46</v>
      </c>
      <c r="D522" s="14" t="s">
        <v>47</v>
      </c>
      <c r="E522" s="14" t="s">
        <v>1925</v>
      </c>
      <c r="F522" s="14" t="s">
        <v>1926</v>
      </c>
      <c r="G522" s="17" t="s">
        <v>136</v>
      </c>
      <c r="H522" s="18">
        <v>188</v>
      </c>
      <c r="I522" s="14">
        <v>589</v>
      </c>
      <c r="J522" s="14" t="s">
        <v>73</v>
      </c>
      <c r="K522" s="14" t="s">
        <v>137</v>
      </c>
      <c r="L522" s="14" t="s">
        <v>53</v>
      </c>
      <c r="M522" s="14"/>
      <c r="N522" s="14" t="s">
        <v>54</v>
      </c>
      <c r="O522" s="14"/>
      <c r="P522" s="14" t="s">
        <v>55</v>
      </c>
      <c r="Q522" s="14" t="s">
        <v>56</v>
      </c>
      <c r="R522" s="14" t="s">
        <v>140</v>
      </c>
      <c r="S522" s="14" t="s">
        <v>58</v>
      </c>
      <c r="T522" s="50"/>
      <c r="U522" s="50"/>
      <c r="V522" s="11"/>
      <c r="W522" s="11"/>
      <c r="X522" s="50" t="s">
        <v>1946</v>
      </c>
      <c r="Y522" s="26" t="s">
        <v>1947</v>
      </c>
      <c r="Z522" s="50"/>
      <c r="AA522" s="50"/>
      <c r="AB522" s="50"/>
      <c r="AC522" s="23"/>
      <c r="AD522" s="23" t="s">
        <v>54</v>
      </c>
      <c r="AE522" s="23"/>
      <c r="AF522" s="14" t="s">
        <v>139</v>
      </c>
      <c r="AG522" s="14" t="s">
        <v>133</v>
      </c>
      <c r="AH522" s="14" t="s">
        <v>140</v>
      </c>
      <c r="AI522" s="14" t="s">
        <v>141</v>
      </c>
      <c r="AJ522" s="23" t="s">
        <v>61</v>
      </c>
      <c r="AK522" s="23" t="s">
        <v>101</v>
      </c>
      <c r="AL522" s="50"/>
      <c r="AM522" s="50" t="s">
        <v>1946</v>
      </c>
      <c r="AN522" s="50" t="s">
        <v>54</v>
      </c>
      <c r="AO522" s="50"/>
      <c r="AP522" s="50"/>
      <c r="AQ522" s="50"/>
      <c r="AR522" s="50"/>
      <c r="AS522" s="50"/>
      <c r="AT522" s="50"/>
      <c r="AU522" s="50"/>
      <c r="AV522" s="50"/>
      <c r="AW522" s="50"/>
      <c r="AY522" s="50" t="str">
        <f t="shared" si="72"/>
        <v>1% CWD Alternate Assessment Participation [READING/LANGUAGE ARTS]: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v>
      </c>
      <c r="AZ522" s="50" t="str">
        <f t="shared" si="73"/>
        <v>Beginning in the 2017-2018 school year, VDOE monitored all 132-school divisions for overall participation in the VAAP in English reading and mathematics.  Divisions that exceeding one percent participation and had students participating in a disability area not traditionally associated with significant cognitive disability were required to complete individual student file reviews for compliance with Federal and state regulations and provide justification statements to staff members at VDOE.  This resulted in nearly 800 student file reviews across 82 school divisions.  Findings of non-compliance will be provided to VDOE federal program monitoring staff to ensure each individual case of noncompliance is corrected in accordance with OSEP Memo 09-02.</v>
      </c>
      <c r="BA522" s="49"/>
      <c r="BB522" s="50" t="s">
        <v>80</v>
      </c>
      <c r="BC522" s="49"/>
      <c r="BD522" s="49"/>
      <c r="BE522" s="49"/>
      <c r="BF522" s="49"/>
      <c r="BG522" s="50" t="s">
        <v>58</v>
      </c>
      <c r="BH522" s="50" t="str">
        <f>IF(BG522="Yes",CONCATENATE(AM522,"
ED Note: State indicated that data were correct as reported."), AM522)</f>
        <v>1% CWD Alternate Assessment Participation [READING/LANGUAGE ARTS]: Students with Disabilities (IDEA) (CWD) taking the alternate assessment based on alternate achievement standards (ALTPARTALTACH) make up 1.16%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v>
      </c>
      <c r="BI522" s="50" t="s">
        <v>1947</v>
      </c>
      <c r="BJ522" s="49"/>
      <c r="BK522" s="49"/>
      <c r="BL522" s="49"/>
      <c r="BM522" s="49"/>
      <c r="BN522" s="49"/>
      <c r="BO522" s="49"/>
      <c r="BP522" s="49"/>
    </row>
    <row r="523" spans="1:68" ht="75" hidden="1">
      <c r="A523" s="13" t="s">
        <v>1948</v>
      </c>
      <c r="B523" s="14" t="s">
        <v>45</v>
      </c>
      <c r="C523" s="14" t="s">
        <v>46</v>
      </c>
      <c r="D523" s="14" t="s">
        <v>47</v>
      </c>
      <c r="E523" s="14" t="s">
        <v>1949</v>
      </c>
      <c r="F523" s="14" t="s">
        <v>1950</v>
      </c>
      <c r="G523" s="13" t="s">
        <v>72</v>
      </c>
      <c r="H523" s="14">
        <v>178</v>
      </c>
      <c r="I523" s="14">
        <v>584</v>
      </c>
      <c r="J523" s="14" t="s">
        <v>73</v>
      </c>
      <c r="K523" s="14" t="s">
        <v>74</v>
      </c>
      <c r="L523" s="14" t="s">
        <v>482</v>
      </c>
      <c r="M523" s="14"/>
      <c r="N523" s="14" t="s">
        <v>54</v>
      </c>
      <c r="O523" s="14"/>
      <c r="P523" s="14" t="s">
        <v>53</v>
      </c>
      <c r="Q523" s="14" t="s">
        <v>1428</v>
      </c>
      <c r="R523" s="14" t="s">
        <v>140</v>
      </c>
      <c r="S523" s="14" t="s">
        <v>58</v>
      </c>
      <c r="T523" s="50"/>
      <c r="U523" s="50"/>
      <c r="V523" s="11"/>
      <c r="W523" s="11"/>
      <c r="X523" s="50" t="s">
        <v>1951</v>
      </c>
      <c r="Y523" s="26" t="s">
        <v>1952</v>
      </c>
      <c r="Z523" s="50"/>
      <c r="AA523" s="50"/>
      <c r="AB523" s="50"/>
      <c r="AC523" s="14"/>
      <c r="AD523" s="14"/>
      <c r="AE523" s="23"/>
      <c r="AF523" s="14"/>
      <c r="AG523" s="23"/>
      <c r="AH523" s="23"/>
      <c r="AI523" s="23"/>
      <c r="AJ523" s="23" t="s">
        <v>61</v>
      </c>
      <c r="AK523" s="23" t="s">
        <v>62</v>
      </c>
      <c r="AL523" s="14" t="s">
        <v>53</v>
      </c>
      <c r="AM523" s="50"/>
      <c r="AN523" s="50" t="s">
        <v>2145</v>
      </c>
      <c r="AO523" s="50"/>
      <c r="AP523" s="50"/>
      <c r="AQ523" s="50"/>
      <c r="AR523" s="50"/>
      <c r="AS523" s="50"/>
      <c r="AT523" s="50"/>
      <c r="AU523" s="50"/>
      <c r="AV523" s="50"/>
      <c r="AW523" s="50"/>
      <c r="AY523" s="50">
        <f t="shared" si="72"/>
        <v>0</v>
      </c>
      <c r="AZ523" s="50" t="str">
        <f t="shared" si="73"/>
        <v>The EMAPS metadata survey was corrected.</v>
      </c>
      <c r="BA523" s="49"/>
      <c r="BB523" s="50" t="s">
        <v>63</v>
      </c>
      <c r="BC523" s="50" t="s">
        <v>58</v>
      </c>
      <c r="BD523" s="50" t="s">
        <v>62</v>
      </c>
      <c r="BE523" s="50"/>
      <c r="BF523" s="49"/>
      <c r="BG523" s="49"/>
      <c r="BH523" s="49"/>
      <c r="BI523" s="49"/>
      <c r="BJ523" s="49"/>
      <c r="BK523" s="49"/>
      <c r="BL523" s="49"/>
      <c r="BM523" s="49"/>
      <c r="BN523" s="49"/>
      <c r="BO523" s="49"/>
      <c r="BP523" s="49"/>
    </row>
    <row r="524" spans="1:68" ht="105" hidden="1">
      <c r="A524" s="13" t="s">
        <v>1953</v>
      </c>
      <c r="B524" s="14" t="s">
        <v>45</v>
      </c>
      <c r="C524" s="14" t="s">
        <v>46</v>
      </c>
      <c r="D524" s="14" t="s">
        <v>47</v>
      </c>
      <c r="E524" s="14" t="s">
        <v>1949</v>
      </c>
      <c r="F524" s="14" t="s">
        <v>1950</v>
      </c>
      <c r="G524" s="13" t="s">
        <v>72</v>
      </c>
      <c r="H524" s="16">
        <v>179</v>
      </c>
      <c r="I524" s="14">
        <v>585</v>
      </c>
      <c r="J524" s="14" t="s">
        <v>73</v>
      </c>
      <c r="K524" s="14" t="s">
        <v>74</v>
      </c>
      <c r="L524" s="14" t="s">
        <v>891</v>
      </c>
      <c r="M524" s="14"/>
      <c r="N524" s="14"/>
      <c r="O524" s="14" t="s">
        <v>54</v>
      </c>
      <c r="P524" s="14" t="s">
        <v>53</v>
      </c>
      <c r="Q524" s="14">
        <v>10</v>
      </c>
      <c r="R524" s="14" t="s">
        <v>478</v>
      </c>
      <c r="S524" s="14" t="s">
        <v>58</v>
      </c>
      <c r="T524" s="50"/>
      <c r="U524" s="50"/>
      <c r="V524" s="11"/>
      <c r="W524" s="11"/>
      <c r="X524" s="50" t="s">
        <v>1954</v>
      </c>
      <c r="Y524" s="26" t="s">
        <v>1955</v>
      </c>
      <c r="Z524" s="50"/>
      <c r="AA524" s="50"/>
      <c r="AB524" s="50"/>
      <c r="AC524" s="23"/>
      <c r="AD524" s="23"/>
      <c r="AE524" s="14"/>
      <c r="AF524" s="14"/>
      <c r="AG524" s="23"/>
      <c r="AH524" s="23"/>
      <c r="AI524" s="23"/>
      <c r="AJ524" s="23" t="s">
        <v>61</v>
      </c>
      <c r="AK524" s="23" t="s">
        <v>62</v>
      </c>
      <c r="AL524" s="14" t="s">
        <v>53</v>
      </c>
      <c r="AM524" s="50"/>
      <c r="AN524" s="50" t="s">
        <v>2145</v>
      </c>
      <c r="AO524" s="50"/>
      <c r="AP524" s="50"/>
      <c r="AQ524" s="50"/>
      <c r="AR524" s="50"/>
      <c r="AS524" s="50"/>
      <c r="AT524" s="50"/>
      <c r="AU524" s="50"/>
      <c r="AV524" s="50"/>
      <c r="AW524" s="50"/>
      <c r="AY524" s="50">
        <f t="shared" si="72"/>
        <v>0</v>
      </c>
      <c r="AZ524" s="50" t="str">
        <f t="shared" si="73"/>
        <v>This data was resubmtited.</v>
      </c>
      <c r="BA524" s="49"/>
      <c r="BB524" s="50" t="s">
        <v>63</v>
      </c>
      <c r="BC524" s="50" t="s">
        <v>58</v>
      </c>
      <c r="BD524" s="50" t="s">
        <v>62</v>
      </c>
      <c r="BE524" s="50"/>
      <c r="BF524" s="49"/>
      <c r="BG524" s="49"/>
      <c r="BH524" s="49"/>
      <c r="BI524" s="49"/>
      <c r="BJ524" s="49"/>
      <c r="BK524" s="49"/>
      <c r="BL524" s="49"/>
      <c r="BM524" s="49"/>
      <c r="BN524" s="49"/>
      <c r="BO524" s="49"/>
      <c r="BP524" s="49"/>
    </row>
    <row r="525" spans="1:68" ht="75" hidden="1">
      <c r="A525" s="13" t="s">
        <v>1956</v>
      </c>
      <c r="B525" s="14" t="s">
        <v>45</v>
      </c>
      <c r="C525" s="14" t="s">
        <v>46</v>
      </c>
      <c r="D525" s="14" t="s">
        <v>47</v>
      </c>
      <c r="E525" s="14" t="s">
        <v>1949</v>
      </c>
      <c r="F525" s="14" t="s">
        <v>1950</v>
      </c>
      <c r="G525" s="13" t="s">
        <v>88</v>
      </c>
      <c r="H525" s="14">
        <v>188</v>
      </c>
      <c r="I525" s="14">
        <v>589</v>
      </c>
      <c r="J525" s="14" t="s">
        <v>73</v>
      </c>
      <c r="K525" s="14" t="s">
        <v>74</v>
      </c>
      <c r="L525" s="14" t="s">
        <v>482</v>
      </c>
      <c r="M525" s="14"/>
      <c r="N525" s="14" t="s">
        <v>54</v>
      </c>
      <c r="O525" s="14"/>
      <c r="P525" s="14" t="s">
        <v>53</v>
      </c>
      <c r="Q525" s="14" t="s">
        <v>1428</v>
      </c>
      <c r="R525" s="14" t="s">
        <v>140</v>
      </c>
      <c r="S525" s="14" t="s">
        <v>58</v>
      </c>
      <c r="T525" s="50"/>
      <c r="U525" s="50"/>
      <c r="V525" s="11"/>
      <c r="W525" s="11"/>
      <c r="X525" s="50" t="s">
        <v>1957</v>
      </c>
      <c r="Y525" s="26" t="s">
        <v>1952</v>
      </c>
      <c r="Z525" s="50"/>
      <c r="AA525" s="50"/>
      <c r="AB525" s="50"/>
      <c r="AC525" s="14"/>
      <c r="AD525" s="14"/>
      <c r="AE525" s="23"/>
      <c r="AF525" s="14"/>
      <c r="AG525" s="23"/>
      <c r="AH525" s="23"/>
      <c r="AI525" s="23"/>
      <c r="AJ525" s="23" t="s">
        <v>61</v>
      </c>
      <c r="AK525" s="23" t="s">
        <v>62</v>
      </c>
      <c r="AL525" s="14" t="s">
        <v>53</v>
      </c>
      <c r="AM525" s="50"/>
      <c r="AN525" s="50" t="s">
        <v>2145</v>
      </c>
      <c r="AO525" s="50"/>
      <c r="AP525" s="50"/>
      <c r="AQ525" s="50"/>
      <c r="AR525" s="50"/>
      <c r="AS525" s="50"/>
      <c r="AT525" s="50"/>
      <c r="AU525" s="50"/>
      <c r="AV525" s="50"/>
      <c r="AW525" s="50"/>
      <c r="AY525" s="50">
        <f t="shared" si="72"/>
        <v>0</v>
      </c>
      <c r="AZ525" s="50" t="str">
        <f t="shared" si="73"/>
        <v>The EMAPS metadata survey was corrected.</v>
      </c>
      <c r="BA525" s="49"/>
      <c r="BB525" s="50" t="s">
        <v>63</v>
      </c>
      <c r="BC525" s="50" t="s">
        <v>58</v>
      </c>
      <c r="BD525" s="50" t="s">
        <v>62</v>
      </c>
      <c r="BE525" s="50"/>
      <c r="BF525" s="49"/>
      <c r="BG525" s="49"/>
      <c r="BH525" s="49"/>
      <c r="BI525" s="49"/>
      <c r="BJ525" s="49"/>
      <c r="BK525" s="49"/>
      <c r="BL525" s="49"/>
      <c r="BM525" s="49"/>
      <c r="BN525" s="49"/>
      <c r="BO525" s="49"/>
      <c r="BP525" s="49"/>
    </row>
    <row r="526" spans="1:68" ht="60" hidden="1">
      <c r="A526" s="13" t="s">
        <v>1958</v>
      </c>
      <c r="B526" s="14" t="s">
        <v>45</v>
      </c>
      <c r="C526" s="14" t="s">
        <v>46</v>
      </c>
      <c r="D526" s="14" t="s">
        <v>47</v>
      </c>
      <c r="E526" s="14" t="s">
        <v>1949</v>
      </c>
      <c r="F526" s="14" t="s">
        <v>1950</v>
      </c>
      <c r="G526" s="13" t="s">
        <v>95</v>
      </c>
      <c r="H526" s="14">
        <v>175</v>
      </c>
      <c r="I526" s="14">
        <v>583</v>
      </c>
      <c r="J526" s="14" t="s">
        <v>152</v>
      </c>
      <c r="K526" s="14" t="s">
        <v>98</v>
      </c>
      <c r="L526" s="14" t="s">
        <v>53</v>
      </c>
      <c r="M526" s="14" t="s">
        <v>54</v>
      </c>
      <c r="N526" s="14"/>
      <c r="O526" s="14"/>
      <c r="P526" s="14" t="s">
        <v>281</v>
      </c>
      <c r="Q526" s="14" t="s">
        <v>56</v>
      </c>
      <c r="R526" s="14" t="s">
        <v>68</v>
      </c>
      <c r="S526" s="14" t="s">
        <v>58</v>
      </c>
      <c r="T526" s="50"/>
      <c r="U526" s="50"/>
      <c r="V526" s="50"/>
      <c r="W526" s="50"/>
      <c r="X526" s="50" t="s">
        <v>1959</v>
      </c>
      <c r="Y526" s="26" t="s">
        <v>1955</v>
      </c>
      <c r="Z526" s="50"/>
      <c r="AA526" s="50"/>
      <c r="AB526" s="50"/>
      <c r="AC526" s="23"/>
      <c r="AD526" s="23"/>
      <c r="AE526" s="23"/>
      <c r="AF526" s="23"/>
      <c r="AG526" s="23"/>
      <c r="AH526" s="23"/>
      <c r="AI526" s="23"/>
      <c r="AJ526" s="23" t="s">
        <v>61</v>
      </c>
      <c r="AK526" s="23" t="s">
        <v>62</v>
      </c>
      <c r="AL526" s="14" t="s">
        <v>53</v>
      </c>
      <c r="AM526" s="50"/>
      <c r="AN526" s="50" t="s">
        <v>2145</v>
      </c>
      <c r="AO526" s="50"/>
      <c r="AP526" s="49"/>
      <c r="AQ526" s="49"/>
      <c r="AR526" s="49"/>
      <c r="AS526" s="49"/>
      <c r="AT526" s="49"/>
      <c r="AU526" s="49"/>
      <c r="AV526" s="49"/>
      <c r="AW526" s="49"/>
      <c r="AY526" s="50">
        <f t="shared" si="72"/>
        <v>0</v>
      </c>
      <c r="AZ526" s="50" t="str">
        <f t="shared" si="73"/>
        <v>This data was resubmtited.</v>
      </c>
      <c r="BA526" s="49"/>
      <c r="BB526" s="50" t="s">
        <v>63</v>
      </c>
      <c r="BC526" s="50" t="s">
        <v>58</v>
      </c>
      <c r="BD526" s="50" t="s">
        <v>62</v>
      </c>
      <c r="BE526" s="50"/>
      <c r="BF526" s="49"/>
      <c r="BG526" s="49"/>
      <c r="BH526" s="49"/>
      <c r="BI526" s="49"/>
      <c r="BJ526" s="49"/>
      <c r="BK526" s="49"/>
      <c r="BL526" s="49"/>
      <c r="BM526" s="49"/>
      <c r="BN526" s="49"/>
      <c r="BO526" s="49"/>
      <c r="BP526" s="49"/>
    </row>
    <row r="527" spans="1:68" ht="120">
      <c r="A527" s="13" t="s">
        <v>1960</v>
      </c>
      <c r="B527" s="14" t="s">
        <v>45</v>
      </c>
      <c r="C527" s="14" t="s">
        <v>46</v>
      </c>
      <c r="D527" s="14" t="s">
        <v>47</v>
      </c>
      <c r="E527" s="14" t="s">
        <v>1949</v>
      </c>
      <c r="F527" s="14" t="s">
        <v>1950</v>
      </c>
      <c r="G527" s="13" t="s">
        <v>104</v>
      </c>
      <c r="H527" s="14" t="s">
        <v>157</v>
      </c>
      <c r="I527" s="14" t="s">
        <v>158</v>
      </c>
      <c r="J527" s="14" t="s">
        <v>73</v>
      </c>
      <c r="K527" s="14" t="s">
        <v>107</v>
      </c>
      <c r="L527" s="14" t="s">
        <v>53</v>
      </c>
      <c r="M527" s="14" t="s">
        <v>54</v>
      </c>
      <c r="N527" s="14" t="s">
        <v>54</v>
      </c>
      <c r="O527" s="14" t="s">
        <v>54</v>
      </c>
      <c r="P527" s="14" t="s">
        <v>108</v>
      </c>
      <c r="Q527" s="14" t="s">
        <v>108</v>
      </c>
      <c r="R527" s="14" t="s">
        <v>108</v>
      </c>
      <c r="S527" s="14" t="s">
        <v>108</v>
      </c>
      <c r="T527" s="50"/>
      <c r="U527" s="50"/>
      <c r="V527" s="11"/>
      <c r="W527" s="11"/>
      <c r="X527" s="50" t="s">
        <v>159</v>
      </c>
      <c r="Y527" s="26" t="s">
        <v>1961</v>
      </c>
      <c r="Z527" s="50"/>
      <c r="AA527" s="50"/>
      <c r="AB527" s="50"/>
      <c r="AC527" s="23" t="s">
        <v>54</v>
      </c>
      <c r="AD527" s="23" t="s">
        <v>54</v>
      </c>
      <c r="AE527" s="23" t="s">
        <v>54</v>
      </c>
      <c r="AF527" s="14" t="s">
        <v>108</v>
      </c>
      <c r="AG527" s="14" t="s">
        <v>108</v>
      </c>
      <c r="AH527" s="14" t="s">
        <v>108</v>
      </c>
      <c r="AI527" s="14" t="s">
        <v>108</v>
      </c>
      <c r="AJ527" s="23" t="s">
        <v>61</v>
      </c>
      <c r="AK527" s="23" t="s">
        <v>101</v>
      </c>
      <c r="AL527" s="50"/>
      <c r="AM527" s="50" t="s">
        <v>161</v>
      </c>
      <c r="AN527" s="50" t="s">
        <v>54</v>
      </c>
      <c r="AO527" s="50"/>
      <c r="AP527" s="50"/>
      <c r="AQ527" s="50"/>
      <c r="AR527" s="50"/>
      <c r="AS527" s="50"/>
      <c r="AT527" s="50"/>
      <c r="AU527" s="50"/>
      <c r="AV527" s="50"/>
      <c r="AW527" s="50"/>
      <c r="AY527" s="50" t="str">
        <f t="shared" si="72"/>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527" s="50" t="str">
        <f t="shared" si="73"/>
        <v xml:space="preserve">These likely reflect actual shifts in demographic distribution or performance among those groups. </v>
      </c>
      <c r="BA527" s="49"/>
      <c r="BB527" s="50" t="s">
        <v>80</v>
      </c>
      <c r="BC527" s="49"/>
      <c r="BD527" s="49"/>
      <c r="BE527" s="50" t="s">
        <v>112</v>
      </c>
      <c r="BF527" s="49"/>
      <c r="BG527" s="50" t="s">
        <v>58</v>
      </c>
      <c r="BH527" s="50" t="str">
        <f t="shared" ref="BH527:BH529" si="74">IF(BG527="Yes",CONCATENATE(AM527,"
ED Note: State indicated that data were correct as reported."), AM527)</f>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BI527" s="50" t="s">
        <v>1961</v>
      </c>
      <c r="BJ527" s="49"/>
      <c r="BK527" s="49"/>
      <c r="BL527" s="49"/>
      <c r="BM527" s="49"/>
      <c r="BN527" s="49"/>
      <c r="BO527" s="49"/>
      <c r="BP527" s="49"/>
    </row>
    <row r="528" spans="1:68" ht="105">
      <c r="A528" s="13" t="s">
        <v>1962</v>
      </c>
      <c r="B528" s="14" t="s">
        <v>45</v>
      </c>
      <c r="C528" s="14" t="s">
        <v>46</v>
      </c>
      <c r="D528" s="14" t="s">
        <v>47</v>
      </c>
      <c r="E528" s="14" t="s">
        <v>1949</v>
      </c>
      <c r="F528" s="14" t="s">
        <v>1950</v>
      </c>
      <c r="G528" s="13" t="s">
        <v>118</v>
      </c>
      <c r="H528" s="14" t="s">
        <v>1963</v>
      </c>
      <c r="I528" s="14" t="s">
        <v>1964</v>
      </c>
      <c r="J528" s="14" t="s">
        <v>73</v>
      </c>
      <c r="K528" s="14" t="s">
        <v>121</v>
      </c>
      <c r="L528" s="14" t="s">
        <v>53</v>
      </c>
      <c r="M528" s="14" t="s">
        <v>54</v>
      </c>
      <c r="N528" s="14" t="s">
        <v>54</v>
      </c>
      <c r="O528" s="14" t="s">
        <v>54</v>
      </c>
      <c r="P528" s="14" t="s">
        <v>108</v>
      </c>
      <c r="Q528" s="14" t="s">
        <v>108</v>
      </c>
      <c r="R528" s="14" t="s">
        <v>108</v>
      </c>
      <c r="S528" s="14" t="s">
        <v>108</v>
      </c>
      <c r="T528" s="50"/>
      <c r="U528" s="50"/>
      <c r="V528" s="11"/>
      <c r="W528" s="11"/>
      <c r="X528" s="50" t="s">
        <v>212</v>
      </c>
      <c r="Y528" s="26" t="s">
        <v>1961</v>
      </c>
      <c r="Z528" s="50"/>
      <c r="AA528" s="50"/>
      <c r="AB528" s="50"/>
      <c r="AC528" s="23" t="s">
        <v>54</v>
      </c>
      <c r="AD528" s="23" t="s">
        <v>54</v>
      </c>
      <c r="AE528" s="23" t="s">
        <v>54</v>
      </c>
      <c r="AF528" s="14" t="s">
        <v>108</v>
      </c>
      <c r="AG528" s="14" t="s">
        <v>108</v>
      </c>
      <c r="AH528" s="14" t="s">
        <v>108</v>
      </c>
      <c r="AI528" s="14" t="s">
        <v>108</v>
      </c>
      <c r="AJ528" s="23" t="s">
        <v>61</v>
      </c>
      <c r="AK528" s="23" t="s">
        <v>101</v>
      </c>
      <c r="AL528" s="50"/>
      <c r="AM528" s="50" t="s">
        <v>214</v>
      </c>
      <c r="AN528" s="50" t="s">
        <v>54</v>
      </c>
      <c r="AO528" s="50"/>
      <c r="AP528" s="50"/>
      <c r="AQ528" s="50"/>
      <c r="AR528" s="50"/>
      <c r="AS528" s="50"/>
      <c r="AT528" s="50"/>
      <c r="AU528" s="50"/>
      <c r="AV528" s="50"/>
      <c r="AW528" s="50"/>
      <c r="AY528" s="50" t="str">
        <f t="shared" si="72"/>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AZ528" s="50" t="str">
        <f t="shared" si="73"/>
        <v xml:space="preserve">These likely reflect actual shifts in demographic distribution or performance among those groups. </v>
      </c>
      <c r="BA528" s="49"/>
      <c r="BB528" s="50" t="s">
        <v>80</v>
      </c>
      <c r="BC528" s="49"/>
      <c r="BD528" s="49"/>
      <c r="BE528" s="50" t="s">
        <v>112</v>
      </c>
      <c r="BF528" s="49"/>
      <c r="BG528" s="50" t="s">
        <v>58</v>
      </c>
      <c r="BH528" s="50" t="str">
        <f t="shared" si="74"/>
        <v>A year to year proficiency rate change of more than 15% and a year to year participation rate change of more than 4% was identified for at least one subgroup, assessment type, or grade. Please review the CDQR Year to Year tab. Please resubmit SY 2017-18 data or submit a data note to explain why these data are accurate.</v>
      </c>
      <c r="BI528" s="50" t="s">
        <v>1961</v>
      </c>
      <c r="BJ528" s="49"/>
      <c r="BK528" s="49"/>
      <c r="BL528" s="49"/>
      <c r="BM528" s="49"/>
      <c r="BN528" s="49"/>
      <c r="BO528" s="49"/>
      <c r="BP528" s="49"/>
    </row>
    <row r="529" spans="1:68" ht="195">
      <c r="A529" s="13" t="s">
        <v>1965</v>
      </c>
      <c r="B529" s="14" t="s">
        <v>45</v>
      </c>
      <c r="C529" s="14" t="s">
        <v>46</v>
      </c>
      <c r="D529" s="14" t="s">
        <v>47</v>
      </c>
      <c r="E529" s="14" t="s">
        <v>1949</v>
      </c>
      <c r="F529" s="14" t="s">
        <v>1950</v>
      </c>
      <c r="G529" s="13" t="s">
        <v>179</v>
      </c>
      <c r="H529" s="14">
        <v>185</v>
      </c>
      <c r="I529" s="14">
        <v>588</v>
      </c>
      <c r="J529" s="14" t="s">
        <v>73</v>
      </c>
      <c r="K529" s="14" t="s">
        <v>180</v>
      </c>
      <c r="L529" s="14" t="s">
        <v>53</v>
      </c>
      <c r="M529" s="14" t="s">
        <v>54</v>
      </c>
      <c r="N529" s="14"/>
      <c r="O529" s="14"/>
      <c r="P529" s="14" t="s">
        <v>1966</v>
      </c>
      <c r="Q529" s="14" t="s">
        <v>56</v>
      </c>
      <c r="R529" s="14" t="s">
        <v>68</v>
      </c>
      <c r="S529" s="14" t="s">
        <v>58</v>
      </c>
      <c r="T529" s="50"/>
      <c r="U529" s="50"/>
      <c r="V529" s="11"/>
      <c r="W529" s="11"/>
      <c r="X529" s="50" t="s">
        <v>1967</v>
      </c>
      <c r="Y529" s="26" t="s">
        <v>1968</v>
      </c>
      <c r="Z529" s="50"/>
      <c r="AA529" s="50"/>
      <c r="AB529" s="50"/>
      <c r="AC529" s="23" t="s">
        <v>54</v>
      </c>
      <c r="AD529" s="23"/>
      <c r="AE529" s="23"/>
      <c r="AF529" s="23" t="s">
        <v>1969</v>
      </c>
      <c r="AG529" s="23" t="s">
        <v>133</v>
      </c>
      <c r="AH529" s="23" t="s">
        <v>133</v>
      </c>
      <c r="AI529" s="23" t="s">
        <v>141</v>
      </c>
      <c r="AJ529" s="23" t="s">
        <v>61</v>
      </c>
      <c r="AK529" s="23" t="s">
        <v>101</v>
      </c>
      <c r="AL529" s="50"/>
      <c r="AM529" s="50" t="s">
        <v>1970</v>
      </c>
      <c r="AN529" s="50" t="s">
        <v>54</v>
      </c>
      <c r="AO529" s="50"/>
      <c r="AP529" s="50"/>
      <c r="AQ529" s="50"/>
      <c r="AR529" s="50"/>
      <c r="AS529" s="50"/>
      <c r="AT529" s="50"/>
      <c r="AU529" s="50"/>
      <c r="AV529" s="50"/>
      <c r="AW529" s="50"/>
      <c r="AY529" s="50" t="str">
        <f t="shared" si="72"/>
        <v>Low Participation Rate (FS185): The participation rate for MNP, MB, MAN, LEP, HOM, FCS, CWD students range from 88.61 to 94.96%. The ESEA, as amended, requires that States annually measure the achievement of not less than 95 percent of all students, and 95 percent of all students in each subgroup of students. Please revise data and resubmit and/or provide an explanatory data note.</v>
      </c>
      <c r="AZ529" s="50" t="str">
        <f t="shared" si="73"/>
        <v>Washington works with districts to monitor the completeness of their test administrations by providing districts tool identifying expected participants with the expectation that LEAs use those tools to test students in their districts still needing to do so. Some students and their parents refuse to sit for annual assessments, but the state offers no exemption from testing other than those for medical reasons or recently arrived english learners. Accountability and public-facing performance metrics use the greater of the number of students tested or 95% of expected to test, whichever is greater</v>
      </c>
      <c r="BA529" s="49"/>
      <c r="BB529" s="50" t="s">
        <v>80</v>
      </c>
      <c r="BC529" s="50" t="s">
        <v>2151</v>
      </c>
      <c r="BD529" s="49"/>
      <c r="BE529" s="49"/>
      <c r="BF529" s="49"/>
      <c r="BG529" s="50" t="s">
        <v>58</v>
      </c>
      <c r="BH529" s="50" t="str">
        <f t="shared" si="74"/>
        <v>Low Participation Rate (FS185): The participation rate for MNP, MB, MAN, LEP, HOM, FCS, CWD students range from 88.61 to 94.96%. The ESEA, as amended, requires that States annually measure the achievement of not less than 95 percent of all students, and 95 percent of all students in each subgroup of students. Please revise data and resubmit and/or provide an explanatory data note.</v>
      </c>
      <c r="BI529" s="50" t="s">
        <v>1968</v>
      </c>
      <c r="BJ529" s="49"/>
      <c r="BK529" s="49"/>
      <c r="BL529" s="49"/>
      <c r="BM529" s="49"/>
      <c r="BN529" s="49"/>
      <c r="BO529" s="49"/>
      <c r="BP529" s="49"/>
    </row>
    <row r="530" spans="1:68" ht="195" hidden="1">
      <c r="A530" s="13" t="s">
        <v>1971</v>
      </c>
      <c r="B530" s="14" t="s">
        <v>45</v>
      </c>
      <c r="C530" s="14" t="s">
        <v>46</v>
      </c>
      <c r="D530" s="14" t="s">
        <v>47</v>
      </c>
      <c r="E530" s="14" t="s">
        <v>1949</v>
      </c>
      <c r="F530" s="14" t="s">
        <v>1950</v>
      </c>
      <c r="G530" s="13" t="s">
        <v>179</v>
      </c>
      <c r="H530" s="14">
        <v>188</v>
      </c>
      <c r="I530" s="14">
        <v>589</v>
      </c>
      <c r="J530" s="14" t="s">
        <v>73</v>
      </c>
      <c r="K530" s="14" t="s">
        <v>180</v>
      </c>
      <c r="L530" s="14" t="s">
        <v>53</v>
      </c>
      <c r="M530" s="14"/>
      <c r="N530" s="14" t="s">
        <v>54</v>
      </c>
      <c r="O530" s="14"/>
      <c r="P530" s="14" t="s">
        <v>1972</v>
      </c>
      <c r="Q530" s="14" t="s">
        <v>56</v>
      </c>
      <c r="R530" s="14" t="s">
        <v>68</v>
      </c>
      <c r="S530" s="14" t="s">
        <v>58</v>
      </c>
      <c r="T530" s="50"/>
      <c r="U530" s="50"/>
      <c r="V530" s="11"/>
      <c r="W530" s="11"/>
      <c r="X530" s="50" t="s">
        <v>1973</v>
      </c>
      <c r="Y530" s="26" t="s">
        <v>1968</v>
      </c>
      <c r="Z530" s="50"/>
      <c r="AA530" s="50"/>
      <c r="AB530" s="50"/>
      <c r="AC530" s="23"/>
      <c r="AD530" s="23"/>
      <c r="AE530" s="23"/>
      <c r="AF530" s="23"/>
      <c r="AG530" s="23"/>
      <c r="AH530" s="23"/>
      <c r="AI530" s="23"/>
      <c r="AJ530" s="23" t="s">
        <v>61</v>
      </c>
      <c r="AK530" s="23" t="s">
        <v>62</v>
      </c>
      <c r="AL530" s="14" t="s">
        <v>53</v>
      </c>
      <c r="AM530" s="50"/>
      <c r="AN530" s="50" t="s">
        <v>2145</v>
      </c>
      <c r="AO530" s="50"/>
      <c r="AP530" s="50"/>
      <c r="AQ530" s="50"/>
      <c r="AR530" s="50"/>
      <c r="AS530" s="50"/>
      <c r="AT530" s="50"/>
      <c r="AU530" s="50"/>
      <c r="AV530" s="50"/>
      <c r="AW530" s="50"/>
      <c r="AY530" s="50">
        <f t="shared" si="72"/>
        <v>0</v>
      </c>
      <c r="AZ530" s="50" t="str">
        <f t="shared" si="73"/>
        <v>Washington works with districts to monitor the completeness of their test administrations by providing districts tool identifying expected participants with the expectation that LEAs use those tools to test students in their districts still needing to do so. Some students and their parents refuse to sit for annual assessments, but the state offers no exemption from testing other than those for medical reasons or recently arrived english learners. Accountability and public-facing performance metrics use the greater of the number of students tested or 95% of expected to test, whichever is greater</v>
      </c>
      <c r="BA530" s="49"/>
      <c r="BB530" s="50" t="s">
        <v>63</v>
      </c>
      <c r="BC530" s="50" t="s">
        <v>58</v>
      </c>
      <c r="BD530" s="50" t="s">
        <v>62</v>
      </c>
      <c r="BE530" s="50"/>
      <c r="BF530" s="49"/>
      <c r="BG530" s="49"/>
      <c r="BH530" s="49"/>
      <c r="BI530" s="49"/>
      <c r="BJ530" s="49"/>
      <c r="BK530" s="49"/>
      <c r="BL530" s="49"/>
      <c r="BM530" s="49"/>
      <c r="BN530" s="49"/>
      <c r="BO530" s="49"/>
      <c r="BP530" s="49"/>
    </row>
    <row r="531" spans="1:68" ht="47.25" hidden="1">
      <c r="A531" s="13" t="s">
        <v>1974</v>
      </c>
      <c r="B531" s="14" t="s">
        <v>45</v>
      </c>
      <c r="C531" s="14" t="s">
        <v>46</v>
      </c>
      <c r="D531" s="14" t="s">
        <v>47</v>
      </c>
      <c r="E531" s="14" t="s">
        <v>1975</v>
      </c>
      <c r="F531" s="14" t="s">
        <v>1976</v>
      </c>
      <c r="G531" s="13" t="s">
        <v>50</v>
      </c>
      <c r="H531" s="14">
        <v>185</v>
      </c>
      <c r="I531" s="14">
        <v>588</v>
      </c>
      <c r="J531" s="14" t="s">
        <v>786</v>
      </c>
      <c r="K531" s="14" t="s">
        <v>52</v>
      </c>
      <c r="L531" s="14" t="s">
        <v>53</v>
      </c>
      <c r="M531" s="14" t="s">
        <v>54</v>
      </c>
      <c r="N531" s="14"/>
      <c r="O531" s="14"/>
      <c r="P531" s="14" t="s">
        <v>55</v>
      </c>
      <c r="Q531" s="14" t="s">
        <v>56</v>
      </c>
      <c r="R531" s="14" t="s">
        <v>68</v>
      </c>
      <c r="S531" s="14" t="s">
        <v>69</v>
      </c>
      <c r="T531" s="50"/>
      <c r="U531" s="50"/>
      <c r="V531" s="11"/>
      <c r="W531" s="11"/>
      <c r="X531" s="50" t="s">
        <v>1977</v>
      </c>
      <c r="Y531" s="26" t="s">
        <v>1978</v>
      </c>
      <c r="Z531" s="50"/>
      <c r="AA531" s="50"/>
      <c r="AB531" s="50"/>
      <c r="AC531" s="23"/>
      <c r="AD531" s="23"/>
      <c r="AE531" s="23"/>
      <c r="AF531" s="23"/>
      <c r="AG531" s="23"/>
      <c r="AH531" s="23"/>
      <c r="AI531" s="23"/>
      <c r="AJ531" s="23" t="s">
        <v>61</v>
      </c>
      <c r="AK531" s="23" t="s">
        <v>62</v>
      </c>
      <c r="AL531" s="14" t="s">
        <v>53</v>
      </c>
      <c r="AM531" s="50"/>
      <c r="AN531" s="50" t="s">
        <v>2145</v>
      </c>
      <c r="AO531" s="50"/>
      <c r="AP531" s="50"/>
      <c r="AQ531" s="50"/>
      <c r="AR531" s="50"/>
      <c r="AS531" s="50"/>
      <c r="AT531" s="50"/>
      <c r="AU531" s="50"/>
      <c r="AV531" s="50"/>
      <c r="AW531" s="50"/>
      <c r="AY531" s="50">
        <f t="shared" si="72"/>
        <v>0</v>
      </c>
      <c r="AZ531" s="50" t="str">
        <f t="shared" si="73"/>
        <v>Data has been resubmitted.</v>
      </c>
      <c r="BA531" s="49"/>
      <c r="BB531" s="50" t="s">
        <v>63</v>
      </c>
      <c r="BC531" s="50" t="s">
        <v>58</v>
      </c>
      <c r="BD531" s="50" t="s">
        <v>62</v>
      </c>
      <c r="BE531" s="50"/>
      <c r="BF531" s="49"/>
      <c r="BG531" s="49"/>
      <c r="BH531" s="49"/>
      <c r="BI531" s="49"/>
      <c r="BJ531" s="49"/>
      <c r="BK531" s="49"/>
      <c r="BL531" s="49"/>
      <c r="BM531" s="49"/>
      <c r="BN531" s="49"/>
      <c r="BO531" s="49"/>
      <c r="BP531" s="49"/>
    </row>
    <row r="532" spans="1:68" ht="105">
      <c r="A532" s="13" t="s">
        <v>1979</v>
      </c>
      <c r="B532" s="14" t="s">
        <v>45</v>
      </c>
      <c r="C532" s="14" t="s">
        <v>46</v>
      </c>
      <c r="D532" s="14" t="s">
        <v>47</v>
      </c>
      <c r="E532" s="14" t="s">
        <v>1975</v>
      </c>
      <c r="F532" s="14" t="s">
        <v>1976</v>
      </c>
      <c r="G532" s="13" t="s">
        <v>72</v>
      </c>
      <c r="H532" s="14">
        <v>175</v>
      </c>
      <c r="I532" s="14">
        <v>583</v>
      </c>
      <c r="J532" s="14" t="s">
        <v>73</v>
      </c>
      <c r="K532" s="14" t="s">
        <v>74</v>
      </c>
      <c r="L532" s="14" t="s">
        <v>269</v>
      </c>
      <c r="M532" s="14" t="s">
        <v>54</v>
      </c>
      <c r="N532" s="14"/>
      <c r="O532" s="14"/>
      <c r="P532" s="14" t="s">
        <v>53</v>
      </c>
      <c r="Q532" s="14">
        <v>11</v>
      </c>
      <c r="R532" s="14" t="s">
        <v>140</v>
      </c>
      <c r="S532" s="14" t="s">
        <v>58</v>
      </c>
      <c r="T532" s="50"/>
      <c r="U532" s="50"/>
      <c r="V532" s="11"/>
      <c r="W532" s="11"/>
      <c r="X532" s="50" t="s">
        <v>1980</v>
      </c>
      <c r="Y532" s="26" t="s">
        <v>1978</v>
      </c>
      <c r="Z532" s="50"/>
      <c r="AA532" s="50"/>
      <c r="AB532" s="50"/>
      <c r="AC532" s="14" t="s">
        <v>54</v>
      </c>
      <c r="AD532" s="14" t="s">
        <v>54</v>
      </c>
      <c r="AE532" s="23"/>
      <c r="AF532" s="14" t="s">
        <v>53</v>
      </c>
      <c r="AG532" s="23">
        <v>11</v>
      </c>
      <c r="AH532" s="23" t="s">
        <v>140</v>
      </c>
      <c r="AI532" s="23"/>
      <c r="AJ532" s="23" t="s">
        <v>61</v>
      </c>
      <c r="AK532" s="23" t="s">
        <v>101</v>
      </c>
      <c r="AL532" s="50" t="s">
        <v>58</v>
      </c>
      <c r="AM532" s="50" t="s">
        <v>1980</v>
      </c>
      <c r="AN532" s="50" t="s">
        <v>2156</v>
      </c>
      <c r="AO532" s="50"/>
      <c r="AP532" s="50"/>
      <c r="AQ532" s="50"/>
      <c r="AR532" s="50"/>
      <c r="AS532" s="50"/>
      <c r="AT532" s="50"/>
      <c r="AU532" s="50"/>
      <c r="AV532" s="50"/>
      <c r="AW532" s="50"/>
      <c r="AY532" s="50" t="str">
        <f t="shared" si="72"/>
        <v>Achievement metadata - [MATHEMATICS]: No achievement data (FS 175) submitted for ALTASSALTACH [PERF LEVEL 4] for GRADE 11; however, EMAPS assessment metadata indicated GRADE 11/ALTASSALTACH/PERF LEVEL 4 would be submitted. Please resubmit metadata and/or data to ensure consistency.</v>
      </c>
      <c r="AZ532" s="50" t="str">
        <f t="shared" si="73"/>
        <v>Data has been resubmitted.</v>
      </c>
      <c r="BA532" s="49"/>
      <c r="BB532" s="50" t="s">
        <v>80</v>
      </c>
      <c r="BC532" s="50" t="s">
        <v>58</v>
      </c>
      <c r="BD532" s="50" t="s">
        <v>125</v>
      </c>
      <c r="BE532" s="50" t="s">
        <v>58</v>
      </c>
      <c r="BF532" s="50" t="s">
        <v>125</v>
      </c>
      <c r="BG532" s="50" t="s">
        <v>58</v>
      </c>
      <c r="BH532" s="50" t="str">
        <f>IF(BG532="Yes",CONCATENATE(AM532,"
ED Note: State indicated that data were correct as reported."), AM532)</f>
        <v>Achievement metadata - [MATHEMATICS]: No achievement data (FS 175) submitted for ALTASSALTACH [PERF LEVEL 4] for GRADE 11; however, EMAPS assessment metadata indicated GRADE 11/ALTASSALTACH/PERF LEVEL 4 would be submitted. Please resubmit metadata and/or data to ensure consistency.</v>
      </c>
      <c r="BI532" s="51"/>
      <c r="BJ532" s="49"/>
      <c r="BK532" s="49"/>
      <c r="BL532" s="49"/>
      <c r="BM532" s="49"/>
      <c r="BN532" s="49"/>
      <c r="BO532" s="49"/>
      <c r="BP532" s="49"/>
    </row>
    <row r="533" spans="1:68" ht="120" hidden="1">
      <c r="A533" s="13" t="s">
        <v>1981</v>
      </c>
      <c r="B533" s="14" t="s">
        <v>45</v>
      </c>
      <c r="C533" s="14" t="s">
        <v>46</v>
      </c>
      <c r="D533" s="14" t="s">
        <v>47</v>
      </c>
      <c r="E533" s="14" t="s">
        <v>1975</v>
      </c>
      <c r="F533" s="14" t="s">
        <v>1976</v>
      </c>
      <c r="G533" s="13" t="s">
        <v>72</v>
      </c>
      <c r="H533" s="14">
        <v>179</v>
      </c>
      <c r="I533" s="14">
        <v>585</v>
      </c>
      <c r="J533" s="14" t="s">
        <v>73</v>
      </c>
      <c r="K533" s="14" t="s">
        <v>74</v>
      </c>
      <c r="L533" s="14" t="s">
        <v>891</v>
      </c>
      <c r="M533" s="14"/>
      <c r="N533" s="14"/>
      <c r="O533" s="14" t="s">
        <v>54</v>
      </c>
      <c r="P533" s="14" t="s">
        <v>53</v>
      </c>
      <c r="Q533" s="14" t="s">
        <v>1982</v>
      </c>
      <c r="R533" s="14" t="s">
        <v>1983</v>
      </c>
      <c r="S533" s="14" t="s">
        <v>58</v>
      </c>
      <c r="T533" s="50"/>
      <c r="U533" s="50"/>
      <c r="V533" s="11"/>
      <c r="W533" s="11"/>
      <c r="X533" s="50" t="s">
        <v>1984</v>
      </c>
      <c r="Y533" s="26" t="s">
        <v>1985</v>
      </c>
      <c r="Z533" s="50"/>
      <c r="AA533" s="50"/>
      <c r="AB533" s="50"/>
      <c r="AC533" s="23"/>
      <c r="AD533" s="23"/>
      <c r="AE533" s="14"/>
      <c r="AF533" s="14"/>
      <c r="AG533" s="23"/>
      <c r="AH533" s="23"/>
      <c r="AI533" s="23"/>
      <c r="AJ533" s="23" t="s">
        <v>61</v>
      </c>
      <c r="AK533" s="23" t="s">
        <v>62</v>
      </c>
      <c r="AL533" s="14" t="s">
        <v>53</v>
      </c>
      <c r="AM533" s="50"/>
      <c r="AN533" s="50" t="s">
        <v>2145</v>
      </c>
      <c r="AO533" s="50"/>
      <c r="AP533" s="50"/>
      <c r="AQ533" s="50"/>
      <c r="AR533" s="50"/>
      <c r="AS533" s="50"/>
      <c r="AT533" s="50"/>
      <c r="AU533" s="50"/>
      <c r="AV533" s="50"/>
      <c r="AW533" s="50"/>
      <c r="AY533" s="50">
        <f t="shared" si="72"/>
        <v>0</v>
      </c>
      <c r="AZ533" s="50" t="str">
        <f t="shared" si="73"/>
        <v>science is only tested in grades 5, 8 and 11</v>
      </c>
      <c r="BA533" s="49"/>
      <c r="BB533" s="50" t="s">
        <v>63</v>
      </c>
      <c r="BC533" s="50" t="s">
        <v>58</v>
      </c>
      <c r="BD533" s="50" t="s">
        <v>62</v>
      </c>
      <c r="BE533" s="50"/>
      <c r="BF533" s="49"/>
      <c r="BG533" s="49"/>
      <c r="BH533" s="49"/>
      <c r="BI533" s="49"/>
      <c r="BJ533" s="49"/>
      <c r="BK533" s="49"/>
      <c r="BL533" s="49"/>
      <c r="BM533" s="49"/>
      <c r="BN533" s="49"/>
      <c r="BO533" s="49"/>
      <c r="BP533" s="49"/>
    </row>
    <row r="534" spans="1:68" ht="90">
      <c r="A534" s="13" t="s">
        <v>1986</v>
      </c>
      <c r="B534" s="14" t="s">
        <v>45</v>
      </c>
      <c r="C534" s="14" t="s">
        <v>46</v>
      </c>
      <c r="D534" s="14" t="s">
        <v>47</v>
      </c>
      <c r="E534" s="14" t="s">
        <v>1975</v>
      </c>
      <c r="F534" s="14" t="s">
        <v>1976</v>
      </c>
      <c r="G534" s="13" t="s">
        <v>72</v>
      </c>
      <c r="H534" s="14">
        <v>179</v>
      </c>
      <c r="I534" s="14">
        <v>585</v>
      </c>
      <c r="J534" s="14" t="s">
        <v>73</v>
      </c>
      <c r="K534" s="14" t="s">
        <v>74</v>
      </c>
      <c r="L534" s="14" t="s">
        <v>269</v>
      </c>
      <c r="M534" s="14"/>
      <c r="N534" s="14"/>
      <c r="O534" s="14" t="s">
        <v>54</v>
      </c>
      <c r="P534" s="14" t="s">
        <v>53</v>
      </c>
      <c r="Q534" s="14">
        <v>5</v>
      </c>
      <c r="R534" s="14" t="s">
        <v>140</v>
      </c>
      <c r="S534" s="14" t="s">
        <v>58</v>
      </c>
      <c r="T534" s="50"/>
      <c r="U534" s="50"/>
      <c r="V534" s="11"/>
      <c r="W534" s="11"/>
      <c r="X534" s="50" t="s">
        <v>1987</v>
      </c>
      <c r="Y534" s="26" t="s">
        <v>1985</v>
      </c>
      <c r="Z534" s="50"/>
      <c r="AA534" s="50"/>
      <c r="AB534" s="50"/>
      <c r="AC534" s="23"/>
      <c r="AD534" s="23"/>
      <c r="AE534" s="14" t="s">
        <v>54</v>
      </c>
      <c r="AF534" s="14" t="s">
        <v>53</v>
      </c>
      <c r="AG534" s="23">
        <v>5</v>
      </c>
      <c r="AH534" s="23" t="s">
        <v>140</v>
      </c>
      <c r="AI534" s="23"/>
      <c r="AJ534" s="23" t="s">
        <v>61</v>
      </c>
      <c r="AK534" s="23" t="s">
        <v>101</v>
      </c>
      <c r="AL534" s="50" t="s">
        <v>69</v>
      </c>
      <c r="AM534" s="50" t="s">
        <v>1987</v>
      </c>
      <c r="AN534" s="50" t="s">
        <v>2156</v>
      </c>
      <c r="AO534" s="50"/>
      <c r="AP534" s="50"/>
      <c r="AQ534" s="50"/>
      <c r="AR534" s="50"/>
      <c r="AS534" s="50"/>
      <c r="AT534" s="50"/>
      <c r="AU534" s="50"/>
      <c r="AV534" s="50"/>
      <c r="AW534" s="50"/>
      <c r="AY534" s="50" t="str">
        <f t="shared" si="72"/>
        <v>Achievement metadata - [SCIENCE]: No achievement data (FS 179) submitted for ALTASSALTACH [PERF LEVELS 1-4] for GRADE 5; however, EMAPS assessment metadata indicated GRADE 5/ALTASSALTACH/LEVELS 1-4 would be submitted. Please resubmit metadata and/or data to ensure consistency.</v>
      </c>
      <c r="AZ534" s="50" t="str">
        <f t="shared" si="73"/>
        <v>science is only tested in grades 5, 8 and 11</v>
      </c>
      <c r="BA534" s="49"/>
      <c r="BB534" s="50" t="s">
        <v>80</v>
      </c>
      <c r="BC534" s="50" t="s">
        <v>2148</v>
      </c>
      <c r="BD534" s="50" t="s">
        <v>81</v>
      </c>
      <c r="BE534" s="49"/>
      <c r="BF534" s="49"/>
      <c r="BG534" s="50" t="s">
        <v>58</v>
      </c>
      <c r="BH534" s="50" t="str">
        <f>IF(BG534="Yes",CONCATENATE(AM534,"
ED Note: State indicated that data were correct as reported."), AM534)</f>
        <v>Achievement metadata - [SCIENCE]: No achievement data (FS 179) submitted for ALTASSALTACH [PERF LEVELS 1-4] for GRADE 5; however, EMAPS assessment metadata indicated GRADE 5/ALTASSALTACH/LEVELS 1-4 would be submitted. Please resubmit metadata and/or data to ensure consistency.</v>
      </c>
      <c r="BI534" s="50" t="s">
        <v>1985</v>
      </c>
      <c r="BJ534" s="49"/>
      <c r="BK534" s="49"/>
      <c r="BL534" s="49"/>
      <c r="BM534" s="49"/>
      <c r="BN534" s="49"/>
      <c r="BO534" s="49"/>
      <c r="BP534" s="49"/>
    </row>
    <row r="535" spans="1:68" ht="105" hidden="1">
      <c r="A535" s="13" t="s">
        <v>1988</v>
      </c>
      <c r="B535" s="14" t="s">
        <v>45</v>
      </c>
      <c r="C535" s="14" t="s">
        <v>46</v>
      </c>
      <c r="D535" s="14" t="s">
        <v>47</v>
      </c>
      <c r="E535" s="14" t="s">
        <v>1975</v>
      </c>
      <c r="F535" s="14" t="s">
        <v>1976</v>
      </c>
      <c r="G535" s="13" t="s">
        <v>88</v>
      </c>
      <c r="H535" s="16">
        <v>189</v>
      </c>
      <c r="I535" s="14">
        <v>590</v>
      </c>
      <c r="J535" s="14" t="s">
        <v>73</v>
      </c>
      <c r="K535" s="14" t="s">
        <v>74</v>
      </c>
      <c r="L535" s="14" t="s">
        <v>891</v>
      </c>
      <c r="M535" s="14"/>
      <c r="N535" s="14"/>
      <c r="O535" s="14" t="s">
        <v>54</v>
      </c>
      <c r="P535" s="14" t="s">
        <v>53</v>
      </c>
      <c r="Q535" s="14" t="s">
        <v>1982</v>
      </c>
      <c r="R535" s="14" t="s">
        <v>57</v>
      </c>
      <c r="S535" s="14" t="s">
        <v>58</v>
      </c>
      <c r="T535" s="50"/>
      <c r="U535" s="50"/>
      <c r="V535" s="11"/>
      <c r="W535" s="11"/>
      <c r="X535" s="50" t="s">
        <v>1989</v>
      </c>
      <c r="Y535" s="26" t="s">
        <v>1985</v>
      </c>
      <c r="Z535" s="50"/>
      <c r="AA535" s="50"/>
      <c r="AB535" s="50"/>
      <c r="AC535" s="23"/>
      <c r="AD535" s="23"/>
      <c r="AE535" s="14"/>
      <c r="AF535" s="14"/>
      <c r="AG535" s="23"/>
      <c r="AH535" s="23"/>
      <c r="AI535" s="23"/>
      <c r="AJ535" s="23" t="s">
        <v>61</v>
      </c>
      <c r="AK535" s="23" t="s">
        <v>62</v>
      </c>
      <c r="AL535" s="14" t="s">
        <v>53</v>
      </c>
      <c r="AM535" s="50"/>
      <c r="AN535" s="50" t="s">
        <v>2145</v>
      </c>
      <c r="AO535" s="50"/>
      <c r="AP535" s="50"/>
      <c r="AQ535" s="50"/>
      <c r="AR535" s="50"/>
      <c r="AS535" s="50"/>
      <c r="AT535" s="50"/>
      <c r="AU535" s="50"/>
      <c r="AV535" s="50"/>
      <c r="AW535" s="50"/>
      <c r="AY535" s="50">
        <f t="shared" si="72"/>
        <v>0</v>
      </c>
      <c r="AZ535" s="50" t="str">
        <f t="shared" si="73"/>
        <v>science is only tested in grades 5, 8 and 11</v>
      </c>
      <c r="BA535" s="49"/>
      <c r="BB535" s="50" t="s">
        <v>63</v>
      </c>
      <c r="BC535" s="50" t="s">
        <v>58</v>
      </c>
      <c r="BD535" s="50" t="s">
        <v>62</v>
      </c>
      <c r="BE535" s="50"/>
      <c r="BF535" s="49"/>
      <c r="BG535" s="49"/>
      <c r="BH535" s="49"/>
      <c r="BI535" s="49"/>
      <c r="BJ535" s="49"/>
      <c r="BK535" s="49"/>
      <c r="BL535" s="49"/>
      <c r="BM535" s="49"/>
      <c r="BN535" s="49"/>
      <c r="BO535" s="49"/>
      <c r="BP535" s="49"/>
    </row>
    <row r="536" spans="1:68" ht="315">
      <c r="A536" s="13" t="s">
        <v>1990</v>
      </c>
      <c r="B536" s="14" t="s">
        <v>45</v>
      </c>
      <c r="C536" s="14" t="s">
        <v>46</v>
      </c>
      <c r="D536" s="14" t="s">
        <v>47</v>
      </c>
      <c r="E536" s="14" t="s">
        <v>1975</v>
      </c>
      <c r="F536" s="14" t="s">
        <v>1976</v>
      </c>
      <c r="G536" s="13" t="s">
        <v>757</v>
      </c>
      <c r="H536" s="14">
        <v>189</v>
      </c>
      <c r="I536" s="14">
        <v>590</v>
      </c>
      <c r="J536" s="14" t="s">
        <v>440</v>
      </c>
      <c r="K536" s="14" t="s">
        <v>153</v>
      </c>
      <c r="L536" s="14" t="s">
        <v>53</v>
      </c>
      <c r="M536" s="14"/>
      <c r="N536" s="14"/>
      <c r="O536" s="14"/>
      <c r="P536" s="14"/>
      <c r="Q536" s="14"/>
      <c r="R536" s="14"/>
      <c r="S536" s="14"/>
      <c r="T536" s="49"/>
      <c r="U536" s="49"/>
      <c r="V536" s="49"/>
      <c r="W536" s="49"/>
      <c r="X536" s="49"/>
      <c r="Y536" s="26" t="s">
        <v>64</v>
      </c>
      <c r="Z536" s="49"/>
      <c r="AA536" s="49"/>
      <c r="AB536" s="49"/>
      <c r="AC536" s="14"/>
      <c r="AD536" s="14"/>
      <c r="AE536" s="14" t="s">
        <v>54</v>
      </c>
      <c r="AF536" s="14" t="s">
        <v>1991</v>
      </c>
      <c r="AG536" s="14" t="s">
        <v>1992</v>
      </c>
      <c r="AH536" s="14" t="s">
        <v>335</v>
      </c>
      <c r="AI536" s="14"/>
      <c r="AJ536" s="23" t="s">
        <v>61</v>
      </c>
      <c r="AK536" s="14" t="s">
        <v>78</v>
      </c>
      <c r="AL536" s="49"/>
      <c r="AM536" s="50" t="s">
        <v>1993</v>
      </c>
      <c r="AN536" s="50"/>
      <c r="AO536" s="50"/>
      <c r="AP536" s="50"/>
      <c r="AQ536" s="50"/>
      <c r="AR536" s="50"/>
      <c r="AS536" s="50"/>
      <c r="AT536" s="50"/>
      <c r="AU536" s="50"/>
      <c r="AV536" s="50"/>
      <c r="AW536" s="50"/>
      <c r="AY536" s="50" t="str">
        <f t="shared" si="72"/>
        <v>Participation SEA to SCH comparison: The SEA FS 189 number of students in the ALL, CWD, ECODIS, F, FCS, HOM, M, MM, MW subgroups who participated in an assessment reported at the SEA level in SCIENCE for the ALL, REGASSWACC, REGASSWOACC assessment in GRADES ALL, 3, 4 is different than the sum of the SCH level count of students. The SEA Grand Total number of students who participated in an assessment for SCIENCE is 7405 students (13.13%) different from the SCH number
SEA to SCH discrepancies by Grade:
- GRADE 3: 3826 students (191300.00%)
- GRADE 4: 3396 students (113200.00%)
Similar SEA to SCH discrepancies exist for the FS 189 number of students in the ALL, CWD, ECODIS, F, FCS, HOM, M, MM, MW subgroups who were enrolled at the time of the assessment. Please revise data and resubmit or explain in a data note why these data are accurate.</v>
      </c>
      <c r="AZ536" s="50" t="str">
        <f t="shared" si="73"/>
        <v/>
      </c>
      <c r="BA536" s="49"/>
      <c r="BB536" s="50" t="s">
        <v>80</v>
      </c>
      <c r="BC536" s="50" t="s">
        <v>2148</v>
      </c>
      <c r="BD536" s="49"/>
      <c r="BE536" s="50" t="s">
        <v>82</v>
      </c>
      <c r="BF536" s="50" t="s">
        <v>82</v>
      </c>
      <c r="BG536" s="49"/>
      <c r="BH536" s="50" t="str">
        <f t="shared" ref="BH536:BH538" si="75">IF(BG536="Yes",CONCATENATE(AM536,"
ED Note: State indicated that data were correct as reported."), AM536)</f>
        <v>Participation SEA to SCH comparison: The SEA FS 189 number of students in the ALL, CWD, ECODIS, F, FCS, HOM, M, MM, MW subgroups who participated in an assessment reported at the SEA level in SCIENCE for the ALL, REGASSWACC, REGASSWOACC assessment in GRADES ALL, 3, 4 is different than the sum of the SCH level count of students. The SEA Grand Total number of students who participated in an assessment for SCIENCE is 7405 students (13.13%) different from the SCH number
SEA to SCH discrepancies by Grade:
- GRADE 3: 3826 students (191300.00%)
- GRADE 4: 3396 students (113200.00%)
Similar SEA to SCH discrepancies exist for the FS 189 number of students in the ALL, CWD, ECODIS, F, FCS, HOM, M, MM, MW subgroups who were enrolled at the time of the assessment. Please revise data and resubmit or explain in a data note why these data are accurate.</v>
      </c>
      <c r="BI536" s="49"/>
      <c r="BJ536" s="49"/>
      <c r="BK536" s="49"/>
      <c r="BL536" s="49"/>
      <c r="BM536" s="49"/>
      <c r="BN536" s="49"/>
      <c r="BO536" s="49"/>
      <c r="BP536" s="49"/>
    </row>
    <row r="537" spans="1:68" ht="120">
      <c r="A537" s="13" t="s">
        <v>1994</v>
      </c>
      <c r="B537" s="14" t="s">
        <v>45</v>
      </c>
      <c r="C537" s="14" t="s">
        <v>46</v>
      </c>
      <c r="D537" s="14" t="s">
        <v>47</v>
      </c>
      <c r="E537" s="14" t="s">
        <v>1975</v>
      </c>
      <c r="F537" s="14" t="s">
        <v>1976</v>
      </c>
      <c r="G537" s="13" t="s">
        <v>104</v>
      </c>
      <c r="H537" s="14" t="s">
        <v>157</v>
      </c>
      <c r="I537" s="14" t="s">
        <v>158</v>
      </c>
      <c r="J537" s="14" t="s">
        <v>73</v>
      </c>
      <c r="K537" s="14" t="s">
        <v>107</v>
      </c>
      <c r="L537" s="14" t="s">
        <v>53</v>
      </c>
      <c r="M537" s="14" t="s">
        <v>54</v>
      </c>
      <c r="N537" s="14" t="s">
        <v>54</v>
      </c>
      <c r="O537" s="14" t="s">
        <v>54</v>
      </c>
      <c r="P537" s="14" t="s">
        <v>108</v>
      </c>
      <c r="Q537" s="14" t="s">
        <v>108</v>
      </c>
      <c r="R537" s="14" t="s">
        <v>108</v>
      </c>
      <c r="S537" s="14" t="s">
        <v>108</v>
      </c>
      <c r="T537" s="50"/>
      <c r="U537" s="50"/>
      <c r="V537" s="11"/>
      <c r="W537" s="11"/>
      <c r="X537" s="50" t="s">
        <v>109</v>
      </c>
      <c r="Y537" s="26" t="s">
        <v>1978</v>
      </c>
      <c r="Z537" s="50"/>
      <c r="AA537" s="50"/>
      <c r="AB537" s="50"/>
      <c r="AC537" s="23" t="s">
        <v>54</v>
      </c>
      <c r="AD537" s="23" t="s">
        <v>54</v>
      </c>
      <c r="AE537" s="23" t="s">
        <v>54</v>
      </c>
      <c r="AF537" s="14" t="s">
        <v>108</v>
      </c>
      <c r="AG537" s="14" t="s">
        <v>108</v>
      </c>
      <c r="AH537" s="14" t="s">
        <v>108</v>
      </c>
      <c r="AI537" s="14" t="s">
        <v>108</v>
      </c>
      <c r="AJ537" s="23" t="s">
        <v>61</v>
      </c>
      <c r="AK537" s="23" t="s">
        <v>101</v>
      </c>
      <c r="AL537" s="50" t="s">
        <v>58</v>
      </c>
      <c r="AM537" s="50" t="s">
        <v>161</v>
      </c>
      <c r="AN537" s="50" t="s">
        <v>54</v>
      </c>
      <c r="AO537" s="50"/>
      <c r="AP537" s="50"/>
      <c r="AQ537" s="50"/>
      <c r="AR537" s="50"/>
      <c r="AS537" s="50"/>
      <c r="AT537" s="50"/>
      <c r="AU537" s="50"/>
      <c r="AV537" s="50"/>
      <c r="AW537" s="50"/>
      <c r="AY537" s="50" t="str">
        <f t="shared" si="72"/>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537" s="50" t="str">
        <f t="shared" si="73"/>
        <v>Data has been resubmitted.</v>
      </c>
      <c r="BA537" s="49"/>
      <c r="BB537" s="50" t="s">
        <v>80</v>
      </c>
      <c r="BC537" s="49"/>
      <c r="BD537" s="49"/>
      <c r="BE537" s="50" t="s">
        <v>58</v>
      </c>
      <c r="BF537" s="50" t="s">
        <v>125</v>
      </c>
      <c r="BG537" s="50" t="s">
        <v>58</v>
      </c>
      <c r="BH537" s="50" t="str">
        <f t="shared" si="75"/>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BI537" s="51"/>
      <c r="BJ537" s="49"/>
      <c r="BK537" s="49"/>
      <c r="BL537" s="49"/>
      <c r="BM537" s="49"/>
      <c r="BN537" s="49"/>
      <c r="BO537" s="49"/>
      <c r="BP537" s="49"/>
    </row>
    <row r="538" spans="1:68" ht="90">
      <c r="A538" s="13" t="s">
        <v>1995</v>
      </c>
      <c r="B538" s="14" t="s">
        <v>45</v>
      </c>
      <c r="C538" s="14" t="s">
        <v>46</v>
      </c>
      <c r="D538" s="14" t="s">
        <v>47</v>
      </c>
      <c r="E538" s="14" t="s">
        <v>1975</v>
      </c>
      <c r="F538" s="14" t="s">
        <v>1976</v>
      </c>
      <c r="G538" s="13" t="s">
        <v>118</v>
      </c>
      <c r="H538" s="14">
        <v>189</v>
      </c>
      <c r="I538" s="14">
        <v>590</v>
      </c>
      <c r="J538" s="14" t="s">
        <v>73</v>
      </c>
      <c r="K538" s="14" t="s">
        <v>121</v>
      </c>
      <c r="L538" s="14" t="s">
        <v>53</v>
      </c>
      <c r="M538" s="14"/>
      <c r="N538" s="14"/>
      <c r="O538" s="14"/>
      <c r="P538" s="14"/>
      <c r="Q538" s="14"/>
      <c r="R538" s="14"/>
      <c r="S538" s="14"/>
      <c r="T538" s="50"/>
      <c r="U538" s="50"/>
      <c r="V538" s="11"/>
      <c r="W538" s="11"/>
      <c r="X538" s="50"/>
      <c r="Y538" s="26" t="s">
        <v>64</v>
      </c>
      <c r="Z538" s="50"/>
      <c r="AA538" s="50"/>
      <c r="AB538" s="50"/>
      <c r="AC538" s="23"/>
      <c r="AD538" s="23"/>
      <c r="AE538" s="23" t="s">
        <v>54</v>
      </c>
      <c r="AF538" s="14" t="s">
        <v>108</v>
      </c>
      <c r="AG538" s="14" t="s">
        <v>108</v>
      </c>
      <c r="AH538" s="14" t="s">
        <v>108</v>
      </c>
      <c r="AI538" s="14" t="s">
        <v>108</v>
      </c>
      <c r="AJ538" s="23" t="s">
        <v>61</v>
      </c>
      <c r="AK538" s="23" t="s">
        <v>78</v>
      </c>
      <c r="AL538" s="50"/>
      <c r="AM538" s="50" t="s">
        <v>166</v>
      </c>
      <c r="AN538" s="50" t="s">
        <v>54</v>
      </c>
      <c r="AO538" s="50"/>
      <c r="AP538" s="50"/>
      <c r="AQ538" s="50"/>
      <c r="AR538" s="50"/>
      <c r="AS538" s="50"/>
      <c r="AT538" s="50"/>
      <c r="AU538" s="50"/>
      <c r="AV538" s="50"/>
      <c r="AW538" s="50"/>
      <c r="AY538" s="50" t="str">
        <f t="shared" si="72"/>
        <v>A year to year participation rate change of more than 4% was identified for at least one subgroup, assessment type, or grade. Please review the CDQR Year to Year tab. Please resubmit SY 2017-18 data or submit a data note to explain why these data are accurate.</v>
      </c>
      <c r="AZ538" s="50" t="str">
        <f t="shared" si="73"/>
        <v/>
      </c>
      <c r="BA538" s="49"/>
      <c r="BB538" s="50" t="s">
        <v>80</v>
      </c>
      <c r="BC538" s="50" t="s">
        <v>2148</v>
      </c>
      <c r="BD538" s="49"/>
      <c r="BE538" s="50" t="s">
        <v>82</v>
      </c>
      <c r="BF538" s="50" t="s">
        <v>82</v>
      </c>
      <c r="BG538" s="49"/>
      <c r="BH538" s="50" t="str">
        <f t="shared" si="75"/>
        <v>A year to year participation rate change of more than 4% was identified for at least one subgroup, assessment type, or grade. Please review the CDQR Year to Year tab. Please resubmit SY 2017-18 data or submit a data note to explain why these data are accurate.</v>
      </c>
      <c r="BI538" s="49"/>
      <c r="BJ538" s="49"/>
      <c r="BK538" s="49"/>
      <c r="BL538" s="49"/>
      <c r="BM538" s="49"/>
      <c r="BN538" s="49"/>
      <c r="BO538" s="49"/>
      <c r="BP538" s="49"/>
    </row>
    <row r="539" spans="1:68" ht="204.75" hidden="1">
      <c r="A539" s="13" t="s">
        <v>1996</v>
      </c>
      <c r="B539" s="14" t="s">
        <v>45</v>
      </c>
      <c r="C539" s="14" t="s">
        <v>46</v>
      </c>
      <c r="D539" s="14" t="s">
        <v>47</v>
      </c>
      <c r="E539" s="14" t="s">
        <v>1975</v>
      </c>
      <c r="F539" s="14" t="s">
        <v>1976</v>
      </c>
      <c r="G539" s="13" t="s">
        <v>127</v>
      </c>
      <c r="H539" s="14" t="s">
        <v>380</v>
      </c>
      <c r="I539" s="14" t="s">
        <v>381</v>
      </c>
      <c r="J539" s="14" t="s">
        <v>73</v>
      </c>
      <c r="K539" s="14" t="s">
        <v>130</v>
      </c>
      <c r="L539" s="14" t="s">
        <v>53</v>
      </c>
      <c r="M539" s="14"/>
      <c r="N539" s="14"/>
      <c r="O539" s="14" t="s">
        <v>54</v>
      </c>
      <c r="P539" s="14" t="s">
        <v>1997</v>
      </c>
      <c r="Q539" s="14" t="s">
        <v>781</v>
      </c>
      <c r="R539" s="14" t="s">
        <v>1375</v>
      </c>
      <c r="S539" s="14" t="s">
        <v>58</v>
      </c>
      <c r="T539" s="50"/>
      <c r="U539" s="50"/>
      <c r="V539" s="11"/>
      <c r="W539" s="11"/>
      <c r="X539" s="50" t="s">
        <v>1998</v>
      </c>
      <c r="Y539" s="26" t="s">
        <v>1978</v>
      </c>
      <c r="Z539" s="50"/>
      <c r="AA539" s="50"/>
      <c r="AB539" s="50"/>
      <c r="AC539" s="23"/>
      <c r="AD539" s="23"/>
      <c r="AE539" s="23"/>
      <c r="AF539" s="23"/>
      <c r="AG539" s="23"/>
      <c r="AH539" s="23"/>
      <c r="AI539" s="23"/>
      <c r="AJ539" s="23" t="s">
        <v>61</v>
      </c>
      <c r="AK539" s="23" t="s">
        <v>62</v>
      </c>
      <c r="AL539" s="14" t="s">
        <v>53</v>
      </c>
      <c r="AM539" s="50"/>
      <c r="AN539" s="50" t="s">
        <v>2145</v>
      </c>
      <c r="AO539" s="50"/>
      <c r="AP539" s="49"/>
      <c r="AQ539" s="49"/>
      <c r="AR539" s="49"/>
      <c r="AS539" s="49"/>
      <c r="AT539" s="49"/>
      <c r="AU539" s="49"/>
      <c r="AV539" s="49"/>
      <c r="AW539" s="49"/>
      <c r="AY539" s="50">
        <f t="shared" si="72"/>
        <v>0</v>
      </c>
      <c r="AZ539" s="50" t="str">
        <f t="shared" si="73"/>
        <v>Data has been resubmitted.</v>
      </c>
      <c r="BA539" s="49"/>
      <c r="BB539" s="50" t="s">
        <v>63</v>
      </c>
      <c r="BC539" s="50" t="s">
        <v>58</v>
      </c>
      <c r="BD539" s="50" t="s">
        <v>62</v>
      </c>
      <c r="BE539" s="50"/>
      <c r="BF539" s="49"/>
      <c r="BG539" s="49"/>
      <c r="BH539" s="49"/>
      <c r="BI539" s="49"/>
      <c r="BJ539" s="49"/>
      <c r="BK539" s="49"/>
      <c r="BL539" s="49"/>
      <c r="BM539" s="49"/>
      <c r="BN539" s="49"/>
      <c r="BO539" s="49"/>
      <c r="BP539" s="49"/>
    </row>
    <row r="540" spans="1:68" ht="195" hidden="1">
      <c r="A540" s="13" t="s">
        <v>1999</v>
      </c>
      <c r="B540" s="14" t="s">
        <v>45</v>
      </c>
      <c r="C540" s="14" t="s">
        <v>46</v>
      </c>
      <c r="D540" s="14" t="s">
        <v>47</v>
      </c>
      <c r="E540" s="14" t="s">
        <v>1975</v>
      </c>
      <c r="F540" s="14" t="s">
        <v>1976</v>
      </c>
      <c r="G540" s="13" t="s">
        <v>127</v>
      </c>
      <c r="H540" s="14" t="s">
        <v>380</v>
      </c>
      <c r="I540" s="14" t="s">
        <v>381</v>
      </c>
      <c r="J540" s="14" t="s">
        <v>73</v>
      </c>
      <c r="K540" s="14" t="s">
        <v>130</v>
      </c>
      <c r="L540" s="14" t="s">
        <v>53</v>
      </c>
      <c r="M540" s="14"/>
      <c r="N540" s="14"/>
      <c r="O540" s="14" t="s">
        <v>54</v>
      </c>
      <c r="P540" s="14" t="s">
        <v>2000</v>
      </c>
      <c r="Q540" s="14" t="s">
        <v>2001</v>
      </c>
      <c r="R540" s="14" t="s">
        <v>2002</v>
      </c>
      <c r="S540" s="14" t="s">
        <v>58</v>
      </c>
      <c r="T540" s="50"/>
      <c r="U540" s="50"/>
      <c r="V540" s="11"/>
      <c r="W540" s="11"/>
      <c r="X540" s="50" t="s">
        <v>2003</v>
      </c>
      <c r="Y540" s="26" t="s">
        <v>1978</v>
      </c>
      <c r="Z540" s="50"/>
      <c r="AA540" s="50"/>
      <c r="AB540" s="50"/>
      <c r="AC540" s="23"/>
      <c r="AD540" s="23"/>
      <c r="AE540" s="23"/>
      <c r="AF540" s="23"/>
      <c r="AG540" s="23"/>
      <c r="AH540" s="23"/>
      <c r="AI540" s="23"/>
      <c r="AJ540" s="23" t="s">
        <v>61</v>
      </c>
      <c r="AK540" s="23" t="s">
        <v>62</v>
      </c>
      <c r="AL540" s="14" t="s">
        <v>53</v>
      </c>
      <c r="AM540" s="50"/>
      <c r="AN540" s="50" t="s">
        <v>2145</v>
      </c>
      <c r="AO540" s="50"/>
      <c r="AP540" s="49"/>
      <c r="AQ540" s="49"/>
      <c r="AR540" s="49"/>
      <c r="AS540" s="49"/>
      <c r="AT540" s="49"/>
      <c r="AU540" s="49"/>
      <c r="AV540" s="49"/>
      <c r="AW540" s="49"/>
      <c r="AY540" s="50">
        <f t="shared" si="72"/>
        <v>0</v>
      </c>
      <c r="AZ540" s="50" t="str">
        <f t="shared" si="73"/>
        <v>Data has been resubmitted.</v>
      </c>
      <c r="BA540" s="49"/>
      <c r="BB540" s="50" t="s">
        <v>63</v>
      </c>
      <c r="BC540" s="50" t="s">
        <v>58</v>
      </c>
      <c r="BD540" s="50" t="s">
        <v>62</v>
      </c>
      <c r="BE540" s="50"/>
      <c r="BF540" s="49"/>
      <c r="BG540" s="49"/>
      <c r="BH540" s="49"/>
      <c r="BI540" s="49"/>
      <c r="BJ540" s="49"/>
      <c r="BK540" s="49"/>
      <c r="BL540" s="49"/>
      <c r="BM540" s="49"/>
      <c r="BN540" s="49"/>
      <c r="BO540" s="49"/>
      <c r="BP540" s="49"/>
    </row>
    <row r="541" spans="1:68" ht="173.25" hidden="1">
      <c r="A541" s="13" t="s">
        <v>2004</v>
      </c>
      <c r="B541" s="14" t="s">
        <v>45</v>
      </c>
      <c r="C541" s="14" t="s">
        <v>46</v>
      </c>
      <c r="D541" s="14" t="s">
        <v>47</v>
      </c>
      <c r="E541" s="14" t="s">
        <v>1975</v>
      </c>
      <c r="F541" s="14" t="s">
        <v>1976</v>
      </c>
      <c r="G541" s="13" t="s">
        <v>127</v>
      </c>
      <c r="H541" s="14" t="s">
        <v>380</v>
      </c>
      <c r="I541" s="14" t="s">
        <v>381</v>
      </c>
      <c r="J541" s="14" t="s">
        <v>73</v>
      </c>
      <c r="K541" s="14" t="s">
        <v>130</v>
      </c>
      <c r="L541" s="14" t="s">
        <v>53</v>
      </c>
      <c r="M541" s="14"/>
      <c r="N541" s="14"/>
      <c r="O541" s="14" t="s">
        <v>54</v>
      </c>
      <c r="P541" s="14" t="s">
        <v>2005</v>
      </c>
      <c r="Q541" s="14" t="s">
        <v>133</v>
      </c>
      <c r="R541" s="14" t="s">
        <v>2002</v>
      </c>
      <c r="S541" s="14" t="s">
        <v>58</v>
      </c>
      <c r="T541" s="50"/>
      <c r="U541" s="50"/>
      <c r="V541" s="11"/>
      <c r="W541" s="11"/>
      <c r="X541" s="50" t="s">
        <v>2006</v>
      </c>
      <c r="Y541" s="26" t="s">
        <v>1978</v>
      </c>
      <c r="Z541" s="50"/>
      <c r="AA541" s="50"/>
      <c r="AB541" s="50"/>
      <c r="AC541" s="23"/>
      <c r="AD541" s="23"/>
      <c r="AE541" s="23"/>
      <c r="AF541" s="23"/>
      <c r="AG541" s="23"/>
      <c r="AH541" s="23"/>
      <c r="AI541" s="23"/>
      <c r="AJ541" s="23" t="s">
        <v>61</v>
      </c>
      <c r="AK541" s="23" t="s">
        <v>62</v>
      </c>
      <c r="AL541" s="14" t="s">
        <v>53</v>
      </c>
      <c r="AM541" s="50"/>
      <c r="AN541" s="50" t="s">
        <v>2145</v>
      </c>
      <c r="AO541" s="50"/>
      <c r="AP541" s="49"/>
      <c r="AQ541" s="49"/>
      <c r="AR541" s="49"/>
      <c r="AS541" s="49"/>
      <c r="AT541" s="49"/>
      <c r="AU541" s="49"/>
      <c r="AV541" s="49"/>
      <c r="AW541" s="49"/>
      <c r="AY541" s="50">
        <f t="shared" si="72"/>
        <v>0</v>
      </c>
      <c r="AZ541" s="50" t="str">
        <f t="shared" si="73"/>
        <v>Data has been resubmitted.</v>
      </c>
      <c r="BA541" s="49"/>
      <c r="BB541" s="50" t="s">
        <v>63</v>
      </c>
      <c r="BC541" s="50" t="s">
        <v>58</v>
      </c>
      <c r="BD541" s="50" t="s">
        <v>62</v>
      </c>
      <c r="BE541" s="50"/>
      <c r="BF541" s="49"/>
      <c r="BG541" s="49"/>
      <c r="BH541" s="49"/>
      <c r="BI541" s="49"/>
      <c r="BJ541" s="49"/>
      <c r="BK541" s="49"/>
      <c r="BL541" s="49"/>
      <c r="BM541" s="49"/>
      <c r="BN541" s="49"/>
      <c r="BO541" s="49"/>
      <c r="BP541" s="49"/>
    </row>
    <row r="542" spans="1:68" ht="105">
      <c r="A542" s="13" t="s">
        <v>2007</v>
      </c>
      <c r="B542" s="14" t="s">
        <v>45</v>
      </c>
      <c r="C542" s="14" t="s">
        <v>46</v>
      </c>
      <c r="D542" s="14" t="s">
        <v>47</v>
      </c>
      <c r="E542" s="14" t="s">
        <v>1975</v>
      </c>
      <c r="F542" s="14" t="s">
        <v>1976</v>
      </c>
      <c r="G542" s="13" t="s">
        <v>179</v>
      </c>
      <c r="H542" s="14">
        <v>185</v>
      </c>
      <c r="I542" s="14">
        <v>588</v>
      </c>
      <c r="J542" s="14" t="s">
        <v>73</v>
      </c>
      <c r="K542" s="14" t="s">
        <v>180</v>
      </c>
      <c r="L542" s="14" t="s">
        <v>53</v>
      </c>
      <c r="M542" s="14" t="s">
        <v>54</v>
      </c>
      <c r="N542" s="14"/>
      <c r="O542" s="14"/>
      <c r="P542" s="14" t="s">
        <v>281</v>
      </c>
      <c r="Q542" s="14" t="s">
        <v>56</v>
      </c>
      <c r="R542" s="14" t="s">
        <v>68</v>
      </c>
      <c r="S542" s="14" t="s">
        <v>58</v>
      </c>
      <c r="T542" s="50"/>
      <c r="U542" s="50"/>
      <c r="V542" s="11"/>
      <c r="W542" s="11"/>
      <c r="X542" s="50" t="s">
        <v>2008</v>
      </c>
      <c r="Y542" s="26" t="s">
        <v>1978</v>
      </c>
      <c r="Z542" s="50"/>
      <c r="AA542" s="50"/>
      <c r="AB542" s="50"/>
      <c r="AC542" s="23" t="s">
        <v>54</v>
      </c>
      <c r="AD542" s="23"/>
      <c r="AE542" s="23"/>
      <c r="AF542" s="23" t="s">
        <v>281</v>
      </c>
      <c r="AG542" s="23" t="s">
        <v>133</v>
      </c>
      <c r="AH542" s="23" t="s">
        <v>133</v>
      </c>
      <c r="AI542" s="23" t="s">
        <v>141</v>
      </c>
      <c r="AJ542" s="23" t="s">
        <v>61</v>
      </c>
      <c r="AK542" s="23" t="s">
        <v>101</v>
      </c>
      <c r="AL542" s="50" t="s">
        <v>58</v>
      </c>
      <c r="AM542" s="50" t="s">
        <v>2009</v>
      </c>
      <c r="AN542" s="50" t="s">
        <v>54</v>
      </c>
      <c r="AO542" s="7"/>
      <c r="AP542" s="50"/>
      <c r="AQ542" s="50"/>
      <c r="AR542" s="50"/>
      <c r="AS542" s="50"/>
      <c r="AT542" s="50"/>
      <c r="AU542" s="50"/>
      <c r="AV542" s="50"/>
      <c r="AW542" s="50"/>
      <c r="AY542" s="50" t="str">
        <f t="shared" si="72"/>
        <v>Low Participation Rate (FS185): The participation rate for FCS students is 94.57%. The ESEA, as amended, requires that States annually measure the achievement of not less than 95 percent of all students, and 95 percent of all students in each subgroup of students. Please revise data and resubmit and/or provide an explanatory data note.</v>
      </c>
      <c r="AZ542" s="50" t="str">
        <f t="shared" si="73"/>
        <v>Data has been resubmitted.</v>
      </c>
      <c r="BA542" s="49"/>
      <c r="BB542" s="50" t="s">
        <v>80</v>
      </c>
      <c r="BC542" s="50" t="s">
        <v>2151</v>
      </c>
      <c r="BD542" s="49"/>
      <c r="BE542" s="50" t="s">
        <v>58</v>
      </c>
      <c r="BF542" s="50" t="s">
        <v>125</v>
      </c>
      <c r="BG542" s="50" t="s">
        <v>58</v>
      </c>
      <c r="BH542" s="50" t="str">
        <f t="shared" ref="BH542:BH550" si="76">IF(BG542="Yes",CONCATENATE(AM542,"
ED Note: State indicated that data were correct as reported."), AM542)</f>
        <v>Low Participation Rate (FS185): The participation rate for FCS students is 94.57%. The ESEA, as amended, requires that States annually measure the achievement of not less than 95 percent of all students, and 95 percent of all students in each subgroup of students. Please revise data and resubmit and/or provide an explanatory data note.</v>
      </c>
      <c r="BI542" s="51"/>
      <c r="BJ542" s="49"/>
      <c r="BK542" s="49"/>
      <c r="BL542" s="49"/>
      <c r="BM542" s="49"/>
      <c r="BN542" s="49"/>
      <c r="BO542" s="49"/>
      <c r="BP542" s="49"/>
    </row>
    <row r="543" spans="1:68" ht="105">
      <c r="A543" s="13" t="s">
        <v>2010</v>
      </c>
      <c r="B543" s="14" t="s">
        <v>45</v>
      </c>
      <c r="C543" s="14" t="s">
        <v>46</v>
      </c>
      <c r="D543" s="14" t="s">
        <v>47</v>
      </c>
      <c r="E543" s="14" t="s">
        <v>1975</v>
      </c>
      <c r="F543" s="14" t="s">
        <v>1976</v>
      </c>
      <c r="G543" s="13" t="s">
        <v>179</v>
      </c>
      <c r="H543" s="14">
        <v>188</v>
      </c>
      <c r="I543" s="14">
        <v>589</v>
      </c>
      <c r="J543" s="14" t="s">
        <v>73</v>
      </c>
      <c r="K543" s="14" t="s">
        <v>180</v>
      </c>
      <c r="L543" s="14" t="s">
        <v>53</v>
      </c>
      <c r="M543" s="14"/>
      <c r="N543" s="14" t="s">
        <v>54</v>
      </c>
      <c r="O543" s="14"/>
      <c r="P543" s="14" t="s">
        <v>281</v>
      </c>
      <c r="Q543" s="14" t="s">
        <v>56</v>
      </c>
      <c r="R543" s="14" t="s">
        <v>68</v>
      </c>
      <c r="S543" s="14" t="s">
        <v>58</v>
      </c>
      <c r="T543" s="50"/>
      <c r="U543" s="50"/>
      <c r="V543" s="11"/>
      <c r="W543" s="11"/>
      <c r="X543" s="50" t="s">
        <v>2011</v>
      </c>
      <c r="Y543" s="26" t="s">
        <v>1978</v>
      </c>
      <c r="Z543" s="50"/>
      <c r="AA543" s="50"/>
      <c r="AB543" s="50"/>
      <c r="AC543" s="23"/>
      <c r="AD543" s="23" t="s">
        <v>54</v>
      </c>
      <c r="AE543" s="23"/>
      <c r="AF543" s="23" t="s">
        <v>281</v>
      </c>
      <c r="AG543" s="23" t="s">
        <v>133</v>
      </c>
      <c r="AH543" s="23" t="s">
        <v>133</v>
      </c>
      <c r="AI543" s="23" t="s">
        <v>141</v>
      </c>
      <c r="AJ543" s="23" t="s">
        <v>61</v>
      </c>
      <c r="AK543" s="23" t="s">
        <v>101</v>
      </c>
      <c r="AL543" s="50" t="s">
        <v>58</v>
      </c>
      <c r="AM543" s="50" t="s">
        <v>2012</v>
      </c>
      <c r="AN543" s="50" t="s">
        <v>54</v>
      </c>
      <c r="AO543" s="50"/>
      <c r="AP543" s="50"/>
      <c r="AQ543" s="50"/>
      <c r="AR543" s="50"/>
      <c r="AS543" s="50"/>
      <c r="AT543" s="50"/>
      <c r="AU543" s="50"/>
      <c r="AV543" s="50"/>
      <c r="AW543" s="50"/>
      <c r="AY543" s="50" t="str">
        <f t="shared" si="72"/>
        <v>Low Participation Rate (FS188): The participation rate for FCS students is 94.65%. The ESEA, as amended, requires that States annually measure the achievement of not less than 95 percent of all students, and 95 percent of all students in each subgroup of students. Please revise data and resubmit and/or provide an explanatory data note.</v>
      </c>
      <c r="AZ543" s="50" t="str">
        <f t="shared" si="73"/>
        <v>Data has been resubmitted.</v>
      </c>
      <c r="BA543" s="49"/>
      <c r="BB543" s="50" t="s">
        <v>80</v>
      </c>
      <c r="BC543" s="50" t="s">
        <v>2151</v>
      </c>
      <c r="BD543" s="49"/>
      <c r="BE543" s="50" t="s">
        <v>58</v>
      </c>
      <c r="BF543" s="50" t="s">
        <v>125</v>
      </c>
      <c r="BG543" s="50" t="s">
        <v>58</v>
      </c>
      <c r="BH543" s="50" t="str">
        <f t="shared" si="76"/>
        <v>Low Participation Rate (FS188): The participation rate for FCS students is 94.65%. The ESEA, as amended, requires that States annually measure the achievement of not less than 95 percent of all students, and 95 percent of all students in each subgroup of students. Please revise data and resubmit and/or provide an explanatory data note.</v>
      </c>
      <c r="BI543" s="51"/>
      <c r="BJ543" s="49"/>
      <c r="BK543" s="49"/>
      <c r="BL543" s="49"/>
      <c r="BM543" s="49"/>
      <c r="BN543" s="49"/>
      <c r="BO543" s="49"/>
      <c r="BP543" s="49"/>
    </row>
    <row r="544" spans="1:68" ht="78.75">
      <c r="A544" s="13" t="s">
        <v>2013</v>
      </c>
      <c r="B544" s="14" t="s">
        <v>45</v>
      </c>
      <c r="C544" s="14" t="s">
        <v>46</v>
      </c>
      <c r="D544" s="14" t="s">
        <v>47</v>
      </c>
      <c r="E544" s="14" t="s">
        <v>1975</v>
      </c>
      <c r="F544" s="14" t="s">
        <v>1976</v>
      </c>
      <c r="G544" s="17" t="s">
        <v>518</v>
      </c>
      <c r="H544" s="14">
        <v>185</v>
      </c>
      <c r="I544" s="14">
        <v>588</v>
      </c>
      <c r="J544" s="14" t="s">
        <v>73</v>
      </c>
      <c r="K544" s="14" t="s">
        <v>519</v>
      </c>
      <c r="L544" s="14" t="s">
        <v>53</v>
      </c>
      <c r="M544" s="14" t="s">
        <v>54</v>
      </c>
      <c r="N544" s="14"/>
      <c r="O544" s="14"/>
      <c r="P544" s="14" t="s">
        <v>503</v>
      </c>
      <c r="Q544" s="14" t="s">
        <v>56</v>
      </c>
      <c r="R544" s="14" t="s">
        <v>68</v>
      </c>
      <c r="S544" s="14" t="s">
        <v>58</v>
      </c>
      <c r="T544" s="50"/>
      <c r="U544" s="50"/>
      <c r="V544" s="11"/>
      <c r="W544" s="11"/>
      <c r="X544" s="50" t="s">
        <v>2015</v>
      </c>
      <c r="Y544" s="26" t="s">
        <v>1978</v>
      </c>
      <c r="Z544" s="50"/>
      <c r="AA544" s="50"/>
      <c r="AB544" s="50"/>
      <c r="AC544" s="23" t="s">
        <v>54</v>
      </c>
      <c r="AD544" s="23"/>
      <c r="AE544" s="23"/>
      <c r="AF544" s="23" t="s">
        <v>503</v>
      </c>
      <c r="AG544" s="23" t="s">
        <v>133</v>
      </c>
      <c r="AH544" s="23" t="s">
        <v>133</v>
      </c>
      <c r="AI544" s="23" t="s">
        <v>141</v>
      </c>
      <c r="AJ544" s="23" t="s">
        <v>61</v>
      </c>
      <c r="AK544" s="23" t="s">
        <v>101</v>
      </c>
      <c r="AL544" s="50" t="s">
        <v>58</v>
      </c>
      <c r="AM544" s="50" t="s">
        <v>2016</v>
      </c>
      <c r="AN544" s="50" t="s">
        <v>54</v>
      </c>
      <c r="AO544" s="50"/>
      <c r="AP544" s="50"/>
      <c r="AQ544" s="50"/>
      <c r="AR544" s="50"/>
      <c r="AS544" s="50"/>
      <c r="AT544" s="50"/>
      <c r="AU544" s="50"/>
      <c r="AV544" s="50"/>
      <c r="AW544" s="50"/>
      <c r="AY544" s="50" t="str">
        <f t="shared" si="72"/>
        <v>100% Participation Rate (FS185): The participation rate for MILCNCTD students is 100%. ED does not expect to see participation rates below 95%. While a participation rate of 100% is possible, please resubmit data if data are inaccurate.</v>
      </c>
      <c r="AZ544" s="50" t="str">
        <f t="shared" si="73"/>
        <v>Data has been resubmitted.</v>
      </c>
      <c r="BA544" s="49"/>
      <c r="BB544" s="50" t="s">
        <v>80</v>
      </c>
      <c r="BC544" s="50" t="s">
        <v>2151</v>
      </c>
      <c r="BD544" s="49"/>
      <c r="BE544" s="50" t="s">
        <v>58</v>
      </c>
      <c r="BF544" s="50" t="s">
        <v>125</v>
      </c>
      <c r="BG544" s="50" t="s">
        <v>58</v>
      </c>
      <c r="BH544" s="50" t="str">
        <f t="shared" si="76"/>
        <v>100% Participation Rate (FS185): The participation rate for MILCNCTD students is 100%. ED does not expect to see participation rates below 95%. While a participation rate of 100% is possible, please resubmit data if data are inaccurate.</v>
      </c>
      <c r="BI544" s="51"/>
      <c r="BJ544" s="49"/>
      <c r="BK544" s="49"/>
      <c r="BL544" s="49"/>
      <c r="BM544" s="49"/>
      <c r="BN544" s="49"/>
      <c r="BO544" s="49"/>
      <c r="BP544" s="49"/>
    </row>
    <row r="545" spans="1:68" ht="78.75">
      <c r="A545" s="13" t="s">
        <v>2017</v>
      </c>
      <c r="B545" s="14" t="s">
        <v>45</v>
      </c>
      <c r="C545" s="14" t="s">
        <v>46</v>
      </c>
      <c r="D545" s="14" t="s">
        <v>47</v>
      </c>
      <c r="E545" s="14" t="s">
        <v>1975</v>
      </c>
      <c r="F545" s="14" t="s">
        <v>1976</v>
      </c>
      <c r="G545" s="17" t="s">
        <v>518</v>
      </c>
      <c r="H545" s="14">
        <v>188</v>
      </c>
      <c r="I545" s="14">
        <v>589</v>
      </c>
      <c r="J545" s="14" t="s">
        <v>73</v>
      </c>
      <c r="K545" s="14" t="s">
        <v>519</v>
      </c>
      <c r="L545" s="14" t="s">
        <v>53</v>
      </c>
      <c r="M545" s="14"/>
      <c r="N545" s="14" t="s">
        <v>54</v>
      </c>
      <c r="O545" s="14"/>
      <c r="P545" s="14" t="s">
        <v>503</v>
      </c>
      <c r="Q545" s="14" t="s">
        <v>56</v>
      </c>
      <c r="R545" s="14" t="s">
        <v>68</v>
      </c>
      <c r="S545" s="14" t="s">
        <v>58</v>
      </c>
      <c r="T545" s="50"/>
      <c r="U545" s="50"/>
      <c r="V545" s="11"/>
      <c r="W545" s="11"/>
      <c r="X545" s="50" t="s">
        <v>1780</v>
      </c>
      <c r="Y545" s="26" t="s">
        <v>1978</v>
      </c>
      <c r="Z545" s="50"/>
      <c r="AA545" s="50"/>
      <c r="AB545" s="50"/>
      <c r="AC545" s="23"/>
      <c r="AD545" s="14" t="s">
        <v>54</v>
      </c>
      <c r="AE545" s="23"/>
      <c r="AF545" s="23" t="s">
        <v>503</v>
      </c>
      <c r="AG545" s="14" t="s">
        <v>133</v>
      </c>
      <c r="AH545" s="14" t="s">
        <v>133</v>
      </c>
      <c r="AI545" s="14" t="s">
        <v>141</v>
      </c>
      <c r="AJ545" s="23" t="s">
        <v>61</v>
      </c>
      <c r="AK545" s="23" t="s">
        <v>101</v>
      </c>
      <c r="AL545" s="50" t="s">
        <v>58</v>
      </c>
      <c r="AM545" s="50" t="s">
        <v>575</v>
      </c>
      <c r="AN545" s="50" t="s">
        <v>54</v>
      </c>
      <c r="AO545" s="50"/>
      <c r="AP545" s="50"/>
      <c r="AQ545" s="50"/>
      <c r="AR545" s="50"/>
      <c r="AS545" s="50"/>
      <c r="AT545" s="50"/>
      <c r="AU545" s="50"/>
      <c r="AV545" s="50"/>
      <c r="AW545" s="50"/>
      <c r="AY545" s="50" t="str">
        <f t="shared" si="72"/>
        <v>100% Participation Rate (FS188): The participation rate for MILCNCTD students is 100%. ED does not expect to see participation rates below 95%. While a participation rate of 100% is possible, please resubmit data if data are inaccurate.</v>
      </c>
      <c r="AZ545" s="50" t="str">
        <f t="shared" si="73"/>
        <v>Data has been resubmitted.</v>
      </c>
      <c r="BA545" s="49"/>
      <c r="BB545" s="50" t="s">
        <v>80</v>
      </c>
      <c r="BC545" s="50" t="s">
        <v>2151</v>
      </c>
      <c r="BD545" s="49"/>
      <c r="BE545" s="50" t="s">
        <v>58</v>
      </c>
      <c r="BF545" s="50" t="s">
        <v>125</v>
      </c>
      <c r="BG545" s="50" t="s">
        <v>58</v>
      </c>
      <c r="BH545" s="50" t="str">
        <f t="shared" si="76"/>
        <v>100% Participation Rate (FS188): The participation rate for MILCNCTD students is 100%. ED does not expect to see participation rates below 95%. While a participation rate of 100% is possible, please resubmit data if data are inaccurate.</v>
      </c>
      <c r="BI545" s="51"/>
      <c r="BJ545" s="49"/>
      <c r="BK545" s="49"/>
      <c r="BL545" s="49"/>
      <c r="BM545" s="49"/>
      <c r="BN545" s="49"/>
      <c r="BO545" s="49"/>
      <c r="BP545" s="49"/>
    </row>
    <row r="546" spans="1:68" ht="180">
      <c r="A546" s="13" t="s">
        <v>2019</v>
      </c>
      <c r="B546" s="14" t="s">
        <v>45</v>
      </c>
      <c r="C546" s="14" t="s">
        <v>46</v>
      </c>
      <c r="D546" s="14" t="s">
        <v>47</v>
      </c>
      <c r="E546" s="14" t="s">
        <v>1975</v>
      </c>
      <c r="F546" s="14" t="s">
        <v>1976</v>
      </c>
      <c r="G546" s="17" t="s">
        <v>136</v>
      </c>
      <c r="H546" s="18">
        <v>185</v>
      </c>
      <c r="I546" s="14">
        <v>588</v>
      </c>
      <c r="J546" s="14" t="s">
        <v>73</v>
      </c>
      <c r="K546" s="14" t="s">
        <v>137</v>
      </c>
      <c r="L546" s="14" t="s">
        <v>53</v>
      </c>
      <c r="M546" s="14" t="s">
        <v>54</v>
      </c>
      <c r="N546" s="14"/>
      <c r="O546" s="14"/>
      <c r="P546" s="14" t="s">
        <v>55</v>
      </c>
      <c r="Q546" s="14" t="s">
        <v>56</v>
      </c>
      <c r="R546" s="14" t="s">
        <v>140</v>
      </c>
      <c r="S546" s="14" t="s">
        <v>58</v>
      </c>
      <c r="T546" s="50"/>
      <c r="U546" s="50"/>
      <c r="V546" s="11"/>
      <c r="W546" s="11"/>
      <c r="X546" s="50" t="s">
        <v>2020</v>
      </c>
      <c r="Y546" s="26" t="s">
        <v>2021</v>
      </c>
      <c r="Z546" s="50"/>
      <c r="AA546" s="50"/>
      <c r="AB546" s="50"/>
      <c r="AC546" s="23" t="s">
        <v>54</v>
      </c>
      <c r="AD546" s="23"/>
      <c r="AE546" s="23"/>
      <c r="AF546" s="14" t="s">
        <v>139</v>
      </c>
      <c r="AG546" s="14" t="s">
        <v>133</v>
      </c>
      <c r="AH546" s="14" t="s">
        <v>140</v>
      </c>
      <c r="AI546" s="14" t="s">
        <v>141</v>
      </c>
      <c r="AJ546" s="23" t="s">
        <v>61</v>
      </c>
      <c r="AK546" s="23" t="s">
        <v>101</v>
      </c>
      <c r="AL546" s="44" t="s">
        <v>2154</v>
      </c>
      <c r="AM546" s="50" t="s">
        <v>2020</v>
      </c>
      <c r="AN546" s="50" t="s">
        <v>54</v>
      </c>
      <c r="AO546" s="50"/>
      <c r="AP546" s="50"/>
      <c r="AQ546" s="50"/>
      <c r="AR546" s="50"/>
      <c r="AS546" s="50"/>
      <c r="AT546" s="50"/>
      <c r="AU546" s="50"/>
      <c r="AV546" s="50"/>
      <c r="AW546" s="50"/>
      <c r="AY546" s="50" t="str">
        <f t="shared" si="72"/>
        <v>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AZ546" s="50" t="str">
        <f t="shared" si="73"/>
        <v xml:space="preserve">WVDE has submitted and has gain approval for a waiver for the 1% cap on testing students on the alternate assessment. </v>
      </c>
      <c r="BA546" s="49"/>
      <c r="BB546" s="50" t="s">
        <v>80</v>
      </c>
      <c r="BC546" s="49"/>
      <c r="BD546" s="49"/>
      <c r="BE546" s="49"/>
      <c r="BF546" s="49"/>
      <c r="BG546" s="50" t="s">
        <v>58</v>
      </c>
      <c r="BH546" s="50" t="str">
        <f t="shared" si="76"/>
        <v>1% CWD Alternate Assessment Participation [MATHEMATICS]: Students with Disabilities (IDEA) (CWD) taking the alternate assessment based on alternate achievement standards (ALTPARTALTACH) make up 1.26% of the total student participant population in the mathematics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v>
      </c>
      <c r="BI546" s="51" t="s">
        <v>2021</v>
      </c>
      <c r="BJ546" s="49"/>
      <c r="BK546" s="49"/>
      <c r="BL546" s="49"/>
      <c r="BM546" s="49"/>
      <c r="BN546" s="49"/>
      <c r="BO546" s="49"/>
      <c r="BP546" s="49"/>
    </row>
    <row r="547" spans="1:68" ht="195">
      <c r="A547" s="13" t="s">
        <v>2022</v>
      </c>
      <c r="B547" s="14" t="s">
        <v>45</v>
      </c>
      <c r="C547" s="14" t="s">
        <v>46</v>
      </c>
      <c r="D547" s="14" t="s">
        <v>47</v>
      </c>
      <c r="E547" s="14" t="s">
        <v>1975</v>
      </c>
      <c r="F547" s="14" t="s">
        <v>1976</v>
      </c>
      <c r="G547" s="17" t="s">
        <v>136</v>
      </c>
      <c r="H547" s="18">
        <v>188</v>
      </c>
      <c r="I547" s="14">
        <v>589</v>
      </c>
      <c r="J547" s="14" t="s">
        <v>73</v>
      </c>
      <c r="K547" s="14" t="s">
        <v>137</v>
      </c>
      <c r="L547" s="14" t="s">
        <v>53</v>
      </c>
      <c r="M547" s="14"/>
      <c r="N547" s="14" t="s">
        <v>54</v>
      </c>
      <c r="O547" s="14"/>
      <c r="P547" s="14" t="s">
        <v>55</v>
      </c>
      <c r="Q547" s="14" t="s">
        <v>56</v>
      </c>
      <c r="R547" s="14" t="s">
        <v>140</v>
      </c>
      <c r="S547" s="14" t="s">
        <v>58</v>
      </c>
      <c r="T547" s="50"/>
      <c r="U547" s="50"/>
      <c r="V547" s="11"/>
      <c r="W547" s="11"/>
      <c r="X547" s="50" t="s">
        <v>2024</v>
      </c>
      <c r="Y547" s="26" t="s">
        <v>2021</v>
      </c>
      <c r="Z547" s="50"/>
      <c r="AA547" s="50"/>
      <c r="AB547" s="50"/>
      <c r="AC547" s="23"/>
      <c r="AD547" s="23" t="s">
        <v>54</v>
      </c>
      <c r="AE547" s="23"/>
      <c r="AF547" s="14" t="s">
        <v>139</v>
      </c>
      <c r="AG547" s="14" t="s">
        <v>133</v>
      </c>
      <c r="AH547" s="14" t="s">
        <v>140</v>
      </c>
      <c r="AI547" s="14" t="s">
        <v>141</v>
      </c>
      <c r="AJ547" s="23" t="s">
        <v>61</v>
      </c>
      <c r="AK547" s="23" t="s">
        <v>101</v>
      </c>
      <c r="AL547" s="44" t="s">
        <v>2154</v>
      </c>
      <c r="AM547" s="50" t="s">
        <v>2024</v>
      </c>
      <c r="AN547" s="50" t="s">
        <v>54</v>
      </c>
      <c r="AO547" s="50"/>
      <c r="AP547" s="50"/>
      <c r="AQ547" s="50"/>
      <c r="AR547" s="50"/>
      <c r="AS547" s="50"/>
      <c r="AT547" s="50"/>
      <c r="AU547" s="50"/>
      <c r="AV547" s="50"/>
      <c r="AW547" s="50"/>
      <c r="AY547" s="50" t="str">
        <f t="shared" si="72"/>
        <v xml:space="preserve">1% CWD Alternate Assessment Participation [READING/LANGUAGE ARTS]: Students with Disabilities (IDEA) (CWD) taking the alternate assessment based on alternate achievement standards (ALTPARTALTACH) make up 1.36%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547" s="50" t="str">
        <f t="shared" si="73"/>
        <v xml:space="preserve">WVDE has submitted and has gain approval for a waiver for the 1% cap on testing students on the alternate assessment. </v>
      </c>
      <c r="BA547" s="49"/>
      <c r="BB547" s="50" t="s">
        <v>80</v>
      </c>
      <c r="BC547" s="49"/>
      <c r="BD547" s="49"/>
      <c r="BE547" s="49"/>
      <c r="BF547" s="49"/>
      <c r="BG547" s="50" t="s">
        <v>58</v>
      </c>
      <c r="BH547" s="50" t="str">
        <f t="shared" si="76"/>
        <v xml:space="preserve">1% CWD Alternate Assessment Participation [READING/LANGUAGE ARTS]: Students with Disabilities (IDEA) (CWD) taking the alternate assessment based on alternate achievement standards (ALTPARTALTACH) make up 1.36%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547" s="51" t="s">
        <v>2021</v>
      </c>
      <c r="BJ547" s="49"/>
      <c r="BK547" s="49"/>
      <c r="BL547" s="49"/>
      <c r="BM547" s="49"/>
      <c r="BN547" s="49"/>
      <c r="BO547" s="49"/>
      <c r="BP547" s="49"/>
    </row>
    <row r="548" spans="1:68" ht="195">
      <c r="A548" s="13" t="s">
        <v>2025</v>
      </c>
      <c r="B548" s="14" t="s">
        <v>45</v>
      </c>
      <c r="C548" s="14" t="s">
        <v>46</v>
      </c>
      <c r="D548" s="14" t="s">
        <v>47</v>
      </c>
      <c r="E548" s="14" t="s">
        <v>1975</v>
      </c>
      <c r="F548" s="14" t="s">
        <v>1976</v>
      </c>
      <c r="G548" s="17" t="s">
        <v>136</v>
      </c>
      <c r="H548" s="18">
        <v>189</v>
      </c>
      <c r="I548" s="14">
        <v>590</v>
      </c>
      <c r="J548" s="14" t="s">
        <v>73</v>
      </c>
      <c r="K548" s="14" t="s">
        <v>137</v>
      </c>
      <c r="L548" s="14" t="s">
        <v>53</v>
      </c>
      <c r="M548" s="14"/>
      <c r="N548" s="14"/>
      <c r="O548" s="14" t="s">
        <v>54</v>
      </c>
      <c r="P548" s="14" t="s">
        <v>55</v>
      </c>
      <c r="Q548" s="14" t="s">
        <v>56</v>
      </c>
      <c r="R548" s="14" t="s">
        <v>140</v>
      </c>
      <c r="S548" s="14" t="s">
        <v>58</v>
      </c>
      <c r="T548" s="50"/>
      <c r="U548" s="50"/>
      <c r="V548" s="11"/>
      <c r="W548" s="11"/>
      <c r="X548" s="50" t="s">
        <v>2027</v>
      </c>
      <c r="Y548" s="26" t="s">
        <v>2021</v>
      </c>
      <c r="Z548" s="50"/>
      <c r="AA548" s="50"/>
      <c r="AB548" s="50"/>
      <c r="AC548" s="23"/>
      <c r="AD548" s="23"/>
      <c r="AE548" s="23" t="s">
        <v>54</v>
      </c>
      <c r="AF548" s="14" t="s">
        <v>139</v>
      </c>
      <c r="AG548" s="14" t="s">
        <v>133</v>
      </c>
      <c r="AH548" s="14" t="s">
        <v>140</v>
      </c>
      <c r="AI548" s="14" t="s">
        <v>141</v>
      </c>
      <c r="AJ548" s="23" t="s">
        <v>61</v>
      </c>
      <c r="AK548" s="23" t="s">
        <v>101</v>
      </c>
      <c r="AL548" s="50"/>
      <c r="AM548" s="50" t="s">
        <v>2027</v>
      </c>
      <c r="AN548" s="50" t="s">
        <v>54</v>
      </c>
      <c r="AO548" s="50"/>
      <c r="AP548" s="49"/>
      <c r="AQ548" s="49"/>
      <c r="AR548" s="49"/>
      <c r="AS548" s="49"/>
      <c r="AT548" s="49"/>
      <c r="AU548" s="49"/>
      <c r="AV548" s="49"/>
      <c r="AW548" s="49"/>
      <c r="AY548" s="50" t="str">
        <f t="shared" si="72"/>
        <v>1% CWD Alternate Assessment Participation [SCIENCE]: Students with Disabilities (IDEA) (CWD) taking the alternate assessment based on alternate achievement standards (ALTPARTALTACH) make up 1.26%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AZ548" s="50" t="str">
        <f t="shared" si="73"/>
        <v xml:space="preserve">WVDE has submitted and has gain approval for a waiver for the 1% cap on testing students on the alternate assessment. </v>
      </c>
      <c r="BA548" s="49"/>
      <c r="BB548" s="50" t="s">
        <v>80</v>
      </c>
      <c r="BC548" s="50" t="s">
        <v>2148</v>
      </c>
      <c r="BD548" s="49"/>
      <c r="BE548" s="49"/>
      <c r="BF548" s="49"/>
      <c r="BG548" s="50" t="s">
        <v>58</v>
      </c>
      <c r="BH548" s="50" t="str">
        <f t="shared" si="76"/>
        <v>1% CWD Alternate Assessment Participation [SCIENCE]: Students with Disabilities (IDEA) (CWD) taking the alternate assessment based on alternate achievement standards (ALTPARTALTACH) make up 1.26% of the total student participant population in the Reading/Language Arts assessment. The ESEA, as amended, requires that the total number of students assessed in such subject using the alternate assessments (ALTPARTALTACH) does not exceed 1.0 percent of the total number of all students in the State who are assessed in such subject. ED notes that the State has a waiver of the 1% cap requirement in this subject area.  </v>
      </c>
      <c r="BI548" s="50" t="s">
        <v>2021</v>
      </c>
      <c r="BJ548" s="49"/>
      <c r="BK548" s="49"/>
      <c r="BL548" s="49"/>
      <c r="BM548" s="49"/>
      <c r="BN548" s="49"/>
      <c r="BO548" s="49"/>
      <c r="BP548" s="49"/>
    </row>
    <row r="549" spans="1:68" ht="120">
      <c r="A549" s="13" t="s">
        <v>2029</v>
      </c>
      <c r="B549" s="14" t="s">
        <v>45</v>
      </c>
      <c r="C549" s="14" t="s">
        <v>46</v>
      </c>
      <c r="D549" s="14" t="s">
        <v>47</v>
      </c>
      <c r="E549" s="14" t="s">
        <v>2030</v>
      </c>
      <c r="F549" s="14" t="s">
        <v>2031</v>
      </c>
      <c r="G549" s="13" t="s">
        <v>104</v>
      </c>
      <c r="H549" s="14" t="s">
        <v>157</v>
      </c>
      <c r="I549" s="14" t="s">
        <v>158</v>
      </c>
      <c r="J549" s="14" t="s">
        <v>73</v>
      </c>
      <c r="K549" s="14" t="s">
        <v>107</v>
      </c>
      <c r="L549" s="14" t="s">
        <v>53</v>
      </c>
      <c r="M549" s="14" t="s">
        <v>54</v>
      </c>
      <c r="N549" s="14" t="s">
        <v>54</v>
      </c>
      <c r="O549" s="14" t="s">
        <v>54</v>
      </c>
      <c r="P549" s="14" t="s">
        <v>108</v>
      </c>
      <c r="Q549" s="14" t="s">
        <v>108</v>
      </c>
      <c r="R549" s="14" t="s">
        <v>108</v>
      </c>
      <c r="S549" s="14" t="s">
        <v>108</v>
      </c>
      <c r="T549" s="50"/>
      <c r="U549" s="50"/>
      <c r="V549" s="11"/>
      <c r="W549" s="11"/>
      <c r="X549" s="50" t="s">
        <v>109</v>
      </c>
      <c r="Y549" s="26" t="s">
        <v>2032</v>
      </c>
      <c r="Z549" s="50"/>
      <c r="AA549" s="50"/>
      <c r="AB549" s="50"/>
      <c r="AC549" s="23" t="s">
        <v>54</v>
      </c>
      <c r="AD549" s="23" t="s">
        <v>54</v>
      </c>
      <c r="AE549" s="23" t="s">
        <v>54</v>
      </c>
      <c r="AF549" s="14" t="s">
        <v>108</v>
      </c>
      <c r="AG549" s="14" t="s">
        <v>108</v>
      </c>
      <c r="AH549" s="14" t="s">
        <v>108</v>
      </c>
      <c r="AI549" s="14" t="s">
        <v>108</v>
      </c>
      <c r="AJ549" s="23" t="s">
        <v>61</v>
      </c>
      <c r="AK549" s="23" t="s">
        <v>101</v>
      </c>
      <c r="AL549" s="50"/>
      <c r="AM549" s="50" t="s">
        <v>111</v>
      </c>
      <c r="AN549" s="50" t="s">
        <v>54</v>
      </c>
      <c r="AO549" s="50"/>
      <c r="AP549" s="50"/>
      <c r="AQ549" s="50"/>
      <c r="AR549" s="50"/>
      <c r="AS549" s="50"/>
      <c r="AT549" s="50"/>
      <c r="AU549" s="50"/>
      <c r="AV549" s="50"/>
      <c r="AW549" s="50"/>
      <c r="AY549" s="50" t="str">
        <f t="shared" si="72"/>
        <v>A year to year change of more than 200 (count difference) and 10% was identified for at least one subgroup, assessment type, or grade. Please review the CDQR Year to Year tab. Please resubmit SY 2017-18 data or submit a data note to explain why these data are accurate.</v>
      </c>
      <c r="AZ549" s="50" t="str">
        <f t="shared" si="73"/>
        <v>In 2016-17 Wisconsin exceeded the one percent participation cap set by ESSA for the alternate assessment. Wisconsin subsequently did outreach with districts to ensure appropriate identification for participation. The participation numbers went down as a result of the efforts to meet the one percent cap requirement in 2017-18.</v>
      </c>
      <c r="BA549" s="49"/>
      <c r="BB549" s="50" t="s">
        <v>80</v>
      </c>
      <c r="BC549" s="49"/>
      <c r="BD549" s="49"/>
      <c r="BE549" s="50" t="s">
        <v>112</v>
      </c>
      <c r="BF549" s="49"/>
      <c r="BG549" s="50" t="s">
        <v>58</v>
      </c>
      <c r="BH549" s="50" t="str">
        <f t="shared" si="76"/>
        <v>A year to year change of more than 200 (count difference) and 10% was identified for at least one subgroup, assessment type, or grade. Please review the CDQR Year to Year tab. Please resubmit SY 2017-18 data or submit a data note to explain why these data are accurate.</v>
      </c>
      <c r="BI549" s="50" t="s">
        <v>2032</v>
      </c>
      <c r="BJ549" s="49"/>
      <c r="BK549" s="49"/>
      <c r="BL549" s="49"/>
      <c r="BM549" s="49"/>
      <c r="BN549" s="49"/>
      <c r="BO549" s="49"/>
      <c r="BP549" s="49"/>
    </row>
    <row r="550" spans="1:68" ht="105">
      <c r="A550" s="13" t="s">
        <v>2034</v>
      </c>
      <c r="B550" s="14" t="s">
        <v>45</v>
      </c>
      <c r="C550" s="14" t="s">
        <v>46</v>
      </c>
      <c r="D550" s="14" t="s">
        <v>47</v>
      </c>
      <c r="E550" s="14" t="s">
        <v>2030</v>
      </c>
      <c r="F550" s="14" t="s">
        <v>2031</v>
      </c>
      <c r="G550" s="13" t="s">
        <v>118</v>
      </c>
      <c r="H550" s="14">
        <v>189</v>
      </c>
      <c r="I550" s="14">
        <v>590</v>
      </c>
      <c r="J550" s="14" t="s">
        <v>73</v>
      </c>
      <c r="K550" s="14" t="s">
        <v>121</v>
      </c>
      <c r="L550" s="14" t="s">
        <v>53</v>
      </c>
      <c r="M550" s="14"/>
      <c r="N550" s="14"/>
      <c r="O550" s="14" t="s">
        <v>54</v>
      </c>
      <c r="P550" s="14" t="s">
        <v>108</v>
      </c>
      <c r="Q550" s="14" t="s">
        <v>108</v>
      </c>
      <c r="R550" s="14" t="s">
        <v>108</v>
      </c>
      <c r="S550" s="14" t="s">
        <v>108</v>
      </c>
      <c r="T550" s="50"/>
      <c r="U550" s="50"/>
      <c r="V550" s="11"/>
      <c r="W550" s="11"/>
      <c r="X550" s="50" t="s">
        <v>164</v>
      </c>
      <c r="Y550" s="26" t="s">
        <v>2035</v>
      </c>
      <c r="Z550" s="50"/>
      <c r="AA550" s="50"/>
      <c r="AB550" s="50"/>
      <c r="AC550" s="23"/>
      <c r="AD550" s="23"/>
      <c r="AE550" s="23" t="s">
        <v>54</v>
      </c>
      <c r="AF550" s="14" t="s">
        <v>108</v>
      </c>
      <c r="AG550" s="14" t="s">
        <v>108</v>
      </c>
      <c r="AH550" s="14" t="s">
        <v>108</v>
      </c>
      <c r="AI550" s="14" t="s">
        <v>108</v>
      </c>
      <c r="AJ550" s="23" t="s">
        <v>61</v>
      </c>
      <c r="AK550" s="23" t="s">
        <v>101</v>
      </c>
      <c r="AL550" s="50"/>
      <c r="AM550" s="50" t="s">
        <v>166</v>
      </c>
      <c r="AN550" s="50" t="s">
        <v>54</v>
      </c>
      <c r="AO550" s="50"/>
      <c r="AP550" s="49"/>
      <c r="AQ550" s="49"/>
      <c r="AR550" s="49"/>
      <c r="AS550" s="49"/>
      <c r="AT550" s="49"/>
      <c r="AU550" s="49"/>
      <c r="AV550" s="49"/>
      <c r="AW550" s="49"/>
      <c r="AY550" s="50" t="str">
        <f t="shared" si="72"/>
        <v>A year to year participation rate change of more than 4% was identified for at least one subgroup, assessment type, or grade. Please review the CDQR Year to Year tab. Please resubmit SY 2017-18 data or submit a data note to explain why these data are accurate.</v>
      </c>
      <c r="AZ550" s="50" t="str">
        <f t="shared" si="73"/>
        <v>The Wisconsin cell sizes of migratory students is small, 4 out of 74, did not test in the previous year. The fact that all students, 59, participated in the current reported year is not a large enough sample to indicate any trend from the previous year. The reported number is accurate.</v>
      </c>
      <c r="BA550" s="49"/>
      <c r="BB550" s="50" t="s">
        <v>80</v>
      </c>
      <c r="BC550" s="50" t="s">
        <v>2148</v>
      </c>
      <c r="BD550" s="49"/>
      <c r="BE550" s="50" t="s">
        <v>112</v>
      </c>
      <c r="BF550" s="49"/>
      <c r="BG550" s="50" t="s">
        <v>69</v>
      </c>
      <c r="BH550" s="50" t="str">
        <f t="shared" si="76"/>
        <v>A year to year participation rate change of more than 4% was identified for at least one subgroup, assessment type, or grade. Please review the CDQR Year to Year tab. Please resubmit SY 2017-18 data or submit a data note to explain why these data are accurate.
ED Note: State indicated that data were correct as reported.</v>
      </c>
      <c r="BI550" s="50" t="s">
        <v>2035</v>
      </c>
      <c r="BJ550" s="49"/>
      <c r="BK550" s="49"/>
      <c r="BL550" s="49"/>
      <c r="BM550" s="49"/>
      <c r="BN550" s="49"/>
      <c r="BO550" s="49"/>
      <c r="BP550" s="49"/>
    </row>
    <row r="551" spans="1:68" ht="120" hidden="1">
      <c r="A551" s="13" t="s">
        <v>2036</v>
      </c>
      <c r="B551" s="14" t="s">
        <v>45</v>
      </c>
      <c r="C551" s="14" t="s">
        <v>46</v>
      </c>
      <c r="D551" s="14" t="s">
        <v>47</v>
      </c>
      <c r="E551" s="14" t="s">
        <v>2030</v>
      </c>
      <c r="F551" s="14" t="s">
        <v>2031</v>
      </c>
      <c r="G551" s="13" t="s">
        <v>127</v>
      </c>
      <c r="H551" s="14" t="s">
        <v>380</v>
      </c>
      <c r="I551" s="14" t="s">
        <v>381</v>
      </c>
      <c r="J551" s="14" t="s">
        <v>382</v>
      </c>
      <c r="K551" s="14" t="s">
        <v>130</v>
      </c>
      <c r="L551" s="14" t="s">
        <v>53</v>
      </c>
      <c r="M551" s="14"/>
      <c r="N551" s="14"/>
      <c r="O551" s="14" t="s">
        <v>54</v>
      </c>
      <c r="P551" s="14" t="s">
        <v>341</v>
      </c>
      <c r="Q551" s="14">
        <v>11</v>
      </c>
      <c r="R551" s="14" t="s">
        <v>306</v>
      </c>
      <c r="S551" s="14" t="s">
        <v>58</v>
      </c>
      <c r="T551" s="50"/>
      <c r="U551" s="50"/>
      <c r="V551" s="11"/>
      <c r="W551" s="11"/>
      <c r="X551" s="50" t="s">
        <v>2037</v>
      </c>
      <c r="Y551" s="26" t="s">
        <v>2038</v>
      </c>
      <c r="Z551" s="50"/>
      <c r="AA551" s="50"/>
      <c r="AB551" s="50"/>
      <c r="AC551" s="23"/>
      <c r="AD551" s="23"/>
      <c r="AE551" s="23"/>
      <c r="AF551" s="23"/>
      <c r="AG551" s="23"/>
      <c r="AH551" s="23"/>
      <c r="AI551" s="23"/>
      <c r="AJ551" s="23" t="s">
        <v>61</v>
      </c>
      <c r="AK551" s="23" t="s">
        <v>62</v>
      </c>
      <c r="AL551" s="14" t="s">
        <v>53</v>
      </c>
      <c r="AM551" s="50"/>
      <c r="AN551" s="50" t="s">
        <v>2145</v>
      </c>
      <c r="AO551" s="50"/>
      <c r="AP551" s="50"/>
      <c r="AQ551" s="50"/>
      <c r="AR551" s="50"/>
      <c r="AS551" s="50"/>
      <c r="AT551" s="50"/>
      <c r="AU551" s="50"/>
      <c r="AV551" s="50"/>
      <c r="AW551" s="50"/>
      <c r="AY551" s="50">
        <f t="shared" si="72"/>
        <v>0</v>
      </c>
      <c r="AZ551" s="50" t="str">
        <f t="shared" si="73"/>
        <v>Files have been resubmitted. Wisconsin discovered an issue with reporting results from several independent charter schools.</v>
      </c>
      <c r="BA551" s="49"/>
      <c r="BB551" s="50" t="s">
        <v>63</v>
      </c>
      <c r="BC551" s="50" t="s">
        <v>58</v>
      </c>
      <c r="BD551" s="50" t="s">
        <v>62</v>
      </c>
      <c r="BE551" s="50"/>
      <c r="BF551" s="49"/>
      <c r="BG551" s="49"/>
      <c r="BH551" s="49"/>
      <c r="BI551" s="49"/>
      <c r="BJ551" s="49"/>
      <c r="BK551" s="49"/>
      <c r="BL551" s="49"/>
      <c r="BM551" s="49"/>
      <c r="BN551" s="49"/>
      <c r="BO551" s="49"/>
      <c r="BP551" s="49"/>
    </row>
    <row r="552" spans="1:68" ht="165">
      <c r="A552" s="13" t="s">
        <v>2039</v>
      </c>
      <c r="B552" s="14" t="s">
        <v>45</v>
      </c>
      <c r="C552" s="14" t="s">
        <v>46</v>
      </c>
      <c r="D552" s="14" t="s">
        <v>47</v>
      </c>
      <c r="E552" s="14" t="s">
        <v>2030</v>
      </c>
      <c r="F552" s="14" t="s">
        <v>2031</v>
      </c>
      <c r="G552" s="13" t="s">
        <v>179</v>
      </c>
      <c r="H552" s="14">
        <v>185</v>
      </c>
      <c r="I552" s="14">
        <v>588</v>
      </c>
      <c r="J552" s="14" t="s">
        <v>73</v>
      </c>
      <c r="K552" s="14" t="s">
        <v>180</v>
      </c>
      <c r="L552" s="14" t="s">
        <v>53</v>
      </c>
      <c r="M552" s="14" t="s">
        <v>54</v>
      </c>
      <c r="N552" s="14"/>
      <c r="O552" s="14"/>
      <c r="P552" s="14" t="s">
        <v>315</v>
      </c>
      <c r="Q552" s="14" t="s">
        <v>56</v>
      </c>
      <c r="R552" s="14" t="s">
        <v>68</v>
      </c>
      <c r="S552" s="14" t="s">
        <v>58</v>
      </c>
      <c r="T552" s="50"/>
      <c r="U552" s="50"/>
      <c r="V552" s="11"/>
      <c r="W552" s="11"/>
      <c r="X552" s="50" t="s">
        <v>2040</v>
      </c>
      <c r="Y552" s="26" t="s">
        <v>2041</v>
      </c>
      <c r="Z552" s="50"/>
      <c r="AA552" s="50"/>
      <c r="AB552" s="50"/>
      <c r="AC552" s="23" t="s">
        <v>54</v>
      </c>
      <c r="AD552" s="23"/>
      <c r="AE552" s="23"/>
      <c r="AF552" s="23" t="s">
        <v>2042</v>
      </c>
      <c r="AG552" s="23" t="s">
        <v>133</v>
      </c>
      <c r="AH552" s="23" t="s">
        <v>133</v>
      </c>
      <c r="AI552" s="23" t="s">
        <v>141</v>
      </c>
      <c r="AJ552" s="23" t="s">
        <v>61</v>
      </c>
      <c r="AK552" s="23" t="s">
        <v>101</v>
      </c>
      <c r="AL552" s="50"/>
      <c r="AM552" s="50" t="s">
        <v>2043</v>
      </c>
      <c r="AN552" s="50" t="s">
        <v>54</v>
      </c>
      <c r="AO552" s="50"/>
      <c r="AP552" s="50"/>
      <c r="AQ552" s="50"/>
      <c r="AR552" s="50"/>
      <c r="AS552" s="50"/>
      <c r="AT552" s="50"/>
      <c r="AU552" s="50"/>
      <c r="AV552" s="50"/>
      <c r="AW552" s="50"/>
      <c r="AY552" s="50" t="str">
        <f t="shared" si="72"/>
        <v>Low Participation Rate (FS185): The participation rate for HOM, FCS students range from 91.05 to 94.96%. The ESEA, as amended, requires that States annually measure the achievement of not less than 95 percent of all students, and 95 percent of all students in each subgroup of students. Please revise data and resubmit and/or provide an explanatory data note.</v>
      </c>
      <c r="AZ552" s="50" t="str">
        <f t="shared" si="73"/>
        <v xml:space="preserve">The Office of Educational Accountability (OEA) and Office of Student Assessment (OSA) send out a letter from the Deputy State Superintendent insisting the importance of test participation to school District Administrators (DA) and District Assessment Coordinators (DACs) before the beginning of the test window. The letter outlines how test participation ought to be considered both as an ethical issue as well as a critical pathway to educational equity. </v>
      </c>
      <c r="BA552" s="49"/>
      <c r="BB552" s="50" t="s">
        <v>80</v>
      </c>
      <c r="BC552" s="50" t="s">
        <v>2151</v>
      </c>
      <c r="BD552" s="49"/>
      <c r="BE552" s="49"/>
      <c r="BF552" s="49"/>
      <c r="BG552" s="50" t="s">
        <v>58</v>
      </c>
      <c r="BH552" s="50" t="str">
        <f t="shared" ref="BH552:BH556" si="77">IF(BG552="Yes",CONCATENATE(AM552,"
ED Note: State indicated that data were correct as reported."), AM552)</f>
        <v>Low Participation Rate (FS185): The participation rate for HOM, FCS students range from 91.05 to 94.96%. The ESEA, as amended, requires that States annually measure the achievement of not less than 95 percent of all students, and 95 percent of all students in each subgroup of students. Please revise data and resubmit and/or provide an explanatory data note.</v>
      </c>
      <c r="BI552" s="50" t="s">
        <v>2041</v>
      </c>
      <c r="BJ552" s="49"/>
      <c r="BK552" s="49"/>
      <c r="BL552" s="49"/>
      <c r="BM552" s="49"/>
      <c r="BN552" s="49"/>
      <c r="BO552" s="49"/>
      <c r="BP552" s="49"/>
    </row>
    <row r="553" spans="1:68" ht="165">
      <c r="A553" s="13" t="s">
        <v>2044</v>
      </c>
      <c r="B553" s="14" t="s">
        <v>45</v>
      </c>
      <c r="C553" s="14" t="s">
        <v>46</v>
      </c>
      <c r="D553" s="14" t="s">
        <v>47</v>
      </c>
      <c r="E553" s="14" t="s">
        <v>2030</v>
      </c>
      <c r="F553" s="14" t="s">
        <v>2031</v>
      </c>
      <c r="G553" s="13" t="s">
        <v>179</v>
      </c>
      <c r="H553" s="14">
        <v>188</v>
      </c>
      <c r="I553" s="14">
        <v>589</v>
      </c>
      <c r="J553" s="14" t="s">
        <v>73</v>
      </c>
      <c r="K553" s="14" t="s">
        <v>180</v>
      </c>
      <c r="L553" s="14" t="s">
        <v>53</v>
      </c>
      <c r="M553" s="14"/>
      <c r="N553" s="14" t="s">
        <v>54</v>
      </c>
      <c r="O553" s="14"/>
      <c r="P553" s="14" t="s">
        <v>315</v>
      </c>
      <c r="Q553" s="14" t="s">
        <v>56</v>
      </c>
      <c r="R553" s="14" t="s">
        <v>68</v>
      </c>
      <c r="S553" s="14" t="s">
        <v>58</v>
      </c>
      <c r="T553" s="50"/>
      <c r="U553" s="50"/>
      <c r="V553" s="11"/>
      <c r="W553" s="11"/>
      <c r="X553" s="50" t="s">
        <v>1105</v>
      </c>
      <c r="Y553" s="26" t="s">
        <v>2041</v>
      </c>
      <c r="Z553" s="50"/>
      <c r="AA553" s="50"/>
      <c r="AB553" s="50"/>
      <c r="AC553" s="23"/>
      <c r="AD553" s="23" t="s">
        <v>54</v>
      </c>
      <c r="AE553" s="23"/>
      <c r="AF553" s="23" t="s">
        <v>2042</v>
      </c>
      <c r="AG553" s="23" t="s">
        <v>133</v>
      </c>
      <c r="AH553" s="23" t="s">
        <v>133</v>
      </c>
      <c r="AI553" s="23" t="s">
        <v>141</v>
      </c>
      <c r="AJ553" s="23" t="s">
        <v>61</v>
      </c>
      <c r="AK553" s="23" t="s">
        <v>101</v>
      </c>
      <c r="AL553" s="50"/>
      <c r="AM553" s="50" t="s">
        <v>2045</v>
      </c>
      <c r="AN553" s="50" t="s">
        <v>54</v>
      </c>
      <c r="AO553" s="50"/>
      <c r="AP553" s="50"/>
      <c r="AQ553" s="50"/>
      <c r="AR553" s="50"/>
      <c r="AS553" s="50"/>
      <c r="AT553" s="50"/>
      <c r="AU553" s="50"/>
      <c r="AV553" s="50"/>
      <c r="AW553" s="50"/>
      <c r="AY553" s="50" t="str">
        <f t="shared" si="72"/>
        <v>Low Participation Rate (FS188): The participation rate for HOM, FCS students range from 90.93 to 94.71%. The ESEA, as amended, requires that States annually measure the achievement of not less than 95 percent of all students, and 95 percent of all students in each subgroup of students. Please revise data and resubmit and/or provide an explanatory data note.</v>
      </c>
      <c r="AZ553" s="50" t="str">
        <f t="shared" si="73"/>
        <v xml:space="preserve">The Office of Educational Accountability (OEA) and Office of Student Assessment (OSA) send out a letter from the Deputy State Superintendent insisting the importance of test participation to school District Administrators (DA) and District Assessment Coordinators (DACs) before the beginning of the test window. The letter outlines how test participation ought to be considered both as an ethical issue as well as a critical pathway to educational equity. </v>
      </c>
      <c r="BA553" s="49"/>
      <c r="BB553" s="50" t="s">
        <v>80</v>
      </c>
      <c r="BC553" s="50" t="s">
        <v>2151</v>
      </c>
      <c r="BD553" s="49"/>
      <c r="BE553" s="49"/>
      <c r="BF553" s="49"/>
      <c r="BG553" s="50" t="s">
        <v>58</v>
      </c>
      <c r="BH553" s="50" t="str">
        <f t="shared" si="77"/>
        <v>Low Participation Rate (FS188): The participation rate for HOM, FCS students range from 90.93 to 94.71%. The ESEA, as amended, requires that States annually measure the achievement of not less than 95 percent of all students, and 95 percent of all students in each subgroup of students. Please revise data and resubmit and/or provide an explanatory data note.</v>
      </c>
      <c r="BI553" s="50" t="s">
        <v>2041</v>
      </c>
      <c r="BJ553" s="49"/>
      <c r="BK553" s="49"/>
      <c r="BL553" s="49"/>
      <c r="BM553" s="49"/>
      <c r="BN553" s="49"/>
      <c r="BO553" s="49"/>
      <c r="BP553" s="49"/>
    </row>
    <row r="554" spans="1:68" ht="180">
      <c r="A554" s="13" t="s">
        <v>2046</v>
      </c>
      <c r="B554" s="14" t="s">
        <v>45</v>
      </c>
      <c r="C554" s="14" t="s">
        <v>46</v>
      </c>
      <c r="D554" s="14" t="s">
        <v>47</v>
      </c>
      <c r="E554" s="14" t="s">
        <v>2030</v>
      </c>
      <c r="F554" s="14" t="s">
        <v>2031</v>
      </c>
      <c r="G554" s="17" t="s">
        <v>136</v>
      </c>
      <c r="H554" s="18">
        <v>185</v>
      </c>
      <c r="I554" s="14">
        <v>588</v>
      </c>
      <c r="J554" s="14" t="s">
        <v>73</v>
      </c>
      <c r="K554" s="14" t="s">
        <v>137</v>
      </c>
      <c r="L554" s="14" t="s">
        <v>53</v>
      </c>
      <c r="M554" s="14"/>
      <c r="N554" s="14"/>
      <c r="O554" s="14"/>
      <c r="P554" s="14"/>
      <c r="Q554" s="14"/>
      <c r="R554" s="14"/>
      <c r="S554" s="14"/>
      <c r="T554" s="49"/>
      <c r="U554" s="49"/>
      <c r="V554" s="49"/>
      <c r="W554" s="49"/>
      <c r="X554" s="49"/>
      <c r="Y554" s="26" t="s">
        <v>64</v>
      </c>
      <c r="Z554" s="49"/>
      <c r="AA554" s="49"/>
      <c r="AB554" s="49"/>
      <c r="AC554" s="23" t="s">
        <v>54</v>
      </c>
      <c r="AD554" s="14"/>
      <c r="AE554" s="14"/>
      <c r="AF554" s="14" t="s">
        <v>139</v>
      </c>
      <c r="AG554" s="14" t="s">
        <v>133</v>
      </c>
      <c r="AH554" s="14" t="s">
        <v>140</v>
      </c>
      <c r="AI554" s="14" t="s">
        <v>141</v>
      </c>
      <c r="AJ554" s="14" t="s">
        <v>61</v>
      </c>
      <c r="AK554" s="14" t="s">
        <v>78</v>
      </c>
      <c r="AL554" s="14" t="s">
        <v>53</v>
      </c>
      <c r="AM554" s="50" t="s">
        <v>2048</v>
      </c>
      <c r="AN554" s="50" t="s">
        <v>54</v>
      </c>
      <c r="AO554" s="50"/>
      <c r="AP554" s="50"/>
      <c r="AQ554" s="50"/>
      <c r="AR554" s="50"/>
      <c r="AS554" s="50"/>
      <c r="AT554" s="50"/>
      <c r="AU554" s="50"/>
      <c r="AV554" s="50"/>
      <c r="AW554" s="50"/>
      <c r="AY554" s="50" t="str">
        <f t="shared" si="72"/>
        <v>1% CWD Alternate Assessment Participation: Students with Disabilities (IDEA) (CWD) taking the alternate assessment based on alternate achievement standards (ALTPARTALTACH) make up 1.0%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554" s="50" t="str">
        <f t="shared" si="73"/>
        <v/>
      </c>
      <c r="BA554" s="49"/>
      <c r="BB554" s="50" t="s">
        <v>80</v>
      </c>
      <c r="BC554" s="49"/>
      <c r="BD554" s="49"/>
      <c r="BE554" s="50" t="s">
        <v>82</v>
      </c>
      <c r="BF554" s="50" t="s">
        <v>82</v>
      </c>
      <c r="BG554" s="49"/>
      <c r="BH554" s="50" t="str">
        <f t="shared" si="77"/>
        <v>1% CWD Alternate Assessment Participation: Students with Disabilities (IDEA) (CWD) taking the alternate assessment based on alternate achievement standards (ALTPARTALTACH) make up 1.0%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BI554" s="49"/>
      <c r="BJ554" s="49"/>
      <c r="BK554" s="49"/>
      <c r="BL554" s="49"/>
      <c r="BM554" s="49"/>
      <c r="BN554" s="49"/>
      <c r="BO554" s="49"/>
      <c r="BP554" s="49"/>
    </row>
    <row r="555" spans="1:68" ht="180">
      <c r="A555" s="13" t="s">
        <v>2049</v>
      </c>
      <c r="B555" s="14" t="s">
        <v>45</v>
      </c>
      <c r="C555" s="14" t="s">
        <v>46</v>
      </c>
      <c r="D555" s="14" t="s">
        <v>47</v>
      </c>
      <c r="E555" s="14" t="s">
        <v>2030</v>
      </c>
      <c r="F555" s="14" t="s">
        <v>2031</v>
      </c>
      <c r="G555" s="17" t="s">
        <v>136</v>
      </c>
      <c r="H555" s="18">
        <v>188</v>
      </c>
      <c r="I555" s="14">
        <v>589</v>
      </c>
      <c r="J555" s="14" t="s">
        <v>73</v>
      </c>
      <c r="K555" s="14" t="s">
        <v>137</v>
      </c>
      <c r="L555" s="14" t="s">
        <v>53</v>
      </c>
      <c r="M555" s="14"/>
      <c r="N555" s="14"/>
      <c r="O555" s="14"/>
      <c r="P555" s="14"/>
      <c r="Q555" s="14"/>
      <c r="R555" s="14"/>
      <c r="S555" s="14"/>
      <c r="T555" s="49"/>
      <c r="U555" s="49"/>
      <c r="V555" s="49"/>
      <c r="W555" s="49"/>
      <c r="X555" s="49"/>
      <c r="Y555" s="26" t="s">
        <v>64</v>
      </c>
      <c r="Z555" s="49"/>
      <c r="AA555" s="49"/>
      <c r="AB555" s="49"/>
      <c r="AC555" s="14"/>
      <c r="AD555" s="23" t="s">
        <v>54</v>
      </c>
      <c r="AE555" s="14"/>
      <c r="AF555" s="14" t="s">
        <v>139</v>
      </c>
      <c r="AG555" s="14" t="s">
        <v>133</v>
      </c>
      <c r="AH555" s="14" t="s">
        <v>140</v>
      </c>
      <c r="AI555" s="14" t="s">
        <v>141</v>
      </c>
      <c r="AJ555" s="14" t="s">
        <v>61</v>
      </c>
      <c r="AK555" s="14" t="s">
        <v>78</v>
      </c>
      <c r="AL555" s="14" t="s">
        <v>53</v>
      </c>
      <c r="AM555" s="50" t="s">
        <v>1448</v>
      </c>
      <c r="AN555" s="50" t="s">
        <v>54</v>
      </c>
      <c r="AO555" s="50"/>
      <c r="AP555" s="49"/>
      <c r="AQ555" s="49"/>
      <c r="AR555" s="49"/>
      <c r="AS555" s="49"/>
      <c r="AT555" s="49"/>
      <c r="AU555" s="49"/>
      <c r="AV555" s="49"/>
      <c r="AW555" s="49"/>
      <c r="AY555" s="50" t="str">
        <f t="shared" si="72"/>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555" s="50" t="str">
        <f t="shared" si="73"/>
        <v/>
      </c>
      <c r="BA555" s="49"/>
      <c r="BB555" s="50" t="s">
        <v>80</v>
      </c>
      <c r="BC555" s="49"/>
      <c r="BD555" s="49"/>
      <c r="BE555" s="50" t="s">
        <v>82</v>
      </c>
      <c r="BF555" s="50" t="s">
        <v>82</v>
      </c>
      <c r="BG555" s="49"/>
      <c r="BH555" s="50" t="str">
        <f t="shared" si="77"/>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BI555" s="49"/>
      <c r="BJ555" s="49"/>
      <c r="BK555" s="49"/>
      <c r="BL555" s="49"/>
      <c r="BM555" s="49"/>
      <c r="BN555" s="49"/>
      <c r="BO555" s="49"/>
      <c r="BP555" s="49"/>
    </row>
    <row r="556" spans="1:68" ht="165">
      <c r="A556" s="13" t="s">
        <v>2051</v>
      </c>
      <c r="B556" s="14" t="s">
        <v>45</v>
      </c>
      <c r="C556" s="14" t="s">
        <v>46</v>
      </c>
      <c r="D556" s="14" t="s">
        <v>47</v>
      </c>
      <c r="E556" s="14" t="s">
        <v>2030</v>
      </c>
      <c r="F556" s="14" t="s">
        <v>2031</v>
      </c>
      <c r="G556" s="17" t="s">
        <v>136</v>
      </c>
      <c r="H556" s="18">
        <v>189</v>
      </c>
      <c r="I556" s="14">
        <v>590</v>
      </c>
      <c r="J556" s="14" t="s">
        <v>73</v>
      </c>
      <c r="K556" s="14" t="s">
        <v>137</v>
      </c>
      <c r="L556" s="14" t="s">
        <v>53</v>
      </c>
      <c r="M556" s="14"/>
      <c r="N556" s="14"/>
      <c r="O556" s="14"/>
      <c r="P556" s="14"/>
      <c r="Q556" s="14"/>
      <c r="R556" s="14"/>
      <c r="S556" s="14"/>
      <c r="T556" s="49"/>
      <c r="U556" s="49"/>
      <c r="V556" s="49"/>
      <c r="W556" s="49"/>
      <c r="X556" s="49"/>
      <c r="Y556" s="26" t="s">
        <v>64</v>
      </c>
      <c r="Z556" s="49"/>
      <c r="AA556" s="49"/>
      <c r="AB556" s="49"/>
      <c r="AC556" s="14"/>
      <c r="AD556" s="14"/>
      <c r="AE556" s="23" t="s">
        <v>54</v>
      </c>
      <c r="AF556" s="14" t="s">
        <v>139</v>
      </c>
      <c r="AG556" s="14" t="s">
        <v>133</v>
      </c>
      <c r="AH556" s="14" t="s">
        <v>140</v>
      </c>
      <c r="AI556" s="14" t="s">
        <v>141</v>
      </c>
      <c r="AJ556" s="14" t="s">
        <v>61</v>
      </c>
      <c r="AK556" s="14" t="s">
        <v>78</v>
      </c>
      <c r="AL556" s="14" t="s">
        <v>53</v>
      </c>
      <c r="AM556" s="50" t="s">
        <v>856</v>
      </c>
      <c r="AN556" s="50" t="s">
        <v>54</v>
      </c>
      <c r="AO556" s="50"/>
      <c r="AP556" s="49"/>
      <c r="AQ556" s="49"/>
      <c r="AR556" s="49"/>
      <c r="AS556" s="49"/>
      <c r="AT556" s="49"/>
      <c r="AU556" s="49"/>
      <c r="AV556" s="49"/>
      <c r="AW556" s="49"/>
      <c r="AY556" s="50" t="str">
        <f t="shared" si="72"/>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556" s="50" t="str">
        <f t="shared" si="73"/>
        <v/>
      </c>
      <c r="BA556" s="49"/>
      <c r="BB556" s="50" t="s">
        <v>80</v>
      </c>
      <c r="BC556" s="50" t="s">
        <v>2148</v>
      </c>
      <c r="BD556" s="49"/>
      <c r="BE556" s="50" t="s">
        <v>82</v>
      </c>
      <c r="BF556" s="50" t="s">
        <v>82</v>
      </c>
      <c r="BG556" s="49"/>
      <c r="BH556" s="50" t="str">
        <f t="shared" si="77"/>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BI556" s="49"/>
      <c r="BJ556" s="49"/>
      <c r="BK556" s="49"/>
      <c r="BL556" s="49"/>
      <c r="BM556" s="49"/>
      <c r="BN556" s="49"/>
      <c r="BO556" s="49"/>
      <c r="BP556" s="49"/>
    </row>
    <row r="557" spans="1:68" ht="90" hidden="1">
      <c r="A557" s="13" t="s">
        <v>2053</v>
      </c>
      <c r="B557" s="14" t="s">
        <v>45</v>
      </c>
      <c r="C557" s="14" t="s">
        <v>46</v>
      </c>
      <c r="D557" s="14" t="s">
        <v>47</v>
      </c>
      <c r="E557" s="14" t="s">
        <v>2054</v>
      </c>
      <c r="F557" s="14" t="s">
        <v>2055</v>
      </c>
      <c r="G557" s="13" t="s">
        <v>72</v>
      </c>
      <c r="H557" s="14">
        <v>179</v>
      </c>
      <c r="I557" s="14">
        <v>585</v>
      </c>
      <c r="J557" s="14" t="s">
        <v>73</v>
      </c>
      <c r="K557" s="14" t="s">
        <v>74</v>
      </c>
      <c r="L557" s="14" t="s">
        <v>482</v>
      </c>
      <c r="M557" s="14"/>
      <c r="N557" s="14"/>
      <c r="O557" s="14" t="s">
        <v>54</v>
      </c>
      <c r="P557" s="14" t="s">
        <v>53</v>
      </c>
      <c r="Q557" s="14" t="s">
        <v>1428</v>
      </c>
      <c r="R557" s="14" t="s">
        <v>57</v>
      </c>
      <c r="S557" s="14" t="s">
        <v>58</v>
      </c>
      <c r="T557" s="7"/>
      <c r="U557" s="50"/>
      <c r="V557" s="11"/>
      <c r="W557" s="11"/>
      <c r="X557" s="7" t="s">
        <v>2011</v>
      </c>
      <c r="Y557" s="26" t="s">
        <v>2056</v>
      </c>
      <c r="Z557" s="50"/>
      <c r="AA557" s="50"/>
      <c r="AB557" s="50"/>
      <c r="AC557" s="23"/>
      <c r="AD557" s="23"/>
      <c r="AE557" s="14"/>
      <c r="AF557" s="14"/>
      <c r="AG557" s="23"/>
      <c r="AH557" s="23"/>
      <c r="AI557" s="23"/>
      <c r="AJ557" s="23" t="s">
        <v>61</v>
      </c>
      <c r="AK557" s="23" t="s">
        <v>62</v>
      </c>
      <c r="AL557" s="14" t="s">
        <v>53</v>
      </c>
      <c r="AM557" s="7"/>
      <c r="AN557" s="50" t="s">
        <v>2145</v>
      </c>
      <c r="AO557" s="50"/>
      <c r="AP557" s="49"/>
      <c r="AQ557" s="49"/>
      <c r="AR557" s="49"/>
      <c r="AS557" s="49"/>
      <c r="AT557" s="49"/>
      <c r="AU557" s="49"/>
      <c r="AV557" s="49"/>
      <c r="AW557" s="49"/>
      <c r="AY557" s="50">
        <f t="shared" si="72"/>
        <v>0</v>
      </c>
      <c r="AZ557" s="50" t="str">
        <f t="shared" si="73"/>
        <v>Wyoming no longer tests for grade 11. All assessment files were resubmitted with the correct data. Metadata survey was also corrected and resubmitted</v>
      </c>
      <c r="BA557" s="49"/>
      <c r="BB557" s="50" t="s">
        <v>63</v>
      </c>
      <c r="BC557" s="50" t="s">
        <v>58</v>
      </c>
      <c r="BD557" s="50" t="s">
        <v>62</v>
      </c>
      <c r="BE557" s="50"/>
      <c r="BF557" s="49"/>
      <c r="BG557" s="49"/>
      <c r="BH557" s="49"/>
      <c r="BI557" s="49"/>
      <c r="BJ557" s="49"/>
      <c r="BK557" s="49"/>
      <c r="BL557" s="49"/>
      <c r="BM557" s="49"/>
      <c r="BN557" s="49"/>
      <c r="BO557" s="49"/>
      <c r="BP557" s="49"/>
    </row>
    <row r="558" spans="1:68" ht="78.75" hidden="1">
      <c r="A558" s="13" t="s">
        <v>2057</v>
      </c>
      <c r="B558" s="14" t="s">
        <v>45</v>
      </c>
      <c r="C558" s="14" t="s">
        <v>46</v>
      </c>
      <c r="D558" s="14" t="s">
        <v>47</v>
      </c>
      <c r="E558" s="14" t="s">
        <v>2054</v>
      </c>
      <c r="F558" s="14" t="s">
        <v>2055</v>
      </c>
      <c r="G558" s="13" t="s">
        <v>72</v>
      </c>
      <c r="H558" s="14" t="s">
        <v>84</v>
      </c>
      <c r="I558" s="14" t="s">
        <v>85</v>
      </c>
      <c r="J558" s="14" t="s">
        <v>73</v>
      </c>
      <c r="K558" s="14" t="s">
        <v>74</v>
      </c>
      <c r="L558" s="14" t="s">
        <v>482</v>
      </c>
      <c r="M558" s="14" t="s">
        <v>54</v>
      </c>
      <c r="N558" s="14" t="s">
        <v>54</v>
      </c>
      <c r="O558" s="14"/>
      <c r="P558" s="14" t="s">
        <v>53</v>
      </c>
      <c r="Q558" s="14" t="s">
        <v>1428</v>
      </c>
      <c r="R558" s="14" t="s">
        <v>57</v>
      </c>
      <c r="S558" s="14" t="s">
        <v>58</v>
      </c>
      <c r="T558" s="50"/>
      <c r="U558" s="50"/>
      <c r="V558" s="11"/>
      <c r="W558" s="11"/>
      <c r="X558" s="50" t="s">
        <v>2058</v>
      </c>
      <c r="Y558" s="26" t="s">
        <v>2056</v>
      </c>
      <c r="Z558" s="50"/>
      <c r="AA558" s="50"/>
      <c r="AB558" s="50"/>
      <c r="AC558" s="14"/>
      <c r="AD558" s="14"/>
      <c r="AE558" s="23"/>
      <c r="AF558" s="14"/>
      <c r="AG558" s="23"/>
      <c r="AH558" s="23"/>
      <c r="AI558" s="23"/>
      <c r="AJ558" s="23" t="s">
        <v>61</v>
      </c>
      <c r="AK558" s="23" t="s">
        <v>62</v>
      </c>
      <c r="AL558" s="14" t="s">
        <v>53</v>
      </c>
      <c r="AM558" s="50"/>
      <c r="AN558" s="50" t="s">
        <v>2145</v>
      </c>
      <c r="AO558" s="50"/>
      <c r="AP558" s="49"/>
      <c r="AQ558" s="49"/>
      <c r="AR558" s="49"/>
      <c r="AS558" s="49"/>
      <c r="AT558" s="49"/>
      <c r="AU558" s="49"/>
      <c r="AV558" s="49"/>
      <c r="AW558" s="49"/>
      <c r="AY558" s="50">
        <f t="shared" si="72"/>
        <v>0</v>
      </c>
      <c r="AZ558" s="50" t="str">
        <f t="shared" si="73"/>
        <v>Wyoming no longer tests for grade 11. All assessment files were resubmitted with the correct data. Metadata survey was also corrected and resubmitted</v>
      </c>
      <c r="BA558" s="49"/>
      <c r="BB558" s="50" t="s">
        <v>63</v>
      </c>
      <c r="BC558" s="50" t="s">
        <v>58</v>
      </c>
      <c r="BD558" s="50" t="s">
        <v>62</v>
      </c>
      <c r="BE558" s="50"/>
      <c r="BF558" s="49"/>
      <c r="BG558" s="49"/>
      <c r="BH558" s="49"/>
      <c r="BI558" s="49"/>
      <c r="BJ558" s="49"/>
      <c r="BK558" s="49"/>
      <c r="BL558" s="49"/>
      <c r="BM558" s="49"/>
      <c r="BN558" s="49"/>
      <c r="BO558" s="49"/>
      <c r="BP558" s="49"/>
    </row>
    <row r="559" spans="1:68" ht="78.75" hidden="1">
      <c r="A559" s="13" t="s">
        <v>2059</v>
      </c>
      <c r="B559" s="14" t="s">
        <v>45</v>
      </c>
      <c r="C559" s="14" t="s">
        <v>46</v>
      </c>
      <c r="D559" s="14" t="s">
        <v>47</v>
      </c>
      <c r="E559" s="14" t="s">
        <v>2054</v>
      </c>
      <c r="F559" s="14" t="s">
        <v>2055</v>
      </c>
      <c r="G559" s="13" t="s">
        <v>88</v>
      </c>
      <c r="H559" s="16">
        <v>189</v>
      </c>
      <c r="I559" s="14">
        <v>590</v>
      </c>
      <c r="J559" s="14" t="s">
        <v>73</v>
      </c>
      <c r="K559" s="14" t="s">
        <v>74</v>
      </c>
      <c r="L559" s="14" t="s">
        <v>482</v>
      </c>
      <c r="M559" s="14"/>
      <c r="N559" s="14"/>
      <c r="O559" s="14" t="s">
        <v>54</v>
      </c>
      <c r="P559" s="14" t="s">
        <v>53</v>
      </c>
      <c r="Q559" s="14" t="s">
        <v>1428</v>
      </c>
      <c r="R559" s="14" t="s">
        <v>57</v>
      </c>
      <c r="S559" s="14" t="s">
        <v>58</v>
      </c>
      <c r="T559" s="50"/>
      <c r="U559" s="50"/>
      <c r="V559" s="11"/>
      <c r="W559" s="11"/>
      <c r="X559" s="50" t="s">
        <v>2060</v>
      </c>
      <c r="Y559" s="26" t="s">
        <v>2056</v>
      </c>
      <c r="Z559" s="50"/>
      <c r="AA559" s="50"/>
      <c r="AB559" s="50"/>
      <c r="AC559" s="23"/>
      <c r="AD559" s="23"/>
      <c r="AE559" s="14"/>
      <c r="AF559" s="14"/>
      <c r="AG559" s="23"/>
      <c r="AH559" s="23"/>
      <c r="AI559" s="23"/>
      <c r="AJ559" s="23" t="s">
        <v>61</v>
      </c>
      <c r="AK559" s="23" t="s">
        <v>62</v>
      </c>
      <c r="AL559" s="14" t="s">
        <v>53</v>
      </c>
      <c r="AM559" s="50"/>
      <c r="AN559" s="50" t="s">
        <v>2145</v>
      </c>
      <c r="AO559" s="50"/>
      <c r="AP559" s="49"/>
      <c r="AQ559" s="49"/>
      <c r="AR559" s="49"/>
      <c r="AS559" s="49"/>
      <c r="AT559" s="49"/>
      <c r="AU559" s="49"/>
      <c r="AV559" s="49"/>
      <c r="AW559" s="49"/>
      <c r="AY559" s="50">
        <f t="shared" si="72"/>
        <v>0</v>
      </c>
      <c r="AZ559" s="50" t="str">
        <f t="shared" si="73"/>
        <v>Wyoming no longer tests for grade 11. All assessment files were resubmitted with the correct data. Metadata survey was also corrected and resubmitted</v>
      </c>
      <c r="BA559" s="49"/>
      <c r="BB559" s="50" t="s">
        <v>63</v>
      </c>
      <c r="BC559" s="50" t="s">
        <v>58</v>
      </c>
      <c r="BD559" s="50" t="s">
        <v>62</v>
      </c>
      <c r="BE559" s="50"/>
      <c r="BF559" s="49"/>
      <c r="BG559" s="49"/>
      <c r="BH559" s="49"/>
      <c r="BI559" s="49"/>
      <c r="BJ559" s="49"/>
      <c r="BK559" s="49"/>
      <c r="BL559" s="49"/>
      <c r="BM559" s="49"/>
      <c r="BN559" s="49"/>
      <c r="BO559" s="49"/>
      <c r="BP559" s="49"/>
    </row>
    <row r="560" spans="1:68" ht="78.75" hidden="1">
      <c r="A560" s="13" t="s">
        <v>2061</v>
      </c>
      <c r="B560" s="14" t="s">
        <v>45</v>
      </c>
      <c r="C560" s="14" t="s">
        <v>46</v>
      </c>
      <c r="D560" s="14" t="s">
        <v>47</v>
      </c>
      <c r="E560" s="14" t="s">
        <v>2054</v>
      </c>
      <c r="F560" s="14" t="s">
        <v>2055</v>
      </c>
      <c r="G560" s="13" t="s">
        <v>88</v>
      </c>
      <c r="H560" s="14" t="s">
        <v>91</v>
      </c>
      <c r="I560" s="14" t="s">
        <v>92</v>
      </c>
      <c r="J560" s="14" t="s">
        <v>73</v>
      </c>
      <c r="K560" s="14" t="s">
        <v>74</v>
      </c>
      <c r="L560" s="14" t="s">
        <v>482</v>
      </c>
      <c r="M560" s="14" t="s">
        <v>54</v>
      </c>
      <c r="N560" s="14" t="s">
        <v>54</v>
      </c>
      <c r="O560" s="14"/>
      <c r="P560" s="14" t="s">
        <v>53</v>
      </c>
      <c r="Q560" s="14" t="s">
        <v>1428</v>
      </c>
      <c r="R560" s="14" t="s">
        <v>57</v>
      </c>
      <c r="S560" s="14" t="s">
        <v>58</v>
      </c>
      <c r="T560" s="50"/>
      <c r="U560" s="50"/>
      <c r="V560" s="11"/>
      <c r="W560" s="11"/>
      <c r="X560" s="50" t="s">
        <v>2062</v>
      </c>
      <c r="Y560" s="26" t="s">
        <v>2056</v>
      </c>
      <c r="Z560" s="50"/>
      <c r="AA560" s="50"/>
      <c r="AB560" s="50"/>
      <c r="AC560" s="14"/>
      <c r="AD560" s="14"/>
      <c r="AE560" s="23"/>
      <c r="AF560" s="14"/>
      <c r="AG560" s="23"/>
      <c r="AH560" s="23"/>
      <c r="AI560" s="23"/>
      <c r="AJ560" s="23" t="s">
        <v>61</v>
      </c>
      <c r="AK560" s="23" t="s">
        <v>62</v>
      </c>
      <c r="AL560" s="14" t="s">
        <v>53</v>
      </c>
      <c r="AM560" s="50"/>
      <c r="AN560" s="50" t="s">
        <v>2145</v>
      </c>
      <c r="AO560" s="50"/>
      <c r="AP560" s="49"/>
      <c r="AQ560" s="49"/>
      <c r="AR560" s="49"/>
      <c r="AS560" s="49"/>
      <c r="AT560" s="49"/>
      <c r="AU560" s="49"/>
      <c r="AV560" s="49"/>
      <c r="AW560" s="49"/>
      <c r="AY560" s="50">
        <f t="shared" si="72"/>
        <v>0</v>
      </c>
      <c r="AZ560" s="50" t="str">
        <f t="shared" si="73"/>
        <v>Wyoming no longer tests for grade 11. All assessment files were resubmitted with the correct data. Metadata survey was also corrected and resubmitted</v>
      </c>
      <c r="BA560" s="49"/>
      <c r="BB560" s="50" t="s">
        <v>63</v>
      </c>
      <c r="BC560" s="50" t="s">
        <v>58</v>
      </c>
      <c r="BD560" s="50" t="s">
        <v>62</v>
      </c>
      <c r="BE560" s="50"/>
      <c r="BF560" s="49"/>
      <c r="BG560" s="49"/>
      <c r="BH560" s="49"/>
      <c r="BI560" s="49"/>
      <c r="BJ560" s="49"/>
      <c r="BK560" s="49"/>
      <c r="BL560" s="49"/>
      <c r="BM560" s="49"/>
      <c r="BN560" s="49"/>
      <c r="BO560" s="49"/>
      <c r="BP560" s="49"/>
    </row>
    <row r="561" spans="1:68" ht="94.5">
      <c r="A561" s="13" t="s">
        <v>2063</v>
      </c>
      <c r="B561" s="14" t="s">
        <v>45</v>
      </c>
      <c r="C561" s="14" t="s">
        <v>46</v>
      </c>
      <c r="D561" s="14" t="s">
        <v>47</v>
      </c>
      <c r="E561" s="14" t="s">
        <v>2054</v>
      </c>
      <c r="F561" s="14" t="s">
        <v>2055</v>
      </c>
      <c r="G561" s="13" t="s">
        <v>95</v>
      </c>
      <c r="H561" s="14" t="s">
        <v>157</v>
      </c>
      <c r="I561" s="14" t="s">
        <v>158</v>
      </c>
      <c r="J561" s="14" t="s">
        <v>51</v>
      </c>
      <c r="K561" s="14" t="s">
        <v>98</v>
      </c>
      <c r="L561" s="14" t="s">
        <v>53</v>
      </c>
      <c r="M561" s="14" t="s">
        <v>54</v>
      </c>
      <c r="N561" s="14" t="s">
        <v>54</v>
      </c>
      <c r="O561" s="14" t="s">
        <v>54</v>
      </c>
      <c r="P561" s="14" t="s">
        <v>55</v>
      </c>
      <c r="Q561" s="14">
        <v>11</v>
      </c>
      <c r="R561" s="14" t="s">
        <v>68</v>
      </c>
      <c r="S561" s="14" t="s">
        <v>58</v>
      </c>
      <c r="T561" s="50"/>
      <c r="U561" s="50"/>
      <c r="V561" s="11"/>
      <c r="W561" s="11"/>
      <c r="X561" s="50" t="s">
        <v>2064</v>
      </c>
      <c r="Y561" s="26" t="s">
        <v>2056</v>
      </c>
      <c r="Z561" s="50"/>
      <c r="AA561" s="50"/>
      <c r="AB561" s="50"/>
      <c r="AC561" s="14" t="s">
        <v>54</v>
      </c>
      <c r="AD561" s="14" t="s">
        <v>54</v>
      </c>
      <c r="AE561" s="14" t="s">
        <v>54</v>
      </c>
      <c r="AF561" s="14" t="s">
        <v>55</v>
      </c>
      <c r="AG561" s="14">
        <v>11</v>
      </c>
      <c r="AH561" s="14" t="s">
        <v>68</v>
      </c>
      <c r="AI561" s="23"/>
      <c r="AJ561" s="23" t="s">
        <v>61</v>
      </c>
      <c r="AK561" s="23" t="s">
        <v>101</v>
      </c>
      <c r="AL561" s="50"/>
      <c r="AM561" s="50" t="s">
        <v>2064</v>
      </c>
      <c r="AN561" s="50"/>
      <c r="AO561" s="50"/>
      <c r="AP561" s="49"/>
      <c r="AQ561" s="49"/>
      <c r="AR561" s="49"/>
      <c r="AS561" s="49"/>
      <c r="AT561" s="49"/>
      <c r="AU561" s="49"/>
      <c r="AV561" s="49"/>
      <c r="AW561" s="49"/>
      <c r="AY561" s="50" t="str">
        <f t="shared" si="72"/>
        <v>Missing Data (175/178/179/185/188/189): Achievement and Participation data for students in all subgroups in GRADE 11 for a(n) ALL Assessment Type was not reported at the SEA, LEA, and School levels. Please submit data.</v>
      </c>
      <c r="AZ561" s="50" t="str">
        <f t="shared" si="73"/>
        <v>Wyoming no longer tests for grade 11. All assessment files were resubmitted with the correct data. Metadata survey was also corrected and resubmitted</v>
      </c>
      <c r="BA561" s="49"/>
      <c r="BB561" s="50" t="s">
        <v>80</v>
      </c>
      <c r="BC561" s="49"/>
      <c r="BD561" s="49"/>
      <c r="BE561" s="49"/>
      <c r="BF561" s="49"/>
      <c r="BG561" s="50" t="s">
        <v>58</v>
      </c>
      <c r="BH561" s="50" t="str">
        <f t="shared" ref="BH561:BH564" si="78">IF(BG561="Yes",CONCATENATE(AM561,"
ED Note: State indicated that data were correct as reported."), AM561)</f>
        <v>Missing Data (175/178/179/185/188/189): Achievement and Participation data for students in all subgroups in GRADE 11 for a(n) ALL Assessment Type was not reported at the SEA, LEA, and School levels. Please submit data.</v>
      </c>
      <c r="BI561" s="50" t="s">
        <v>2056</v>
      </c>
      <c r="BJ561" s="49"/>
      <c r="BK561" s="49"/>
      <c r="BL561" s="49"/>
      <c r="BM561" s="49"/>
      <c r="BN561" s="49"/>
      <c r="BO561" s="49"/>
      <c r="BP561" s="49"/>
    </row>
    <row r="562" spans="1:68" ht="94.5">
      <c r="A562" s="13" t="s">
        <v>2065</v>
      </c>
      <c r="B562" s="14" t="s">
        <v>45</v>
      </c>
      <c r="C562" s="14" t="s">
        <v>46</v>
      </c>
      <c r="D562" s="14" t="s">
        <v>47</v>
      </c>
      <c r="E562" s="14" t="s">
        <v>2054</v>
      </c>
      <c r="F562" s="14" t="s">
        <v>2055</v>
      </c>
      <c r="G562" s="13" t="s">
        <v>95</v>
      </c>
      <c r="H562" s="14" t="s">
        <v>157</v>
      </c>
      <c r="I562" s="14" t="s">
        <v>158</v>
      </c>
      <c r="J562" s="14" t="s">
        <v>51</v>
      </c>
      <c r="K562" s="14" t="s">
        <v>98</v>
      </c>
      <c r="L562" s="14" t="s">
        <v>53</v>
      </c>
      <c r="M562" s="14" t="s">
        <v>54</v>
      </c>
      <c r="N562" s="14" t="s">
        <v>54</v>
      </c>
      <c r="O562" s="14" t="s">
        <v>54</v>
      </c>
      <c r="P562" s="14" t="s">
        <v>274</v>
      </c>
      <c r="Q562" s="14" t="s">
        <v>56</v>
      </c>
      <c r="R562" s="14" t="s">
        <v>68</v>
      </c>
      <c r="S562" s="14" t="s">
        <v>58</v>
      </c>
      <c r="T562" s="50"/>
      <c r="U562" s="50"/>
      <c r="V562" s="11"/>
      <c r="W562" s="11"/>
      <c r="X562" s="50" t="s">
        <v>2066</v>
      </c>
      <c r="Y562" s="26" t="s">
        <v>2067</v>
      </c>
      <c r="Z562" s="50"/>
      <c r="AA562" s="50"/>
      <c r="AB562" s="50"/>
      <c r="AC562" s="14" t="s">
        <v>54</v>
      </c>
      <c r="AD562" s="14" t="s">
        <v>54</v>
      </c>
      <c r="AE562" s="14" t="s">
        <v>54</v>
      </c>
      <c r="AF562" s="14" t="s">
        <v>274</v>
      </c>
      <c r="AG562" s="14" t="s">
        <v>56</v>
      </c>
      <c r="AH562" s="14" t="s">
        <v>68</v>
      </c>
      <c r="AI562" s="23"/>
      <c r="AJ562" s="23" t="s">
        <v>61</v>
      </c>
      <c r="AK562" s="23" t="s">
        <v>101</v>
      </c>
      <c r="AL562" s="50" t="s">
        <v>69</v>
      </c>
      <c r="AM562" s="50" t="s">
        <v>2066</v>
      </c>
      <c r="AN562" s="50"/>
      <c r="AO562" s="50"/>
      <c r="AP562" s="49"/>
      <c r="AQ562" s="49"/>
      <c r="AR562" s="49"/>
      <c r="AS562" s="49"/>
      <c r="AT562" s="49"/>
      <c r="AU562" s="49"/>
      <c r="AV562" s="49"/>
      <c r="AW562" s="49"/>
      <c r="AY562" s="50" t="str">
        <f t="shared" si="72"/>
        <v>Missing Data (175/178/179/185/188/189): Achievement and Participation data for students in the MIG subgroup in all grades for a(n) ALL Assessment Type was not reported at the SEA, LEA, and School levels. Please submit data.</v>
      </c>
      <c r="AZ562" s="50" t="str">
        <f t="shared" si="73"/>
        <v>Wyoming does not participate in the Migrant program, therefore no data is reported.</v>
      </c>
      <c r="BA562" s="49"/>
      <c r="BB562" s="50" t="s">
        <v>80</v>
      </c>
      <c r="BC562" s="49"/>
      <c r="BD562" s="49"/>
      <c r="BE562" s="49"/>
      <c r="BF562" s="49"/>
      <c r="BG562" s="50" t="s">
        <v>58</v>
      </c>
      <c r="BH562" s="50" t="str">
        <f t="shared" si="78"/>
        <v>Missing Data (175/178/179/185/188/189): Achievement and Participation data for students in the MIG subgroup in all grades for a(n) ALL Assessment Type was not reported at the SEA, LEA, and School levels. Please submit data.</v>
      </c>
      <c r="BI562" s="51" t="s">
        <v>2067</v>
      </c>
      <c r="BJ562" s="49"/>
      <c r="BK562" s="49"/>
      <c r="BL562" s="49"/>
      <c r="BM562" s="49"/>
      <c r="BN562" s="49"/>
      <c r="BO562" s="49"/>
      <c r="BP562" s="49"/>
    </row>
    <row r="563" spans="1:68" ht="135">
      <c r="A563" s="13" t="s">
        <v>2068</v>
      </c>
      <c r="B563" s="14" t="s">
        <v>45</v>
      </c>
      <c r="C563" s="14" t="s">
        <v>46</v>
      </c>
      <c r="D563" s="14" t="s">
        <v>47</v>
      </c>
      <c r="E563" s="14" t="s">
        <v>2054</v>
      </c>
      <c r="F563" s="14" t="s">
        <v>2055</v>
      </c>
      <c r="G563" s="13" t="s">
        <v>104</v>
      </c>
      <c r="H563" s="14" t="s">
        <v>157</v>
      </c>
      <c r="I563" s="14" t="s">
        <v>158</v>
      </c>
      <c r="J563" s="14" t="s">
        <v>73</v>
      </c>
      <c r="K563" s="14" t="s">
        <v>107</v>
      </c>
      <c r="L563" s="14" t="s">
        <v>53</v>
      </c>
      <c r="M563" s="14" t="s">
        <v>54</v>
      </c>
      <c r="N563" s="14" t="s">
        <v>54</v>
      </c>
      <c r="O563" s="14" t="s">
        <v>54</v>
      </c>
      <c r="P563" s="14" t="s">
        <v>108</v>
      </c>
      <c r="Q563" s="14" t="s">
        <v>108</v>
      </c>
      <c r="R563" s="14" t="s">
        <v>108</v>
      </c>
      <c r="S563" s="14" t="s">
        <v>108</v>
      </c>
      <c r="T563" s="50"/>
      <c r="U563" s="50"/>
      <c r="V563" s="11"/>
      <c r="W563" s="11"/>
      <c r="X563" s="50" t="s">
        <v>159</v>
      </c>
      <c r="Y563" s="26" t="s">
        <v>2069</v>
      </c>
      <c r="Z563" s="50"/>
      <c r="AA563" s="50"/>
      <c r="AB563" s="50"/>
      <c r="AC563" s="23" t="s">
        <v>54</v>
      </c>
      <c r="AD563" s="23" t="s">
        <v>54</v>
      </c>
      <c r="AE563" s="23" t="s">
        <v>54</v>
      </c>
      <c r="AF563" s="14" t="s">
        <v>108</v>
      </c>
      <c r="AG563" s="14" t="s">
        <v>108</v>
      </c>
      <c r="AH563" s="14" t="s">
        <v>108</v>
      </c>
      <c r="AI563" s="14" t="s">
        <v>108</v>
      </c>
      <c r="AJ563" s="23" t="s">
        <v>61</v>
      </c>
      <c r="AK563" s="23" t="s">
        <v>101</v>
      </c>
      <c r="AL563" s="50" t="s">
        <v>58</v>
      </c>
      <c r="AM563" s="50" t="s">
        <v>161</v>
      </c>
      <c r="AN563" s="50" t="s">
        <v>54</v>
      </c>
      <c r="AO563" s="50"/>
      <c r="AP563" s="49"/>
      <c r="AQ563" s="49"/>
      <c r="AR563" s="49"/>
      <c r="AS563" s="49"/>
      <c r="AT563" s="49"/>
      <c r="AU563" s="49"/>
      <c r="AV563" s="49"/>
      <c r="AW563" s="49"/>
      <c r="AY563" s="50" t="str">
        <f t="shared" si="72"/>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v>
      </c>
      <c r="AZ563" s="50" t="str">
        <f t="shared" si="73"/>
        <v>Data is correct. A different test is now being administered so it will be hard to compare year to year.</v>
      </c>
      <c r="BA563" s="49"/>
      <c r="BB563" s="50" t="s">
        <v>80</v>
      </c>
      <c r="BC563" s="49"/>
      <c r="BD563" s="49"/>
      <c r="BE563" s="50" t="s">
        <v>112</v>
      </c>
      <c r="BF563" s="49"/>
      <c r="BG563" s="50" t="s">
        <v>69</v>
      </c>
      <c r="BH563" s="50" t="str">
        <f t="shared" si="78"/>
        <v>A year to year change of more than 50 (count difference) and 5% was identified for at least one grand total, and a year to year change of more than 200 (count difference) and 10% was identified for at least one subgroup, assessment type, or grade. Please review the CDQR Year to Year tab.  Please resubmit SY 2017-18 data or submit a data note to explain why these data are accurate.
ED Note: State indicated that data were correct as reported.</v>
      </c>
      <c r="BI563" s="50" t="s">
        <v>2070</v>
      </c>
      <c r="BJ563" s="49"/>
      <c r="BK563" s="49"/>
      <c r="BL563" s="49"/>
      <c r="BM563" s="49"/>
      <c r="BN563" s="49"/>
      <c r="BO563" s="49"/>
      <c r="BP563" s="49"/>
    </row>
    <row r="564" spans="1:68" ht="90">
      <c r="A564" s="13" t="s">
        <v>2071</v>
      </c>
      <c r="B564" s="14" t="s">
        <v>45</v>
      </c>
      <c r="C564" s="14" t="s">
        <v>46</v>
      </c>
      <c r="D564" s="14" t="s">
        <v>47</v>
      </c>
      <c r="E564" s="14" t="s">
        <v>2054</v>
      </c>
      <c r="F564" s="14" t="s">
        <v>2055</v>
      </c>
      <c r="G564" s="13" t="s">
        <v>118</v>
      </c>
      <c r="H564" s="14">
        <v>188</v>
      </c>
      <c r="I564" s="14">
        <v>589</v>
      </c>
      <c r="J564" s="14" t="s">
        <v>73</v>
      </c>
      <c r="K564" s="14" t="s">
        <v>121</v>
      </c>
      <c r="L564" s="14" t="s">
        <v>53</v>
      </c>
      <c r="M564" s="14"/>
      <c r="N564" s="14"/>
      <c r="O564" s="14"/>
      <c r="P564" s="14"/>
      <c r="Q564" s="14"/>
      <c r="R564" s="14"/>
      <c r="S564" s="14"/>
      <c r="T564" s="49"/>
      <c r="U564" s="49"/>
      <c r="V564" s="49"/>
      <c r="W564" s="49"/>
      <c r="X564" s="49"/>
      <c r="Y564" s="26" t="s">
        <v>64</v>
      </c>
      <c r="Z564" s="49"/>
      <c r="AA564" s="49"/>
      <c r="AB564" s="49"/>
      <c r="AC564" s="14"/>
      <c r="AD564" s="23" t="s">
        <v>54</v>
      </c>
      <c r="AE564" s="14"/>
      <c r="AF564" s="14" t="s">
        <v>108</v>
      </c>
      <c r="AG564" s="14" t="s">
        <v>108</v>
      </c>
      <c r="AH564" s="14" t="s">
        <v>108</v>
      </c>
      <c r="AI564" s="14" t="s">
        <v>108</v>
      </c>
      <c r="AJ564" s="14" t="s">
        <v>61</v>
      </c>
      <c r="AK564" s="14" t="s">
        <v>78</v>
      </c>
      <c r="AL564" s="49"/>
      <c r="AM564" s="50" t="s">
        <v>166</v>
      </c>
      <c r="AN564" s="50" t="s">
        <v>54</v>
      </c>
      <c r="AO564" s="50"/>
      <c r="AP564" s="49"/>
      <c r="AQ564" s="49"/>
      <c r="AR564" s="49"/>
      <c r="AS564" s="49"/>
      <c r="AT564" s="49"/>
      <c r="AU564" s="49"/>
      <c r="AV564" s="49"/>
      <c r="AW564" s="49"/>
      <c r="AY564" s="50" t="str">
        <f t="shared" si="72"/>
        <v>A year to year participation rate change of more than 4% was identified for at least one subgroup, assessment type, or grade. Please review the CDQR Year to Year tab. Please resubmit SY 2017-18 data or submit a data note to explain why these data are accurate.</v>
      </c>
      <c r="AZ564" s="50" t="str">
        <f t="shared" si="73"/>
        <v/>
      </c>
      <c r="BA564" s="49"/>
      <c r="BB564" s="50" t="s">
        <v>80</v>
      </c>
      <c r="BC564" s="49"/>
      <c r="BD564" s="49"/>
      <c r="BE564" s="50" t="s">
        <v>82</v>
      </c>
      <c r="BF564" s="50" t="s">
        <v>82</v>
      </c>
      <c r="BG564" s="49"/>
      <c r="BH564" s="50" t="str">
        <f t="shared" si="78"/>
        <v>A year to year participation rate change of more than 4% was identified for at least one subgroup, assessment type, or grade. Please review the CDQR Year to Year tab. Please resubmit SY 2017-18 data or submit a data note to explain why these data are accurate.</v>
      </c>
      <c r="BI564" s="49"/>
      <c r="BJ564" s="49"/>
      <c r="BK564" s="49"/>
      <c r="BL564" s="49"/>
      <c r="BM564" s="49"/>
      <c r="BN564" s="49"/>
      <c r="BO564" s="49"/>
      <c r="BP564" s="49"/>
    </row>
    <row r="565" spans="1:68" ht="78.75" hidden="1">
      <c r="A565" s="13" t="s">
        <v>2072</v>
      </c>
      <c r="B565" s="14" t="s">
        <v>45</v>
      </c>
      <c r="C565" s="14" t="s">
        <v>46</v>
      </c>
      <c r="D565" s="14" t="s">
        <v>47</v>
      </c>
      <c r="E565" s="14" t="s">
        <v>2054</v>
      </c>
      <c r="F565" s="14" t="s">
        <v>2055</v>
      </c>
      <c r="G565" s="13" t="s">
        <v>118</v>
      </c>
      <c r="H565" s="14" t="s">
        <v>2073</v>
      </c>
      <c r="I565" s="14" t="s">
        <v>2074</v>
      </c>
      <c r="J565" s="14" t="s">
        <v>73</v>
      </c>
      <c r="K565" s="14" t="s">
        <v>121</v>
      </c>
      <c r="L565" s="14" t="s">
        <v>53</v>
      </c>
      <c r="M565" s="14"/>
      <c r="N565" s="14" t="s">
        <v>54</v>
      </c>
      <c r="O565" s="14" t="s">
        <v>54</v>
      </c>
      <c r="P565" s="14" t="s">
        <v>108</v>
      </c>
      <c r="Q565" s="14" t="s">
        <v>108</v>
      </c>
      <c r="R565" s="14" t="s">
        <v>108</v>
      </c>
      <c r="S565" s="14" t="s">
        <v>108</v>
      </c>
      <c r="T565" s="50"/>
      <c r="U565" s="50"/>
      <c r="V565" s="11"/>
      <c r="W565" s="11"/>
      <c r="X565" s="50" t="s">
        <v>212</v>
      </c>
      <c r="Y565" s="26" t="s">
        <v>2069</v>
      </c>
      <c r="Z565" s="50"/>
      <c r="AA565" s="50"/>
      <c r="AB565" s="50"/>
      <c r="AC565" s="23"/>
      <c r="AD565" s="23"/>
      <c r="AE565" s="23"/>
      <c r="AF565" s="23"/>
      <c r="AG565" s="23"/>
      <c r="AH565" s="23"/>
      <c r="AI565" s="23"/>
      <c r="AJ565" s="23" t="s">
        <v>61</v>
      </c>
      <c r="AK565" s="23" t="s">
        <v>62</v>
      </c>
      <c r="AL565" s="14" t="s">
        <v>53</v>
      </c>
      <c r="AM565" s="50"/>
      <c r="AN565" s="50" t="s">
        <v>2145</v>
      </c>
      <c r="AO565" s="50"/>
      <c r="AP565" s="49"/>
      <c r="AQ565" s="49"/>
      <c r="AR565" s="49"/>
      <c r="AS565" s="49"/>
      <c r="AT565" s="49"/>
      <c r="AU565" s="49"/>
      <c r="AV565" s="49"/>
      <c r="AW565" s="49"/>
      <c r="AY565" s="50">
        <f t="shared" si="72"/>
        <v>0</v>
      </c>
      <c r="AZ565" s="50" t="str">
        <f t="shared" si="73"/>
        <v>Data is correct. A different test is now being administered so it will be hard to compare year to year.</v>
      </c>
      <c r="BA565" s="49"/>
      <c r="BB565" s="50" t="s">
        <v>63</v>
      </c>
      <c r="BC565" s="50" t="s">
        <v>58</v>
      </c>
      <c r="BD565" s="50" t="s">
        <v>62</v>
      </c>
      <c r="BE565" s="50"/>
      <c r="BF565" s="49"/>
      <c r="BG565" s="50" t="s">
        <v>69</v>
      </c>
      <c r="BH565" s="49"/>
      <c r="BI565" s="49"/>
      <c r="BJ565" s="49"/>
      <c r="BK565" s="49"/>
      <c r="BL565" s="49"/>
      <c r="BM565" s="49"/>
      <c r="BN565" s="49"/>
      <c r="BO565" s="49"/>
      <c r="BP565" s="49"/>
    </row>
    <row r="566" spans="1:68" ht="105" hidden="1">
      <c r="A566" s="13" t="s">
        <v>2075</v>
      </c>
      <c r="B566" s="14" t="s">
        <v>45</v>
      </c>
      <c r="C566" s="14" t="s">
        <v>46</v>
      </c>
      <c r="D566" s="14" t="s">
        <v>47</v>
      </c>
      <c r="E566" s="14" t="s">
        <v>2054</v>
      </c>
      <c r="F566" s="14" t="s">
        <v>2055</v>
      </c>
      <c r="G566" s="14" t="s">
        <v>286</v>
      </c>
      <c r="H566" s="14">
        <v>179</v>
      </c>
      <c r="I566" s="14">
        <v>585</v>
      </c>
      <c r="J566" s="14" t="s">
        <v>73</v>
      </c>
      <c r="K566" s="14" t="s">
        <v>287</v>
      </c>
      <c r="L566" s="14" t="s">
        <v>53</v>
      </c>
      <c r="M566" s="14"/>
      <c r="N566" s="14"/>
      <c r="O566" s="14" t="s">
        <v>54</v>
      </c>
      <c r="P566" s="14" t="s">
        <v>139</v>
      </c>
      <c r="Q566" s="14" t="s">
        <v>375</v>
      </c>
      <c r="R566" s="14" t="s">
        <v>376</v>
      </c>
      <c r="S566" s="14" t="s">
        <v>58</v>
      </c>
      <c r="T566" s="50"/>
      <c r="U566" s="50"/>
      <c r="V566" s="11"/>
      <c r="W566" s="11"/>
      <c r="X566" s="50" t="s">
        <v>2076</v>
      </c>
      <c r="Y566" s="26" t="s">
        <v>2069</v>
      </c>
      <c r="Z566" s="50"/>
      <c r="AA566" s="50"/>
      <c r="AB566" s="50"/>
      <c r="AC566" s="23"/>
      <c r="AD566" s="23"/>
      <c r="AE566" s="23"/>
      <c r="AF566" s="23"/>
      <c r="AG566" s="23"/>
      <c r="AH566" s="23"/>
      <c r="AI566" s="23"/>
      <c r="AJ566" s="23" t="s">
        <v>61</v>
      </c>
      <c r="AK566" s="23" t="s">
        <v>62</v>
      </c>
      <c r="AL566" s="14" t="s">
        <v>53</v>
      </c>
      <c r="AM566" s="50"/>
      <c r="AN566" s="50" t="s">
        <v>2145</v>
      </c>
      <c r="AO566" s="50"/>
      <c r="AP566" s="49"/>
      <c r="AQ566" s="49"/>
      <c r="AR566" s="49"/>
      <c r="AS566" s="49"/>
      <c r="AT566" s="49"/>
      <c r="AU566" s="49"/>
      <c r="AV566" s="49"/>
      <c r="AW566" s="49"/>
      <c r="AY566" s="50">
        <f t="shared" si="72"/>
        <v>0</v>
      </c>
      <c r="AZ566" s="50" t="str">
        <f t="shared" si="73"/>
        <v>Data is correct. A different test is now being administered so it will be hard to compare year to year.</v>
      </c>
      <c r="BA566" s="49"/>
      <c r="BB566" s="50" t="s">
        <v>63</v>
      </c>
      <c r="BC566" s="50" t="s">
        <v>58</v>
      </c>
      <c r="BD566" s="50" t="s">
        <v>62</v>
      </c>
      <c r="BE566" s="50"/>
      <c r="BF566" s="49"/>
      <c r="BG566" s="50" t="s">
        <v>69</v>
      </c>
      <c r="BH566" s="49"/>
      <c r="BI566" s="49"/>
      <c r="BJ566" s="49"/>
      <c r="BK566" s="49"/>
      <c r="BL566" s="49"/>
      <c r="BM566" s="49"/>
      <c r="BN566" s="49"/>
      <c r="BO566" s="49"/>
      <c r="BP566" s="49"/>
    </row>
    <row r="567" spans="1:68" ht="90">
      <c r="A567" s="13" t="s">
        <v>2077</v>
      </c>
      <c r="B567" s="14" t="s">
        <v>45</v>
      </c>
      <c r="C567" s="14" t="s">
        <v>46</v>
      </c>
      <c r="D567" s="14" t="s">
        <v>47</v>
      </c>
      <c r="E567" s="14" t="s">
        <v>2054</v>
      </c>
      <c r="F567" s="14" t="s">
        <v>2055</v>
      </c>
      <c r="G567" s="17" t="s">
        <v>518</v>
      </c>
      <c r="H567" s="14">
        <v>185</v>
      </c>
      <c r="I567" s="14">
        <v>588</v>
      </c>
      <c r="J567" s="14" t="s">
        <v>73</v>
      </c>
      <c r="K567" s="14" t="s">
        <v>519</v>
      </c>
      <c r="L567" s="14" t="s">
        <v>53</v>
      </c>
      <c r="M567" s="14" t="s">
        <v>54</v>
      </c>
      <c r="N567" s="14"/>
      <c r="O567" s="14"/>
      <c r="P567" s="14" t="s">
        <v>2078</v>
      </c>
      <c r="Q567" s="14" t="s">
        <v>56</v>
      </c>
      <c r="R567" s="14" t="s">
        <v>68</v>
      </c>
      <c r="S567" s="14" t="s">
        <v>58</v>
      </c>
      <c r="T567" s="50"/>
      <c r="U567" s="50"/>
      <c r="V567" s="11"/>
      <c r="W567" s="11"/>
      <c r="X567" s="50" t="s">
        <v>2015</v>
      </c>
      <c r="Y567" s="26" t="s">
        <v>2080</v>
      </c>
      <c r="Z567" s="50"/>
      <c r="AA567" s="50"/>
      <c r="AB567" s="50"/>
      <c r="AC567" s="23" t="s">
        <v>54</v>
      </c>
      <c r="AD567" s="23"/>
      <c r="AE567" s="23"/>
      <c r="AF567" s="23" t="s">
        <v>503</v>
      </c>
      <c r="AG567" s="23" t="s">
        <v>133</v>
      </c>
      <c r="AH567" s="23" t="s">
        <v>133</v>
      </c>
      <c r="AI567" s="23" t="s">
        <v>141</v>
      </c>
      <c r="AJ567" s="23" t="s">
        <v>61</v>
      </c>
      <c r="AK567" s="23" t="s">
        <v>101</v>
      </c>
      <c r="AL567" s="44" t="s">
        <v>2154</v>
      </c>
      <c r="AM567" s="50" t="s">
        <v>2016</v>
      </c>
      <c r="AN567" s="50" t="s">
        <v>54</v>
      </c>
      <c r="AO567" s="50"/>
      <c r="AP567" s="49"/>
      <c r="AQ567" s="49"/>
      <c r="AR567" s="49"/>
      <c r="AS567" s="49"/>
      <c r="AT567" s="49"/>
      <c r="AU567" s="49"/>
      <c r="AV567" s="49"/>
      <c r="AW567" s="49"/>
      <c r="AY567" s="50" t="str">
        <f t="shared" si="72"/>
        <v>100% Participation Rate (FS185): The participation rate for MILCNCTD students is 100%. ED does not expect to see participation rates below 95%. While a participation rate of 100% is possible, please resubmit data if data are inaccurate.</v>
      </c>
      <c r="AZ567" s="50" t="str">
        <f t="shared" si="73"/>
        <v>Data is correct</v>
      </c>
      <c r="BA567" s="49"/>
      <c r="BB567" s="50" t="s">
        <v>80</v>
      </c>
      <c r="BC567" s="50" t="s">
        <v>2151</v>
      </c>
      <c r="BD567" s="49"/>
      <c r="BE567" s="49"/>
      <c r="BF567" s="49"/>
      <c r="BG567" s="50" t="s">
        <v>69</v>
      </c>
      <c r="BH567" s="50" t="str">
        <f>IF(BG567="Yes",CONCATENATE(AM567,"
ED Note: State indicated that data were correct as reported."), AM567)</f>
        <v>100% Participation Rate (FS185): The participation rate for MILCNCTD students is 100%. ED does not expect to see participation rates below 95%. While a participation rate of 100% is possible, please resubmit data if data are inaccurate.
ED Note: State indicated that data were correct as reported.</v>
      </c>
      <c r="BI567" s="51" t="s">
        <v>2080</v>
      </c>
      <c r="BJ567" s="49"/>
      <c r="BK567" s="49"/>
      <c r="BL567" s="49"/>
      <c r="BM567" s="49"/>
      <c r="BN567" s="49"/>
      <c r="BO567" s="49"/>
      <c r="BP567" s="49"/>
    </row>
    <row r="568" spans="1:68" ht="78.75" hidden="1">
      <c r="A568" s="13" t="s">
        <v>2081</v>
      </c>
      <c r="B568" s="14" t="s">
        <v>45</v>
      </c>
      <c r="C568" s="14" t="s">
        <v>46</v>
      </c>
      <c r="D568" s="14" t="s">
        <v>47</v>
      </c>
      <c r="E568" s="14" t="s">
        <v>2054</v>
      </c>
      <c r="F568" s="14" t="s">
        <v>2055</v>
      </c>
      <c r="G568" s="17" t="s">
        <v>518</v>
      </c>
      <c r="H568" s="14">
        <v>188</v>
      </c>
      <c r="I568" s="14">
        <v>589</v>
      </c>
      <c r="J568" s="14" t="s">
        <v>73</v>
      </c>
      <c r="K568" s="14" t="s">
        <v>519</v>
      </c>
      <c r="L568" s="14" t="s">
        <v>53</v>
      </c>
      <c r="M568" s="14"/>
      <c r="N568" s="14" t="s">
        <v>54</v>
      </c>
      <c r="O568" s="14"/>
      <c r="P568" s="14" t="s">
        <v>572</v>
      </c>
      <c r="Q568" s="14" t="s">
        <v>56</v>
      </c>
      <c r="R568" s="14" t="s">
        <v>68</v>
      </c>
      <c r="S568" s="14" t="s">
        <v>58</v>
      </c>
      <c r="T568" s="50"/>
      <c r="U568" s="50"/>
      <c r="V568" s="11"/>
      <c r="W568" s="11"/>
      <c r="X568" s="50" t="s">
        <v>1780</v>
      </c>
      <c r="Y568" s="26" t="s">
        <v>2080</v>
      </c>
      <c r="Z568" s="50"/>
      <c r="AA568" s="50"/>
      <c r="AB568" s="50"/>
      <c r="AC568" s="23"/>
      <c r="AD568" s="23"/>
      <c r="AE568" s="23"/>
      <c r="AF568" s="23"/>
      <c r="AG568" s="23"/>
      <c r="AH568" s="23"/>
      <c r="AI568" s="23"/>
      <c r="AJ568" s="23" t="s">
        <v>61</v>
      </c>
      <c r="AK568" s="23" t="s">
        <v>62</v>
      </c>
      <c r="AL568" s="14" t="s">
        <v>53</v>
      </c>
      <c r="AM568" s="50"/>
      <c r="AN568" s="50" t="s">
        <v>2145</v>
      </c>
      <c r="AO568" s="50"/>
      <c r="AP568" s="49"/>
      <c r="AQ568" s="49"/>
      <c r="AR568" s="49"/>
      <c r="AS568" s="49"/>
      <c r="AT568" s="49"/>
      <c r="AU568" s="49"/>
      <c r="AV568" s="49"/>
      <c r="AW568" s="49"/>
      <c r="AY568" s="50">
        <f t="shared" si="72"/>
        <v>0</v>
      </c>
      <c r="AZ568" s="50" t="str">
        <f t="shared" si="73"/>
        <v>Data is correct</v>
      </c>
      <c r="BA568" s="49"/>
      <c r="BB568" s="50" t="s">
        <v>63</v>
      </c>
      <c r="BC568" s="50" t="s">
        <v>58</v>
      </c>
      <c r="BD568" s="50" t="s">
        <v>62</v>
      </c>
      <c r="BE568" s="50"/>
      <c r="BF568" s="49"/>
      <c r="BG568" s="50" t="s">
        <v>69</v>
      </c>
      <c r="BH568" s="49"/>
      <c r="BI568" s="49"/>
      <c r="BJ568" s="49"/>
      <c r="BK568" s="49"/>
      <c r="BL568" s="49"/>
      <c r="BM568" s="49"/>
      <c r="BN568" s="49"/>
      <c r="BO568" s="49"/>
      <c r="BP568" s="49"/>
    </row>
    <row r="569" spans="1:68" ht="180">
      <c r="A569" s="13" t="s">
        <v>2082</v>
      </c>
      <c r="B569" s="14" t="s">
        <v>45</v>
      </c>
      <c r="C569" s="14" t="s">
        <v>46</v>
      </c>
      <c r="D569" s="14" t="s">
        <v>47</v>
      </c>
      <c r="E569" s="14" t="s">
        <v>2054</v>
      </c>
      <c r="F569" s="14" t="s">
        <v>2055</v>
      </c>
      <c r="G569" s="17" t="s">
        <v>136</v>
      </c>
      <c r="H569" s="18">
        <v>185</v>
      </c>
      <c r="I569" s="14">
        <v>588</v>
      </c>
      <c r="J569" s="14" t="s">
        <v>73</v>
      </c>
      <c r="K569" s="14" t="s">
        <v>137</v>
      </c>
      <c r="L569" s="14" t="s">
        <v>53</v>
      </c>
      <c r="M569" s="14"/>
      <c r="N569" s="14"/>
      <c r="O569" s="14"/>
      <c r="P569" s="14"/>
      <c r="Q569" s="14"/>
      <c r="R569" s="14"/>
      <c r="S569" s="14"/>
      <c r="T569" s="49"/>
      <c r="U569" s="49"/>
      <c r="V569" s="49"/>
      <c r="W569" s="49"/>
      <c r="X569" s="49"/>
      <c r="Y569" s="26" t="s">
        <v>64</v>
      </c>
      <c r="Z569" s="49"/>
      <c r="AA569" s="49"/>
      <c r="AB569" s="49"/>
      <c r="AC569" s="23" t="s">
        <v>54</v>
      </c>
      <c r="AD569" s="14"/>
      <c r="AE569" s="14"/>
      <c r="AF569" s="14" t="s">
        <v>139</v>
      </c>
      <c r="AG569" s="14" t="s">
        <v>133</v>
      </c>
      <c r="AH569" s="14" t="s">
        <v>140</v>
      </c>
      <c r="AI569" s="14" t="s">
        <v>141</v>
      </c>
      <c r="AJ569" s="14" t="s">
        <v>61</v>
      </c>
      <c r="AK569" s="14" t="s">
        <v>78</v>
      </c>
      <c r="AL569" s="14" t="s">
        <v>53</v>
      </c>
      <c r="AM569" s="50" t="s">
        <v>2048</v>
      </c>
      <c r="AN569" s="50" t="s">
        <v>54</v>
      </c>
      <c r="AO569" s="50"/>
      <c r="AP569" s="49"/>
      <c r="AQ569" s="49"/>
      <c r="AR569" s="49"/>
      <c r="AS569" s="49"/>
      <c r="AT569" s="49"/>
      <c r="AU569" s="49"/>
      <c r="AV569" s="49"/>
      <c r="AW569" s="49"/>
      <c r="AY569" s="50" t="str">
        <f t="shared" si="72"/>
        <v>1% CWD Alternate Assessment Participation: Students with Disabilities (IDEA) (CWD) taking the alternate assessment based on alternate achievement standards (ALTPARTALTACH) make up 1.0%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569" s="50" t="str">
        <f t="shared" si="73"/>
        <v/>
      </c>
      <c r="BA569" s="49"/>
      <c r="BB569" s="50" t="s">
        <v>80</v>
      </c>
      <c r="BC569" s="49"/>
      <c r="BD569" s="49"/>
      <c r="BE569" s="50" t="s">
        <v>82</v>
      </c>
      <c r="BF569" s="50" t="s">
        <v>82</v>
      </c>
      <c r="BG569" s="49"/>
      <c r="BH569" s="50" t="str">
        <f t="shared" ref="BH569:BH571" si="79">IF(BG569="Yes",CONCATENATE(AM569,"
ED Note: State indicated that data were correct as reported."), AM569)</f>
        <v>1% CWD Alternate Assessment Participation: Students with Disabilities (IDEA) (CWD) taking the alternate assessment based on alternate achievement standards (ALTPARTALTACH) make up 1.0% of the total student participant population in the Mathematics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BI569" s="49"/>
      <c r="BJ569" s="49"/>
      <c r="BK569" s="49"/>
      <c r="BL569" s="49"/>
      <c r="BM569" s="49"/>
      <c r="BN569" s="49"/>
      <c r="BO569" s="49"/>
      <c r="BP569" s="49"/>
    </row>
    <row r="570" spans="1:68" ht="180">
      <c r="A570" s="13" t="s">
        <v>2084</v>
      </c>
      <c r="B570" s="14" t="s">
        <v>45</v>
      </c>
      <c r="C570" s="14" t="s">
        <v>46</v>
      </c>
      <c r="D570" s="14" t="s">
        <v>47</v>
      </c>
      <c r="E570" s="14" t="s">
        <v>2054</v>
      </c>
      <c r="F570" s="14" t="s">
        <v>2055</v>
      </c>
      <c r="G570" s="17" t="s">
        <v>136</v>
      </c>
      <c r="H570" s="18">
        <v>188</v>
      </c>
      <c r="I570" s="14">
        <v>589</v>
      </c>
      <c r="J570" s="14" t="s">
        <v>73</v>
      </c>
      <c r="K570" s="14" t="s">
        <v>137</v>
      </c>
      <c r="L570" s="14" t="s">
        <v>53</v>
      </c>
      <c r="M570" s="14"/>
      <c r="N570" s="14"/>
      <c r="O570" s="14"/>
      <c r="P570" s="14"/>
      <c r="Q570" s="14"/>
      <c r="R570" s="14"/>
      <c r="S570" s="14"/>
      <c r="T570" s="49"/>
      <c r="U570" s="49"/>
      <c r="V570" s="49"/>
      <c r="W570" s="49"/>
      <c r="X570" s="49"/>
      <c r="Y570" s="26" t="s">
        <v>64</v>
      </c>
      <c r="Z570" s="49"/>
      <c r="AA570" s="49"/>
      <c r="AB570" s="49"/>
      <c r="AC570" s="14"/>
      <c r="AD570" s="23" t="s">
        <v>54</v>
      </c>
      <c r="AE570" s="14"/>
      <c r="AF570" s="14" t="s">
        <v>139</v>
      </c>
      <c r="AG570" s="14" t="s">
        <v>133</v>
      </c>
      <c r="AH570" s="14" t="s">
        <v>140</v>
      </c>
      <c r="AI570" s="14" t="s">
        <v>141</v>
      </c>
      <c r="AJ570" s="14" t="s">
        <v>61</v>
      </c>
      <c r="AK570" s="14" t="s">
        <v>78</v>
      </c>
      <c r="AL570" s="14" t="s">
        <v>53</v>
      </c>
      <c r="AM570" s="50" t="s">
        <v>1448</v>
      </c>
      <c r="AN570" s="50" t="s">
        <v>54</v>
      </c>
      <c r="AO570" s="50"/>
      <c r="AP570" s="49"/>
      <c r="AQ570" s="49"/>
      <c r="AR570" s="49"/>
      <c r="AS570" s="49"/>
      <c r="AT570" s="49"/>
      <c r="AU570" s="49"/>
      <c r="AV570" s="49"/>
      <c r="AW570" s="49"/>
      <c r="AY570" s="50" t="str">
        <f t="shared" si="72"/>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570" s="50" t="str">
        <f t="shared" si="73"/>
        <v/>
      </c>
      <c r="BA570" s="49"/>
      <c r="BB570" s="50" t="s">
        <v>80</v>
      </c>
      <c r="BC570" s="49"/>
      <c r="BD570" s="49"/>
      <c r="BE570" s="50" t="s">
        <v>82</v>
      </c>
      <c r="BF570" s="50" t="s">
        <v>82</v>
      </c>
      <c r="BG570" s="49"/>
      <c r="BH570" s="50" t="str">
        <f t="shared" si="79"/>
        <v>1% CWD Alternate Assessment Participation: Students with Disabilities (IDEA) (CWD) taking the alternate assessment based on alternate achievement standards (ALTPARTALTACH) make up 1.0% of the total student participant population in the Reading/Language Arts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BI570" s="49"/>
      <c r="BJ570" s="49"/>
      <c r="BK570" s="49"/>
      <c r="BL570" s="49"/>
      <c r="BM570" s="49"/>
      <c r="BN570" s="49"/>
      <c r="BO570" s="49"/>
      <c r="BP570" s="49"/>
    </row>
    <row r="571" spans="1:68" ht="165">
      <c r="A571" s="13" t="s">
        <v>2086</v>
      </c>
      <c r="B571" s="14" t="s">
        <v>45</v>
      </c>
      <c r="C571" s="14" t="s">
        <v>46</v>
      </c>
      <c r="D571" s="14" t="s">
        <v>47</v>
      </c>
      <c r="E571" s="14" t="s">
        <v>2054</v>
      </c>
      <c r="F571" s="14" t="s">
        <v>2055</v>
      </c>
      <c r="G571" s="17" t="s">
        <v>136</v>
      </c>
      <c r="H571" s="18">
        <v>189</v>
      </c>
      <c r="I571" s="14">
        <v>590</v>
      </c>
      <c r="J571" s="14" t="s">
        <v>73</v>
      </c>
      <c r="K571" s="14" t="s">
        <v>137</v>
      </c>
      <c r="L571" s="14" t="s">
        <v>53</v>
      </c>
      <c r="M571" s="14"/>
      <c r="N571" s="14"/>
      <c r="O571" s="14"/>
      <c r="P571" s="14"/>
      <c r="Q571" s="14"/>
      <c r="R571" s="14"/>
      <c r="S571" s="14"/>
      <c r="T571" s="49"/>
      <c r="U571" s="49"/>
      <c r="V571" s="49"/>
      <c r="W571" s="49"/>
      <c r="X571" s="49"/>
      <c r="Y571" s="26" t="s">
        <v>64</v>
      </c>
      <c r="Z571" s="49"/>
      <c r="AA571" s="49"/>
      <c r="AB571" s="49"/>
      <c r="AC571" s="14"/>
      <c r="AD571" s="14"/>
      <c r="AE571" s="14"/>
      <c r="AF571" s="14" t="s">
        <v>139</v>
      </c>
      <c r="AG571" s="14" t="s">
        <v>133</v>
      </c>
      <c r="AH571" s="14" t="s">
        <v>140</v>
      </c>
      <c r="AI571" s="14" t="s">
        <v>141</v>
      </c>
      <c r="AJ571" s="14" t="s">
        <v>61</v>
      </c>
      <c r="AK571" s="14" t="s">
        <v>78</v>
      </c>
      <c r="AL571" s="14" t="s">
        <v>53</v>
      </c>
      <c r="AM571" s="50" t="s">
        <v>856</v>
      </c>
      <c r="AN571" s="50" t="s">
        <v>54</v>
      </c>
      <c r="AO571" s="50"/>
      <c r="AP571" s="49"/>
      <c r="AQ571" s="49"/>
      <c r="AR571" s="49"/>
      <c r="AS571" s="49"/>
      <c r="AT571" s="49"/>
      <c r="AU571" s="49"/>
      <c r="AV571" s="49"/>
      <c r="AW571" s="49"/>
      <c r="AY571" s="50" t="str">
        <f t="shared" si="72"/>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AZ571" s="50" t="str">
        <f t="shared" si="73"/>
        <v/>
      </c>
      <c r="BA571" s="49"/>
      <c r="BB571" s="50" t="s">
        <v>80</v>
      </c>
      <c r="BC571" s="50" t="s">
        <v>2148</v>
      </c>
      <c r="BD571" s="49"/>
      <c r="BE571" s="50" t="s">
        <v>82</v>
      </c>
      <c r="BF571" s="50" t="s">
        <v>82</v>
      </c>
      <c r="BG571" s="49"/>
      <c r="BH571" s="50" t="str">
        <f t="shared" si="79"/>
        <v>1% CWD Alternate Assessment Participation: Students with Disabilities (IDEA) (CWD) taking the alternate assessment based on alternate achievement standards (ALTPARTALTACH) make up 1.0% of the total student participant population in the Science assessment. The ESEA, as amended, requires that the total number of students assessed in such subject using the alternate assessments (ALTPARTALTACH) does not exceed 1 percent of the total number of all students in the State who are assessed in such subject. Please resubmit data and/or provide an explanatory data note.</v>
      </c>
      <c r="BI571" s="49"/>
      <c r="BJ571" s="49"/>
      <c r="BK571" s="49"/>
      <c r="BL571" s="49"/>
      <c r="BM571" s="49"/>
      <c r="BN571" s="49"/>
      <c r="BO571" s="49"/>
      <c r="BP571" s="49"/>
    </row>
  </sheetData>
  <autoFilter ref="A2:BP571" xr:uid="{00000000-0009-0000-0000-000006000000}">
    <filterColumn colId="53">
      <filters>
        <filter val="Include"/>
      </filters>
    </filterColumn>
  </autoFilter>
  <mergeCells count="2">
    <mergeCell ref="X1:Y1"/>
    <mergeCell ref="AC1:AW1"/>
  </mergeCells>
  <conditionalFormatting sqref="BC571 BB569:BB571 BH3:BH4 BH17 BH20:BH22 BH34:BH36 BH41 BH69 BH74 BH83 BH95:BH96 BH98:BH99 BH101 BH106 BH113 BH116 BH120 BH127:BH129 BH131:BH133 BH145:BH147 BH151:BH152 BH164 BH167:BH168 BH179 BH192:BH193 BH197 BH204:BH205 BH209 BH218:BH220 BH222 BH230:BH234 BH256:BH257 BH261:BH264 BH267 BH277:BH280 BH297 BH305:BH306 BH308 BH316:BH317 BH320 BH323 BH327 BH335 BH344 BH361 BH372 BH378:BH379 BH382:BH383 BH387:BH388 BH396 BH398 BH402:BH408 BH419:BH420 BH425:BH429 BH438 BH444:BH445 BH447:BH448 BH461:BH462 BH467:BH469 BA3:BA94 AS3:AX472">
    <cfRule type="cellIs" dxfId="76" priority="67" operator="greaterThan">
      <formula>0</formula>
    </cfRule>
  </conditionalFormatting>
  <conditionalFormatting sqref="A3:L571">
    <cfRule type="containsBlanks" dxfId="75" priority="66">
      <formula>LEN(TRIM(A3))=0</formula>
    </cfRule>
  </conditionalFormatting>
  <conditionalFormatting sqref="E8:F8 E10:E15 G15:G16 G22 G28 G99 G109 G115 G120 G133 G154 G193:G194 G199:G200 G249:G251 G259 G292:G294 G314:G315 G324:G325 G394 G409 G418:G419 G429 G436:G437 G497:G500 G566:G568 F9:F16">
    <cfRule type="containsBlanks" dxfId="74" priority="65">
      <formula>LEN(TRIM(E8))=0</formula>
    </cfRule>
  </conditionalFormatting>
  <conditionalFormatting sqref="G39 G42:G43 G48 G56:G59 G153 G551:G557 E9 G9">
    <cfRule type="containsBlanks" dxfId="73" priority="64">
      <formula>LEN(TRIM(E9))=0</formula>
    </cfRule>
  </conditionalFormatting>
  <conditionalFormatting sqref="B517:D518">
    <cfRule type="containsBlanks" dxfId="72" priority="63">
      <formula>LEN(TRIM(B517))=0</formula>
    </cfRule>
  </conditionalFormatting>
  <conditionalFormatting sqref="H510:I511">
    <cfRule type="containsBlanks" dxfId="71" priority="62">
      <formula>LEN(TRIM(H510))=0</formula>
    </cfRule>
  </conditionalFormatting>
  <conditionalFormatting sqref="A39:A40">
    <cfRule type="containsBlanks" dxfId="70" priority="61">
      <formula>LEN(TRIM(A39))=0</formula>
    </cfRule>
  </conditionalFormatting>
  <conditionalFormatting sqref="A78:A79">
    <cfRule type="containsBlanks" dxfId="69" priority="60">
      <formula>LEN(TRIM(A78))=0</formula>
    </cfRule>
  </conditionalFormatting>
  <conditionalFormatting sqref="A85">
    <cfRule type="containsBlanks" dxfId="68" priority="59">
      <formula>LEN(TRIM(A85))=0</formula>
    </cfRule>
  </conditionalFormatting>
  <conditionalFormatting sqref="A92:A94">
    <cfRule type="containsBlanks" dxfId="67" priority="58">
      <formula>LEN(TRIM(A92))=0</formula>
    </cfRule>
  </conditionalFormatting>
  <conditionalFormatting sqref="A110:A111">
    <cfRule type="containsBlanks" dxfId="66" priority="57">
      <formula>LEN(TRIM(A110))=0</formula>
    </cfRule>
  </conditionalFormatting>
  <conditionalFormatting sqref="A122:A123">
    <cfRule type="containsBlanks" dxfId="65" priority="56">
      <formula>LEN(TRIM(A122))=0</formula>
    </cfRule>
  </conditionalFormatting>
  <conditionalFormatting sqref="A118:A119">
    <cfRule type="containsBlanks" dxfId="64" priority="55">
      <formula>LEN(TRIM(A118))=0</formula>
    </cfRule>
  </conditionalFormatting>
  <conditionalFormatting sqref="A134:A136">
    <cfRule type="containsBlanks" dxfId="63" priority="54">
      <formula>LEN(TRIM(A134))=0</formula>
    </cfRule>
  </conditionalFormatting>
  <conditionalFormatting sqref="A140:A142">
    <cfRule type="containsBlanks" dxfId="62" priority="53">
      <formula>LEN(TRIM(A140))=0</formula>
    </cfRule>
  </conditionalFormatting>
  <conditionalFormatting sqref="A154:A156">
    <cfRule type="containsBlanks" dxfId="61" priority="52">
      <formula>LEN(TRIM(A154))=0</formula>
    </cfRule>
  </conditionalFormatting>
  <conditionalFormatting sqref="A160:A162">
    <cfRule type="containsBlanks" dxfId="60" priority="51">
      <formula>LEN(TRIM(A160))=0</formula>
    </cfRule>
  </conditionalFormatting>
  <conditionalFormatting sqref="A184:A186">
    <cfRule type="containsBlanks" dxfId="59" priority="50">
      <formula>LEN(TRIM(A184))=0</formula>
    </cfRule>
  </conditionalFormatting>
  <conditionalFormatting sqref="A189:A191">
    <cfRule type="containsBlanks" dxfId="58" priority="49">
      <formula>LEN(TRIM(A189))=0</formula>
    </cfRule>
  </conditionalFormatting>
  <conditionalFormatting sqref="A198:A199">
    <cfRule type="containsBlanks" dxfId="57" priority="48">
      <formula>LEN(TRIM(A198))=0</formula>
    </cfRule>
  </conditionalFormatting>
  <conditionalFormatting sqref="A206:A208">
    <cfRule type="containsBlanks" dxfId="56" priority="47">
      <formula>LEN(TRIM(A206))=0</formula>
    </cfRule>
  </conditionalFormatting>
  <conditionalFormatting sqref="A225:A227">
    <cfRule type="containsBlanks" dxfId="55" priority="46">
      <formula>LEN(TRIM(A225))=0</formula>
    </cfRule>
  </conditionalFormatting>
  <conditionalFormatting sqref="A246:A248">
    <cfRule type="containsBlanks" dxfId="54" priority="45">
      <formula>LEN(TRIM(A246))=0</formula>
    </cfRule>
  </conditionalFormatting>
  <conditionalFormatting sqref="A257:A259">
    <cfRule type="containsBlanks" dxfId="53" priority="44">
      <formula>LEN(TRIM(A257))=0</formula>
    </cfRule>
  </conditionalFormatting>
  <conditionalFormatting sqref="A272:A274">
    <cfRule type="containsBlanks" dxfId="52" priority="43">
      <formula>LEN(TRIM(A272))=0</formula>
    </cfRule>
  </conditionalFormatting>
  <conditionalFormatting sqref="A285:A287">
    <cfRule type="containsBlanks" dxfId="51" priority="42">
      <formula>LEN(TRIM(A285))=0</formula>
    </cfRule>
  </conditionalFormatting>
  <conditionalFormatting sqref="A297:A299">
    <cfRule type="containsBlanks" dxfId="50" priority="41">
      <formula>LEN(TRIM(A297))=0</formula>
    </cfRule>
  </conditionalFormatting>
  <conditionalFormatting sqref="A309:A311">
    <cfRule type="containsBlanks" dxfId="49" priority="40">
      <formula>LEN(TRIM(A309))=0</formula>
    </cfRule>
  </conditionalFormatting>
  <conditionalFormatting sqref="A336:A338">
    <cfRule type="containsBlanks" dxfId="48" priority="39">
      <formula>LEN(TRIM(A336))=0</formula>
    </cfRule>
  </conditionalFormatting>
  <conditionalFormatting sqref="A360:A362">
    <cfRule type="containsBlanks" dxfId="47" priority="38">
      <formula>LEN(TRIM(A360))=0</formula>
    </cfRule>
  </conditionalFormatting>
  <conditionalFormatting sqref="A367">
    <cfRule type="containsBlanks" dxfId="46" priority="37">
      <formula>LEN(TRIM(A367))=0</formula>
    </cfRule>
  </conditionalFormatting>
  <conditionalFormatting sqref="A369">
    <cfRule type="containsBlanks" dxfId="45" priority="36">
      <formula>LEN(TRIM(A369))=0</formula>
    </cfRule>
  </conditionalFormatting>
  <conditionalFormatting sqref="A383:A385">
    <cfRule type="containsBlanks" dxfId="44" priority="35">
      <formula>LEN(TRIM(A383))=0</formula>
    </cfRule>
  </conditionalFormatting>
  <conditionalFormatting sqref="A400:A402">
    <cfRule type="containsBlanks" dxfId="43" priority="34">
      <formula>LEN(TRIM(A400))=0</formula>
    </cfRule>
  </conditionalFormatting>
  <conditionalFormatting sqref="A412:A414">
    <cfRule type="containsBlanks" dxfId="42" priority="33">
      <formula>LEN(TRIM(A412))=0</formula>
    </cfRule>
  </conditionalFormatting>
  <conditionalFormatting sqref="A426:A428">
    <cfRule type="containsBlanks" dxfId="41" priority="32">
      <formula>LEN(TRIM(A426))=0</formula>
    </cfRule>
  </conditionalFormatting>
  <conditionalFormatting sqref="A450:A451">
    <cfRule type="containsBlanks" dxfId="40" priority="31">
      <formula>LEN(TRIM(A450))=0</formula>
    </cfRule>
  </conditionalFormatting>
  <conditionalFormatting sqref="A463:A465">
    <cfRule type="containsBlanks" dxfId="39" priority="30">
      <formula>LEN(TRIM(A463))=0</formula>
    </cfRule>
  </conditionalFormatting>
  <conditionalFormatting sqref="A472:A474">
    <cfRule type="containsBlanks" dxfId="38" priority="29">
      <formula>LEN(TRIM(A472))=0</formula>
    </cfRule>
  </conditionalFormatting>
  <conditionalFormatting sqref="A484:A485">
    <cfRule type="containsBlanks" dxfId="37" priority="28">
      <formula>LEN(TRIM(A484))=0</formula>
    </cfRule>
  </conditionalFormatting>
  <conditionalFormatting sqref="A486">
    <cfRule type="containsBlanks" dxfId="36" priority="27">
      <formula>LEN(TRIM(A486))=0</formula>
    </cfRule>
  </conditionalFormatting>
  <conditionalFormatting sqref="A510">
    <cfRule type="containsBlanks" dxfId="35" priority="26">
      <formula>LEN(TRIM(A510))=0</formula>
    </cfRule>
  </conditionalFormatting>
  <conditionalFormatting sqref="A534:A535">
    <cfRule type="containsBlanks" dxfId="34" priority="25">
      <formula>LEN(TRIM(A534))=0</formula>
    </cfRule>
  </conditionalFormatting>
  <conditionalFormatting sqref="A333">
    <cfRule type="containsBlanks" dxfId="33" priority="24">
      <formula>LEN(TRIM(A333))=0</formula>
    </cfRule>
  </conditionalFormatting>
  <conditionalFormatting sqref="A503">
    <cfRule type="containsBlanks" dxfId="32" priority="23">
      <formula>LEN(TRIM(A503))=0</formula>
    </cfRule>
  </conditionalFormatting>
  <conditionalFormatting sqref="A182:A183">
    <cfRule type="containsBlanks" dxfId="31" priority="22">
      <formula>LEN(TRIM(A182))=0</formula>
    </cfRule>
  </conditionalFormatting>
  <conditionalFormatting sqref="A153">
    <cfRule type="containsBlanks" dxfId="30" priority="21">
      <formula>LEN(TRIM(A153))=0</formula>
    </cfRule>
  </conditionalFormatting>
  <conditionalFormatting sqref="A223:A224">
    <cfRule type="containsBlanks" dxfId="29" priority="20">
      <formula>LEN(TRIM(A223))=0</formula>
    </cfRule>
  </conditionalFormatting>
  <conditionalFormatting sqref="A270:A271">
    <cfRule type="containsBlanks" dxfId="28" priority="19">
      <formula>LEN(TRIM(A270))=0</formula>
    </cfRule>
  </conditionalFormatting>
  <conditionalFormatting sqref="A328:A329">
    <cfRule type="containsBlanks" dxfId="27" priority="18">
      <formula>LEN(TRIM(A328))=0</formula>
    </cfRule>
  </conditionalFormatting>
  <conditionalFormatting sqref="A334:A335">
    <cfRule type="containsBlanks" dxfId="26" priority="17">
      <formula>LEN(TRIM(A334))=0</formula>
    </cfRule>
  </conditionalFormatting>
  <conditionalFormatting sqref="A358:A359">
    <cfRule type="containsBlanks" dxfId="25" priority="16">
      <formula>LEN(TRIM(A358))=0</formula>
    </cfRule>
  </conditionalFormatting>
  <conditionalFormatting sqref="A424:A425">
    <cfRule type="containsBlanks" dxfId="24" priority="15">
      <formula>LEN(TRIM(A424))=0</formula>
    </cfRule>
  </conditionalFormatting>
  <conditionalFormatting sqref="A448:A449">
    <cfRule type="containsBlanks" dxfId="23" priority="14">
      <formula>LEN(TRIM(A448))=0</formula>
    </cfRule>
  </conditionalFormatting>
  <conditionalFormatting sqref="A504:A505">
    <cfRule type="containsBlanks" dxfId="22" priority="13">
      <formula>LEN(TRIM(A504))=0</formula>
    </cfRule>
  </conditionalFormatting>
  <conditionalFormatting sqref="A519">
    <cfRule type="containsBlanks" dxfId="21" priority="12">
      <formula>LEN(TRIM(A519))=0</formula>
    </cfRule>
  </conditionalFormatting>
  <conditionalFormatting sqref="A530:A531">
    <cfRule type="containsBlanks" dxfId="20" priority="11">
      <formula>LEN(TRIM(A530))=0</formula>
    </cfRule>
  </conditionalFormatting>
  <conditionalFormatting sqref="A537:A538">
    <cfRule type="containsBlanks" dxfId="19" priority="10">
      <formula>LEN(TRIM(A537))=0</formula>
    </cfRule>
  </conditionalFormatting>
  <conditionalFormatting sqref="A394">
    <cfRule type="containsBlanks" dxfId="18" priority="9">
      <formula>LEN(TRIM(A394))=0</formula>
    </cfRule>
  </conditionalFormatting>
  <conditionalFormatting sqref="A284">
    <cfRule type="containsBlanks" dxfId="17" priority="8">
      <formula>LEN(TRIM(A284))=0</formula>
    </cfRule>
  </conditionalFormatting>
  <conditionalFormatting sqref="A308">
    <cfRule type="containsBlanks" dxfId="16" priority="7">
      <formula>LEN(TRIM(A308))=0</formula>
    </cfRule>
  </conditionalFormatting>
  <conditionalFormatting sqref="A456:A457">
    <cfRule type="containsBlanks" dxfId="15" priority="6">
      <formula>LEN(TRIM(A456))=0</formula>
    </cfRule>
  </conditionalFormatting>
  <conditionalFormatting sqref="A461:A462">
    <cfRule type="containsBlanks" dxfId="14" priority="5">
      <formula>LEN(TRIM(A461))=0</formula>
    </cfRule>
  </conditionalFormatting>
  <conditionalFormatting sqref="A532:A533">
    <cfRule type="containsBlanks" dxfId="13" priority="4">
      <formula>LEN(TRIM(A532))=0</formula>
    </cfRule>
  </conditionalFormatting>
  <conditionalFormatting sqref="A553:A554">
    <cfRule type="containsBlanks" dxfId="12" priority="3">
      <formula>LEN(TRIM(A553))=0</formula>
    </cfRule>
  </conditionalFormatting>
  <conditionalFormatting sqref="H560:L560 H561:I561">
    <cfRule type="containsBlanks" dxfId="11" priority="2">
      <formula>LEN(TRIM(H560))=0</formula>
    </cfRule>
  </conditionalFormatting>
  <conditionalFormatting sqref="H568:I568">
    <cfRule type="containsBlanks" dxfId="10" priority="1">
      <formula>LEN(TRIM(H568))=0</formula>
    </cfRule>
  </conditionalFormatting>
  <pageMargins left="0.7" right="0.7" top="0.75" bottom="0.75" header="0.3" footer="0.3"/>
  <pageSetup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63"/>
  <sheetViews>
    <sheetView zoomScale="85" zoomScaleNormal="85" workbookViewId="0">
      <pane xSplit="2" ySplit="1" topLeftCell="C2" activePane="bottomRight" state="frozen"/>
      <selection pane="topRight"/>
      <selection pane="bottomLeft"/>
      <selection pane="bottomRight"/>
    </sheetView>
  </sheetViews>
  <sheetFormatPr defaultRowHeight="15"/>
  <cols>
    <col min="1" max="1" width="3" bestFit="1" customWidth="1"/>
    <col min="2" max="2" width="9.5703125" customWidth="1"/>
    <col min="3" max="3" width="34.42578125" bestFit="1" customWidth="1"/>
    <col min="4" max="4" width="9.42578125" customWidth="1"/>
    <col min="5" max="5" width="13.7109375" bestFit="1" customWidth="1"/>
    <col min="6" max="6" width="32.42578125" customWidth="1"/>
  </cols>
  <sheetData>
    <row r="1" spans="1:6">
      <c r="A1" s="58" t="s">
        <v>2194</v>
      </c>
      <c r="B1" s="58" t="s">
        <v>2203</v>
      </c>
      <c r="C1" s="58" t="s">
        <v>2204</v>
      </c>
      <c r="D1" s="58" t="s">
        <v>2205</v>
      </c>
      <c r="E1" s="58" t="s">
        <v>2206</v>
      </c>
      <c r="F1" s="59" t="s">
        <v>2207</v>
      </c>
    </row>
    <row r="2" spans="1:6">
      <c r="A2" s="60">
        <v>1</v>
      </c>
      <c r="B2" s="61" t="s">
        <v>150</v>
      </c>
      <c r="C2" s="60" t="s">
        <v>149</v>
      </c>
      <c r="D2" s="60"/>
      <c r="E2" s="62"/>
    </row>
    <row r="3" spans="1:6">
      <c r="A3" s="60">
        <v>2</v>
      </c>
      <c r="B3" s="61" t="s">
        <v>49</v>
      </c>
      <c r="C3" s="60" t="s">
        <v>48</v>
      </c>
      <c r="D3" s="60"/>
      <c r="E3" s="62"/>
    </row>
    <row r="4" spans="1:6">
      <c r="A4" s="60">
        <v>3</v>
      </c>
      <c r="B4" s="61" t="s">
        <v>248</v>
      </c>
      <c r="C4" s="60" t="s">
        <v>247</v>
      </c>
      <c r="D4" s="60"/>
      <c r="E4" s="62"/>
    </row>
    <row r="5" spans="1:6">
      <c r="A5" s="60">
        <v>4</v>
      </c>
      <c r="B5" s="61" t="s">
        <v>197</v>
      </c>
      <c r="C5" s="60" t="s">
        <v>196</v>
      </c>
      <c r="D5" s="62" t="s">
        <v>2208</v>
      </c>
      <c r="E5" s="62" t="s">
        <v>2209</v>
      </c>
      <c r="F5" s="62" t="s">
        <v>2210</v>
      </c>
    </row>
    <row r="6" spans="1:6">
      <c r="A6" s="60">
        <v>5</v>
      </c>
      <c r="B6" s="61" t="s">
        <v>231</v>
      </c>
      <c r="C6" s="60" t="s">
        <v>230</v>
      </c>
      <c r="D6" s="60"/>
      <c r="E6" s="62"/>
    </row>
    <row r="7" spans="1:6" ht="60">
      <c r="A7" s="60">
        <v>6</v>
      </c>
      <c r="B7" s="61" t="s">
        <v>264</v>
      </c>
      <c r="C7" s="60" t="s">
        <v>263</v>
      </c>
      <c r="D7" s="62" t="s">
        <v>2208</v>
      </c>
      <c r="E7" s="62" t="s">
        <v>2211</v>
      </c>
      <c r="F7" s="63" t="s">
        <v>2212</v>
      </c>
    </row>
    <row r="8" spans="1:6">
      <c r="A8" s="60">
        <v>7</v>
      </c>
      <c r="B8" s="61" t="s">
        <v>293</v>
      </c>
      <c r="C8" s="60" t="s">
        <v>292</v>
      </c>
      <c r="D8" s="60"/>
      <c r="E8" s="62"/>
    </row>
    <row r="9" spans="1:6">
      <c r="A9" s="60">
        <v>8</v>
      </c>
      <c r="B9" s="61" t="s">
        <v>409</v>
      </c>
      <c r="C9" s="60" t="s">
        <v>408</v>
      </c>
      <c r="D9" s="60"/>
      <c r="E9" s="62"/>
    </row>
    <row r="10" spans="1:6">
      <c r="A10" s="60">
        <v>9</v>
      </c>
      <c r="B10" s="61" t="s">
        <v>433</v>
      </c>
      <c r="C10" s="60" t="s">
        <v>432</v>
      </c>
      <c r="D10" s="60"/>
      <c r="E10" s="62"/>
    </row>
    <row r="11" spans="1:6">
      <c r="A11" s="60">
        <v>10</v>
      </c>
      <c r="B11" s="61" t="s">
        <v>535</v>
      </c>
      <c r="C11" s="60" t="s">
        <v>534</v>
      </c>
      <c r="D11" s="60"/>
      <c r="E11" s="62"/>
    </row>
    <row r="12" spans="1:6">
      <c r="A12" s="60">
        <v>11</v>
      </c>
      <c r="B12" s="61" t="s">
        <v>476</v>
      </c>
      <c r="C12" s="60" t="s">
        <v>475</v>
      </c>
      <c r="D12" s="60"/>
      <c r="E12" s="62"/>
    </row>
    <row r="13" spans="1:6">
      <c r="A13" s="60">
        <v>12</v>
      </c>
      <c r="B13" s="61" t="s">
        <v>607</v>
      </c>
      <c r="C13" s="60" t="s">
        <v>606</v>
      </c>
      <c r="D13" s="60"/>
      <c r="E13" s="62"/>
    </row>
    <row r="14" spans="1:6">
      <c r="A14" s="60">
        <v>13</v>
      </c>
      <c r="B14" s="61" t="s">
        <v>584</v>
      </c>
      <c r="C14" s="60" t="s">
        <v>583</v>
      </c>
      <c r="D14" s="62" t="s">
        <v>2208</v>
      </c>
      <c r="E14" s="62" t="s">
        <v>2209</v>
      </c>
      <c r="F14" s="62" t="s">
        <v>2210</v>
      </c>
    </row>
    <row r="15" spans="1:6">
      <c r="A15" s="60">
        <v>14</v>
      </c>
      <c r="B15" s="61" t="s">
        <v>631</v>
      </c>
      <c r="C15" s="60" t="s">
        <v>630</v>
      </c>
      <c r="D15" s="60"/>
      <c r="E15" s="62"/>
    </row>
    <row r="16" spans="1:6">
      <c r="A16" s="60">
        <v>15</v>
      </c>
      <c r="B16" s="61" t="s">
        <v>654</v>
      </c>
      <c r="C16" s="60" t="s">
        <v>653</v>
      </c>
      <c r="D16" s="62" t="s">
        <v>2208</v>
      </c>
      <c r="E16" s="62" t="s">
        <v>2209</v>
      </c>
      <c r="F16" s="62" t="s">
        <v>2210</v>
      </c>
    </row>
    <row r="17" spans="1:6">
      <c r="A17" s="60">
        <v>16</v>
      </c>
      <c r="B17" s="61" t="s">
        <v>662</v>
      </c>
      <c r="C17" s="60" t="s">
        <v>661</v>
      </c>
      <c r="D17" s="60"/>
      <c r="E17" s="62"/>
    </row>
    <row r="18" spans="1:6">
      <c r="A18" s="60">
        <v>17</v>
      </c>
      <c r="B18" s="61" t="s">
        <v>829</v>
      </c>
      <c r="C18" s="60" t="s">
        <v>828</v>
      </c>
      <c r="D18" s="60"/>
      <c r="E18" s="62"/>
    </row>
    <row r="19" spans="1:6">
      <c r="A19" s="60">
        <v>18</v>
      </c>
      <c r="B19" s="61" t="s">
        <v>706</v>
      </c>
      <c r="C19" s="60" t="s">
        <v>705</v>
      </c>
      <c r="D19" s="60"/>
      <c r="E19" s="62"/>
    </row>
    <row r="20" spans="1:6">
      <c r="A20" s="60">
        <v>19</v>
      </c>
      <c r="B20" s="61" t="s">
        <v>726</v>
      </c>
      <c r="C20" s="60" t="s">
        <v>725</v>
      </c>
      <c r="D20" s="60"/>
      <c r="E20" s="62"/>
    </row>
    <row r="21" spans="1:6">
      <c r="A21" s="60">
        <v>20</v>
      </c>
      <c r="B21" s="61" t="s">
        <v>815</v>
      </c>
      <c r="C21" s="60" t="s">
        <v>814</v>
      </c>
      <c r="D21" s="60"/>
      <c r="E21" s="62"/>
    </row>
    <row r="22" spans="1:6">
      <c r="A22" s="60">
        <v>21</v>
      </c>
      <c r="B22" s="61" t="s">
        <v>836</v>
      </c>
      <c r="C22" s="60" t="s">
        <v>835</v>
      </c>
      <c r="D22" s="60"/>
      <c r="E22" s="62"/>
    </row>
    <row r="23" spans="1:6">
      <c r="A23" s="60">
        <v>22</v>
      </c>
      <c r="B23" s="61" t="s">
        <v>863</v>
      </c>
      <c r="C23" s="60" t="s">
        <v>862</v>
      </c>
      <c r="D23" s="60"/>
      <c r="E23" s="62"/>
    </row>
    <row r="24" spans="1:6">
      <c r="A24" s="60">
        <v>23</v>
      </c>
      <c r="B24" s="61" t="s">
        <v>890</v>
      </c>
      <c r="C24" s="60" t="s">
        <v>889</v>
      </c>
      <c r="D24" s="60"/>
      <c r="E24" s="62"/>
    </row>
    <row r="25" spans="1:6">
      <c r="A25" s="60">
        <v>24</v>
      </c>
      <c r="B25" s="61" t="s">
        <v>1001</v>
      </c>
      <c r="C25" s="60" t="s">
        <v>1000</v>
      </c>
      <c r="D25" s="60"/>
      <c r="E25" s="62"/>
    </row>
    <row r="26" spans="1:6">
      <c r="A26" s="60">
        <v>25</v>
      </c>
      <c r="B26" s="61" t="s">
        <v>983</v>
      </c>
      <c r="C26" s="60" t="s">
        <v>982</v>
      </c>
      <c r="D26" s="60"/>
      <c r="E26" s="62"/>
    </row>
    <row r="27" spans="1:6">
      <c r="A27" s="60">
        <v>26</v>
      </c>
      <c r="B27" s="61" t="s">
        <v>965</v>
      </c>
      <c r="C27" s="60" t="s">
        <v>964</v>
      </c>
      <c r="D27" s="60"/>
      <c r="E27" s="62"/>
    </row>
    <row r="28" spans="1:6">
      <c r="A28" s="60">
        <v>27</v>
      </c>
      <c r="B28" s="61" t="s">
        <v>1687</v>
      </c>
      <c r="C28" s="60" t="s">
        <v>1686</v>
      </c>
      <c r="D28" s="62" t="s">
        <v>2208</v>
      </c>
      <c r="E28" s="62" t="s">
        <v>2209</v>
      </c>
      <c r="F28" s="62" t="s">
        <v>2210</v>
      </c>
    </row>
    <row r="29" spans="1:6">
      <c r="A29" s="60">
        <v>28</v>
      </c>
      <c r="B29" s="61" t="s">
        <v>1032</v>
      </c>
      <c r="C29" s="60" t="s">
        <v>1031</v>
      </c>
      <c r="D29" s="60"/>
      <c r="E29" s="62"/>
    </row>
    <row r="30" spans="1:6">
      <c r="A30" s="60">
        <v>29</v>
      </c>
      <c r="B30" s="61" t="s">
        <v>1065</v>
      </c>
      <c r="C30" s="60" t="s">
        <v>1064</v>
      </c>
      <c r="D30" s="60"/>
      <c r="E30" s="62"/>
    </row>
    <row r="31" spans="1:6">
      <c r="A31" s="60">
        <v>30</v>
      </c>
      <c r="B31" s="61" t="s">
        <v>1162</v>
      </c>
      <c r="C31" s="60" t="s">
        <v>1161</v>
      </c>
      <c r="D31" s="60"/>
      <c r="E31" s="62"/>
    </row>
    <row r="32" spans="1:6">
      <c r="A32" s="60">
        <v>31</v>
      </c>
      <c r="B32" s="61" t="s">
        <v>1464</v>
      </c>
      <c r="C32" s="64" t="s">
        <v>1463</v>
      </c>
      <c r="D32" s="64" t="s">
        <v>2208</v>
      </c>
      <c r="E32" s="62" t="s">
        <v>2209</v>
      </c>
      <c r="F32" s="62" t="s">
        <v>2210</v>
      </c>
    </row>
    <row r="33" spans="1:6">
      <c r="A33" s="60">
        <v>32</v>
      </c>
      <c r="B33" s="61" t="s">
        <v>1120</v>
      </c>
      <c r="C33" s="60" t="s">
        <v>1119</v>
      </c>
      <c r="D33" s="60"/>
      <c r="E33" s="62"/>
    </row>
    <row r="34" spans="1:6">
      <c r="A34" s="60">
        <v>33</v>
      </c>
      <c r="B34" s="61" t="s">
        <v>1204</v>
      </c>
      <c r="C34" s="60" t="s">
        <v>1203</v>
      </c>
      <c r="D34" s="60"/>
      <c r="E34" s="62"/>
    </row>
    <row r="35" spans="1:6">
      <c r="A35" s="60">
        <v>34</v>
      </c>
      <c r="B35" s="61" t="s">
        <v>1427</v>
      </c>
      <c r="C35" s="60" t="s">
        <v>1426</v>
      </c>
      <c r="D35" s="60"/>
      <c r="E35" s="62"/>
    </row>
    <row r="36" spans="1:6">
      <c r="A36" s="60">
        <v>35</v>
      </c>
      <c r="B36" s="61" t="s">
        <v>1452</v>
      </c>
      <c r="C36" s="60" t="s">
        <v>1451</v>
      </c>
      <c r="D36" s="60"/>
      <c r="E36" s="62"/>
    </row>
    <row r="37" spans="1:6">
      <c r="A37" s="60">
        <v>36</v>
      </c>
      <c r="B37" s="61" t="s">
        <v>1222</v>
      </c>
      <c r="C37" s="60" t="s">
        <v>1221</v>
      </c>
      <c r="D37" s="60"/>
      <c r="E37" s="62"/>
    </row>
    <row r="38" spans="1:6">
      <c r="A38" s="60">
        <v>37</v>
      </c>
      <c r="B38" s="61" t="s">
        <v>1260</v>
      </c>
      <c r="C38" s="60" t="s">
        <v>1259</v>
      </c>
      <c r="D38" s="60"/>
      <c r="E38" s="62"/>
    </row>
    <row r="39" spans="1:6">
      <c r="A39" s="60">
        <v>38</v>
      </c>
      <c r="B39" s="61" t="s">
        <v>1303</v>
      </c>
      <c r="C39" s="60" t="s">
        <v>1302</v>
      </c>
      <c r="D39" s="60"/>
      <c r="E39" s="62"/>
    </row>
    <row r="40" spans="1:6">
      <c r="A40" s="60">
        <v>39</v>
      </c>
      <c r="B40" s="61" t="s">
        <v>1345</v>
      </c>
      <c r="C40" s="60" t="s">
        <v>1344</v>
      </c>
      <c r="D40" s="60"/>
      <c r="E40" s="62"/>
    </row>
    <row r="41" spans="1:6">
      <c r="A41" s="60">
        <v>40</v>
      </c>
      <c r="B41" s="61" t="s">
        <v>1241</v>
      </c>
      <c r="C41" s="60" t="s">
        <v>1240</v>
      </c>
      <c r="D41" s="60"/>
      <c r="E41" s="62"/>
    </row>
    <row r="42" spans="1:6">
      <c r="A42" s="60">
        <v>41</v>
      </c>
      <c r="B42" s="61" t="s">
        <v>1363</v>
      </c>
      <c r="C42" s="60" t="s">
        <v>1362</v>
      </c>
      <c r="D42" s="60"/>
      <c r="E42" s="62"/>
    </row>
    <row r="43" spans="1:6">
      <c r="A43" s="60">
        <v>42</v>
      </c>
      <c r="B43" s="61" t="s">
        <v>1478</v>
      </c>
      <c r="C43" s="60" t="s">
        <v>1477</v>
      </c>
      <c r="D43" s="60"/>
      <c r="E43" s="62"/>
    </row>
    <row r="44" spans="1:6">
      <c r="A44" s="60">
        <v>43</v>
      </c>
      <c r="B44" s="61" t="s">
        <v>1511</v>
      </c>
      <c r="C44" s="60" t="s">
        <v>1510</v>
      </c>
      <c r="D44" s="60"/>
      <c r="E44" s="62"/>
    </row>
    <row r="45" spans="1:6">
      <c r="A45" s="60">
        <v>44</v>
      </c>
      <c r="B45" s="61" t="s">
        <v>1573</v>
      </c>
      <c r="C45" s="60" t="s">
        <v>1572</v>
      </c>
      <c r="D45" s="60"/>
      <c r="E45" s="62"/>
    </row>
    <row r="46" spans="1:6">
      <c r="A46" s="60">
        <v>45</v>
      </c>
      <c r="B46" s="61" t="s">
        <v>1619</v>
      </c>
      <c r="C46" s="60" t="s">
        <v>1618</v>
      </c>
      <c r="D46" s="60"/>
      <c r="E46" s="62"/>
    </row>
    <row r="47" spans="1:6">
      <c r="A47" s="60">
        <v>46</v>
      </c>
      <c r="B47" s="61" t="s">
        <v>1663</v>
      </c>
      <c r="C47" s="60" t="s">
        <v>1662</v>
      </c>
      <c r="D47" s="62" t="s">
        <v>2208</v>
      </c>
      <c r="E47" s="62" t="s">
        <v>2211</v>
      </c>
      <c r="F47" s="62"/>
    </row>
    <row r="48" spans="1:6">
      <c r="A48" s="60">
        <v>47</v>
      </c>
      <c r="B48" s="61" t="s">
        <v>1676</v>
      </c>
      <c r="C48" s="64" t="s">
        <v>1675</v>
      </c>
      <c r="D48" s="64" t="s">
        <v>2208</v>
      </c>
      <c r="E48" s="62" t="s">
        <v>2209</v>
      </c>
      <c r="F48" s="62" t="s">
        <v>2210</v>
      </c>
    </row>
    <row r="49" spans="1:6">
      <c r="A49" s="60">
        <v>48</v>
      </c>
      <c r="B49" s="61" t="s">
        <v>1694</v>
      </c>
      <c r="C49" s="60" t="s">
        <v>1693</v>
      </c>
      <c r="D49" s="60"/>
      <c r="E49" s="62"/>
    </row>
    <row r="50" spans="1:6">
      <c r="A50" s="60">
        <v>49</v>
      </c>
      <c r="B50" s="61" t="s">
        <v>1740</v>
      </c>
      <c r="C50" s="60" t="s">
        <v>1739</v>
      </c>
      <c r="D50" s="60"/>
      <c r="E50" s="62"/>
    </row>
    <row r="51" spans="1:6">
      <c r="A51" s="60">
        <v>50</v>
      </c>
      <c r="B51" s="61" t="s">
        <v>1767</v>
      </c>
      <c r="C51" s="60" t="s">
        <v>1766</v>
      </c>
      <c r="D51" s="60"/>
      <c r="E51" s="62"/>
    </row>
    <row r="52" spans="1:6">
      <c r="A52" s="60">
        <v>51</v>
      </c>
      <c r="B52" s="61" t="s">
        <v>1794</v>
      </c>
      <c r="C52" s="60" t="s">
        <v>1793</v>
      </c>
      <c r="D52" s="60"/>
      <c r="E52" s="62"/>
    </row>
    <row r="53" spans="1:6">
      <c r="A53" s="60">
        <v>52</v>
      </c>
      <c r="B53" s="61" t="s">
        <v>1827</v>
      </c>
      <c r="C53" s="60" t="s">
        <v>1826</v>
      </c>
      <c r="D53" s="60"/>
      <c r="E53" s="62"/>
    </row>
    <row r="54" spans="1:6">
      <c r="A54" s="60">
        <v>53</v>
      </c>
      <c r="B54" s="61" t="s">
        <v>1873</v>
      </c>
      <c r="C54" s="60" t="s">
        <v>1872</v>
      </c>
      <c r="D54" s="60"/>
      <c r="E54" s="62"/>
    </row>
    <row r="55" spans="1:6">
      <c r="A55" s="60">
        <v>54</v>
      </c>
      <c r="B55" s="61" t="s">
        <v>1926</v>
      </c>
      <c r="C55" s="60" t="s">
        <v>1925</v>
      </c>
      <c r="D55" s="60"/>
      <c r="E55" s="62"/>
    </row>
    <row r="56" spans="1:6">
      <c r="A56" s="60">
        <v>55</v>
      </c>
      <c r="B56" s="61" t="s">
        <v>1869</v>
      </c>
      <c r="C56" s="60" t="s">
        <v>1868</v>
      </c>
      <c r="D56" s="62" t="s">
        <v>2208</v>
      </c>
      <c r="E56" s="62" t="s">
        <v>2209</v>
      </c>
      <c r="F56" s="62"/>
    </row>
    <row r="57" spans="1:6">
      <c r="A57" s="60">
        <v>56</v>
      </c>
      <c r="B57" s="61" t="s">
        <v>1921</v>
      </c>
      <c r="C57" s="60" t="s">
        <v>1920</v>
      </c>
      <c r="D57" s="60"/>
      <c r="E57" s="62"/>
    </row>
    <row r="58" spans="1:6">
      <c r="A58" s="60">
        <v>57</v>
      </c>
      <c r="B58" s="61" t="s">
        <v>1950</v>
      </c>
      <c r="C58" s="60" t="s">
        <v>1949</v>
      </c>
      <c r="D58" s="60"/>
      <c r="E58" s="62"/>
    </row>
    <row r="59" spans="1:6">
      <c r="A59" s="60">
        <v>58</v>
      </c>
      <c r="B59" s="61" t="s">
        <v>2031</v>
      </c>
      <c r="C59" s="60" t="s">
        <v>2030</v>
      </c>
      <c r="D59" s="60"/>
      <c r="E59" s="62"/>
    </row>
    <row r="60" spans="1:6">
      <c r="A60" s="60">
        <v>59</v>
      </c>
      <c r="B60" s="61" t="s">
        <v>1976</v>
      </c>
      <c r="C60" s="60" t="s">
        <v>1975</v>
      </c>
      <c r="D60" s="60"/>
      <c r="E60" s="62"/>
    </row>
    <row r="61" spans="1:6">
      <c r="A61" s="60">
        <v>60</v>
      </c>
      <c r="B61" s="61" t="s">
        <v>2055</v>
      </c>
      <c r="C61" s="60" t="s">
        <v>2054</v>
      </c>
      <c r="D61" s="60"/>
      <c r="E61" s="62"/>
    </row>
    <row r="62" spans="1:6">
      <c r="C62" s="65" t="s">
        <v>2213</v>
      </c>
      <c r="D62" s="65" t="s">
        <v>2208</v>
      </c>
      <c r="E62" s="62" t="s">
        <v>2209</v>
      </c>
    </row>
    <row r="63" spans="1:6">
      <c r="C63" s="62" t="s">
        <v>2214</v>
      </c>
      <c r="D63" s="62" t="s">
        <v>2208</v>
      </c>
      <c r="E63" s="62" t="s">
        <v>2209</v>
      </c>
    </row>
  </sheetData>
  <autoFilter ref="A1:I63" xr:uid="{00000000-0009-0000-0000-000008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3"/>
  <sheetViews>
    <sheetView workbookViewId="0">
      <selection activeCell="D1" sqref="D1"/>
    </sheetView>
  </sheetViews>
  <sheetFormatPr defaultColWidth="8.85546875" defaultRowHeight="15"/>
  <cols>
    <col min="1" max="1" width="4.28515625" style="36" bestFit="1" customWidth="1"/>
    <col min="2" max="2" width="25.5703125" style="36" bestFit="1" customWidth="1"/>
    <col min="3" max="3" width="42.5703125" style="36" customWidth="1"/>
    <col min="4" max="4" width="33.28515625" style="36" customWidth="1"/>
    <col min="5" max="5" width="46.28515625" style="36" customWidth="1"/>
    <col min="6" max="16384" width="8.85546875" style="36"/>
  </cols>
  <sheetData>
    <row r="1" spans="1:5" ht="30">
      <c r="A1" s="33" t="s">
        <v>2194</v>
      </c>
      <c r="B1" s="34" t="s">
        <v>2195</v>
      </c>
      <c r="C1" s="33" t="s">
        <v>2215</v>
      </c>
      <c r="D1" s="35" t="s">
        <v>2216</v>
      </c>
      <c r="E1" s="33" t="s">
        <v>2196</v>
      </c>
    </row>
    <row r="2" spans="1:5">
      <c r="A2" s="37">
        <v>1</v>
      </c>
      <c r="B2" s="38" t="s">
        <v>2217</v>
      </c>
      <c r="C2" s="39" t="s">
        <v>2218</v>
      </c>
      <c r="D2" s="40" t="s">
        <v>63</v>
      </c>
      <c r="E2" s="40"/>
    </row>
    <row r="3" spans="1:5">
      <c r="A3" s="38">
        <v>2</v>
      </c>
      <c r="B3" s="38" t="s">
        <v>2219</v>
      </c>
      <c r="C3" s="39" t="s">
        <v>2148</v>
      </c>
      <c r="D3" s="40" t="s">
        <v>63</v>
      </c>
      <c r="E3" s="40"/>
    </row>
    <row r="4" spans="1:5" ht="45">
      <c r="A4" s="37">
        <v>3</v>
      </c>
      <c r="B4" s="38" t="s">
        <v>2220</v>
      </c>
      <c r="C4" s="39" t="s">
        <v>2221</v>
      </c>
      <c r="D4" s="40" t="s">
        <v>63</v>
      </c>
      <c r="E4" s="40"/>
    </row>
    <row r="5" spans="1:5" ht="45">
      <c r="A5" s="38">
        <v>4</v>
      </c>
      <c r="B5" s="38" t="s">
        <v>2220</v>
      </c>
      <c r="C5" s="39" t="s">
        <v>2222</v>
      </c>
      <c r="D5" s="40" t="s">
        <v>2223</v>
      </c>
      <c r="E5" s="40"/>
    </row>
    <row r="6" spans="1:5" ht="45">
      <c r="A6" s="37">
        <v>5</v>
      </c>
      <c r="B6" s="38" t="s">
        <v>2220</v>
      </c>
      <c r="C6" s="39" t="s">
        <v>2224</v>
      </c>
      <c r="D6" s="40" t="s">
        <v>2223</v>
      </c>
      <c r="E6" s="40"/>
    </row>
    <row r="7" spans="1:5" ht="75">
      <c r="A7" s="38">
        <v>6</v>
      </c>
      <c r="B7" s="38" t="s">
        <v>2219</v>
      </c>
      <c r="C7" s="39" t="s">
        <v>2197</v>
      </c>
      <c r="D7" s="40" t="s">
        <v>80</v>
      </c>
      <c r="E7" s="40"/>
    </row>
    <row r="8" spans="1:5">
      <c r="A8" s="37">
        <v>7</v>
      </c>
      <c r="B8" s="38" t="s">
        <v>2219</v>
      </c>
      <c r="C8" s="39" t="s">
        <v>2198</v>
      </c>
      <c r="D8" s="40" t="s">
        <v>80</v>
      </c>
      <c r="E8" s="40"/>
    </row>
    <row r="9" spans="1:5" ht="30">
      <c r="A9" s="38">
        <v>8</v>
      </c>
      <c r="B9" s="38" t="s">
        <v>2219</v>
      </c>
      <c r="C9" s="39" t="s">
        <v>2199</v>
      </c>
      <c r="D9" s="40" t="s">
        <v>80</v>
      </c>
      <c r="E9" s="40"/>
    </row>
    <row r="10" spans="1:5" ht="75">
      <c r="A10" s="37">
        <v>9</v>
      </c>
      <c r="B10" s="38" t="s">
        <v>2219</v>
      </c>
      <c r="C10" s="39" t="s">
        <v>2225</v>
      </c>
      <c r="D10" s="40" t="s">
        <v>80</v>
      </c>
      <c r="E10" s="40"/>
    </row>
    <row r="11" spans="1:5" ht="30">
      <c r="A11" s="38">
        <v>10</v>
      </c>
      <c r="B11" s="38" t="s">
        <v>2220</v>
      </c>
      <c r="C11" s="39" t="s">
        <v>2200</v>
      </c>
      <c r="D11" s="40" t="s">
        <v>80</v>
      </c>
      <c r="E11" s="40"/>
    </row>
    <row r="12" spans="1:5" ht="30">
      <c r="A12" s="37">
        <v>11</v>
      </c>
      <c r="B12" s="38" t="s">
        <v>2220</v>
      </c>
      <c r="C12" s="39" t="s">
        <v>2202</v>
      </c>
      <c r="D12" s="40" t="s">
        <v>2201</v>
      </c>
      <c r="E12" s="40"/>
    </row>
    <row r="13" spans="1:5" ht="30">
      <c r="A13" s="38">
        <v>12</v>
      </c>
      <c r="B13" s="41" t="s">
        <v>2220</v>
      </c>
      <c r="C13" s="42" t="s">
        <v>2226</v>
      </c>
      <c r="D13" s="43" t="s">
        <v>2227</v>
      </c>
      <c r="E13" s="43"/>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outingTargetFolder xmlns="http://schemas.microsoft.com/sharepoint/v3" xsi:nil="true"/>
    <Document_x0020_Purpose xmlns="75b8f200-01bb-4893-a3c4-f3a17e332d98" xsi:nil="true"/>
    <_dlc_DocId xmlns="b7635ab0-52e7-4e33-aa76-893cd120ef45">DNVT47QTA7NQ-161-312964</_dlc_DocId>
    <_dlc_DocIdUrl xmlns="b7635ab0-52e7-4e33-aa76-893cd120ef45">
      <Url>https://sharepoint.aemcorp.com/ed/etss/_layouts/15/DocIdRedir.aspx?ID=DNVT47QTA7NQ-161-312964</Url>
      <Description>DNVT47QTA7NQ-161-312964</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36B683403698AA4D9D0BCF79F4D02A46" ma:contentTypeVersion="6" ma:contentTypeDescription="Create a new document." ma:contentTypeScope="" ma:versionID="199ce19037b3febe0ddd8d53795555b5">
  <xsd:schema xmlns:xsd="http://www.w3.org/2001/XMLSchema" xmlns:xs="http://www.w3.org/2001/XMLSchema" xmlns:p="http://schemas.microsoft.com/office/2006/metadata/properties" xmlns:ns1="http://schemas.microsoft.com/sharepoint/v3" xmlns:ns2="b7635ab0-52e7-4e33-aa76-893cd120ef45" xmlns:ns3="75b8f200-01bb-4893-a3c4-f3a17e332d98" targetNamespace="http://schemas.microsoft.com/office/2006/metadata/properties" ma:root="true" ma:fieldsID="2cbcd85c175d0214924c5aa48040741a" ns1:_="" ns2:_="" ns3:_="">
    <xsd:import namespace="http://schemas.microsoft.com/sharepoint/v3"/>
    <xsd:import namespace="b7635ab0-52e7-4e33-aa76-893cd120ef45"/>
    <xsd:import namespace="75b8f200-01bb-4893-a3c4-f3a17e332d98"/>
    <xsd:element name="properties">
      <xsd:complexType>
        <xsd:sequence>
          <xsd:element name="documentManagement">
            <xsd:complexType>
              <xsd:all>
                <xsd:element ref="ns2:_dlc_DocId" minOccurs="0"/>
                <xsd:element ref="ns2:_dlc_DocIdUrl" minOccurs="0"/>
                <xsd:element ref="ns2:_dlc_DocIdPersistId" minOccurs="0"/>
                <xsd:element ref="ns1:RoutingTargetFolder" minOccurs="0"/>
                <xsd:element ref="ns3:Document_x0020_Purpos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TargetFolder" ma:index="13" nillable="true" ma:displayName="Target Folder" ma:hidden="true" ma:internalName="RoutingTargetFold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7635ab0-52e7-4e33-aa76-893cd120ef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5b8f200-01bb-4893-a3c4-f3a17e332d98" elementFormDefault="qualified">
    <xsd:import namespace="http://schemas.microsoft.com/office/2006/documentManagement/types"/>
    <xsd:import namespace="http://schemas.microsoft.com/office/infopath/2007/PartnerControls"/>
    <xsd:element name="Document_x0020_Purpose" ma:index="14" nillable="true" ma:displayName="Document Notes" ma:internalName="Document_x0020_Purpo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6A3ED4-C503-446C-B07C-F572B19871A7}">
  <ds:schemaRefs>
    <ds:schemaRef ds:uri="http://schemas.microsoft.com/sharepoint/events"/>
  </ds:schemaRefs>
</ds:datastoreItem>
</file>

<file path=customXml/itemProps2.xml><?xml version="1.0" encoding="utf-8"?>
<ds:datastoreItem xmlns:ds="http://schemas.openxmlformats.org/officeDocument/2006/customXml" ds:itemID="{D2F30349-C37A-454F-A87E-E6125D02079F}">
  <ds:schemaRefs>
    <ds:schemaRef ds:uri="http://schemas.microsoft.com/sharepoint/v3/contenttype/forms"/>
  </ds:schemaRefs>
</ds:datastoreItem>
</file>

<file path=customXml/itemProps3.xml><?xml version="1.0" encoding="utf-8"?>
<ds:datastoreItem xmlns:ds="http://schemas.openxmlformats.org/officeDocument/2006/customXml" ds:itemID="{D17403D8-A45D-4952-A6E9-130FFB73AD2A}">
  <ds:schemaRefs>
    <ds:schemaRef ds:uri="http://schemas.microsoft.com/sharepoint/v3"/>
    <ds:schemaRef ds:uri="http://purl.org/dc/dcmitype/"/>
    <ds:schemaRef ds:uri="75b8f200-01bb-4893-a3c4-f3a17e332d98"/>
    <ds:schemaRef ds:uri="http://schemas.microsoft.com/office/infopath/2007/PartnerControls"/>
    <ds:schemaRef ds:uri="http://schemas.microsoft.com/office/2006/documentManagement/types"/>
    <ds:schemaRef ds:uri="http://purl.org/dc/terms/"/>
    <ds:schemaRef ds:uri="http://www.w3.org/XML/1998/namespace"/>
    <ds:schemaRef ds:uri="http://schemas.microsoft.com/office/2006/metadata/properties"/>
    <ds:schemaRef ds:uri="http://schemas.openxmlformats.org/package/2006/metadata/core-properties"/>
    <ds:schemaRef ds:uri="b7635ab0-52e7-4e33-aa76-893cd120ef45"/>
    <ds:schemaRef ds:uri="http://purl.org/dc/elements/1.1/"/>
  </ds:schemaRefs>
</ds:datastoreItem>
</file>

<file path=customXml/itemProps4.xml><?xml version="1.0" encoding="utf-8"?>
<ds:datastoreItem xmlns:ds="http://schemas.openxmlformats.org/officeDocument/2006/customXml" ds:itemID="{03C8151A-F9E5-44F5-9D78-DDA0444A1A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7635ab0-52e7-4e33-aa76-893cd120ef45"/>
    <ds:schemaRef ds:uri="75b8f200-01bb-4893-a3c4-f3a17e332d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Data Notes - Final</vt:lpstr>
      <vt:lpstr>Pivot of DQ Issues</vt:lpstr>
      <vt:lpstr>Merge Comments with Data Notes</vt:lpstr>
      <vt:lpstr>Assessment Responses</vt:lpstr>
      <vt:lpstr>Pivot of Comments</vt:lpstr>
      <vt:lpstr>Data Notes - Working</vt:lpstr>
      <vt:lpstr>List of Terr_States</vt:lpstr>
      <vt:lpstr>Data Note Criteria - Legacy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SY2017-18 Assessment Public Data Notes (MSExcel)</dc:title>
  <dc:subject/>
  <dc:creator>Melissa Wilks</dc:creator>
  <cp:keywords/>
  <dc:description/>
  <cp:lastModifiedBy>Dinardo, Mark</cp:lastModifiedBy>
  <dcterms:created xsi:type="dcterms:W3CDTF">2018-03-08T14:19:41Z</dcterms:created>
  <dcterms:modified xsi:type="dcterms:W3CDTF">2020-01-06T16:12:05Z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22c1b111-4213-498e-965e-25e9f29aa59a</vt:lpwstr>
  </property>
  <property fmtid="{D5CDD505-2E9C-101B-9397-08002B2CF9AE}" pid="3" name="ContentTypeId">
    <vt:lpwstr>0x01010036B683403698AA4D9D0BCF79F4D02A46</vt:lpwstr>
  </property>
</Properties>
</file>