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zhan/Desktop/"/>
    </mc:Choice>
  </mc:AlternateContent>
  <xr:revisionPtr revIDLastSave="0" documentId="8_{CDE472A7-B6E9-0C41-A2F7-DCCD31617BF0}" xr6:coauthVersionLast="47" xr6:coauthVersionMax="47" xr10:uidLastSave="{00000000-0000-0000-0000-000000000000}"/>
  <bookViews>
    <workbookView xWindow="29400" yWindow="600" windowWidth="38400" windowHeight="21000" xr2:uid="{0ADF64A2-17F3-B342-A72C-A9094C9D770F}"/>
  </bookViews>
  <sheets>
    <sheet name="Childrens Ward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2" i="1" l="1"/>
  <c r="I22" i="1"/>
  <c r="F22" i="1"/>
  <c r="G22" i="1" s="1"/>
  <c r="J22" i="1" s="1"/>
  <c r="L22" i="1" s="1"/>
  <c r="Q21" i="1"/>
  <c r="I21" i="1"/>
  <c r="F21" i="1"/>
  <c r="G21" i="1" s="1"/>
  <c r="J21" i="1" s="1"/>
  <c r="Q20" i="1"/>
  <c r="I20" i="1"/>
  <c r="F20" i="1"/>
  <c r="G20" i="1" s="1"/>
  <c r="J20" i="1" s="1"/>
  <c r="Q19" i="1"/>
  <c r="F19" i="1"/>
  <c r="G19" i="1" s="1"/>
  <c r="J19" i="1" s="1"/>
  <c r="Q18" i="1"/>
  <c r="I18" i="1"/>
  <c r="J18" i="1" s="1"/>
  <c r="L18" i="1" s="1"/>
  <c r="G18" i="1"/>
  <c r="F18" i="1"/>
  <c r="Q17" i="1"/>
  <c r="I17" i="1"/>
  <c r="G17" i="1"/>
  <c r="J17" i="1" s="1"/>
  <c r="F17" i="1"/>
  <c r="Q16" i="1"/>
  <c r="I16" i="1"/>
  <c r="F16" i="1"/>
  <c r="G16" i="1" s="1"/>
  <c r="J16" i="1" s="1"/>
  <c r="L16" i="1" s="1"/>
  <c r="Q15" i="1"/>
  <c r="I15" i="1"/>
  <c r="F15" i="1"/>
  <c r="G15" i="1" s="1"/>
  <c r="J15" i="1" s="1"/>
  <c r="L15" i="1" s="1"/>
  <c r="Q14" i="1"/>
  <c r="I14" i="1"/>
  <c r="G14" i="1"/>
  <c r="J14" i="1" s="1"/>
  <c r="L14" i="1" s="1"/>
  <c r="F14" i="1"/>
  <c r="Q12" i="1"/>
  <c r="I12" i="1"/>
  <c r="F12" i="1"/>
  <c r="G12" i="1" s="1"/>
  <c r="J12" i="1" s="1"/>
  <c r="Q11" i="1"/>
  <c r="I11" i="1"/>
  <c r="F11" i="1"/>
  <c r="G11" i="1" s="1"/>
  <c r="J11" i="1" s="1"/>
  <c r="Q10" i="1"/>
  <c r="G10" i="1"/>
  <c r="J10" i="1" s="1"/>
  <c r="F10" i="1"/>
  <c r="Q9" i="1"/>
  <c r="I9" i="1"/>
  <c r="F9" i="1"/>
  <c r="G9" i="1" s="1"/>
  <c r="J9" i="1" s="1"/>
  <c r="L9" i="1" s="1"/>
  <c r="Q8" i="1"/>
  <c r="I8" i="1"/>
  <c r="J8" i="1" s="1"/>
  <c r="G8" i="1"/>
  <c r="F8" i="1"/>
  <c r="Q7" i="1"/>
  <c r="I7" i="1"/>
  <c r="F7" i="1"/>
  <c r="G7" i="1" s="1"/>
  <c r="J7" i="1" s="1"/>
  <c r="L7" i="1" s="1"/>
  <c r="Q6" i="1"/>
  <c r="I6" i="1"/>
  <c r="F6" i="1"/>
  <c r="G6" i="1" s="1"/>
  <c r="J6" i="1" s="1"/>
  <c r="L6" i="1" s="1"/>
  <c r="Q5" i="1"/>
  <c r="I5" i="1"/>
  <c r="F5" i="1"/>
  <c r="G5" i="1" s="1"/>
  <c r="J5" i="1" s="1"/>
  <c r="L5" i="1" s="1"/>
</calcChain>
</file>

<file path=xl/sharedStrings.xml><?xml version="1.0" encoding="utf-8"?>
<sst xmlns="http://schemas.openxmlformats.org/spreadsheetml/2006/main" count="83" uniqueCount="53">
  <si>
    <t>Childrens Ward</t>
  </si>
  <si>
    <t>Circuits</t>
  </si>
  <si>
    <t>Areas</t>
  </si>
  <si>
    <t>Total Sqft</t>
  </si>
  <si>
    <t>Height</t>
  </si>
  <si>
    <t>Total Volume (Cubic FT)</t>
  </si>
  <si>
    <t>Total Area Load</t>
  </si>
  <si>
    <t>Total No of People</t>
  </si>
  <si>
    <t>Total Human &amp; Equipment Load</t>
  </si>
  <si>
    <t>Total Load (BTU/HR)</t>
  </si>
  <si>
    <t>Total No of IDU</t>
  </si>
  <si>
    <t>BTU per IDU</t>
  </si>
  <si>
    <t>Type of Indoor</t>
  </si>
  <si>
    <t>Indoor  Model no</t>
  </si>
  <si>
    <t>Remote controller (Japan Model)</t>
  </si>
  <si>
    <t>kw Per indoor</t>
  </si>
  <si>
    <t>Total capacity</t>
  </si>
  <si>
    <t>Outdoor Model</t>
  </si>
  <si>
    <t>Outdoor Qty</t>
  </si>
  <si>
    <t>Outdoor Capacity</t>
  </si>
  <si>
    <t>C1</t>
  </si>
  <si>
    <t>Ward 1</t>
  </si>
  <si>
    <t>4 Way casette</t>
  </si>
  <si>
    <t>RCI-2.5FSKDN1Q</t>
  </si>
  <si>
    <t>RAS-28CNBCMQ</t>
  </si>
  <si>
    <t>Ward 2</t>
  </si>
  <si>
    <t>Ward 3</t>
  </si>
  <si>
    <t>Nurse Station</t>
  </si>
  <si>
    <t>Corridor 1</t>
  </si>
  <si>
    <t>1 way casette</t>
  </si>
  <si>
    <t>RCIS-1.3FSKDNQ</t>
  </si>
  <si>
    <t>Dirty Utility Room</t>
  </si>
  <si>
    <t>RCIS-1.0FSKDNQ</t>
  </si>
  <si>
    <t>Tea room</t>
  </si>
  <si>
    <t>Nurse room</t>
  </si>
  <si>
    <t>C2</t>
  </si>
  <si>
    <t>Ward 4</t>
  </si>
  <si>
    <t>Ward 5</t>
  </si>
  <si>
    <t>Ward 6</t>
  </si>
  <si>
    <t>Corridor 2</t>
  </si>
  <si>
    <t>Clean Utility room</t>
  </si>
  <si>
    <t>Drug Store</t>
  </si>
  <si>
    <t>treatment room</t>
  </si>
  <si>
    <t>Kids Play Area</t>
  </si>
  <si>
    <t>RCI 3.0FSKDN1Q</t>
  </si>
  <si>
    <t>Ventilation Required</t>
  </si>
  <si>
    <t>ACH per hour</t>
  </si>
  <si>
    <t>Airflow (CMH)</t>
  </si>
  <si>
    <t xml:space="preserve">Qty </t>
  </si>
  <si>
    <t>Ducting</t>
  </si>
  <si>
    <t>KPI-200H-A-GQ1</t>
  </si>
  <si>
    <t>4 to 6</t>
  </si>
  <si>
    <t xml:space="preserve">PI Ducting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</si>
</sst>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3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5" fontId="0" fillId="0" borderId="2" xfId="1" applyNumberFormat="1" applyFont="1" applyBorder="1"/>
    <xf numFmtId="165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C9A3A-086E-D748-8FEF-67375182C1C2}">
  <dimension ref="B3:T29"/>
  <sheetViews>
    <sheetView tabSelected="1" zoomScale="120" zoomScaleNormal="120" workbookViewId="0">
      <selection activeCell="N24" sqref="N24"/>
    </sheetView>
  </sheetViews>
  <sheetFormatPr baseColWidth="10" defaultColWidth="8.83203125" defaultRowHeight="15" x14ac:dyDescent="0.2"/>
  <cols>
    <col min="1" max="1" width="4.5" customWidth="1"/>
    <col min="3" max="3" width="21.5" bestFit="1" customWidth="1"/>
    <col min="4" max="8" width="8.6640625" customWidth="1"/>
    <col min="9" max="9" width="26.1640625" customWidth="1"/>
    <col min="10" max="10" width="29.83203125" bestFit="1" customWidth="1"/>
    <col min="11" max="11" width="17.5" bestFit="1" customWidth="1"/>
    <col min="12" max="12" width="10.83203125" bestFit="1" customWidth="1"/>
    <col min="13" max="13" width="12.6640625" bestFit="1" customWidth="1"/>
    <col min="14" max="14" width="15.1640625" bestFit="1" customWidth="1"/>
    <col min="18" max="18" width="15.1640625" bestFit="1" customWidth="1"/>
    <col min="19" max="19" width="11.1640625" bestFit="1" customWidth="1"/>
    <col min="20" max="20" width="15.6640625" bestFit="1" customWidth="1"/>
  </cols>
  <sheetData>
    <row r="3" spans="2:20" x14ac:dyDescent="0.2">
      <c r="C3" s="1" t="s">
        <v>0</v>
      </c>
    </row>
    <row r="4" spans="2:20" s="3" customFormat="1" ht="64" x14ac:dyDescent="0.2">
      <c r="B4" s="8" t="s">
        <v>1</v>
      </c>
      <c r="C4" s="9" t="s">
        <v>2</v>
      </c>
      <c r="D4" s="8" t="s">
        <v>3</v>
      </c>
      <c r="E4" s="8" t="s">
        <v>4</v>
      </c>
      <c r="F4" s="8" t="s">
        <v>5</v>
      </c>
      <c r="G4" s="8" t="s">
        <v>6</v>
      </c>
      <c r="H4" s="8" t="s">
        <v>7</v>
      </c>
      <c r="I4" s="8" t="s">
        <v>8</v>
      </c>
      <c r="J4" s="8" t="s">
        <v>9</v>
      </c>
      <c r="K4" s="8" t="s">
        <v>10</v>
      </c>
      <c r="L4" s="8" t="s">
        <v>11</v>
      </c>
      <c r="M4" s="8" t="s">
        <v>12</v>
      </c>
      <c r="N4" s="8" t="s">
        <v>13</v>
      </c>
      <c r="O4" s="8" t="s">
        <v>14</v>
      </c>
      <c r="P4" s="8" t="s">
        <v>15</v>
      </c>
      <c r="Q4" s="8" t="s">
        <v>16</v>
      </c>
      <c r="R4" s="8" t="s">
        <v>17</v>
      </c>
      <c r="S4" s="8" t="s">
        <v>18</v>
      </c>
      <c r="T4" s="8" t="s">
        <v>19</v>
      </c>
    </row>
    <row r="5" spans="2:20" x14ac:dyDescent="0.2">
      <c r="B5" s="4" t="s">
        <v>20</v>
      </c>
      <c r="C5" s="5" t="s">
        <v>21</v>
      </c>
      <c r="D5" s="6">
        <v>546</v>
      </c>
      <c r="E5" s="6">
        <v>9</v>
      </c>
      <c r="F5" s="6">
        <f t="shared" ref="F5:F7" si="0">D5*E5</f>
        <v>4914</v>
      </c>
      <c r="G5" s="6">
        <f t="shared" ref="G5:G7" si="1">F5*7.5</f>
        <v>36855</v>
      </c>
      <c r="H5" s="6">
        <v>12</v>
      </c>
      <c r="I5" s="10">
        <f t="shared" ref="I5:I7" si="2">(H5*750)+3000</f>
        <v>12000</v>
      </c>
      <c r="J5" s="10">
        <f t="shared" ref="J5:J7" si="3">G5+I5</f>
        <v>48855</v>
      </c>
      <c r="K5" s="6">
        <v>2</v>
      </c>
      <c r="L5" s="10">
        <f t="shared" ref="L5:L7" si="4">J5/K5</f>
        <v>24427.5</v>
      </c>
      <c r="M5" s="6" t="s">
        <v>22</v>
      </c>
      <c r="N5" s="6" t="s">
        <v>23</v>
      </c>
      <c r="O5" s="6">
        <v>1</v>
      </c>
      <c r="P5" s="6">
        <v>7.1</v>
      </c>
      <c r="Q5" s="6">
        <f>P5*K5</f>
        <v>14.2</v>
      </c>
      <c r="R5" s="7" t="s">
        <v>24</v>
      </c>
      <c r="S5" s="7">
        <v>2</v>
      </c>
      <c r="T5" s="7">
        <v>78.5</v>
      </c>
    </row>
    <row r="6" spans="2:20" x14ac:dyDescent="0.2">
      <c r="B6" s="4"/>
      <c r="C6" s="5" t="s">
        <v>25</v>
      </c>
      <c r="D6" s="6">
        <v>480</v>
      </c>
      <c r="E6" s="6">
        <v>9</v>
      </c>
      <c r="F6" s="6">
        <f t="shared" si="0"/>
        <v>4320</v>
      </c>
      <c r="G6" s="6">
        <f t="shared" si="1"/>
        <v>32400</v>
      </c>
      <c r="H6" s="6">
        <v>12</v>
      </c>
      <c r="I6" s="10">
        <f t="shared" si="2"/>
        <v>12000</v>
      </c>
      <c r="J6" s="10">
        <f t="shared" si="3"/>
        <v>44400</v>
      </c>
      <c r="K6" s="6">
        <v>2</v>
      </c>
      <c r="L6" s="10">
        <f t="shared" si="4"/>
        <v>22200</v>
      </c>
      <c r="M6" s="6" t="s">
        <v>22</v>
      </c>
      <c r="N6" s="6" t="s">
        <v>23</v>
      </c>
      <c r="O6" s="6">
        <v>1</v>
      </c>
      <c r="P6" s="6">
        <v>7.1</v>
      </c>
      <c r="Q6" s="6">
        <f t="shared" ref="Q6:Q12" si="5">P6*K6</f>
        <v>14.2</v>
      </c>
      <c r="R6" s="7"/>
      <c r="S6" s="7"/>
      <c r="T6" s="7"/>
    </row>
    <row r="7" spans="2:20" x14ac:dyDescent="0.2">
      <c r="B7" s="4"/>
      <c r="C7" s="5" t="s">
        <v>26</v>
      </c>
      <c r="D7" s="6">
        <v>550</v>
      </c>
      <c r="E7" s="6">
        <v>9</v>
      </c>
      <c r="F7" s="6">
        <f t="shared" si="0"/>
        <v>4950</v>
      </c>
      <c r="G7" s="6">
        <f t="shared" si="1"/>
        <v>37125</v>
      </c>
      <c r="H7" s="6">
        <v>12</v>
      </c>
      <c r="I7" s="10">
        <f t="shared" si="2"/>
        <v>12000</v>
      </c>
      <c r="J7" s="10">
        <f t="shared" si="3"/>
        <v>49125</v>
      </c>
      <c r="K7" s="6">
        <v>2</v>
      </c>
      <c r="L7" s="10">
        <f t="shared" si="4"/>
        <v>24562.5</v>
      </c>
      <c r="M7" s="6" t="s">
        <v>22</v>
      </c>
      <c r="N7" s="6" t="s">
        <v>23</v>
      </c>
      <c r="O7" s="6">
        <v>1</v>
      </c>
      <c r="P7" s="6">
        <v>7.1</v>
      </c>
      <c r="Q7" s="6">
        <f t="shared" si="5"/>
        <v>14.2</v>
      </c>
      <c r="R7" s="7"/>
      <c r="S7" s="7"/>
      <c r="T7" s="7"/>
    </row>
    <row r="8" spans="2:20" x14ac:dyDescent="0.2">
      <c r="B8" s="4"/>
      <c r="C8" s="5" t="s">
        <v>27</v>
      </c>
      <c r="D8" s="6">
        <v>713</v>
      </c>
      <c r="E8" s="6">
        <v>9</v>
      </c>
      <c r="F8" s="6">
        <f>D8*E8</f>
        <v>6417</v>
      </c>
      <c r="G8" s="6">
        <f>F8*7.5</f>
        <v>48127.5</v>
      </c>
      <c r="H8" s="6">
        <v>20</v>
      </c>
      <c r="I8" s="10">
        <f>(H8*750)+3000</f>
        <v>18000</v>
      </c>
      <c r="J8" s="10">
        <f>G8+I8</f>
        <v>66127.5</v>
      </c>
      <c r="K8" s="6">
        <v>2</v>
      </c>
      <c r="L8" s="10">
        <v>24000</v>
      </c>
      <c r="M8" s="6" t="s">
        <v>22</v>
      </c>
      <c r="N8" s="6" t="s">
        <v>23</v>
      </c>
      <c r="O8" s="6">
        <v>1</v>
      </c>
      <c r="P8" s="6">
        <v>7.1</v>
      </c>
      <c r="Q8" s="6">
        <f t="shared" si="5"/>
        <v>14.2</v>
      </c>
      <c r="R8" s="7"/>
      <c r="S8" s="7"/>
      <c r="T8" s="7"/>
    </row>
    <row r="9" spans="2:20" x14ac:dyDescent="0.2">
      <c r="B9" s="4"/>
      <c r="C9" s="5" t="s">
        <v>28</v>
      </c>
      <c r="D9" s="6">
        <v>408</v>
      </c>
      <c r="E9" s="6">
        <v>9</v>
      </c>
      <c r="F9" s="6">
        <f>D9*E9</f>
        <v>3672</v>
      </c>
      <c r="G9" s="6">
        <f>F9*7</f>
        <v>25704</v>
      </c>
      <c r="H9" s="6">
        <v>0</v>
      </c>
      <c r="I9" s="10">
        <f>(H9*750)</f>
        <v>0</v>
      </c>
      <c r="J9" s="10">
        <f>G9+I9</f>
        <v>25704</v>
      </c>
      <c r="K9" s="6">
        <v>2</v>
      </c>
      <c r="L9" s="10">
        <f>J9/K9</f>
        <v>12852</v>
      </c>
      <c r="M9" s="6" t="s">
        <v>29</v>
      </c>
      <c r="N9" s="6" t="s">
        <v>30</v>
      </c>
      <c r="O9" s="6">
        <v>1</v>
      </c>
      <c r="P9" s="6">
        <v>3.6</v>
      </c>
      <c r="Q9" s="6">
        <f t="shared" si="5"/>
        <v>7.2</v>
      </c>
      <c r="R9" s="7"/>
      <c r="S9" s="7"/>
      <c r="T9" s="7"/>
    </row>
    <row r="10" spans="2:20" x14ac:dyDescent="0.2">
      <c r="B10" s="4"/>
      <c r="C10" s="5" t="s">
        <v>31</v>
      </c>
      <c r="D10" s="6">
        <v>90</v>
      </c>
      <c r="E10" s="6">
        <v>9</v>
      </c>
      <c r="F10" s="6">
        <f>D10*E10</f>
        <v>810</v>
      </c>
      <c r="G10" s="6">
        <f>F10*7</f>
        <v>5670</v>
      </c>
      <c r="H10" s="6">
        <v>0</v>
      </c>
      <c r="I10" s="10"/>
      <c r="J10" s="10">
        <f>G10+I10</f>
        <v>5670</v>
      </c>
      <c r="K10" s="6">
        <v>1</v>
      </c>
      <c r="L10" s="10">
        <v>9000</v>
      </c>
      <c r="M10" s="6" t="s">
        <v>29</v>
      </c>
      <c r="N10" s="6" t="s">
        <v>32</v>
      </c>
      <c r="O10" s="6">
        <v>1</v>
      </c>
      <c r="P10" s="6">
        <v>2.8</v>
      </c>
      <c r="Q10" s="6">
        <f t="shared" si="5"/>
        <v>2.8</v>
      </c>
      <c r="R10" s="7"/>
      <c r="S10" s="7"/>
      <c r="T10" s="7"/>
    </row>
    <row r="11" spans="2:20" x14ac:dyDescent="0.2">
      <c r="B11" s="4"/>
      <c r="C11" s="5" t="s">
        <v>33</v>
      </c>
      <c r="D11" s="6">
        <v>130</v>
      </c>
      <c r="E11" s="6">
        <v>9</v>
      </c>
      <c r="F11" s="6">
        <f>D11*E11</f>
        <v>1170</v>
      </c>
      <c r="G11" s="6">
        <f>F11*7</f>
        <v>8190</v>
      </c>
      <c r="H11" s="6">
        <v>6</v>
      </c>
      <c r="I11" s="10">
        <f>(H11*750)+500</f>
        <v>5000</v>
      </c>
      <c r="J11" s="10">
        <f>G11+I11</f>
        <v>13190</v>
      </c>
      <c r="K11" s="6">
        <v>1</v>
      </c>
      <c r="L11" s="10">
        <v>12000</v>
      </c>
      <c r="M11" s="6" t="s">
        <v>29</v>
      </c>
      <c r="N11" s="6" t="s">
        <v>30</v>
      </c>
      <c r="O11" s="6">
        <v>1</v>
      </c>
      <c r="P11" s="6">
        <v>3.6</v>
      </c>
      <c r="Q11" s="6">
        <f t="shared" si="5"/>
        <v>3.6</v>
      </c>
      <c r="R11" s="7"/>
      <c r="S11" s="7"/>
      <c r="T11" s="7"/>
    </row>
    <row r="12" spans="2:20" x14ac:dyDescent="0.2">
      <c r="B12" s="4"/>
      <c r="C12" s="5" t="s">
        <v>34</v>
      </c>
      <c r="D12" s="6">
        <v>72</v>
      </c>
      <c r="E12" s="6">
        <v>9</v>
      </c>
      <c r="F12" s="6">
        <f>D12*E12</f>
        <v>648</v>
      </c>
      <c r="G12" s="6">
        <f>F12*7</f>
        <v>4536</v>
      </c>
      <c r="H12" s="6">
        <v>2</v>
      </c>
      <c r="I12" s="10">
        <f>(H12*750)+500</f>
        <v>2000</v>
      </c>
      <c r="J12" s="10">
        <f>G12+I12</f>
        <v>6536</v>
      </c>
      <c r="K12" s="6">
        <v>1</v>
      </c>
      <c r="L12" s="10">
        <v>9000</v>
      </c>
      <c r="M12" s="6" t="s">
        <v>29</v>
      </c>
      <c r="N12" s="6" t="s">
        <v>32</v>
      </c>
      <c r="O12" s="6">
        <v>1</v>
      </c>
      <c r="P12" s="6">
        <v>2.8</v>
      </c>
      <c r="Q12" s="6">
        <f t="shared" si="5"/>
        <v>2.8</v>
      </c>
      <c r="R12" s="7"/>
      <c r="S12" s="7"/>
      <c r="T12" s="7"/>
    </row>
    <row r="13" spans="2:20" x14ac:dyDescent="0.2">
      <c r="B13" s="2"/>
      <c r="I13" s="11"/>
      <c r="J13" s="11"/>
      <c r="L13" s="11"/>
    </row>
    <row r="14" spans="2:20" x14ac:dyDescent="0.2">
      <c r="B14" s="4" t="s">
        <v>35</v>
      </c>
      <c r="C14" s="5" t="s">
        <v>36</v>
      </c>
      <c r="D14" s="6">
        <v>528</v>
      </c>
      <c r="E14" s="6">
        <v>9</v>
      </c>
      <c r="F14" s="6">
        <f t="shared" ref="F14:F22" si="6">D14*E14</f>
        <v>4752</v>
      </c>
      <c r="G14" s="6">
        <f>F14*7.5</f>
        <v>35640</v>
      </c>
      <c r="H14" s="6">
        <v>12</v>
      </c>
      <c r="I14" s="10">
        <f>(H14*750)+3000</f>
        <v>12000</v>
      </c>
      <c r="J14" s="10">
        <f t="shared" ref="J14:J22" si="7">G14+I14</f>
        <v>47640</v>
      </c>
      <c r="K14" s="6">
        <v>2</v>
      </c>
      <c r="L14" s="10">
        <f>J14/K14</f>
        <v>23820</v>
      </c>
      <c r="M14" s="6" t="s">
        <v>22</v>
      </c>
      <c r="N14" s="6" t="s">
        <v>23</v>
      </c>
      <c r="O14" s="6">
        <v>1</v>
      </c>
      <c r="P14" s="6">
        <v>7.1</v>
      </c>
      <c r="Q14" s="6">
        <f t="shared" ref="Q14:Q22" si="8">P14*K14</f>
        <v>14.2</v>
      </c>
      <c r="R14" s="7" t="s">
        <v>24</v>
      </c>
      <c r="S14" s="7">
        <v>2</v>
      </c>
      <c r="T14" s="7">
        <v>78.5</v>
      </c>
    </row>
    <row r="15" spans="2:20" x14ac:dyDescent="0.2">
      <c r="B15" s="4"/>
      <c r="C15" s="5" t="s">
        <v>37</v>
      </c>
      <c r="D15" s="6">
        <v>418</v>
      </c>
      <c r="E15" s="6">
        <v>9</v>
      </c>
      <c r="F15" s="6">
        <f t="shared" si="6"/>
        <v>3762</v>
      </c>
      <c r="G15" s="6">
        <f>F15*7.5</f>
        <v>28215</v>
      </c>
      <c r="H15" s="6">
        <v>12</v>
      </c>
      <c r="I15" s="10">
        <f>(H15*750)+3000</f>
        <v>12000</v>
      </c>
      <c r="J15" s="10">
        <f t="shared" si="7"/>
        <v>40215</v>
      </c>
      <c r="K15" s="6">
        <v>2</v>
      </c>
      <c r="L15" s="10">
        <f>J15/K15</f>
        <v>20107.5</v>
      </c>
      <c r="M15" s="6" t="s">
        <v>22</v>
      </c>
      <c r="N15" s="6" t="s">
        <v>23</v>
      </c>
      <c r="O15" s="6">
        <v>1</v>
      </c>
      <c r="P15" s="6">
        <v>7.1</v>
      </c>
      <c r="Q15" s="6">
        <f t="shared" si="8"/>
        <v>14.2</v>
      </c>
      <c r="R15" s="7"/>
      <c r="S15" s="7"/>
      <c r="T15" s="7"/>
    </row>
    <row r="16" spans="2:20" x14ac:dyDescent="0.2">
      <c r="B16" s="4"/>
      <c r="C16" s="5" t="s">
        <v>38</v>
      </c>
      <c r="D16" s="6">
        <v>528</v>
      </c>
      <c r="E16" s="6">
        <v>9</v>
      </c>
      <c r="F16" s="6">
        <f t="shared" si="6"/>
        <v>4752</v>
      </c>
      <c r="G16" s="6">
        <f>F16*7.5</f>
        <v>35640</v>
      </c>
      <c r="H16" s="6">
        <v>12</v>
      </c>
      <c r="I16" s="10">
        <f>(H16*750)+3000</f>
        <v>12000</v>
      </c>
      <c r="J16" s="10">
        <f t="shared" si="7"/>
        <v>47640</v>
      </c>
      <c r="K16" s="6">
        <v>2</v>
      </c>
      <c r="L16" s="10">
        <f>J16/K16</f>
        <v>23820</v>
      </c>
      <c r="M16" s="6" t="s">
        <v>22</v>
      </c>
      <c r="N16" s="6" t="s">
        <v>23</v>
      </c>
      <c r="O16" s="6">
        <v>1</v>
      </c>
      <c r="P16" s="6">
        <v>7.1</v>
      </c>
      <c r="Q16" s="6">
        <f t="shared" si="8"/>
        <v>14.2</v>
      </c>
      <c r="R16" s="7"/>
      <c r="S16" s="7"/>
      <c r="T16" s="7"/>
    </row>
    <row r="17" spans="2:20" x14ac:dyDescent="0.2">
      <c r="B17" s="4"/>
      <c r="C17" s="5" t="s">
        <v>27</v>
      </c>
      <c r="D17" s="6">
        <v>713</v>
      </c>
      <c r="E17" s="6">
        <v>9</v>
      </c>
      <c r="F17" s="6">
        <f t="shared" si="6"/>
        <v>6417</v>
      </c>
      <c r="G17" s="6">
        <f>F17*7.5</f>
        <v>48127.5</v>
      </c>
      <c r="H17" s="6">
        <v>20</v>
      </c>
      <c r="I17" s="10">
        <f>(H17*750)+3000</f>
        <v>18000</v>
      </c>
      <c r="J17" s="10">
        <f t="shared" si="7"/>
        <v>66127.5</v>
      </c>
      <c r="K17" s="6">
        <v>1</v>
      </c>
      <c r="L17" s="10">
        <v>24000</v>
      </c>
      <c r="M17" s="6" t="s">
        <v>22</v>
      </c>
      <c r="N17" s="6" t="s">
        <v>23</v>
      </c>
      <c r="O17" s="6">
        <v>1</v>
      </c>
      <c r="P17" s="6">
        <v>7.1</v>
      </c>
      <c r="Q17" s="6">
        <f t="shared" si="8"/>
        <v>7.1</v>
      </c>
      <c r="R17" s="7"/>
      <c r="S17" s="7"/>
      <c r="T17" s="7"/>
    </row>
    <row r="18" spans="2:20" x14ac:dyDescent="0.2">
      <c r="B18" s="4"/>
      <c r="C18" s="5" t="s">
        <v>39</v>
      </c>
      <c r="D18" s="6">
        <v>408</v>
      </c>
      <c r="E18" s="6">
        <v>9</v>
      </c>
      <c r="F18" s="6">
        <f t="shared" si="6"/>
        <v>3672</v>
      </c>
      <c r="G18" s="6">
        <f>F18*7</f>
        <v>25704</v>
      </c>
      <c r="H18" s="6">
        <v>0</v>
      </c>
      <c r="I18" s="10">
        <f>(H18*750)</f>
        <v>0</v>
      </c>
      <c r="J18" s="10">
        <f t="shared" si="7"/>
        <v>25704</v>
      </c>
      <c r="K18" s="6">
        <v>2</v>
      </c>
      <c r="L18" s="10">
        <f>J18/K18</f>
        <v>12852</v>
      </c>
      <c r="M18" s="6" t="s">
        <v>29</v>
      </c>
      <c r="N18" s="6" t="s">
        <v>30</v>
      </c>
      <c r="O18" s="6">
        <v>1</v>
      </c>
      <c r="P18" s="6">
        <v>3.6</v>
      </c>
      <c r="Q18" s="6">
        <f t="shared" si="8"/>
        <v>7.2</v>
      </c>
      <c r="R18" s="7"/>
      <c r="S18" s="7"/>
      <c r="T18" s="7"/>
    </row>
    <row r="19" spans="2:20" x14ac:dyDescent="0.2">
      <c r="B19" s="4"/>
      <c r="C19" s="5" t="s">
        <v>40</v>
      </c>
      <c r="D19" s="6">
        <v>90</v>
      </c>
      <c r="E19" s="6">
        <v>9</v>
      </c>
      <c r="F19" s="6">
        <f t="shared" si="6"/>
        <v>810</v>
      </c>
      <c r="G19" s="6">
        <f>F19*7</f>
        <v>5670</v>
      </c>
      <c r="H19" s="6">
        <v>0</v>
      </c>
      <c r="I19" s="10"/>
      <c r="J19" s="10">
        <f t="shared" si="7"/>
        <v>5670</v>
      </c>
      <c r="K19" s="6">
        <v>1</v>
      </c>
      <c r="L19" s="10">
        <v>9000</v>
      </c>
      <c r="M19" s="6" t="s">
        <v>29</v>
      </c>
      <c r="N19" s="6" t="s">
        <v>32</v>
      </c>
      <c r="O19" s="6">
        <v>1</v>
      </c>
      <c r="P19" s="6">
        <v>2.8</v>
      </c>
      <c r="Q19" s="6">
        <f t="shared" si="8"/>
        <v>2.8</v>
      </c>
      <c r="R19" s="7"/>
      <c r="S19" s="7"/>
      <c r="T19" s="7"/>
    </row>
    <row r="20" spans="2:20" x14ac:dyDescent="0.2">
      <c r="B20" s="4"/>
      <c r="C20" s="5" t="s">
        <v>41</v>
      </c>
      <c r="D20" s="6">
        <v>50</v>
      </c>
      <c r="E20" s="6">
        <v>9</v>
      </c>
      <c r="F20" s="6">
        <f t="shared" si="6"/>
        <v>450</v>
      </c>
      <c r="G20" s="6">
        <f>F20*7</f>
        <v>3150</v>
      </c>
      <c r="H20" s="6">
        <v>2</v>
      </c>
      <c r="I20" s="10">
        <f>(H20*750)+500</f>
        <v>2000</v>
      </c>
      <c r="J20" s="10">
        <f t="shared" si="7"/>
        <v>5150</v>
      </c>
      <c r="K20" s="6">
        <v>1</v>
      </c>
      <c r="L20" s="10">
        <v>9000</v>
      </c>
      <c r="M20" s="6" t="s">
        <v>29</v>
      </c>
      <c r="N20" s="6" t="s">
        <v>32</v>
      </c>
      <c r="O20" s="6">
        <v>1</v>
      </c>
      <c r="P20" s="6">
        <v>2.8</v>
      </c>
      <c r="Q20" s="6">
        <f t="shared" si="8"/>
        <v>2.8</v>
      </c>
      <c r="R20" s="7"/>
      <c r="S20" s="7"/>
      <c r="T20" s="7"/>
    </row>
    <row r="21" spans="2:20" x14ac:dyDescent="0.2">
      <c r="B21" s="4"/>
      <c r="C21" s="5" t="s">
        <v>42</v>
      </c>
      <c r="D21" s="6">
        <v>130</v>
      </c>
      <c r="E21" s="6">
        <v>9</v>
      </c>
      <c r="F21" s="6">
        <f t="shared" si="6"/>
        <v>1170</v>
      </c>
      <c r="G21" s="6">
        <f>F21*7</f>
        <v>8190</v>
      </c>
      <c r="H21" s="6">
        <v>2</v>
      </c>
      <c r="I21" s="10">
        <f>(H21*750)+500</f>
        <v>2000</v>
      </c>
      <c r="J21" s="10">
        <f t="shared" si="7"/>
        <v>10190</v>
      </c>
      <c r="K21" s="6">
        <v>1</v>
      </c>
      <c r="L21" s="10">
        <v>12000</v>
      </c>
      <c r="M21" s="6" t="s">
        <v>29</v>
      </c>
      <c r="N21" s="6" t="s">
        <v>30</v>
      </c>
      <c r="O21" s="6">
        <v>1</v>
      </c>
      <c r="P21" s="6">
        <v>3.6</v>
      </c>
      <c r="Q21" s="6">
        <f t="shared" si="8"/>
        <v>3.6</v>
      </c>
      <c r="R21" s="7"/>
      <c r="S21" s="7"/>
      <c r="T21" s="7"/>
    </row>
    <row r="22" spans="2:20" x14ac:dyDescent="0.2">
      <c r="B22" s="4"/>
      <c r="C22" s="5" t="s">
        <v>43</v>
      </c>
      <c r="D22" s="6">
        <v>400</v>
      </c>
      <c r="E22" s="6">
        <v>9</v>
      </c>
      <c r="F22" s="6">
        <f t="shared" si="6"/>
        <v>3600</v>
      </c>
      <c r="G22" s="6">
        <f>F22*7</f>
        <v>25200</v>
      </c>
      <c r="H22" s="6">
        <v>3</v>
      </c>
      <c r="I22" s="10">
        <f>(H22*750)+500</f>
        <v>2750</v>
      </c>
      <c r="J22" s="10">
        <f t="shared" si="7"/>
        <v>27950</v>
      </c>
      <c r="K22" s="6">
        <v>1</v>
      </c>
      <c r="L22" s="10">
        <f>J22/K22</f>
        <v>27950</v>
      </c>
      <c r="M22" s="6" t="s">
        <v>22</v>
      </c>
      <c r="N22" s="6" t="s">
        <v>44</v>
      </c>
      <c r="O22" s="6">
        <v>1</v>
      </c>
      <c r="P22" s="6">
        <v>8</v>
      </c>
      <c r="Q22" s="6">
        <f t="shared" si="8"/>
        <v>8</v>
      </c>
      <c r="R22" s="7"/>
      <c r="S22" s="7"/>
      <c r="T22" s="7"/>
    </row>
    <row r="25" spans="2:20" x14ac:dyDescent="0.2">
      <c r="C25" s="6" t="s">
        <v>45</v>
      </c>
      <c r="D25" s="6" t="s">
        <v>46</v>
      </c>
      <c r="E25" s="6" t="s">
        <v>47</v>
      </c>
      <c r="F25" s="6" t="s">
        <v>48</v>
      </c>
      <c r="G25" s="6" t="s">
        <v>49</v>
      </c>
    </row>
    <row r="26" spans="2:20" x14ac:dyDescent="0.2">
      <c r="C26" s="6" t="s">
        <v>50</v>
      </c>
      <c r="D26" s="6" t="s">
        <v>51</v>
      </c>
      <c r="E26" s="6">
        <v>2000</v>
      </c>
      <c r="F26" s="6">
        <v>2</v>
      </c>
      <c r="G26" s="6" t="s">
        <v>52</v>
      </c>
    </row>
    <row r="29" spans="2:20" x14ac:dyDescent="0.2">
      <c r="C29" s="3"/>
    </row>
  </sheetData>
  <mergeCells count="8">
    <mergeCell ref="B5:B12"/>
    <mergeCell ref="R5:R12"/>
    <mergeCell ref="S5:S12"/>
    <mergeCell ref="T5:T12"/>
    <mergeCell ref="B14:B22"/>
    <mergeCell ref="R14:R22"/>
    <mergeCell ref="S14:S22"/>
    <mergeCell ref="T14:T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Childrens Ward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Azhan</dc:creator>
  <cp:lastModifiedBy>Mohamed Azhan</cp:lastModifiedBy>
  <dcterms:created xsi:type="dcterms:W3CDTF">2026-03-16T10:59:51Z</dcterms:created>
  <dcterms:modified xsi:type="dcterms:W3CDTF">2026-03-16T11:04:29Z</dcterms:modified>
</cp:coreProperties>
</file>