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Iulaan\"/>
    </mc:Choice>
  </mc:AlternateContent>
  <xr:revisionPtr revIDLastSave="0" documentId="10_ncr:8100000_{1FDB1BAA-F6A3-4789-83F3-39B9E9C70D58}" xr6:coauthVersionLast="34" xr6:coauthVersionMax="34" xr10:uidLastSave="{00000000-0000-0000-0000-000000000000}"/>
  <bookViews>
    <workbookView xWindow="0" yWindow="0" windowWidth="28800" windowHeight="12330" firstSheet="1" activeTab="1" xr2:uid="{00000000-000D-0000-FFFF-FFFF00000000}"/>
  </bookViews>
  <sheets>
    <sheet name="Sheet1" sheetId="1" state="hidden" r:id="rId1"/>
    <sheet name="Item Details" sheetId="2" r:id="rId2"/>
    <sheet name="Drill specifications" sheetId="3" r:id="rId3"/>
  </sheets>
  <definedNames>
    <definedName name="_xlnm._FilterDatabase" localSheetId="1" hidden="1">'Item Details'!$C$1:$D$117</definedName>
    <definedName name="_xlnm._FilterDatabase" localSheetId="0" hidden="1">Sheet1!$B$2:$C$264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3" i="2" l="1"/>
  <c r="E4" i="2"/>
  <c r="E5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5" i="2"/>
  <c r="E116" i="2"/>
  <c r="E117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2" i="2"/>
  <c r="G259" i="1"/>
  <c r="G260" i="1" s="1"/>
  <c r="G256" i="1"/>
  <c r="G255" i="1"/>
  <c r="G253" i="1"/>
  <c r="G252" i="1"/>
  <c r="G246" i="1" l="1"/>
  <c r="G245" i="1"/>
  <c r="G242" i="1"/>
  <c r="G241" i="1"/>
  <c r="G239" i="1"/>
  <c r="G238" i="1"/>
  <c r="G199" i="1" l="1"/>
  <c r="G200" i="1" s="1"/>
  <c r="G145" i="1" l="1"/>
  <c r="G144" i="1"/>
  <c r="G126" i="1" l="1"/>
  <c r="G125" i="1"/>
  <c r="G108" i="1" l="1"/>
  <c r="G107" i="1"/>
  <c r="G89" i="1" l="1"/>
  <c r="E2" i="2" s="1"/>
  <c r="G88" i="1"/>
  <c r="G54" i="1" l="1"/>
  <c r="G55" i="1" s="1"/>
  <c r="E114" i="2" s="1"/>
</calcChain>
</file>

<file path=xl/sharedStrings.xml><?xml version="1.0" encoding="utf-8"?>
<sst xmlns="http://schemas.openxmlformats.org/spreadsheetml/2006/main" count="786" uniqueCount="149">
  <si>
    <t>PVC Insulated Cable 2.5sqrmm - RED (Roll)</t>
  </si>
  <si>
    <t>PVC Insulated Cable 2.5sqrmm - BLACK (Roll)</t>
  </si>
  <si>
    <t>PVC Insulated Cable 2.5sqrmm - GREEN (Roll)</t>
  </si>
  <si>
    <t>PVC Insulated Cable 2.5sqrmm - YELLOW (Roll)</t>
  </si>
  <si>
    <t>Two Core Cable 6sqrmm (Roll)</t>
  </si>
  <si>
    <t xml:space="preserve"> (Roll)</t>
  </si>
  <si>
    <t>Ceiling Mount Light</t>
  </si>
  <si>
    <t>Energy Saver Light 18W</t>
  </si>
  <si>
    <t>Three Gang Switch</t>
  </si>
  <si>
    <t>Two Gang Switch</t>
  </si>
  <si>
    <t>Two Gang Socket Outlet 13Amps</t>
  </si>
  <si>
    <t>Wall Mount Box Single Gang</t>
  </si>
  <si>
    <t>Wall Mount Box Double Gang</t>
  </si>
  <si>
    <t>Distribution Box (18 Braker Capacity)</t>
  </si>
  <si>
    <t>ELCB 32Amps</t>
  </si>
  <si>
    <t>MCB 32Amps</t>
  </si>
  <si>
    <t>Circuit Braker 6Amps</t>
  </si>
  <si>
    <t>Circuit Braker 10Amps</t>
  </si>
  <si>
    <t>Circuit Braker 16Amps</t>
  </si>
  <si>
    <t>Flexible Conduit Pipe 25mm (Roll)</t>
  </si>
  <si>
    <t>Flexible Conduit Pipe 20mm (Roll)</t>
  </si>
  <si>
    <t>Insulation Tape</t>
  </si>
  <si>
    <t>Busbar Single</t>
  </si>
  <si>
    <t>Earth Cable (Roll)</t>
  </si>
  <si>
    <t>ITEM DESCRIPTION</t>
  </si>
  <si>
    <t>UNIT</t>
  </si>
  <si>
    <t>QTY REQ</t>
  </si>
  <si>
    <t>QTY RELS</t>
  </si>
  <si>
    <t>Nos</t>
  </si>
  <si>
    <t>Squat Toilet Stool (with Flush Tank)</t>
  </si>
  <si>
    <t>WC Toilet seat</t>
  </si>
  <si>
    <t>Wash basin</t>
  </si>
  <si>
    <t>Water Tap (wall mount)</t>
  </si>
  <si>
    <t>Basin faucet</t>
  </si>
  <si>
    <t>PVC Valve Socket 1/2"</t>
  </si>
  <si>
    <t>PVC Faucet Socket 1/2"</t>
  </si>
  <si>
    <t>PVC Tee 1/2"</t>
  </si>
  <si>
    <t>PVC Elbow 1/2"</t>
  </si>
  <si>
    <t>PVC Couping 1/2"</t>
  </si>
  <si>
    <t>PVC Pipe 1/2"</t>
  </si>
  <si>
    <t xml:space="preserve">Thread Seal Role </t>
  </si>
  <si>
    <t>PVC Glue</t>
  </si>
  <si>
    <t>ltr</t>
  </si>
  <si>
    <t>PVC Elbow 4"</t>
  </si>
  <si>
    <t>PVC Tee 4"</t>
  </si>
  <si>
    <t>PVC Coupling 4"</t>
  </si>
  <si>
    <t>PVC Pipe 4"</t>
  </si>
  <si>
    <t>PVC Elbow 2"</t>
  </si>
  <si>
    <t>PVC Tee 2"</t>
  </si>
  <si>
    <t>PVC Coupling 2"</t>
  </si>
  <si>
    <t>PVC Pipe 2"</t>
  </si>
  <si>
    <t>Bathroom Floor Drain</t>
  </si>
  <si>
    <t>Shower Head</t>
  </si>
  <si>
    <t>PVC Ball Valve 1/2"</t>
  </si>
  <si>
    <t xml:space="preserve">PVC Flexible Sanitary Toilet Hose 12" </t>
  </si>
  <si>
    <t>Cement</t>
  </si>
  <si>
    <t>White Sand</t>
  </si>
  <si>
    <t>Cubft</t>
  </si>
  <si>
    <t>PVC Door Set (Complete)</t>
  </si>
  <si>
    <t>PVC Pipe 90mm (High Pressure)</t>
  </si>
  <si>
    <t>PVC Pipe 100mm (High Pressure)</t>
  </si>
  <si>
    <t>PVC Pipe 1'' (Medium Pressure)</t>
  </si>
  <si>
    <t>PVC Pipe 1/2" Medium Pressure)</t>
  </si>
  <si>
    <t>PVc Elbow 90mm</t>
  </si>
  <si>
    <t>PVC Joint 100mm</t>
  </si>
  <si>
    <t>PVC Elbow 100mm</t>
  </si>
  <si>
    <t>PVC reducer 1'' to 1/2''</t>
  </si>
  <si>
    <t>PVC Joint 1''</t>
  </si>
  <si>
    <t>Bunk Bed 3'*6'</t>
  </si>
  <si>
    <t>Plywood 6mm</t>
  </si>
  <si>
    <t>TV 42"</t>
  </si>
  <si>
    <t>Gas Stove (4)</t>
  </si>
  <si>
    <t>Cylinder Cooking Gas (complete)</t>
  </si>
  <si>
    <t>LED Flood Light 200W</t>
  </si>
  <si>
    <t>Three Core Cable 2.5sqmm (100m Roll)</t>
  </si>
  <si>
    <t>GI Pipe 1 1/2"</t>
  </si>
  <si>
    <t>MS Angle Bar 1 1/2" (3mm)</t>
  </si>
  <si>
    <t xml:space="preserve">MS Bol 2''10mm </t>
  </si>
  <si>
    <t>MS Nut 10mm</t>
  </si>
  <si>
    <t>MS flat Washer 10mm</t>
  </si>
  <si>
    <t>Empty PVC Barrel</t>
  </si>
  <si>
    <t>Ground Water Pump 70LPM (Davey)</t>
  </si>
  <si>
    <t>MS Flat Bar 3'' (6mm)</t>
  </si>
  <si>
    <t>PVC Insulated wire Mesh (1.2mm) 2"</t>
  </si>
  <si>
    <t>FT</t>
  </si>
  <si>
    <t>PVC Insulated binding wire 1.2mm</t>
  </si>
  <si>
    <t>KG</t>
  </si>
  <si>
    <t>GI Pipe 2"</t>
  </si>
  <si>
    <t>Aggrergate</t>
  </si>
  <si>
    <t>Bag</t>
  </si>
  <si>
    <t>MS Square Pipe 1 1/2" x 1"</t>
  </si>
  <si>
    <t>GI Pipe 1/2"</t>
  </si>
  <si>
    <t>Round Steel Bar 10mm</t>
  </si>
  <si>
    <t>Flat Bar 2"</t>
  </si>
  <si>
    <t>Welding Rod 2.6 (PKT)</t>
  </si>
  <si>
    <t>Welding Rod 3.2 (PKT)</t>
  </si>
  <si>
    <t>Liquid Tar - undercoat</t>
  </si>
  <si>
    <t>Ltr</t>
  </si>
  <si>
    <t>Redoxide</t>
  </si>
  <si>
    <t xml:space="preserve">Aluminium Paint </t>
  </si>
  <si>
    <t>Thinner (no;7)</t>
  </si>
  <si>
    <t>Self Tapping Screw Metal 1" (Countersink Head)</t>
  </si>
  <si>
    <t>Lysaght Tin Sheet (8'x4')</t>
  </si>
  <si>
    <t>Hacksaw</t>
  </si>
  <si>
    <t>Hacksaw Blade</t>
  </si>
  <si>
    <t>Electric Drill</t>
  </si>
  <si>
    <t>Electric Stand Drill</t>
  </si>
  <si>
    <t>GI Pipe 1"</t>
  </si>
  <si>
    <t>Wooden Timber 2"x2"x12' (pine Wood)</t>
  </si>
  <si>
    <t>GI Roofing Sheet 17'</t>
  </si>
  <si>
    <t>Self Tapping Wooden Screw 2 1/2" (Hex Head #8)</t>
  </si>
  <si>
    <t>Self Tapping Metal Screw 3" (Hex Head #8)</t>
  </si>
  <si>
    <t>LED Light 200W</t>
  </si>
  <si>
    <t>Three Core Cable 2.5sqmm</t>
  </si>
  <si>
    <t>Socket Outlet 13Amps</t>
  </si>
  <si>
    <t>Wire Mesh (Roll)</t>
  </si>
  <si>
    <t>GI Pipe 3"</t>
  </si>
  <si>
    <t>GI Roofing Sheet 12'</t>
  </si>
  <si>
    <t>GI Roofing Sheet 8'</t>
  </si>
  <si>
    <t>Roof Ridge Cap</t>
  </si>
  <si>
    <t>Wire Mesh 1"</t>
  </si>
  <si>
    <t>Wall mount Exhaust Fan 18"</t>
  </si>
  <si>
    <t>Rockwool (Roll)</t>
  </si>
  <si>
    <t>num</t>
  </si>
  <si>
    <t>PVC Tee 1''</t>
  </si>
  <si>
    <t>PVC Elbow 1''</t>
  </si>
  <si>
    <t>Squat Toilet Stool Gulee 4''</t>
  </si>
  <si>
    <t>PVC Stop Cock 1/2''</t>
  </si>
  <si>
    <t>Ceiling Fan 48''</t>
  </si>
  <si>
    <t>ITEM DETAILS</t>
  </si>
  <si>
    <t>Amount</t>
  </si>
  <si>
    <t>Unit of Measure</t>
  </si>
  <si>
    <t>Kg</t>
  </si>
  <si>
    <t>Ft</t>
  </si>
  <si>
    <t>#</t>
  </si>
  <si>
    <t xml:space="preserve">0 – 2600 rpm  </t>
  </si>
  <si>
    <t>No load speed</t>
  </si>
  <si>
    <t>Concrete: 20mm</t>
  </si>
  <si>
    <t>Wood : 30mm</t>
  </si>
  <si>
    <t>Steel : 13 mm</t>
  </si>
  <si>
    <t>Capacity</t>
  </si>
  <si>
    <t>700 W</t>
  </si>
  <si>
    <t>Continuous rating input</t>
  </si>
  <si>
    <t>Electric Stand Drill specifications:</t>
  </si>
  <si>
    <t xml:space="preserve">0 – 550rpm  </t>
  </si>
  <si>
    <t>Wood : 36mm</t>
  </si>
  <si>
    <t>500 W</t>
  </si>
  <si>
    <t>Electric Drill specifications:</t>
  </si>
  <si>
    <t>Minimum specifications in the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</si>
</sst>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0" fillId="0" borderId="4" xfId="0" applyBorder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/>
    <xf numFmtId="0" fontId="4" fillId="3" borderId="0" xfId="0" applyFont="1" applyFill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I264"/>
  <sheetViews>
    <sheetView workbookViewId="0">
      <selection activeCell="B8" sqref="B8"/>
    </sheetView>
  </sheetViews>
  <sheetFormatPr defaultRowHeight="15" x14ac:dyDescent="0.25"/>
  <cols>
    <col min="2" max="2" width="39.85546875" bestFit="1" customWidth="1"/>
    <col min="3" max="3" width="5.5703125" bestFit="1" customWidth="1"/>
    <col min="6" max="6" width="5.85546875" bestFit="1" customWidth="1"/>
    <col min="7" max="7" width="8.5703125" bestFit="1" customWidth="1"/>
    <col min="8" max="8" width="9" bestFit="1" customWidth="1"/>
    <col min="9" max="9" width="3" bestFit="1" customWidth="1"/>
  </cols>
  <sheetData>
    <row r="2" spans="2:9" x14ac:dyDescent="0.25">
      <c r="B2" s="9" t="s">
        <v>24</v>
      </c>
      <c r="C2" s="18"/>
      <c r="D2" s="18"/>
      <c r="E2" s="8"/>
      <c r="F2" s="7" t="s">
        <v>25</v>
      </c>
      <c r="G2" s="8" t="s">
        <v>26</v>
      </c>
      <c r="H2" s="9" t="s">
        <v>27</v>
      </c>
    </row>
    <row r="3" spans="2:9" x14ac:dyDescent="0.25">
      <c r="B3" s="4" t="s">
        <v>0</v>
      </c>
      <c r="C3" s="5"/>
      <c r="D3" s="5"/>
      <c r="E3" s="6"/>
      <c r="F3" s="10" t="s">
        <v>28</v>
      </c>
      <c r="G3" s="11">
        <v>4</v>
      </c>
      <c r="H3" s="12"/>
      <c r="I3">
        <v>23</v>
      </c>
    </row>
    <row r="4" spans="2:9" x14ac:dyDescent="0.25">
      <c r="B4" s="4" t="s">
        <v>1</v>
      </c>
      <c r="C4" s="5"/>
      <c r="D4" s="5"/>
      <c r="E4" s="6"/>
      <c r="F4" s="10" t="s">
        <v>28</v>
      </c>
      <c r="G4" s="11">
        <v>4</v>
      </c>
      <c r="H4" s="13"/>
      <c r="I4">
        <v>23</v>
      </c>
    </row>
    <row r="5" spans="2:9" x14ac:dyDescent="0.25">
      <c r="B5" s="4" t="s">
        <v>2</v>
      </c>
      <c r="C5" s="5"/>
      <c r="D5" s="5"/>
      <c r="E5" s="6"/>
      <c r="F5" s="10" t="s">
        <v>28</v>
      </c>
      <c r="G5" s="11">
        <v>4</v>
      </c>
      <c r="H5" s="13"/>
      <c r="I5">
        <v>23</v>
      </c>
    </row>
    <row r="6" spans="2:9" x14ac:dyDescent="0.25">
      <c r="B6" s="4" t="s">
        <v>3</v>
      </c>
      <c r="C6" s="5"/>
      <c r="D6" s="5"/>
      <c r="E6" s="6"/>
      <c r="F6" s="10" t="s">
        <v>28</v>
      </c>
      <c r="G6" s="11">
        <v>4</v>
      </c>
      <c r="H6" s="13"/>
      <c r="I6">
        <v>23</v>
      </c>
    </row>
    <row r="7" spans="2:9" x14ac:dyDescent="0.25">
      <c r="B7" s="4" t="s">
        <v>4</v>
      </c>
      <c r="C7" s="5" t="s">
        <v>5</v>
      </c>
      <c r="D7" s="5"/>
      <c r="E7" s="6"/>
      <c r="F7" s="10" t="s">
        <v>28</v>
      </c>
      <c r="G7" s="11">
        <v>2</v>
      </c>
      <c r="H7" s="13"/>
      <c r="I7">
        <v>23</v>
      </c>
    </row>
    <row r="8" spans="2:9" x14ac:dyDescent="0.25">
      <c r="B8" s="4" t="s">
        <v>128</v>
      </c>
      <c r="C8" s="5"/>
      <c r="D8" s="5"/>
      <c r="E8" s="6"/>
      <c r="F8" s="10" t="s">
        <v>28</v>
      </c>
      <c r="G8" s="11">
        <v>16</v>
      </c>
      <c r="H8" s="13"/>
      <c r="I8">
        <v>23</v>
      </c>
    </row>
    <row r="9" spans="2:9" x14ac:dyDescent="0.25">
      <c r="B9" s="4" t="s">
        <v>6</v>
      </c>
      <c r="C9" s="5"/>
      <c r="D9" s="5"/>
      <c r="E9" s="6"/>
      <c r="F9" s="10" t="s">
        <v>28</v>
      </c>
      <c r="G9" s="11">
        <v>30</v>
      </c>
      <c r="H9" s="13"/>
      <c r="I9">
        <v>23</v>
      </c>
    </row>
    <row r="10" spans="2:9" x14ac:dyDescent="0.25">
      <c r="B10" s="4" t="s">
        <v>7</v>
      </c>
      <c r="C10" s="5"/>
      <c r="D10" s="5"/>
      <c r="E10" s="6"/>
      <c r="F10" s="10" t="s">
        <v>28</v>
      </c>
      <c r="G10" s="11">
        <v>30</v>
      </c>
      <c r="H10" s="13"/>
      <c r="I10">
        <v>23</v>
      </c>
    </row>
    <row r="11" spans="2:9" x14ac:dyDescent="0.25">
      <c r="B11" s="4" t="s">
        <v>8</v>
      </c>
      <c r="C11" s="5"/>
      <c r="D11" s="5"/>
      <c r="E11" s="6"/>
      <c r="F11" s="10" t="s">
        <v>28</v>
      </c>
      <c r="G11" s="11">
        <v>5</v>
      </c>
      <c r="H11" s="13"/>
      <c r="I11">
        <v>23</v>
      </c>
    </row>
    <row r="12" spans="2:9" x14ac:dyDescent="0.25">
      <c r="B12" s="4" t="s">
        <v>9</v>
      </c>
      <c r="C12" s="5"/>
      <c r="D12" s="5"/>
      <c r="E12" s="6"/>
      <c r="F12" s="10" t="s">
        <v>28</v>
      </c>
      <c r="G12" s="11">
        <v>5</v>
      </c>
      <c r="H12" s="13"/>
      <c r="I12">
        <v>23</v>
      </c>
    </row>
    <row r="13" spans="2:9" x14ac:dyDescent="0.25">
      <c r="B13" s="4" t="s">
        <v>10</v>
      </c>
      <c r="C13" s="5"/>
      <c r="D13" s="5"/>
      <c r="E13" s="6"/>
      <c r="F13" s="10" t="s">
        <v>28</v>
      </c>
      <c r="G13" s="11">
        <v>10</v>
      </c>
      <c r="H13" s="13"/>
      <c r="I13">
        <v>23</v>
      </c>
    </row>
    <row r="14" spans="2:9" x14ac:dyDescent="0.25">
      <c r="B14" s="4" t="s">
        <v>11</v>
      </c>
      <c r="C14" s="5"/>
      <c r="D14" s="5"/>
      <c r="E14" s="6"/>
      <c r="F14" s="10" t="s">
        <v>28</v>
      </c>
      <c r="G14" s="11">
        <v>11</v>
      </c>
      <c r="H14" s="13"/>
      <c r="I14">
        <v>23</v>
      </c>
    </row>
    <row r="15" spans="2:9" x14ac:dyDescent="0.25">
      <c r="B15" s="4" t="s">
        <v>12</v>
      </c>
      <c r="C15" s="5"/>
      <c r="D15" s="5"/>
      <c r="E15" s="6"/>
      <c r="F15" s="10" t="s">
        <v>28</v>
      </c>
      <c r="G15" s="11">
        <v>20</v>
      </c>
      <c r="H15" s="13"/>
      <c r="I15">
        <v>23</v>
      </c>
    </row>
    <row r="16" spans="2:9" x14ac:dyDescent="0.25">
      <c r="B16" s="4" t="s">
        <v>13</v>
      </c>
      <c r="C16" s="5"/>
      <c r="D16" s="5"/>
      <c r="E16" s="6"/>
      <c r="F16" s="10" t="s">
        <v>28</v>
      </c>
      <c r="G16" s="11">
        <v>3</v>
      </c>
      <c r="H16" s="13"/>
      <c r="I16">
        <v>23</v>
      </c>
    </row>
    <row r="17" spans="2:9" x14ac:dyDescent="0.25">
      <c r="B17" s="4" t="s">
        <v>14</v>
      </c>
      <c r="C17" s="5"/>
      <c r="D17" s="5"/>
      <c r="E17" s="6"/>
      <c r="F17" s="10" t="s">
        <v>28</v>
      </c>
      <c r="G17" s="11">
        <v>3</v>
      </c>
      <c r="H17" s="13"/>
      <c r="I17">
        <v>23</v>
      </c>
    </row>
    <row r="18" spans="2:9" x14ac:dyDescent="0.25">
      <c r="B18" s="4" t="s">
        <v>15</v>
      </c>
      <c r="C18" s="5"/>
      <c r="D18" s="5"/>
      <c r="E18" s="6"/>
      <c r="F18" s="10" t="s">
        <v>28</v>
      </c>
      <c r="G18" s="11">
        <v>3</v>
      </c>
      <c r="H18" s="13"/>
      <c r="I18">
        <v>23</v>
      </c>
    </row>
    <row r="19" spans="2:9" x14ac:dyDescent="0.25">
      <c r="B19" s="4" t="s">
        <v>16</v>
      </c>
      <c r="C19" s="5"/>
      <c r="D19" s="5"/>
      <c r="E19" s="6"/>
      <c r="F19" s="10" t="s">
        <v>28</v>
      </c>
      <c r="G19" s="11">
        <v>12</v>
      </c>
      <c r="H19" s="13"/>
      <c r="I19">
        <v>23</v>
      </c>
    </row>
    <row r="20" spans="2:9" x14ac:dyDescent="0.25">
      <c r="B20" s="4" t="s">
        <v>17</v>
      </c>
      <c r="C20" s="5"/>
      <c r="D20" s="5"/>
      <c r="E20" s="6"/>
      <c r="F20" s="10" t="s">
        <v>28</v>
      </c>
      <c r="G20" s="11">
        <v>15</v>
      </c>
      <c r="H20" s="13"/>
      <c r="I20">
        <v>23</v>
      </c>
    </row>
    <row r="21" spans="2:9" x14ac:dyDescent="0.25">
      <c r="B21" s="4" t="s">
        <v>18</v>
      </c>
      <c r="C21" s="5"/>
      <c r="D21" s="5"/>
      <c r="E21" s="6"/>
      <c r="F21" s="10" t="s">
        <v>28</v>
      </c>
      <c r="G21" s="11">
        <v>6</v>
      </c>
      <c r="H21" s="13"/>
      <c r="I21">
        <v>23</v>
      </c>
    </row>
    <row r="22" spans="2:9" x14ac:dyDescent="0.25">
      <c r="B22" s="4" t="s">
        <v>19</v>
      </c>
      <c r="C22" s="5"/>
      <c r="D22" s="5"/>
      <c r="E22" s="6"/>
      <c r="F22" s="10" t="s">
        <v>28</v>
      </c>
      <c r="G22" s="11">
        <v>4</v>
      </c>
      <c r="H22" s="13"/>
      <c r="I22">
        <v>23</v>
      </c>
    </row>
    <row r="23" spans="2:9" x14ac:dyDescent="0.25">
      <c r="B23" s="4" t="s">
        <v>20</v>
      </c>
      <c r="C23" s="5"/>
      <c r="D23" s="5"/>
      <c r="E23" s="6"/>
      <c r="F23" s="10" t="s">
        <v>28</v>
      </c>
      <c r="G23" s="11">
        <v>2</v>
      </c>
      <c r="H23" s="13"/>
      <c r="I23">
        <v>23</v>
      </c>
    </row>
    <row r="24" spans="2:9" x14ac:dyDescent="0.25">
      <c r="B24" s="4" t="s">
        <v>21</v>
      </c>
      <c r="C24" s="5"/>
      <c r="D24" s="5"/>
      <c r="E24" s="6"/>
      <c r="F24" s="10" t="s">
        <v>28</v>
      </c>
      <c r="G24" s="11">
        <v>15</v>
      </c>
      <c r="H24" s="13"/>
      <c r="I24">
        <v>23</v>
      </c>
    </row>
    <row r="25" spans="2:9" x14ac:dyDescent="0.25">
      <c r="B25" s="1" t="s">
        <v>22</v>
      </c>
      <c r="C25" s="2"/>
      <c r="D25" s="2"/>
      <c r="E25" s="3"/>
      <c r="F25" s="10" t="s">
        <v>28</v>
      </c>
      <c r="G25" s="10">
        <v>1</v>
      </c>
      <c r="H25" s="13"/>
      <c r="I25">
        <v>23</v>
      </c>
    </row>
    <row r="26" spans="2:9" x14ac:dyDescent="0.25">
      <c r="B26" s="4" t="s">
        <v>23</v>
      </c>
      <c r="C26" s="5"/>
      <c r="D26" s="5"/>
      <c r="E26" s="6"/>
      <c r="F26" s="10" t="s">
        <v>28</v>
      </c>
      <c r="G26" s="10">
        <v>1</v>
      </c>
      <c r="H26" s="13"/>
      <c r="I26">
        <v>23</v>
      </c>
    </row>
    <row r="27" spans="2:9" x14ac:dyDescent="0.25">
      <c r="B27" s="1" t="s">
        <v>29</v>
      </c>
      <c r="C27" s="2"/>
      <c r="D27" s="2"/>
      <c r="E27" s="3"/>
      <c r="F27" s="10" t="s">
        <v>28</v>
      </c>
      <c r="G27" s="11">
        <v>4</v>
      </c>
      <c r="H27" s="12"/>
      <c r="I27">
        <v>24</v>
      </c>
    </row>
    <row r="28" spans="2:9" x14ac:dyDescent="0.25">
      <c r="B28" s="1" t="s">
        <v>126</v>
      </c>
      <c r="C28" s="2"/>
      <c r="D28" s="2"/>
      <c r="E28" s="3"/>
      <c r="F28" s="10" t="s">
        <v>28</v>
      </c>
      <c r="G28" s="11">
        <v>4</v>
      </c>
      <c r="H28" s="13"/>
      <c r="I28">
        <v>24</v>
      </c>
    </row>
    <row r="29" spans="2:9" x14ac:dyDescent="0.25">
      <c r="B29" s="1" t="s">
        <v>30</v>
      </c>
      <c r="C29" s="2"/>
      <c r="D29" s="2"/>
      <c r="E29" s="3"/>
      <c r="F29" s="10" t="s">
        <v>28</v>
      </c>
      <c r="G29" s="11">
        <v>1</v>
      </c>
      <c r="H29" s="13"/>
      <c r="I29">
        <v>24</v>
      </c>
    </row>
    <row r="30" spans="2:9" x14ac:dyDescent="0.25">
      <c r="B30" s="1" t="s">
        <v>31</v>
      </c>
      <c r="C30" s="2"/>
      <c r="D30" s="2"/>
      <c r="E30" s="3"/>
      <c r="F30" s="10" t="s">
        <v>28</v>
      </c>
      <c r="G30" s="11">
        <v>5</v>
      </c>
      <c r="H30" s="13"/>
      <c r="I30">
        <v>24</v>
      </c>
    </row>
    <row r="31" spans="2:9" x14ac:dyDescent="0.25">
      <c r="B31" s="1" t="s">
        <v>32</v>
      </c>
      <c r="C31" s="2"/>
      <c r="D31" s="2"/>
      <c r="E31" s="3"/>
      <c r="F31" s="10" t="s">
        <v>28</v>
      </c>
      <c r="G31" s="11">
        <v>6</v>
      </c>
      <c r="H31" s="13"/>
      <c r="I31">
        <v>24</v>
      </c>
    </row>
    <row r="32" spans="2:9" x14ac:dyDescent="0.25">
      <c r="B32" s="1" t="s">
        <v>33</v>
      </c>
      <c r="C32" s="2"/>
      <c r="D32" s="2"/>
      <c r="E32" s="3"/>
      <c r="F32" s="10" t="s">
        <v>28</v>
      </c>
      <c r="G32" s="11">
        <v>5</v>
      </c>
      <c r="H32" s="13"/>
      <c r="I32">
        <v>24</v>
      </c>
    </row>
    <row r="33" spans="2:9" x14ac:dyDescent="0.25">
      <c r="B33" s="1" t="s">
        <v>34</v>
      </c>
      <c r="C33" s="2"/>
      <c r="D33" s="2"/>
      <c r="E33" s="3"/>
      <c r="F33" s="10" t="s">
        <v>28</v>
      </c>
      <c r="G33" s="11">
        <v>10</v>
      </c>
      <c r="H33" s="13"/>
      <c r="I33">
        <v>24</v>
      </c>
    </row>
    <row r="34" spans="2:9" x14ac:dyDescent="0.25">
      <c r="B34" s="1" t="s">
        <v>35</v>
      </c>
      <c r="C34" s="2"/>
      <c r="D34" s="2"/>
      <c r="E34" s="3"/>
      <c r="F34" s="10" t="s">
        <v>28</v>
      </c>
      <c r="G34" s="11">
        <v>15</v>
      </c>
      <c r="H34" s="13"/>
      <c r="I34">
        <v>24</v>
      </c>
    </row>
    <row r="35" spans="2:9" x14ac:dyDescent="0.25">
      <c r="B35" s="1" t="s">
        <v>36</v>
      </c>
      <c r="C35" s="2"/>
      <c r="D35" s="2"/>
      <c r="E35" s="3"/>
      <c r="F35" s="10" t="s">
        <v>28</v>
      </c>
      <c r="G35" s="11">
        <v>21</v>
      </c>
      <c r="H35" s="13"/>
      <c r="I35">
        <v>24</v>
      </c>
    </row>
    <row r="36" spans="2:9" x14ac:dyDescent="0.25">
      <c r="B36" s="1" t="s">
        <v>37</v>
      </c>
      <c r="C36" s="2"/>
      <c r="D36" s="2"/>
      <c r="E36" s="3"/>
      <c r="F36" s="10" t="s">
        <v>28</v>
      </c>
      <c r="G36" s="11">
        <v>29</v>
      </c>
      <c r="H36" s="13"/>
      <c r="I36">
        <v>24</v>
      </c>
    </row>
    <row r="37" spans="2:9" x14ac:dyDescent="0.25">
      <c r="B37" s="1" t="s">
        <v>38</v>
      </c>
      <c r="C37" s="2"/>
      <c r="D37" s="2"/>
      <c r="E37" s="3"/>
      <c r="F37" s="10" t="s">
        <v>28</v>
      </c>
      <c r="G37" s="11">
        <v>5</v>
      </c>
      <c r="H37" s="13"/>
      <c r="I37">
        <v>24</v>
      </c>
    </row>
    <row r="38" spans="2:9" x14ac:dyDescent="0.25">
      <c r="B38" s="1" t="s">
        <v>39</v>
      </c>
      <c r="C38" s="2"/>
      <c r="D38" s="2"/>
      <c r="E38" s="3"/>
      <c r="F38" s="10" t="s">
        <v>28</v>
      </c>
      <c r="G38" s="11">
        <v>5</v>
      </c>
      <c r="H38" s="13"/>
      <c r="I38">
        <v>24</v>
      </c>
    </row>
    <row r="39" spans="2:9" x14ac:dyDescent="0.25">
      <c r="B39" s="1" t="s">
        <v>40</v>
      </c>
      <c r="C39" s="2"/>
      <c r="D39" s="2"/>
      <c r="E39" s="3"/>
      <c r="F39" s="10" t="s">
        <v>28</v>
      </c>
      <c r="G39" s="11">
        <v>5</v>
      </c>
      <c r="H39" s="13"/>
      <c r="I39">
        <v>24</v>
      </c>
    </row>
    <row r="40" spans="2:9" x14ac:dyDescent="0.25">
      <c r="B40" s="1" t="s">
        <v>41</v>
      </c>
      <c r="C40" s="2"/>
      <c r="D40" s="2"/>
      <c r="E40" s="3"/>
      <c r="F40" s="10" t="s">
        <v>42</v>
      </c>
      <c r="G40" s="11">
        <v>5</v>
      </c>
      <c r="H40" s="13"/>
      <c r="I40">
        <v>24</v>
      </c>
    </row>
    <row r="41" spans="2:9" x14ac:dyDescent="0.25">
      <c r="B41" s="1" t="s">
        <v>43</v>
      </c>
      <c r="C41" s="2"/>
      <c r="D41" s="2"/>
      <c r="E41" s="3"/>
      <c r="F41" s="10" t="s">
        <v>28</v>
      </c>
      <c r="G41" s="11">
        <v>8</v>
      </c>
      <c r="H41" s="13"/>
      <c r="I41">
        <v>24</v>
      </c>
    </row>
    <row r="42" spans="2:9" x14ac:dyDescent="0.25">
      <c r="B42" s="1" t="s">
        <v>44</v>
      </c>
      <c r="C42" s="2"/>
      <c r="D42" s="2"/>
      <c r="E42" s="3"/>
      <c r="F42" s="10" t="s">
        <v>28</v>
      </c>
      <c r="G42" s="11">
        <v>5</v>
      </c>
      <c r="H42" s="13"/>
      <c r="I42">
        <v>24</v>
      </c>
    </row>
    <row r="43" spans="2:9" x14ac:dyDescent="0.25">
      <c r="B43" s="1" t="s">
        <v>45</v>
      </c>
      <c r="C43" s="2"/>
      <c r="D43" s="2"/>
      <c r="E43" s="3"/>
      <c r="F43" s="10" t="s">
        <v>28</v>
      </c>
      <c r="G43" s="11">
        <v>4</v>
      </c>
      <c r="H43" s="13"/>
      <c r="I43">
        <v>24</v>
      </c>
    </row>
    <row r="44" spans="2:9" x14ac:dyDescent="0.25">
      <c r="B44" s="1" t="s">
        <v>46</v>
      </c>
      <c r="C44" s="2"/>
      <c r="D44" s="2"/>
      <c r="E44" s="3"/>
      <c r="F44" s="10" t="s">
        <v>28</v>
      </c>
      <c r="G44" s="11">
        <v>5</v>
      </c>
      <c r="H44" s="13"/>
      <c r="I44">
        <v>24</v>
      </c>
    </row>
    <row r="45" spans="2:9" x14ac:dyDescent="0.25">
      <c r="B45" s="1" t="s">
        <v>47</v>
      </c>
      <c r="C45" s="2"/>
      <c r="D45" s="2"/>
      <c r="E45" s="3"/>
      <c r="F45" s="10" t="s">
        <v>28</v>
      </c>
      <c r="G45" s="11">
        <v>18</v>
      </c>
      <c r="H45" s="13"/>
      <c r="I45">
        <v>24</v>
      </c>
    </row>
    <row r="46" spans="2:9" x14ac:dyDescent="0.25">
      <c r="B46" s="1" t="s">
        <v>48</v>
      </c>
      <c r="C46" s="2"/>
      <c r="D46" s="2"/>
      <c r="E46" s="3"/>
      <c r="F46" s="10" t="s">
        <v>28</v>
      </c>
      <c r="G46" s="11">
        <v>11</v>
      </c>
      <c r="H46" s="13"/>
      <c r="I46">
        <v>24</v>
      </c>
    </row>
    <row r="47" spans="2:9" x14ac:dyDescent="0.25">
      <c r="B47" s="1" t="s">
        <v>49</v>
      </c>
      <c r="C47" s="2"/>
      <c r="D47" s="2"/>
      <c r="E47" s="3"/>
      <c r="F47" s="10" t="s">
        <v>28</v>
      </c>
      <c r="G47" s="11">
        <v>5</v>
      </c>
      <c r="H47" s="13"/>
      <c r="I47">
        <v>24</v>
      </c>
    </row>
    <row r="48" spans="2:9" x14ac:dyDescent="0.25">
      <c r="B48" s="1" t="s">
        <v>50</v>
      </c>
      <c r="C48" s="2"/>
      <c r="D48" s="2"/>
      <c r="E48" s="3"/>
      <c r="F48" s="10" t="s">
        <v>28</v>
      </c>
      <c r="G48" s="11">
        <v>7</v>
      </c>
      <c r="H48" s="13"/>
      <c r="I48">
        <v>24</v>
      </c>
    </row>
    <row r="49" spans="2:9" x14ac:dyDescent="0.25">
      <c r="B49" s="1" t="s">
        <v>51</v>
      </c>
      <c r="C49" s="2"/>
      <c r="D49" s="2"/>
      <c r="E49" s="3"/>
      <c r="F49" s="10" t="s">
        <v>28</v>
      </c>
      <c r="G49" s="11">
        <v>10</v>
      </c>
      <c r="H49" s="13"/>
      <c r="I49">
        <v>24</v>
      </c>
    </row>
    <row r="50" spans="2:9" x14ac:dyDescent="0.25">
      <c r="B50" s="1" t="s">
        <v>52</v>
      </c>
      <c r="C50" s="2"/>
      <c r="D50" s="2"/>
      <c r="E50" s="3"/>
      <c r="F50" s="10" t="s">
        <v>28</v>
      </c>
      <c r="G50" s="11">
        <v>10</v>
      </c>
      <c r="H50" s="13"/>
      <c r="I50">
        <v>24</v>
      </c>
    </row>
    <row r="51" spans="2:9" x14ac:dyDescent="0.25">
      <c r="B51" s="1" t="s">
        <v>53</v>
      </c>
      <c r="C51" s="2"/>
      <c r="D51" s="2"/>
      <c r="E51" s="3"/>
      <c r="F51" s="10" t="s">
        <v>28</v>
      </c>
      <c r="G51" s="11">
        <v>3</v>
      </c>
      <c r="H51" s="13"/>
      <c r="I51">
        <v>24</v>
      </c>
    </row>
    <row r="52" spans="2:9" x14ac:dyDescent="0.25">
      <c r="B52" s="1" t="s">
        <v>127</v>
      </c>
      <c r="C52" s="2"/>
      <c r="D52" s="2"/>
      <c r="E52" s="3"/>
      <c r="F52" s="10" t="s">
        <v>28</v>
      </c>
      <c r="G52" s="11">
        <v>10</v>
      </c>
      <c r="H52" s="13"/>
      <c r="I52">
        <v>24</v>
      </c>
    </row>
    <row r="53" spans="2:9" x14ac:dyDescent="0.25">
      <c r="B53" s="1" t="s">
        <v>54</v>
      </c>
      <c r="C53" s="2"/>
      <c r="D53" s="2"/>
      <c r="E53" s="3"/>
      <c r="F53" s="10" t="s">
        <v>28</v>
      </c>
      <c r="G53" s="11">
        <v>11</v>
      </c>
      <c r="H53" s="13"/>
      <c r="I53">
        <v>24</v>
      </c>
    </row>
    <row r="54" spans="2:9" x14ac:dyDescent="0.25">
      <c r="B54" s="1" t="s">
        <v>55</v>
      </c>
      <c r="C54" s="2"/>
      <c r="D54" s="2"/>
      <c r="E54" s="3"/>
      <c r="F54" s="10" t="s">
        <v>28</v>
      </c>
      <c r="G54" s="11">
        <f>85+21</f>
        <v>106</v>
      </c>
      <c r="H54" s="13"/>
      <c r="I54">
        <v>24</v>
      </c>
    </row>
    <row r="55" spans="2:9" x14ac:dyDescent="0.25">
      <c r="B55" s="1" t="s">
        <v>56</v>
      </c>
      <c r="C55" s="2"/>
      <c r="D55" s="2"/>
      <c r="E55" s="3"/>
      <c r="F55" s="10" t="s">
        <v>57</v>
      </c>
      <c r="G55" s="11">
        <f>G54*5</f>
        <v>530</v>
      </c>
      <c r="H55" s="13"/>
      <c r="I55">
        <v>24</v>
      </c>
    </row>
    <row r="56" spans="2:9" x14ac:dyDescent="0.25">
      <c r="B56" s="1" t="s">
        <v>58</v>
      </c>
      <c r="C56" s="2"/>
      <c r="D56" s="2"/>
      <c r="E56" s="3"/>
      <c r="F56" s="10" t="s">
        <v>28</v>
      </c>
      <c r="G56" s="11">
        <v>5</v>
      </c>
      <c r="H56" s="13"/>
      <c r="I56">
        <v>24</v>
      </c>
    </row>
    <row r="57" spans="2:9" x14ac:dyDescent="0.25">
      <c r="B57" s="1" t="s">
        <v>59</v>
      </c>
      <c r="C57" s="2"/>
      <c r="D57" s="2"/>
      <c r="E57" s="3"/>
      <c r="F57" s="10" t="s">
        <v>28</v>
      </c>
      <c r="G57" s="11">
        <v>2</v>
      </c>
      <c r="H57" s="13"/>
      <c r="I57">
        <v>24</v>
      </c>
    </row>
    <row r="58" spans="2:9" x14ac:dyDescent="0.25">
      <c r="B58" s="1" t="s">
        <v>60</v>
      </c>
      <c r="C58" s="2"/>
      <c r="D58" s="2"/>
      <c r="E58" s="3"/>
      <c r="F58" s="10" t="s">
        <v>28</v>
      </c>
      <c r="G58" s="11">
        <v>4</v>
      </c>
      <c r="H58" s="13"/>
      <c r="I58">
        <v>24</v>
      </c>
    </row>
    <row r="59" spans="2:9" x14ac:dyDescent="0.25">
      <c r="B59" s="1" t="s">
        <v>61</v>
      </c>
      <c r="C59" s="2"/>
      <c r="D59" s="2"/>
      <c r="E59" s="3"/>
      <c r="F59" s="10" t="s">
        <v>28</v>
      </c>
      <c r="G59" s="11">
        <v>3</v>
      </c>
      <c r="H59" s="13"/>
      <c r="I59">
        <v>24</v>
      </c>
    </row>
    <row r="60" spans="2:9" x14ac:dyDescent="0.25">
      <c r="B60" s="1" t="s">
        <v>62</v>
      </c>
      <c r="C60" s="2"/>
      <c r="D60" s="2"/>
      <c r="E60" s="3"/>
      <c r="F60" s="10" t="s">
        <v>28</v>
      </c>
      <c r="G60" s="11">
        <v>1</v>
      </c>
      <c r="H60" s="13"/>
      <c r="I60">
        <v>24</v>
      </c>
    </row>
    <row r="61" spans="2:9" x14ac:dyDescent="0.25">
      <c r="B61" s="1" t="s">
        <v>63</v>
      </c>
      <c r="C61" s="2"/>
      <c r="D61" s="2"/>
      <c r="E61" s="3"/>
      <c r="F61" s="10" t="s">
        <v>28</v>
      </c>
      <c r="G61" s="11">
        <v>5</v>
      </c>
      <c r="H61" s="13"/>
      <c r="I61">
        <v>24</v>
      </c>
    </row>
    <row r="62" spans="2:9" x14ac:dyDescent="0.25">
      <c r="B62" s="1" t="s">
        <v>64</v>
      </c>
      <c r="C62" s="2"/>
      <c r="D62" s="2"/>
      <c r="E62" s="3"/>
      <c r="F62" s="10" t="s">
        <v>28</v>
      </c>
      <c r="G62" s="11">
        <v>3</v>
      </c>
      <c r="H62" s="13"/>
      <c r="I62">
        <v>24</v>
      </c>
    </row>
    <row r="63" spans="2:9" x14ac:dyDescent="0.25">
      <c r="B63" s="1" t="s">
        <v>65</v>
      </c>
      <c r="C63" s="2"/>
      <c r="D63" s="2"/>
      <c r="E63" s="3"/>
      <c r="F63" s="10" t="s">
        <v>28</v>
      </c>
      <c r="G63" s="11">
        <v>5</v>
      </c>
      <c r="H63" s="13"/>
      <c r="I63">
        <v>24</v>
      </c>
    </row>
    <row r="64" spans="2:9" x14ac:dyDescent="0.25">
      <c r="B64" s="1" t="s">
        <v>124</v>
      </c>
      <c r="C64" s="2"/>
      <c r="D64" s="2"/>
      <c r="E64" s="3"/>
      <c r="F64" s="10" t="s">
        <v>28</v>
      </c>
      <c r="G64" s="11">
        <v>1</v>
      </c>
      <c r="H64" s="13"/>
      <c r="I64">
        <v>24</v>
      </c>
    </row>
    <row r="65" spans="2:9" x14ac:dyDescent="0.25">
      <c r="B65" s="1" t="s">
        <v>125</v>
      </c>
      <c r="C65" s="2"/>
      <c r="D65" s="2"/>
      <c r="E65" s="3"/>
      <c r="F65" s="10" t="s">
        <v>28</v>
      </c>
      <c r="G65" s="11">
        <v>3</v>
      </c>
      <c r="H65" s="13"/>
      <c r="I65">
        <v>24</v>
      </c>
    </row>
    <row r="66" spans="2:9" x14ac:dyDescent="0.25">
      <c r="B66" s="1" t="s">
        <v>66</v>
      </c>
      <c r="C66" s="2"/>
      <c r="D66" s="2"/>
      <c r="E66" s="3"/>
      <c r="F66" s="10" t="s">
        <v>28</v>
      </c>
      <c r="G66" s="11">
        <v>10</v>
      </c>
      <c r="H66" s="13"/>
      <c r="I66">
        <v>24</v>
      </c>
    </row>
    <row r="67" spans="2:9" x14ac:dyDescent="0.25">
      <c r="B67" s="1" t="s">
        <v>67</v>
      </c>
      <c r="C67" s="2"/>
      <c r="D67" s="2"/>
      <c r="E67" s="3"/>
      <c r="F67" s="10" t="s">
        <v>28</v>
      </c>
      <c r="G67" s="11">
        <v>4</v>
      </c>
      <c r="H67" s="13"/>
      <c r="I67">
        <v>24</v>
      </c>
    </row>
    <row r="68" spans="2:9" x14ac:dyDescent="0.25">
      <c r="B68" s="4" t="s">
        <v>68</v>
      </c>
      <c r="C68" s="5"/>
      <c r="D68" s="5"/>
      <c r="E68" s="6"/>
      <c r="F68" s="10" t="s">
        <v>28</v>
      </c>
      <c r="G68" s="11">
        <v>28</v>
      </c>
      <c r="H68" s="12"/>
      <c r="I68">
        <v>25</v>
      </c>
    </row>
    <row r="69" spans="2:9" x14ac:dyDescent="0.25">
      <c r="B69" s="4" t="s">
        <v>69</v>
      </c>
      <c r="C69" s="5"/>
      <c r="D69" s="5"/>
      <c r="E69" s="6"/>
      <c r="F69" s="10" t="s">
        <v>28</v>
      </c>
      <c r="G69" s="11">
        <v>20</v>
      </c>
      <c r="H69" s="13"/>
      <c r="I69">
        <v>25</v>
      </c>
    </row>
    <row r="70" spans="2:9" x14ac:dyDescent="0.25">
      <c r="B70" s="4" t="s">
        <v>70</v>
      </c>
      <c r="C70" s="5"/>
      <c r="D70" s="5"/>
      <c r="E70" s="6"/>
      <c r="F70" s="10" t="s">
        <v>28</v>
      </c>
      <c r="G70" s="11">
        <v>1</v>
      </c>
      <c r="H70" s="13"/>
      <c r="I70">
        <v>25</v>
      </c>
    </row>
    <row r="71" spans="2:9" x14ac:dyDescent="0.25">
      <c r="B71" s="4" t="s">
        <v>71</v>
      </c>
      <c r="C71" s="5"/>
      <c r="D71" s="5"/>
      <c r="E71" s="6"/>
      <c r="F71" s="10" t="s">
        <v>28</v>
      </c>
      <c r="G71" s="11">
        <v>1</v>
      </c>
      <c r="H71" s="13"/>
      <c r="I71">
        <v>25</v>
      </c>
    </row>
    <row r="72" spans="2:9" x14ac:dyDescent="0.25">
      <c r="B72" s="4" t="s">
        <v>72</v>
      </c>
      <c r="C72" s="5"/>
      <c r="D72" s="5"/>
      <c r="E72" s="6"/>
      <c r="F72" s="10" t="s">
        <v>28</v>
      </c>
      <c r="G72" s="11">
        <v>2</v>
      </c>
      <c r="H72" s="13"/>
      <c r="I72">
        <v>25</v>
      </c>
    </row>
    <row r="73" spans="2:9" x14ac:dyDescent="0.25">
      <c r="B73" s="4" t="s">
        <v>73</v>
      </c>
      <c r="C73" s="5"/>
      <c r="D73" s="5"/>
      <c r="E73" s="6"/>
      <c r="F73" s="10" t="s">
        <v>28</v>
      </c>
      <c r="G73" s="11">
        <v>8</v>
      </c>
      <c r="H73" s="13"/>
      <c r="I73">
        <v>25</v>
      </c>
    </row>
    <row r="74" spans="2:9" x14ac:dyDescent="0.25">
      <c r="B74" s="4" t="s">
        <v>74</v>
      </c>
      <c r="C74" s="5"/>
      <c r="D74" s="5"/>
      <c r="E74" s="6"/>
      <c r="F74" s="10" t="s">
        <v>28</v>
      </c>
      <c r="G74" s="11">
        <v>5</v>
      </c>
      <c r="H74" s="13"/>
      <c r="I74">
        <v>25</v>
      </c>
    </row>
    <row r="75" spans="2:9" x14ac:dyDescent="0.25">
      <c r="B75" s="4" t="s">
        <v>75</v>
      </c>
      <c r="C75" s="5"/>
      <c r="D75" s="5"/>
      <c r="E75" s="6"/>
      <c r="F75" s="10" t="s">
        <v>28</v>
      </c>
      <c r="G75" s="11">
        <v>8</v>
      </c>
      <c r="H75" s="13"/>
      <c r="I75">
        <v>25</v>
      </c>
    </row>
    <row r="76" spans="2:9" x14ac:dyDescent="0.25">
      <c r="B76" s="4" t="s">
        <v>76</v>
      </c>
      <c r="C76" s="5"/>
      <c r="D76" s="5"/>
      <c r="E76" s="6"/>
      <c r="F76" s="10" t="s">
        <v>28</v>
      </c>
      <c r="G76" s="11">
        <v>3</v>
      </c>
      <c r="H76" s="13"/>
      <c r="I76">
        <v>25</v>
      </c>
    </row>
    <row r="77" spans="2:9" x14ac:dyDescent="0.25">
      <c r="B77" s="4" t="s">
        <v>77</v>
      </c>
      <c r="C77" s="5"/>
      <c r="D77" s="5"/>
      <c r="E77" s="6"/>
      <c r="F77" s="10" t="s">
        <v>28</v>
      </c>
      <c r="G77" s="11">
        <v>116</v>
      </c>
      <c r="H77" s="13"/>
      <c r="I77">
        <v>25</v>
      </c>
    </row>
    <row r="78" spans="2:9" x14ac:dyDescent="0.25">
      <c r="B78" s="4" t="s">
        <v>78</v>
      </c>
      <c r="C78" s="5"/>
      <c r="D78" s="5"/>
      <c r="E78" s="6"/>
      <c r="F78" s="10" t="s">
        <v>28</v>
      </c>
      <c r="G78" s="11">
        <v>116</v>
      </c>
      <c r="H78" s="13"/>
      <c r="I78">
        <v>25</v>
      </c>
    </row>
    <row r="79" spans="2:9" x14ac:dyDescent="0.25">
      <c r="B79" s="4" t="s">
        <v>79</v>
      </c>
      <c r="C79" s="5"/>
      <c r="D79" s="5"/>
      <c r="E79" s="6"/>
      <c r="F79" s="10" t="s">
        <v>28</v>
      </c>
      <c r="G79" s="11">
        <v>116</v>
      </c>
      <c r="H79" s="13"/>
      <c r="I79">
        <v>25</v>
      </c>
    </row>
    <row r="80" spans="2:9" x14ac:dyDescent="0.25">
      <c r="B80" s="4" t="s">
        <v>80</v>
      </c>
      <c r="C80" s="5"/>
      <c r="D80" s="5"/>
      <c r="E80" s="6"/>
      <c r="F80" s="10" t="s">
        <v>28</v>
      </c>
      <c r="G80" s="11">
        <v>10</v>
      </c>
      <c r="H80" s="13"/>
      <c r="I80">
        <v>25</v>
      </c>
    </row>
    <row r="81" spans="2:9" x14ac:dyDescent="0.25">
      <c r="B81" s="4" t="s">
        <v>81</v>
      </c>
      <c r="C81" s="5"/>
      <c r="D81" s="5"/>
      <c r="E81" s="6"/>
      <c r="F81" s="10" t="s">
        <v>28</v>
      </c>
      <c r="G81" s="11">
        <v>1</v>
      </c>
      <c r="H81" s="13"/>
      <c r="I81">
        <v>25</v>
      </c>
    </row>
    <row r="82" spans="2:9" x14ac:dyDescent="0.25">
      <c r="B82" s="4" t="s">
        <v>82</v>
      </c>
      <c r="C82" s="5"/>
      <c r="D82" s="5"/>
      <c r="E82" s="6"/>
      <c r="F82" s="10" t="s">
        <v>28</v>
      </c>
      <c r="G82" s="11">
        <v>2</v>
      </c>
      <c r="H82" s="13"/>
      <c r="I82">
        <v>25</v>
      </c>
    </row>
    <row r="83" spans="2:9" x14ac:dyDescent="0.25">
      <c r="B83" s="4" t="s">
        <v>83</v>
      </c>
      <c r="C83" s="5"/>
      <c r="D83" s="5"/>
      <c r="E83" s="6"/>
      <c r="F83" s="10" t="s">
        <v>84</v>
      </c>
      <c r="G83" s="11">
        <v>560</v>
      </c>
      <c r="H83" s="12"/>
      <c r="I83">
        <v>26</v>
      </c>
    </row>
    <row r="84" spans="2:9" x14ac:dyDescent="0.25">
      <c r="B84" s="4" t="s">
        <v>85</v>
      </c>
      <c r="C84" s="5"/>
      <c r="D84" s="5"/>
      <c r="E84" s="6"/>
      <c r="F84" s="10" t="s">
        <v>86</v>
      </c>
      <c r="G84" s="11">
        <v>20</v>
      </c>
      <c r="H84" s="13"/>
      <c r="I84">
        <v>26</v>
      </c>
    </row>
    <row r="85" spans="2:9" x14ac:dyDescent="0.25">
      <c r="B85" s="4" t="s">
        <v>75</v>
      </c>
      <c r="C85" s="5"/>
      <c r="D85" s="5"/>
      <c r="E85" s="6"/>
      <c r="F85" s="10" t="s">
        <v>28</v>
      </c>
      <c r="G85" s="11">
        <v>90</v>
      </c>
      <c r="H85" s="13"/>
      <c r="I85">
        <v>26</v>
      </c>
    </row>
    <row r="86" spans="2:9" x14ac:dyDescent="0.25">
      <c r="B86" s="4" t="s">
        <v>87</v>
      </c>
      <c r="C86" s="5"/>
      <c r="D86" s="5"/>
      <c r="E86" s="6"/>
      <c r="F86" s="10" t="s">
        <v>28</v>
      </c>
      <c r="G86" s="11">
        <v>140</v>
      </c>
      <c r="H86" s="13"/>
      <c r="I86">
        <v>26</v>
      </c>
    </row>
    <row r="87" spans="2:9" x14ac:dyDescent="0.25">
      <c r="B87" s="4" t="s">
        <v>55</v>
      </c>
      <c r="C87" s="5"/>
      <c r="D87" s="5"/>
      <c r="E87" s="6"/>
      <c r="F87" s="10" t="s">
        <v>28</v>
      </c>
      <c r="G87" s="11">
        <v>45</v>
      </c>
      <c r="H87" s="13"/>
      <c r="I87">
        <v>26</v>
      </c>
    </row>
    <row r="88" spans="2:9" x14ac:dyDescent="0.25">
      <c r="B88" s="4" t="s">
        <v>56</v>
      </c>
      <c r="C88" s="5"/>
      <c r="D88" s="5"/>
      <c r="E88" s="6"/>
      <c r="F88" s="10" t="s">
        <v>57</v>
      </c>
      <c r="G88" s="11">
        <f>G87*2</f>
        <v>90</v>
      </c>
      <c r="H88" s="13"/>
      <c r="I88">
        <v>26</v>
      </c>
    </row>
    <row r="89" spans="2:9" x14ac:dyDescent="0.25">
      <c r="B89" s="4" t="s">
        <v>88</v>
      </c>
      <c r="C89" s="5"/>
      <c r="D89" s="5"/>
      <c r="E89" s="6"/>
      <c r="F89" s="10" t="s">
        <v>89</v>
      </c>
      <c r="G89" s="11">
        <f>G87*3</f>
        <v>135</v>
      </c>
      <c r="H89" s="13"/>
      <c r="I89">
        <v>26</v>
      </c>
    </row>
    <row r="90" spans="2:9" x14ac:dyDescent="0.25">
      <c r="B90" s="4" t="s">
        <v>90</v>
      </c>
      <c r="C90" s="5"/>
      <c r="D90" s="5"/>
      <c r="E90" s="6"/>
      <c r="F90" s="10" t="s">
        <v>28</v>
      </c>
      <c r="G90" s="11">
        <v>6</v>
      </c>
      <c r="H90" s="13"/>
      <c r="I90">
        <v>26</v>
      </c>
    </row>
    <row r="91" spans="2:9" x14ac:dyDescent="0.25">
      <c r="B91" s="4" t="s">
        <v>91</v>
      </c>
      <c r="C91" s="5"/>
      <c r="D91" s="5"/>
      <c r="E91" s="6"/>
      <c r="F91" s="10" t="s">
        <v>28</v>
      </c>
      <c r="G91" s="11">
        <v>1</v>
      </c>
      <c r="H91" s="13"/>
      <c r="I91">
        <v>26</v>
      </c>
    </row>
    <row r="92" spans="2:9" x14ac:dyDescent="0.25">
      <c r="B92" s="4" t="s">
        <v>92</v>
      </c>
      <c r="C92" s="5"/>
      <c r="D92" s="5"/>
      <c r="E92" s="6"/>
      <c r="F92" s="10" t="s">
        <v>28</v>
      </c>
      <c r="G92" s="11">
        <v>1</v>
      </c>
      <c r="H92" s="13"/>
      <c r="I92">
        <v>26</v>
      </c>
    </row>
    <row r="93" spans="2:9" x14ac:dyDescent="0.25">
      <c r="B93" s="4" t="s">
        <v>93</v>
      </c>
      <c r="C93" s="5"/>
      <c r="D93" s="5"/>
      <c r="E93" s="6"/>
      <c r="F93" s="10" t="s">
        <v>28</v>
      </c>
      <c r="G93" s="11">
        <v>1</v>
      </c>
      <c r="H93" s="13"/>
      <c r="I93">
        <v>26</v>
      </c>
    </row>
    <row r="94" spans="2:9" x14ac:dyDescent="0.25">
      <c r="B94" s="4" t="s">
        <v>94</v>
      </c>
      <c r="C94" s="5"/>
      <c r="D94" s="5"/>
      <c r="E94" s="6"/>
      <c r="F94" s="10" t="s">
        <v>28</v>
      </c>
      <c r="G94" s="11">
        <v>30</v>
      </c>
      <c r="H94" s="13"/>
      <c r="I94">
        <v>26</v>
      </c>
    </row>
    <row r="95" spans="2:9" x14ac:dyDescent="0.25">
      <c r="B95" s="4" t="s">
        <v>95</v>
      </c>
      <c r="C95" s="5"/>
      <c r="D95" s="5"/>
      <c r="E95" s="6"/>
      <c r="F95" s="10" t="s">
        <v>28</v>
      </c>
      <c r="G95" s="11">
        <v>20</v>
      </c>
      <c r="H95" s="13"/>
      <c r="I95">
        <v>26</v>
      </c>
    </row>
    <row r="96" spans="2:9" x14ac:dyDescent="0.25">
      <c r="B96" s="4" t="s">
        <v>96</v>
      </c>
      <c r="C96" s="5"/>
      <c r="D96" s="5"/>
      <c r="E96" s="6"/>
      <c r="F96" s="10" t="s">
        <v>97</v>
      </c>
      <c r="G96" s="11">
        <v>60</v>
      </c>
      <c r="H96" s="13"/>
      <c r="I96">
        <v>26</v>
      </c>
    </row>
    <row r="97" spans="2:9" x14ac:dyDescent="0.25">
      <c r="B97" s="4" t="s">
        <v>98</v>
      </c>
      <c r="C97" s="5"/>
      <c r="D97" s="5"/>
      <c r="E97" s="6"/>
      <c r="F97" s="10" t="s">
        <v>97</v>
      </c>
      <c r="G97" s="11">
        <v>60</v>
      </c>
      <c r="H97" s="13"/>
      <c r="I97">
        <v>26</v>
      </c>
    </row>
    <row r="98" spans="2:9" x14ac:dyDescent="0.25">
      <c r="B98" s="4" t="s">
        <v>99</v>
      </c>
      <c r="C98" s="5"/>
      <c r="D98" s="5"/>
      <c r="E98" s="6"/>
      <c r="F98" s="10" t="s">
        <v>97</v>
      </c>
      <c r="G98" s="11">
        <v>60</v>
      </c>
      <c r="H98" s="13"/>
      <c r="I98">
        <v>26</v>
      </c>
    </row>
    <row r="99" spans="2:9" x14ac:dyDescent="0.25">
      <c r="B99" s="4" t="s">
        <v>100</v>
      </c>
      <c r="C99" s="5"/>
      <c r="D99" s="5"/>
      <c r="E99" s="6"/>
      <c r="F99" s="10" t="s">
        <v>97</v>
      </c>
      <c r="G99" s="11">
        <v>40</v>
      </c>
      <c r="H99" s="13"/>
      <c r="I99">
        <v>26</v>
      </c>
    </row>
    <row r="100" spans="2:9" x14ac:dyDescent="0.25">
      <c r="B100" s="4" t="s">
        <v>101</v>
      </c>
      <c r="C100" s="5"/>
      <c r="D100" s="5"/>
      <c r="E100" s="6"/>
      <c r="F100" s="10" t="s">
        <v>28</v>
      </c>
      <c r="G100" s="11">
        <v>200</v>
      </c>
      <c r="H100" s="13"/>
      <c r="I100">
        <v>26</v>
      </c>
    </row>
    <row r="101" spans="2:9" x14ac:dyDescent="0.25">
      <c r="B101" s="4" t="s">
        <v>102</v>
      </c>
      <c r="C101" s="5"/>
      <c r="D101" s="5"/>
      <c r="E101" s="6"/>
      <c r="F101" s="10" t="s">
        <v>28</v>
      </c>
      <c r="G101" s="11">
        <v>6</v>
      </c>
      <c r="H101" s="13"/>
      <c r="I101">
        <v>26</v>
      </c>
    </row>
    <row r="102" spans="2:9" x14ac:dyDescent="0.25">
      <c r="B102" s="4" t="s">
        <v>103</v>
      </c>
      <c r="C102" s="5"/>
      <c r="D102" s="5"/>
      <c r="E102" s="6"/>
      <c r="F102" s="10" t="s">
        <v>28</v>
      </c>
      <c r="G102" s="11">
        <v>2</v>
      </c>
      <c r="H102" s="13"/>
      <c r="I102">
        <v>26</v>
      </c>
    </row>
    <row r="103" spans="2:9" x14ac:dyDescent="0.25">
      <c r="B103" s="4" t="s">
        <v>104</v>
      </c>
      <c r="C103" s="5"/>
      <c r="D103" s="5"/>
      <c r="E103" s="6"/>
      <c r="F103" s="10" t="s">
        <v>28</v>
      </c>
      <c r="G103" s="11">
        <v>10</v>
      </c>
      <c r="H103" s="13"/>
      <c r="I103">
        <v>26</v>
      </c>
    </row>
    <row r="104" spans="2:9" x14ac:dyDescent="0.25">
      <c r="B104" s="4" t="s">
        <v>105</v>
      </c>
      <c r="C104" s="5"/>
      <c r="D104" s="5"/>
      <c r="E104" s="6"/>
      <c r="F104" s="10" t="s">
        <v>28</v>
      </c>
      <c r="G104" s="11">
        <v>1</v>
      </c>
      <c r="H104" s="13"/>
      <c r="I104">
        <v>26</v>
      </c>
    </row>
    <row r="105" spans="2:9" x14ac:dyDescent="0.25">
      <c r="B105" s="4" t="s">
        <v>106</v>
      </c>
      <c r="C105" s="5"/>
      <c r="D105" s="5"/>
      <c r="E105" s="6"/>
      <c r="F105" s="10" t="s">
        <v>28</v>
      </c>
      <c r="G105" s="11">
        <v>1</v>
      </c>
      <c r="H105" s="13"/>
      <c r="I105">
        <v>26</v>
      </c>
    </row>
    <row r="106" spans="2:9" x14ac:dyDescent="0.25">
      <c r="B106" s="4" t="s">
        <v>87</v>
      </c>
      <c r="C106" s="5"/>
      <c r="D106" s="5"/>
      <c r="E106" s="6"/>
      <c r="F106" s="10" t="s">
        <v>28</v>
      </c>
      <c r="G106" s="11">
        <v>11</v>
      </c>
      <c r="H106" s="13"/>
      <c r="I106">
        <v>27</v>
      </c>
    </row>
    <row r="107" spans="2:9" x14ac:dyDescent="0.25">
      <c r="B107" s="4" t="s">
        <v>75</v>
      </c>
      <c r="C107" s="5"/>
      <c r="D107" s="5"/>
      <c r="E107" s="6"/>
      <c r="F107" s="10" t="s">
        <v>28</v>
      </c>
      <c r="G107" s="11">
        <f>14+16+5</f>
        <v>35</v>
      </c>
      <c r="H107" s="13"/>
      <c r="I107">
        <v>27</v>
      </c>
    </row>
    <row r="108" spans="2:9" x14ac:dyDescent="0.25">
      <c r="B108" s="4" t="s">
        <v>107</v>
      </c>
      <c r="C108" s="5"/>
      <c r="D108" s="5"/>
      <c r="E108" s="6"/>
      <c r="F108" s="10" t="s">
        <v>28</v>
      </c>
      <c r="G108" s="11">
        <f>12+12+4</f>
        <v>28</v>
      </c>
      <c r="H108" s="13"/>
      <c r="I108">
        <v>27</v>
      </c>
    </row>
    <row r="109" spans="2:9" x14ac:dyDescent="0.25">
      <c r="B109" s="4" t="s">
        <v>108</v>
      </c>
      <c r="C109" s="5"/>
      <c r="D109" s="5"/>
      <c r="E109" s="6"/>
      <c r="F109" s="10" t="s">
        <v>28</v>
      </c>
      <c r="G109" s="11">
        <v>65</v>
      </c>
      <c r="H109" s="13"/>
      <c r="I109">
        <v>27</v>
      </c>
    </row>
    <row r="110" spans="2:9" x14ac:dyDescent="0.25">
      <c r="B110" s="4" t="s">
        <v>109</v>
      </c>
      <c r="C110" s="5"/>
      <c r="D110" s="5"/>
      <c r="E110" s="6"/>
      <c r="F110" s="10" t="s">
        <v>28</v>
      </c>
      <c r="G110" s="11">
        <v>32</v>
      </c>
      <c r="H110" s="13"/>
      <c r="I110">
        <v>27</v>
      </c>
    </row>
    <row r="111" spans="2:9" x14ac:dyDescent="0.25">
      <c r="B111" s="4" t="s">
        <v>110</v>
      </c>
      <c r="C111" s="5"/>
      <c r="D111" s="5"/>
      <c r="E111" s="6"/>
      <c r="F111" s="10" t="s">
        <v>28</v>
      </c>
      <c r="G111" s="11">
        <v>1000</v>
      </c>
      <c r="H111" s="13"/>
      <c r="I111">
        <v>27</v>
      </c>
    </row>
    <row r="112" spans="2:9" x14ac:dyDescent="0.25">
      <c r="B112" s="4" t="s">
        <v>111</v>
      </c>
      <c r="C112" s="5"/>
      <c r="D112" s="5"/>
      <c r="E112" s="6"/>
      <c r="F112" s="10" t="s">
        <v>28</v>
      </c>
      <c r="G112" s="11">
        <v>1000</v>
      </c>
      <c r="H112" s="13"/>
      <c r="I112">
        <v>27</v>
      </c>
    </row>
    <row r="113" spans="2:9" x14ac:dyDescent="0.25">
      <c r="B113" s="4" t="s">
        <v>102</v>
      </c>
      <c r="C113" s="5"/>
      <c r="D113" s="5"/>
      <c r="E113" s="6"/>
      <c r="F113" s="10" t="s">
        <v>28</v>
      </c>
      <c r="G113" s="11">
        <v>5</v>
      </c>
      <c r="H113" s="13"/>
      <c r="I113">
        <v>27</v>
      </c>
    </row>
    <row r="114" spans="2:9" x14ac:dyDescent="0.25">
      <c r="B114" s="4" t="s">
        <v>112</v>
      </c>
      <c r="C114" s="5"/>
      <c r="D114" s="5"/>
      <c r="E114" s="6"/>
      <c r="F114" s="10" t="s">
        <v>28</v>
      </c>
      <c r="G114" s="11">
        <v>6</v>
      </c>
      <c r="H114" s="13"/>
      <c r="I114">
        <v>27</v>
      </c>
    </row>
    <row r="115" spans="2:9" x14ac:dyDescent="0.25">
      <c r="B115" s="4" t="s">
        <v>113</v>
      </c>
      <c r="C115" s="5"/>
      <c r="D115" s="5"/>
      <c r="E115" s="6"/>
      <c r="F115" s="10" t="s">
        <v>28</v>
      </c>
      <c r="G115" s="11">
        <v>3</v>
      </c>
      <c r="H115" s="13"/>
      <c r="I115">
        <v>27</v>
      </c>
    </row>
    <row r="116" spans="2:9" x14ac:dyDescent="0.25">
      <c r="B116" s="4" t="s">
        <v>114</v>
      </c>
      <c r="C116" s="5"/>
      <c r="D116" s="5"/>
      <c r="E116" s="6"/>
      <c r="F116" s="10" t="s">
        <v>28</v>
      </c>
      <c r="G116" s="11">
        <v>10</v>
      </c>
      <c r="H116" s="13"/>
      <c r="I116">
        <v>27</v>
      </c>
    </row>
    <row r="117" spans="2:9" x14ac:dyDescent="0.25">
      <c r="B117" s="4" t="s">
        <v>55</v>
      </c>
      <c r="C117" s="5"/>
      <c r="D117" s="5"/>
      <c r="E117" s="6"/>
      <c r="F117" s="10" t="s">
        <v>89</v>
      </c>
      <c r="G117" s="11">
        <v>130</v>
      </c>
      <c r="H117" s="13"/>
      <c r="I117">
        <v>27</v>
      </c>
    </row>
    <row r="118" spans="2:9" x14ac:dyDescent="0.25">
      <c r="B118" s="4" t="s">
        <v>56</v>
      </c>
      <c r="C118" s="5"/>
      <c r="D118" s="5"/>
      <c r="E118" s="6"/>
      <c r="F118" s="10" t="s">
        <v>57</v>
      </c>
      <c r="G118" s="11">
        <v>266</v>
      </c>
      <c r="H118" s="13"/>
      <c r="I118">
        <v>27</v>
      </c>
    </row>
    <row r="119" spans="2:9" x14ac:dyDescent="0.25">
      <c r="B119" s="4" t="s">
        <v>115</v>
      </c>
      <c r="C119" s="5"/>
      <c r="D119" s="5"/>
      <c r="E119" s="6"/>
      <c r="F119" s="10" t="s">
        <v>28</v>
      </c>
      <c r="G119" s="11">
        <v>8</v>
      </c>
      <c r="H119" s="13"/>
      <c r="I119">
        <v>27</v>
      </c>
    </row>
    <row r="120" spans="2:9" x14ac:dyDescent="0.25">
      <c r="B120" s="4" t="s">
        <v>83</v>
      </c>
      <c r="C120" s="5"/>
      <c r="D120" s="5"/>
      <c r="E120" s="6"/>
      <c r="F120" s="10" t="s">
        <v>84</v>
      </c>
      <c r="G120" s="11">
        <v>560</v>
      </c>
      <c r="H120" s="12"/>
      <c r="I120">
        <v>28</v>
      </c>
    </row>
    <row r="121" spans="2:9" x14ac:dyDescent="0.25">
      <c r="B121" s="4" t="s">
        <v>85</v>
      </c>
      <c r="C121" s="5"/>
      <c r="D121" s="5"/>
      <c r="E121" s="6"/>
      <c r="F121" s="10" t="s">
        <v>86</v>
      </c>
      <c r="G121" s="11">
        <v>20</v>
      </c>
      <c r="H121" s="13"/>
      <c r="I121">
        <v>28</v>
      </c>
    </row>
    <row r="122" spans="2:9" x14ac:dyDescent="0.25">
      <c r="B122" s="4" t="s">
        <v>75</v>
      </c>
      <c r="C122" s="5"/>
      <c r="D122" s="5"/>
      <c r="E122" s="6"/>
      <c r="F122" s="10" t="s">
        <v>28</v>
      </c>
      <c r="G122" s="11">
        <v>90</v>
      </c>
      <c r="H122" s="13"/>
      <c r="I122">
        <v>28</v>
      </c>
    </row>
    <row r="123" spans="2:9" x14ac:dyDescent="0.25">
      <c r="B123" s="4" t="s">
        <v>87</v>
      </c>
      <c r="C123" s="5"/>
      <c r="D123" s="5"/>
      <c r="E123" s="6"/>
      <c r="F123" s="10" t="s">
        <v>28</v>
      </c>
      <c r="G123" s="11">
        <v>140</v>
      </c>
      <c r="H123" s="13"/>
      <c r="I123">
        <v>28</v>
      </c>
    </row>
    <row r="124" spans="2:9" x14ac:dyDescent="0.25">
      <c r="B124" s="4" t="s">
        <v>55</v>
      </c>
      <c r="C124" s="5"/>
      <c r="D124" s="5"/>
      <c r="E124" s="6"/>
      <c r="F124" s="10" t="s">
        <v>28</v>
      </c>
      <c r="G124" s="11">
        <v>45</v>
      </c>
      <c r="H124" s="13"/>
      <c r="I124">
        <v>28</v>
      </c>
    </row>
    <row r="125" spans="2:9" x14ac:dyDescent="0.25">
      <c r="B125" s="4" t="s">
        <v>56</v>
      </c>
      <c r="C125" s="5"/>
      <c r="D125" s="5"/>
      <c r="E125" s="6"/>
      <c r="F125" s="10" t="s">
        <v>57</v>
      </c>
      <c r="G125" s="11">
        <f>G124*2</f>
        <v>90</v>
      </c>
      <c r="H125" s="13"/>
      <c r="I125">
        <v>28</v>
      </c>
    </row>
    <row r="126" spans="2:9" x14ac:dyDescent="0.25">
      <c r="B126" s="4" t="s">
        <v>88</v>
      </c>
      <c r="C126" s="5"/>
      <c r="D126" s="5"/>
      <c r="E126" s="6"/>
      <c r="F126" s="10" t="s">
        <v>89</v>
      </c>
      <c r="G126" s="11">
        <f>G124*3</f>
        <v>135</v>
      </c>
      <c r="H126" s="13"/>
      <c r="I126">
        <v>28</v>
      </c>
    </row>
    <row r="127" spans="2:9" x14ac:dyDescent="0.25">
      <c r="B127" s="4" t="s">
        <v>90</v>
      </c>
      <c r="C127" s="5"/>
      <c r="D127" s="5"/>
      <c r="E127" s="6"/>
      <c r="F127" s="10" t="s">
        <v>28</v>
      </c>
      <c r="G127" s="11">
        <v>6</v>
      </c>
      <c r="H127" s="13"/>
      <c r="I127">
        <v>28</v>
      </c>
    </row>
    <row r="128" spans="2:9" x14ac:dyDescent="0.25">
      <c r="B128" s="4" t="s">
        <v>91</v>
      </c>
      <c r="C128" s="5"/>
      <c r="D128" s="5"/>
      <c r="E128" s="6"/>
      <c r="F128" s="10" t="s">
        <v>28</v>
      </c>
      <c r="G128" s="11">
        <v>1</v>
      </c>
      <c r="H128" s="13"/>
      <c r="I128">
        <v>28</v>
      </c>
    </row>
    <row r="129" spans="2:9" x14ac:dyDescent="0.25">
      <c r="B129" s="4" t="s">
        <v>92</v>
      </c>
      <c r="C129" s="5"/>
      <c r="D129" s="5"/>
      <c r="E129" s="6"/>
      <c r="F129" s="10" t="s">
        <v>28</v>
      </c>
      <c r="G129" s="11">
        <v>1</v>
      </c>
      <c r="H129" s="13"/>
      <c r="I129">
        <v>28</v>
      </c>
    </row>
    <row r="130" spans="2:9" x14ac:dyDescent="0.25">
      <c r="B130" s="4" t="s">
        <v>93</v>
      </c>
      <c r="C130" s="5"/>
      <c r="D130" s="5"/>
      <c r="E130" s="6"/>
      <c r="F130" s="10" t="s">
        <v>28</v>
      </c>
      <c r="G130" s="11">
        <v>1</v>
      </c>
      <c r="H130" s="13"/>
      <c r="I130">
        <v>28</v>
      </c>
    </row>
    <row r="131" spans="2:9" x14ac:dyDescent="0.25">
      <c r="B131" s="4" t="s">
        <v>94</v>
      </c>
      <c r="C131" s="5"/>
      <c r="D131" s="5"/>
      <c r="E131" s="6"/>
      <c r="F131" s="10" t="s">
        <v>28</v>
      </c>
      <c r="G131" s="11">
        <v>30</v>
      </c>
      <c r="H131" s="13"/>
      <c r="I131">
        <v>28</v>
      </c>
    </row>
    <row r="132" spans="2:9" x14ac:dyDescent="0.25">
      <c r="B132" s="4" t="s">
        <v>95</v>
      </c>
      <c r="C132" s="5"/>
      <c r="D132" s="5"/>
      <c r="E132" s="6"/>
      <c r="F132" s="10" t="s">
        <v>28</v>
      </c>
      <c r="G132" s="11">
        <v>20</v>
      </c>
      <c r="H132" s="13"/>
      <c r="I132">
        <v>28</v>
      </c>
    </row>
    <row r="133" spans="2:9" x14ac:dyDescent="0.25">
      <c r="B133" s="4" t="s">
        <v>96</v>
      </c>
      <c r="C133" s="5"/>
      <c r="D133" s="5"/>
      <c r="E133" s="6"/>
      <c r="F133" s="10" t="s">
        <v>97</v>
      </c>
      <c r="G133" s="11">
        <v>60</v>
      </c>
      <c r="H133" s="13"/>
      <c r="I133">
        <v>28</v>
      </c>
    </row>
    <row r="134" spans="2:9" x14ac:dyDescent="0.25">
      <c r="B134" s="4" t="s">
        <v>98</v>
      </c>
      <c r="C134" s="5"/>
      <c r="D134" s="5"/>
      <c r="E134" s="6"/>
      <c r="F134" s="10" t="s">
        <v>97</v>
      </c>
      <c r="G134" s="11">
        <v>60</v>
      </c>
      <c r="H134" s="13"/>
      <c r="I134">
        <v>28</v>
      </c>
    </row>
    <row r="135" spans="2:9" x14ac:dyDescent="0.25">
      <c r="B135" s="4" t="s">
        <v>99</v>
      </c>
      <c r="C135" s="5"/>
      <c r="D135" s="5"/>
      <c r="E135" s="6"/>
      <c r="F135" s="10" t="s">
        <v>97</v>
      </c>
      <c r="G135" s="11">
        <v>60</v>
      </c>
      <c r="H135" s="13"/>
      <c r="I135">
        <v>28</v>
      </c>
    </row>
    <row r="136" spans="2:9" x14ac:dyDescent="0.25">
      <c r="B136" s="4" t="s">
        <v>100</v>
      </c>
      <c r="C136" s="5"/>
      <c r="D136" s="5"/>
      <c r="E136" s="6"/>
      <c r="F136" s="10" t="s">
        <v>97</v>
      </c>
      <c r="G136" s="11">
        <v>40</v>
      </c>
      <c r="H136" s="13"/>
      <c r="I136">
        <v>28</v>
      </c>
    </row>
    <row r="137" spans="2:9" x14ac:dyDescent="0.25">
      <c r="B137" s="4" t="s">
        <v>101</v>
      </c>
      <c r="C137" s="5"/>
      <c r="D137" s="5"/>
      <c r="E137" s="6"/>
      <c r="F137" s="10" t="s">
        <v>28</v>
      </c>
      <c r="G137" s="11">
        <v>200</v>
      </c>
      <c r="H137" s="13"/>
      <c r="I137">
        <v>28</v>
      </c>
    </row>
    <row r="138" spans="2:9" x14ac:dyDescent="0.25">
      <c r="B138" s="4" t="s">
        <v>102</v>
      </c>
      <c r="C138" s="5"/>
      <c r="D138" s="5"/>
      <c r="E138" s="6"/>
      <c r="F138" s="10" t="s">
        <v>28</v>
      </c>
      <c r="G138" s="11">
        <v>6</v>
      </c>
      <c r="H138" s="13"/>
      <c r="I138">
        <v>28</v>
      </c>
    </row>
    <row r="139" spans="2:9" x14ac:dyDescent="0.25">
      <c r="B139" s="4" t="s">
        <v>103</v>
      </c>
      <c r="C139" s="5"/>
      <c r="D139" s="5"/>
      <c r="E139" s="6"/>
      <c r="F139" s="10" t="s">
        <v>28</v>
      </c>
      <c r="G139" s="11">
        <v>2</v>
      </c>
      <c r="H139" s="13"/>
      <c r="I139">
        <v>28</v>
      </c>
    </row>
    <row r="140" spans="2:9" x14ac:dyDescent="0.25">
      <c r="B140" s="4" t="s">
        <v>104</v>
      </c>
      <c r="C140" s="5"/>
      <c r="D140" s="5"/>
      <c r="E140" s="6"/>
      <c r="F140" s="10" t="s">
        <v>28</v>
      </c>
      <c r="G140" s="11">
        <v>10</v>
      </c>
      <c r="H140" s="13"/>
      <c r="I140">
        <v>28</v>
      </c>
    </row>
    <row r="141" spans="2:9" x14ac:dyDescent="0.25">
      <c r="B141" s="4" t="s">
        <v>105</v>
      </c>
      <c r="C141" s="5"/>
      <c r="D141" s="5"/>
      <c r="E141" s="6"/>
      <c r="F141" s="10" t="s">
        <v>28</v>
      </c>
      <c r="G141" s="11">
        <v>1</v>
      </c>
      <c r="H141" s="13"/>
      <c r="I141">
        <v>28</v>
      </c>
    </row>
    <row r="142" spans="2:9" x14ac:dyDescent="0.25">
      <c r="B142" s="4" t="s">
        <v>106</v>
      </c>
      <c r="C142" s="5"/>
      <c r="D142" s="5"/>
      <c r="E142" s="6"/>
      <c r="F142" s="10" t="s">
        <v>28</v>
      </c>
      <c r="G142" s="11">
        <v>1</v>
      </c>
      <c r="H142" s="13"/>
      <c r="I142">
        <v>28</v>
      </c>
    </row>
    <row r="143" spans="2:9" x14ac:dyDescent="0.25">
      <c r="B143" s="4" t="s">
        <v>87</v>
      </c>
      <c r="C143" s="5"/>
      <c r="D143" s="5"/>
      <c r="E143" s="6"/>
      <c r="F143" s="10" t="s">
        <v>28</v>
      </c>
      <c r="G143" s="11">
        <v>11</v>
      </c>
      <c r="H143" s="12"/>
      <c r="I143">
        <v>29</v>
      </c>
    </row>
    <row r="144" spans="2:9" x14ac:dyDescent="0.25">
      <c r="B144" s="4" t="s">
        <v>75</v>
      </c>
      <c r="C144" s="5"/>
      <c r="D144" s="5"/>
      <c r="E144" s="6"/>
      <c r="F144" s="10" t="s">
        <v>28</v>
      </c>
      <c r="G144" s="11">
        <f>14+16+5</f>
        <v>35</v>
      </c>
      <c r="H144" s="13"/>
      <c r="I144">
        <v>29</v>
      </c>
    </row>
    <row r="145" spans="2:9" x14ac:dyDescent="0.25">
      <c r="B145" s="4" t="s">
        <v>107</v>
      </c>
      <c r="C145" s="5"/>
      <c r="D145" s="5"/>
      <c r="E145" s="6"/>
      <c r="F145" s="10" t="s">
        <v>28</v>
      </c>
      <c r="G145" s="11">
        <f>12+12+4</f>
        <v>28</v>
      </c>
      <c r="H145" s="13"/>
      <c r="I145">
        <v>29</v>
      </c>
    </row>
    <row r="146" spans="2:9" x14ac:dyDescent="0.25">
      <c r="B146" s="4" t="s">
        <v>108</v>
      </c>
      <c r="C146" s="5"/>
      <c r="D146" s="5"/>
      <c r="E146" s="6"/>
      <c r="F146" s="10" t="s">
        <v>28</v>
      </c>
      <c r="G146" s="11">
        <v>65</v>
      </c>
      <c r="H146" s="13"/>
      <c r="I146">
        <v>29</v>
      </c>
    </row>
    <row r="147" spans="2:9" x14ac:dyDescent="0.25">
      <c r="B147" s="4" t="s">
        <v>109</v>
      </c>
      <c r="C147" s="5"/>
      <c r="D147" s="5"/>
      <c r="E147" s="6"/>
      <c r="F147" s="10" t="s">
        <v>28</v>
      </c>
      <c r="G147" s="11">
        <v>32</v>
      </c>
      <c r="H147" s="13"/>
      <c r="I147">
        <v>29</v>
      </c>
    </row>
    <row r="148" spans="2:9" x14ac:dyDescent="0.25">
      <c r="B148" s="4" t="s">
        <v>110</v>
      </c>
      <c r="C148" s="5"/>
      <c r="D148" s="5"/>
      <c r="E148" s="6"/>
      <c r="F148" s="10" t="s">
        <v>28</v>
      </c>
      <c r="G148" s="11">
        <v>1000</v>
      </c>
      <c r="H148" s="13"/>
      <c r="I148">
        <v>29</v>
      </c>
    </row>
    <row r="149" spans="2:9" x14ac:dyDescent="0.25">
      <c r="B149" s="4" t="s">
        <v>111</v>
      </c>
      <c r="C149" s="5"/>
      <c r="D149" s="5"/>
      <c r="E149" s="6"/>
      <c r="F149" s="10" t="s">
        <v>28</v>
      </c>
      <c r="G149" s="11">
        <v>1000</v>
      </c>
      <c r="H149" s="13"/>
      <c r="I149">
        <v>29</v>
      </c>
    </row>
    <row r="150" spans="2:9" x14ac:dyDescent="0.25">
      <c r="B150" s="4" t="s">
        <v>102</v>
      </c>
      <c r="C150" s="5"/>
      <c r="D150" s="5"/>
      <c r="E150" s="6"/>
      <c r="F150" s="10" t="s">
        <v>28</v>
      </c>
      <c r="G150" s="11">
        <v>5</v>
      </c>
      <c r="H150" s="13"/>
      <c r="I150">
        <v>29</v>
      </c>
    </row>
    <row r="151" spans="2:9" x14ac:dyDescent="0.25">
      <c r="B151" s="4" t="s">
        <v>112</v>
      </c>
      <c r="C151" s="5"/>
      <c r="D151" s="5"/>
      <c r="E151" s="6"/>
      <c r="F151" s="10" t="s">
        <v>28</v>
      </c>
      <c r="G151" s="11">
        <v>6</v>
      </c>
      <c r="H151" s="13"/>
      <c r="I151">
        <v>29</v>
      </c>
    </row>
    <row r="152" spans="2:9" x14ac:dyDescent="0.25">
      <c r="B152" s="4" t="s">
        <v>113</v>
      </c>
      <c r="C152" s="5"/>
      <c r="D152" s="5"/>
      <c r="E152" s="6"/>
      <c r="F152" s="10" t="s">
        <v>28</v>
      </c>
      <c r="G152" s="11">
        <v>3</v>
      </c>
      <c r="H152" s="13"/>
      <c r="I152">
        <v>29</v>
      </c>
    </row>
    <row r="153" spans="2:9" x14ac:dyDescent="0.25">
      <c r="B153" s="4" t="s">
        <v>114</v>
      </c>
      <c r="C153" s="5"/>
      <c r="D153" s="5"/>
      <c r="E153" s="6"/>
      <c r="F153" s="10" t="s">
        <v>28</v>
      </c>
      <c r="G153" s="11">
        <v>10</v>
      </c>
      <c r="H153" s="13"/>
      <c r="I153">
        <v>29</v>
      </c>
    </row>
    <row r="154" spans="2:9" x14ac:dyDescent="0.25">
      <c r="B154" s="4" t="s">
        <v>55</v>
      </c>
      <c r="C154" s="5"/>
      <c r="D154" s="5"/>
      <c r="E154" s="6"/>
      <c r="F154" s="10" t="s">
        <v>89</v>
      </c>
      <c r="G154" s="11">
        <v>130</v>
      </c>
      <c r="H154" s="13"/>
      <c r="I154">
        <v>29</v>
      </c>
    </row>
    <row r="155" spans="2:9" x14ac:dyDescent="0.25">
      <c r="B155" s="4" t="s">
        <v>56</v>
      </c>
      <c r="C155" s="5"/>
      <c r="D155" s="5"/>
      <c r="E155" s="6"/>
      <c r="F155" s="10" t="s">
        <v>57</v>
      </c>
      <c r="G155" s="11">
        <v>266</v>
      </c>
      <c r="H155" s="13"/>
      <c r="I155">
        <v>29</v>
      </c>
    </row>
    <row r="156" spans="2:9" x14ac:dyDescent="0.25">
      <c r="B156" s="4" t="s">
        <v>115</v>
      </c>
      <c r="C156" s="5"/>
      <c r="D156" s="5"/>
      <c r="E156" s="6"/>
      <c r="F156" s="10" t="s">
        <v>28</v>
      </c>
      <c r="G156" s="11">
        <v>8</v>
      </c>
      <c r="H156" s="13"/>
      <c r="I156">
        <v>29</v>
      </c>
    </row>
    <row r="157" spans="2:9" x14ac:dyDescent="0.25">
      <c r="B157" s="4" t="s">
        <v>68</v>
      </c>
      <c r="C157" s="5"/>
      <c r="D157" s="5"/>
      <c r="E157" s="6"/>
      <c r="F157" s="10" t="s">
        <v>28</v>
      </c>
      <c r="G157" s="11">
        <v>28</v>
      </c>
      <c r="H157" s="12"/>
      <c r="I157">
        <v>30</v>
      </c>
    </row>
    <row r="158" spans="2:9" x14ac:dyDescent="0.25">
      <c r="B158" s="4" t="s">
        <v>69</v>
      </c>
      <c r="C158" s="5"/>
      <c r="D158" s="5"/>
      <c r="E158" s="6"/>
      <c r="F158" s="10" t="s">
        <v>28</v>
      </c>
      <c r="G158" s="11">
        <v>20</v>
      </c>
      <c r="H158" s="13"/>
      <c r="I158">
        <v>30</v>
      </c>
    </row>
    <row r="159" spans="2:9" x14ac:dyDescent="0.25">
      <c r="B159" s="4" t="s">
        <v>70</v>
      </c>
      <c r="C159" s="5"/>
      <c r="D159" s="5"/>
      <c r="E159" s="6"/>
      <c r="F159" s="10" t="s">
        <v>28</v>
      </c>
      <c r="G159" s="11">
        <v>1</v>
      </c>
      <c r="H159" s="13"/>
      <c r="I159">
        <v>30</v>
      </c>
    </row>
    <row r="160" spans="2:9" x14ac:dyDescent="0.25">
      <c r="B160" s="4" t="s">
        <v>71</v>
      </c>
      <c r="C160" s="5"/>
      <c r="D160" s="5"/>
      <c r="E160" s="6"/>
      <c r="F160" s="10" t="s">
        <v>28</v>
      </c>
      <c r="G160" s="11">
        <v>1</v>
      </c>
      <c r="H160" s="13"/>
      <c r="I160">
        <v>30</v>
      </c>
    </row>
    <row r="161" spans="2:9" x14ac:dyDescent="0.25">
      <c r="B161" s="4" t="s">
        <v>72</v>
      </c>
      <c r="C161" s="5"/>
      <c r="D161" s="5"/>
      <c r="E161" s="6"/>
      <c r="F161" s="10" t="s">
        <v>28</v>
      </c>
      <c r="G161" s="11">
        <v>2</v>
      </c>
      <c r="H161" s="13"/>
      <c r="I161">
        <v>30</v>
      </c>
    </row>
    <row r="162" spans="2:9" x14ac:dyDescent="0.25">
      <c r="B162" s="4" t="s">
        <v>73</v>
      </c>
      <c r="C162" s="5"/>
      <c r="D162" s="5"/>
      <c r="E162" s="6"/>
      <c r="F162" s="10" t="s">
        <v>28</v>
      </c>
      <c r="G162" s="11">
        <v>8</v>
      </c>
      <c r="H162" s="13"/>
      <c r="I162">
        <v>30</v>
      </c>
    </row>
    <row r="163" spans="2:9" x14ac:dyDescent="0.25">
      <c r="B163" s="4" t="s">
        <v>74</v>
      </c>
      <c r="C163" s="5"/>
      <c r="D163" s="5"/>
      <c r="E163" s="6"/>
      <c r="F163" s="10" t="s">
        <v>28</v>
      </c>
      <c r="G163" s="11">
        <v>5</v>
      </c>
      <c r="H163" s="13"/>
      <c r="I163">
        <v>30</v>
      </c>
    </row>
    <row r="164" spans="2:9" x14ac:dyDescent="0.25">
      <c r="B164" s="4" t="s">
        <v>75</v>
      </c>
      <c r="C164" s="5"/>
      <c r="D164" s="5"/>
      <c r="E164" s="6"/>
      <c r="F164" s="10" t="s">
        <v>28</v>
      </c>
      <c r="G164" s="11">
        <v>8</v>
      </c>
      <c r="H164" s="13"/>
      <c r="I164">
        <v>30</v>
      </c>
    </row>
    <row r="165" spans="2:9" x14ac:dyDescent="0.25">
      <c r="B165" s="4" t="s">
        <v>76</v>
      </c>
      <c r="C165" s="5"/>
      <c r="D165" s="5"/>
      <c r="E165" s="6"/>
      <c r="F165" s="10" t="s">
        <v>28</v>
      </c>
      <c r="G165" s="11">
        <v>3</v>
      </c>
      <c r="H165" s="13"/>
      <c r="I165">
        <v>30</v>
      </c>
    </row>
    <row r="166" spans="2:9" x14ac:dyDescent="0.25">
      <c r="B166" s="4" t="s">
        <v>77</v>
      </c>
      <c r="C166" s="5"/>
      <c r="D166" s="5"/>
      <c r="E166" s="6"/>
      <c r="F166" s="10" t="s">
        <v>28</v>
      </c>
      <c r="G166" s="11">
        <v>116</v>
      </c>
      <c r="H166" s="13"/>
      <c r="I166">
        <v>30</v>
      </c>
    </row>
    <row r="167" spans="2:9" x14ac:dyDescent="0.25">
      <c r="B167" s="4" t="s">
        <v>78</v>
      </c>
      <c r="C167" s="5"/>
      <c r="D167" s="5"/>
      <c r="E167" s="6"/>
      <c r="F167" s="10" t="s">
        <v>28</v>
      </c>
      <c r="G167" s="11">
        <v>116</v>
      </c>
      <c r="H167" s="13"/>
      <c r="I167">
        <v>30</v>
      </c>
    </row>
    <row r="168" spans="2:9" x14ac:dyDescent="0.25">
      <c r="B168" s="4" t="s">
        <v>79</v>
      </c>
      <c r="C168" s="5"/>
      <c r="D168" s="5"/>
      <c r="E168" s="6"/>
      <c r="F168" s="10" t="s">
        <v>28</v>
      </c>
      <c r="G168" s="11">
        <v>116</v>
      </c>
      <c r="H168" s="13"/>
      <c r="I168">
        <v>30</v>
      </c>
    </row>
    <row r="169" spans="2:9" x14ac:dyDescent="0.25">
      <c r="B169" s="4" t="s">
        <v>80</v>
      </c>
      <c r="C169" s="5"/>
      <c r="D169" s="5"/>
      <c r="E169" s="6"/>
      <c r="F169" s="10" t="s">
        <v>28</v>
      </c>
      <c r="G169" s="11">
        <v>10</v>
      </c>
      <c r="H169" s="13"/>
      <c r="I169">
        <v>30</v>
      </c>
    </row>
    <row r="170" spans="2:9" x14ac:dyDescent="0.25">
      <c r="B170" s="4" t="s">
        <v>81</v>
      </c>
      <c r="C170" s="5"/>
      <c r="D170" s="5"/>
      <c r="E170" s="6"/>
      <c r="F170" s="10" t="s">
        <v>28</v>
      </c>
      <c r="G170" s="11">
        <v>1</v>
      </c>
      <c r="H170" s="13"/>
      <c r="I170">
        <v>30</v>
      </c>
    </row>
    <row r="171" spans="2:9" x14ac:dyDescent="0.25">
      <c r="B171" s="4" t="s">
        <v>82</v>
      </c>
      <c r="C171" s="5"/>
      <c r="D171" s="5"/>
      <c r="E171" s="6"/>
      <c r="F171" s="10" t="s">
        <v>28</v>
      </c>
      <c r="G171" s="11">
        <v>2</v>
      </c>
      <c r="H171" s="13"/>
      <c r="I171">
        <v>30</v>
      </c>
    </row>
    <row r="172" spans="2:9" x14ac:dyDescent="0.25">
      <c r="B172" s="1" t="s">
        <v>29</v>
      </c>
      <c r="C172" s="2"/>
      <c r="D172" s="2"/>
      <c r="E172" s="3"/>
      <c r="F172" s="10" t="s">
        <v>28</v>
      </c>
      <c r="G172" s="11">
        <v>4</v>
      </c>
      <c r="H172" s="12"/>
      <c r="I172">
        <v>31</v>
      </c>
    </row>
    <row r="173" spans="2:9" x14ac:dyDescent="0.25">
      <c r="B173" s="1" t="s">
        <v>126</v>
      </c>
      <c r="C173" s="2"/>
      <c r="D173" s="2"/>
      <c r="E173" s="3"/>
      <c r="F173" s="10" t="s">
        <v>28</v>
      </c>
      <c r="G173" s="11">
        <v>4</v>
      </c>
      <c r="H173" s="13"/>
      <c r="I173">
        <v>31</v>
      </c>
    </row>
    <row r="174" spans="2:9" x14ac:dyDescent="0.25">
      <c r="B174" s="1" t="s">
        <v>30</v>
      </c>
      <c r="C174" s="2"/>
      <c r="D174" s="2"/>
      <c r="E174" s="3"/>
      <c r="F174" s="10" t="s">
        <v>28</v>
      </c>
      <c r="G174" s="11">
        <v>1</v>
      </c>
      <c r="H174" s="13"/>
      <c r="I174">
        <v>31</v>
      </c>
    </row>
    <row r="175" spans="2:9" x14ac:dyDescent="0.25">
      <c r="B175" s="1" t="s">
        <v>31</v>
      </c>
      <c r="C175" s="2"/>
      <c r="D175" s="2"/>
      <c r="E175" s="3"/>
      <c r="F175" s="10" t="s">
        <v>28</v>
      </c>
      <c r="G175" s="11">
        <v>5</v>
      </c>
      <c r="H175" s="13"/>
      <c r="I175">
        <v>31</v>
      </c>
    </row>
    <row r="176" spans="2:9" x14ac:dyDescent="0.25">
      <c r="B176" s="1" t="s">
        <v>32</v>
      </c>
      <c r="C176" s="2"/>
      <c r="D176" s="2"/>
      <c r="E176" s="3"/>
      <c r="F176" s="10" t="s">
        <v>28</v>
      </c>
      <c r="G176" s="11">
        <v>6</v>
      </c>
      <c r="H176" s="13"/>
      <c r="I176">
        <v>31</v>
      </c>
    </row>
    <row r="177" spans="2:9" x14ac:dyDescent="0.25">
      <c r="B177" s="1" t="s">
        <v>33</v>
      </c>
      <c r="C177" s="2"/>
      <c r="D177" s="2"/>
      <c r="E177" s="3"/>
      <c r="F177" s="10" t="s">
        <v>28</v>
      </c>
      <c r="G177" s="11">
        <v>5</v>
      </c>
      <c r="H177" s="13"/>
      <c r="I177">
        <v>31</v>
      </c>
    </row>
    <row r="178" spans="2:9" x14ac:dyDescent="0.25">
      <c r="B178" s="1" t="s">
        <v>34</v>
      </c>
      <c r="C178" s="2"/>
      <c r="D178" s="2"/>
      <c r="E178" s="3"/>
      <c r="F178" s="10" t="s">
        <v>28</v>
      </c>
      <c r="G178" s="11">
        <v>10</v>
      </c>
      <c r="H178" s="13"/>
      <c r="I178">
        <v>31</v>
      </c>
    </row>
    <row r="179" spans="2:9" x14ac:dyDescent="0.25">
      <c r="B179" s="1" t="s">
        <v>35</v>
      </c>
      <c r="C179" s="2"/>
      <c r="D179" s="2"/>
      <c r="E179" s="3"/>
      <c r="F179" s="10" t="s">
        <v>28</v>
      </c>
      <c r="G179" s="11">
        <v>15</v>
      </c>
      <c r="H179" s="13"/>
      <c r="I179">
        <v>31</v>
      </c>
    </row>
    <row r="180" spans="2:9" x14ac:dyDescent="0.25">
      <c r="B180" s="1" t="s">
        <v>36</v>
      </c>
      <c r="C180" s="2"/>
      <c r="D180" s="2"/>
      <c r="E180" s="3"/>
      <c r="F180" s="10" t="s">
        <v>28</v>
      </c>
      <c r="G180" s="11">
        <v>21</v>
      </c>
      <c r="H180" s="13"/>
      <c r="I180">
        <v>31</v>
      </c>
    </row>
    <row r="181" spans="2:9" x14ac:dyDescent="0.25">
      <c r="B181" s="1" t="s">
        <v>37</v>
      </c>
      <c r="C181" s="2"/>
      <c r="D181" s="2"/>
      <c r="E181" s="3"/>
      <c r="F181" s="10" t="s">
        <v>28</v>
      </c>
      <c r="G181" s="11">
        <v>29</v>
      </c>
      <c r="H181" s="13"/>
      <c r="I181">
        <v>31</v>
      </c>
    </row>
    <row r="182" spans="2:9" x14ac:dyDescent="0.25">
      <c r="B182" s="1" t="s">
        <v>38</v>
      </c>
      <c r="C182" s="2"/>
      <c r="D182" s="2"/>
      <c r="E182" s="3"/>
      <c r="F182" s="10" t="s">
        <v>28</v>
      </c>
      <c r="G182" s="11">
        <v>5</v>
      </c>
      <c r="H182" s="13"/>
      <c r="I182">
        <v>31</v>
      </c>
    </row>
    <row r="183" spans="2:9" x14ac:dyDescent="0.25">
      <c r="B183" s="1" t="s">
        <v>39</v>
      </c>
      <c r="C183" s="2"/>
      <c r="D183" s="2"/>
      <c r="E183" s="3"/>
      <c r="F183" s="10" t="s">
        <v>28</v>
      </c>
      <c r="G183" s="11">
        <v>5</v>
      </c>
      <c r="H183" s="13"/>
      <c r="I183">
        <v>31</v>
      </c>
    </row>
    <row r="184" spans="2:9" x14ac:dyDescent="0.25">
      <c r="B184" s="1" t="s">
        <v>40</v>
      </c>
      <c r="C184" s="2"/>
      <c r="D184" s="2"/>
      <c r="E184" s="3"/>
      <c r="F184" s="10" t="s">
        <v>28</v>
      </c>
      <c r="G184" s="11">
        <v>5</v>
      </c>
      <c r="H184" s="13"/>
      <c r="I184">
        <v>31</v>
      </c>
    </row>
    <row r="185" spans="2:9" x14ac:dyDescent="0.25">
      <c r="B185" s="1" t="s">
        <v>41</v>
      </c>
      <c r="C185" s="2"/>
      <c r="D185" s="2"/>
      <c r="E185" s="3"/>
      <c r="F185" s="10" t="s">
        <v>42</v>
      </c>
      <c r="G185" s="11">
        <v>5</v>
      </c>
      <c r="H185" s="13"/>
      <c r="I185">
        <v>31</v>
      </c>
    </row>
    <row r="186" spans="2:9" x14ac:dyDescent="0.25">
      <c r="B186" s="1" t="s">
        <v>43</v>
      </c>
      <c r="C186" s="2"/>
      <c r="D186" s="2"/>
      <c r="E186" s="3"/>
      <c r="F186" s="10" t="s">
        <v>28</v>
      </c>
      <c r="G186" s="11">
        <v>8</v>
      </c>
      <c r="H186" s="13"/>
      <c r="I186">
        <v>31</v>
      </c>
    </row>
    <row r="187" spans="2:9" x14ac:dyDescent="0.25">
      <c r="B187" s="1" t="s">
        <v>44</v>
      </c>
      <c r="C187" s="2"/>
      <c r="D187" s="2"/>
      <c r="E187" s="3"/>
      <c r="F187" s="10" t="s">
        <v>28</v>
      </c>
      <c r="G187" s="11">
        <v>5</v>
      </c>
      <c r="H187" s="13"/>
      <c r="I187">
        <v>31</v>
      </c>
    </row>
    <row r="188" spans="2:9" x14ac:dyDescent="0.25">
      <c r="B188" s="1" t="s">
        <v>45</v>
      </c>
      <c r="C188" s="2"/>
      <c r="D188" s="2"/>
      <c r="E188" s="3"/>
      <c r="F188" s="10" t="s">
        <v>28</v>
      </c>
      <c r="G188" s="11">
        <v>4</v>
      </c>
      <c r="H188" s="13"/>
      <c r="I188">
        <v>31</v>
      </c>
    </row>
    <row r="189" spans="2:9" x14ac:dyDescent="0.25">
      <c r="B189" s="1" t="s">
        <v>46</v>
      </c>
      <c r="C189" s="2"/>
      <c r="D189" s="2"/>
      <c r="E189" s="3"/>
      <c r="F189" s="10" t="s">
        <v>28</v>
      </c>
      <c r="G189" s="11">
        <v>5</v>
      </c>
      <c r="H189" s="13"/>
      <c r="I189">
        <v>31</v>
      </c>
    </row>
    <row r="190" spans="2:9" x14ac:dyDescent="0.25">
      <c r="B190" s="1" t="s">
        <v>47</v>
      </c>
      <c r="C190" s="2"/>
      <c r="D190" s="2"/>
      <c r="E190" s="3"/>
      <c r="F190" s="10" t="s">
        <v>28</v>
      </c>
      <c r="G190" s="11">
        <v>18</v>
      </c>
      <c r="H190" s="13"/>
      <c r="I190">
        <v>31</v>
      </c>
    </row>
    <row r="191" spans="2:9" x14ac:dyDescent="0.25">
      <c r="B191" s="1" t="s">
        <v>48</v>
      </c>
      <c r="C191" s="2"/>
      <c r="D191" s="2"/>
      <c r="E191" s="3"/>
      <c r="F191" s="10" t="s">
        <v>28</v>
      </c>
      <c r="G191" s="11">
        <v>11</v>
      </c>
      <c r="H191" s="13"/>
      <c r="I191">
        <v>31</v>
      </c>
    </row>
    <row r="192" spans="2:9" x14ac:dyDescent="0.25">
      <c r="B192" s="1" t="s">
        <v>49</v>
      </c>
      <c r="C192" s="2"/>
      <c r="D192" s="2"/>
      <c r="E192" s="3"/>
      <c r="F192" s="10" t="s">
        <v>28</v>
      </c>
      <c r="G192" s="11">
        <v>5</v>
      </c>
      <c r="H192" s="13"/>
      <c r="I192">
        <v>31</v>
      </c>
    </row>
    <row r="193" spans="2:9" x14ac:dyDescent="0.25">
      <c r="B193" s="1" t="s">
        <v>50</v>
      </c>
      <c r="C193" s="2"/>
      <c r="D193" s="2"/>
      <c r="E193" s="3"/>
      <c r="F193" s="10" t="s">
        <v>28</v>
      </c>
      <c r="G193" s="11">
        <v>7</v>
      </c>
      <c r="H193" s="13"/>
      <c r="I193">
        <v>31</v>
      </c>
    </row>
    <row r="194" spans="2:9" x14ac:dyDescent="0.25">
      <c r="B194" s="1" t="s">
        <v>51</v>
      </c>
      <c r="C194" s="2"/>
      <c r="D194" s="2"/>
      <c r="E194" s="3"/>
      <c r="F194" s="10" t="s">
        <v>28</v>
      </c>
      <c r="G194" s="11">
        <v>10</v>
      </c>
      <c r="H194" s="13"/>
      <c r="I194">
        <v>31</v>
      </c>
    </row>
    <row r="195" spans="2:9" x14ac:dyDescent="0.25">
      <c r="B195" s="1" t="s">
        <v>52</v>
      </c>
      <c r="C195" s="2"/>
      <c r="D195" s="2"/>
      <c r="E195" s="3"/>
      <c r="F195" s="10" t="s">
        <v>28</v>
      </c>
      <c r="G195" s="11">
        <v>10</v>
      </c>
      <c r="H195" s="13"/>
      <c r="I195">
        <v>31</v>
      </c>
    </row>
    <row r="196" spans="2:9" x14ac:dyDescent="0.25">
      <c r="B196" s="1" t="s">
        <v>53</v>
      </c>
      <c r="C196" s="2"/>
      <c r="D196" s="2"/>
      <c r="E196" s="3"/>
      <c r="F196" s="10" t="s">
        <v>28</v>
      </c>
      <c r="G196" s="11">
        <v>3</v>
      </c>
      <c r="H196" s="13"/>
      <c r="I196">
        <v>31</v>
      </c>
    </row>
    <row r="197" spans="2:9" x14ac:dyDescent="0.25">
      <c r="B197" s="1" t="s">
        <v>127</v>
      </c>
      <c r="C197" s="2"/>
      <c r="D197" s="2"/>
      <c r="E197" s="3"/>
      <c r="F197" s="10" t="s">
        <v>28</v>
      </c>
      <c r="G197" s="11">
        <v>10</v>
      </c>
      <c r="H197" s="13"/>
      <c r="I197">
        <v>31</v>
      </c>
    </row>
    <row r="198" spans="2:9" x14ac:dyDescent="0.25">
      <c r="B198" s="1" t="s">
        <v>54</v>
      </c>
      <c r="C198" s="2"/>
      <c r="D198" s="2"/>
      <c r="E198" s="3"/>
      <c r="F198" s="10" t="s">
        <v>28</v>
      </c>
      <c r="G198" s="11">
        <v>11</v>
      </c>
      <c r="H198" s="13"/>
      <c r="I198">
        <v>31</v>
      </c>
    </row>
    <row r="199" spans="2:9" x14ac:dyDescent="0.25">
      <c r="B199" s="1" t="s">
        <v>55</v>
      </c>
      <c r="C199" s="2"/>
      <c r="D199" s="2"/>
      <c r="E199" s="3"/>
      <c r="F199" s="10" t="s">
        <v>28</v>
      </c>
      <c r="G199" s="11">
        <f>85+21</f>
        <v>106</v>
      </c>
      <c r="H199" s="13"/>
      <c r="I199">
        <v>31</v>
      </c>
    </row>
    <row r="200" spans="2:9" x14ac:dyDescent="0.25">
      <c r="B200" s="1" t="s">
        <v>56</v>
      </c>
      <c r="C200" s="2"/>
      <c r="D200" s="2"/>
      <c r="E200" s="3"/>
      <c r="F200" s="10" t="s">
        <v>57</v>
      </c>
      <c r="G200" s="11">
        <f>G199*5</f>
        <v>530</v>
      </c>
      <c r="H200" s="13"/>
      <c r="I200">
        <v>31</v>
      </c>
    </row>
    <row r="201" spans="2:9" x14ac:dyDescent="0.25">
      <c r="B201" s="1" t="s">
        <v>58</v>
      </c>
      <c r="C201" s="2"/>
      <c r="D201" s="2"/>
      <c r="E201" s="3"/>
      <c r="F201" s="10" t="s">
        <v>28</v>
      </c>
      <c r="G201" s="11">
        <v>5</v>
      </c>
      <c r="H201" s="13"/>
      <c r="I201">
        <v>31</v>
      </c>
    </row>
    <row r="202" spans="2:9" x14ac:dyDescent="0.25">
      <c r="B202" s="1" t="s">
        <v>59</v>
      </c>
      <c r="C202" s="2"/>
      <c r="D202" s="2"/>
      <c r="E202" s="3"/>
      <c r="F202" s="10" t="s">
        <v>28</v>
      </c>
      <c r="G202" s="11">
        <v>2</v>
      </c>
      <c r="H202" s="13"/>
      <c r="I202">
        <v>31</v>
      </c>
    </row>
    <row r="203" spans="2:9" x14ac:dyDescent="0.25">
      <c r="B203" s="1" t="s">
        <v>60</v>
      </c>
      <c r="C203" s="2"/>
      <c r="D203" s="2"/>
      <c r="E203" s="3"/>
      <c r="F203" s="10" t="s">
        <v>28</v>
      </c>
      <c r="G203" s="11">
        <v>4</v>
      </c>
      <c r="H203" s="13"/>
      <c r="I203">
        <v>31</v>
      </c>
    </row>
    <row r="204" spans="2:9" x14ac:dyDescent="0.25">
      <c r="B204" s="1" t="s">
        <v>61</v>
      </c>
      <c r="C204" s="2"/>
      <c r="D204" s="2"/>
      <c r="E204" s="3"/>
      <c r="F204" s="10" t="s">
        <v>28</v>
      </c>
      <c r="G204" s="11">
        <v>3</v>
      </c>
      <c r="H204" s="13"/>
      <c r="I204">
        <v>31</v>
      </c>
    </row>
    <row r="205" spans="2:9" x14ac:dyDescent="0.25">
      <c r="B205" s="1" t="s">
        <v>62</v>
      </c>
      <c r="C205" s="2"/>
      <c r="D205" s="2"/>
      <c r="E205" s="3"/>
      <c r="F205" s="10" t="s">
        <v>28</v>
      </c>
      <c r="G205" s="11">
        <v>1</v>
      </c>
      <c r="H205" s="13"/>
      <c r="I205">
        <v>31</v>
      </c>
    </row>
    <row r="206" spans="2:9" x14ac:dyDescent="0.25">
      <c r="B206" s="1" t="s">
        <v>63</v>
      </c>
      <c r="C206" s="2"/>
      <c r="D206" s="2"/>
      <c r="E206" s="3"/>
      <c r="F206" s="10" t="s">
        <v>28</v>
      </c>
      <c r="G206" s="11">
        <v>5</v>
      </c>
      <c r="H206" s="13"/>
      <c r="I206">
        <v>31</v>
      </c>
    </row>
    <row r="207" spans="2:9" x14ac:dyDescent="0.25">
      <c r="B207" s="1" t="s">
        <v>64</v>
      </c>
      <c r="C207" s="2"/>
      <c r="D207" s="2"/>
      <c r="E207" s="3"/>
      <c r="F207" s="10" t="s">
        <v>28</v>
      </c>
      <c r="G207" s="11">
        <v>3</v>
      </c>
      <c r="H207" s="13"/>
      <c r="I207">
        <v>31</v>
      </c>
    </row>
    <row r="208" spans="2:9" x14ac:dyDescent="0.25">
      <c r="B208" s="1" t="s">
        <v>65</v>
      </c>
      <c r="C208" s="2"/>
      <c r="D208" s="2"/>
      <c r="E208" s="3"/>
      <c r="F208" s="10" t="s">
        <v>28</v>
      </c>
      <c r="G208" s="11">
        <v>5</v>
      </c>
      <c r="H208" s="13"/>
      <c r="I208">
        <v>31</v>
      </c>
    </row>
    <row r="209" spans="2:9" x14ac:dyDescent="0.25">
      <c r="B209" s="1" t="s">
        <v>124</v>
      </c>
      <c r="C209" s="2"/>
      <c r="D209" s="2"/>
      <c r="E209" s="3"/>
      <c r="F209" s="10" t="s">
        <v>28</v>
      </c>
      <c r="G209" s="11">
        <v>1</v>
      </c>
      <c r="H209" s="13"/>
      <c r="I209">
        <v>31</v>
      </c>
    </row>
    <row r="210" spans="2:9" x14ac:dyDescent="0.25">
      <c r="B210" s="1" t="s">
        <v>125</v>
      </c>
      <c r="C210" s="2"/>
      <c r="D210" s="2"/>
      <c r="E210" s="3"/>
      <c r="F210" s="10" t="s">
        <v>28</v>
      </c>
      <c r="G210" s="11">
        <v>3</v>
      </c>
      <c r="H210" s="13"/>
      <c r="I210">
        <v>31</v>
      </c>
    </row>
    <row r="211" spans="2:9" x14ac:dyDescent="0.25">
      <c r="B211" s="1" t="s">
        <v>66</v>
      </c>
      <c r="C211" s="2"/>
      <c r="D211" s="2"/>
      <c r="E211" s="3"/>
      <c r="F211" s="10" t="s">
        <v>28</v>
      </c>
      <c r="G211" s="11">
        <v>10</v>
      </c>
      <c r="H211" s="13"/>
      <c r="I211">
        <v>31</v>
      </c>
    </row>
    <row r="212" spans="2:9" x14ac:dyDescent="0.25">
      <c r="B212" s="1" t="s">
        <v>67</v>
      </c>
      <c r="C212" s="2"/>
      <c r="D212" s="2"/>
      <c r="E212" s="3"/>
      <c r="F212" s="10" t="s">
        <v>28</v>
      </c>
      <c r="G212" s="11">
        <v>4</v>
      </c>
      <c r="H212" s="13"/>
      <c r="I212">
        <v>31</v>
      </c>
    </row>
    <row r="213" spans="2:9" x14ac:dyDescent="0.25">
      <c r="B213" s="4" t="s">
        <v>0</v>
      </c>
      <c r="C213" s="5"/>
      <c r="D213" s="5"/>
      <c r="E213" s="6"/>
      <c r="F213" s="10" t="s">
        <v>28</v>
      </c>
      <c r="G213" s="11">
        <v>4</v>
      </c>
      <c r="H213" s="12"/>
      <c r="I213">
        <v>32</v>
      </c>
    </row>
    <row r="214" spans="2:9" x14ac:dyDescent="0.25">
      <c r="B214" s="4" t="s">
        <v>1</v>
      </c>
      <c r="C214" s="5"/>
      <c r="D214" s="5"/>
      <c r="E214" s="6"/>
      <c r="F214" s="10" t="s">
        <v>28</v>
      </c>
      <c r="G214" s="11">
        <v>4</v>
      </c>
      <c r="H214" s="13"/>
      <c r="I214">
        <v>32</v>
      </c>
    </row>
    <row r="215" spans="2:9" x14ac:dyDescent="0.25">
      <c r="B215" s="4" t="s">
        <v>2</v>
      </c>
      <c r="C215" s="5"/>
      <c r="D215" s="5"/>
      <c r="E215" s="6"/>
      <c r="F215" s="10" t="s">
        <v>28</v>
      </c>
      <c r="G215" s="11">
        <v>4</v>
      </c>
      <c r="H215" s="13"/>
      <c r="I215">
        <v>32</v>
      </c>
    </row>
    <row r="216" spans="2:9" x14ac:dyDescent="0.25">
      <c r="B216" s="4" t="s">
        <v>3</v>
      </c>
      <c r="C216" s="5"/>
      <c r="D216" s="5"/>
      <c r="E216" s="6"/>
      <c r="F216" s="10" t="s">
        <v>28</v>
      </c>
      <c r="G216" s="11">
        <v>4</v>
      </c>
      <c r="H216" s="13"/>
      <c r="I216">
        <v>32</v>
      </c>
    </row>
    <row r="217" spans="2:9" x14ac:dyDescent="0.25">
      <c r="B217" s="4" t="s">
        <v>4</v>
      </c>
      <c r="C217" s="5" t="s">
        <v>5</v>
      </c>
      <c r="D217" s="5"/>
      <c r="E217" s="6"/>
      <c r="F217" s="10" t="s">
        <v>28</v>
      </c>
      <c r="G217" s="11">
        <v>2</v>
      </c>
      <c r="H217" s="13"/>
      <c r="I217">
        <v>32</v>
      </c>
    </row>
    <row r="218" spans="2:9" x14ac:dyDescent="0.25">
      <c r="B218" s="4" t="s">
        <v>128</v>
      </c>
      <c r="C218" s="5"/>
      <c r="D218" s="5"/>
      <c r="E218" s="6"/>
      <c r="F218" s="10" t="s">
        <v>28</v>
      </c>
      <c r="G218" s="11">
        <v>16</v>
      </c>
      <c r="H218" s="13"/>
      <c r="I218">
        <v>32</v>
      </c>
    </row>
    <row r="219" spans="2:9" x14ac:dyDescent="0.25">
      <c r="B219" s="4" t="s">
        <v>6</v>
      </c>
      <c r="C219" s="5"/>
      <c r="D219" s="5"/>
      <c r="E219" s="6"/>
      <c r="F219" s="10" t="s">
        <v>28</v>
      </c>
      <c r="G219" s="11">
        <v>30</v>
      </c>
      <c r="H219" s="13"/>
      <c r="I219">
        <v>32</v>
      </c>
    </row>
    <row r="220" spans="2:9" x14ac:dyDescent="0.25">
      <c r="B220" s="4" t="s">
        <v>7</v>
      </c>
      <c r="C220" s="5"/>
      <c r="D220" s="5"/>
      <c r="E220" s="6"/>
      <c r="F220" s="10" t="s">
        <v>28</v>
      </c>
      <c r="G220" s="11">
        <v>30</v>
      </c>
      <c r="H220" s="13"/>
      <c r="I220">
        <v>32</v>
      </c>
    </row>
    <row r="221" spans="2:9" x14ac:dyDescent="0.25">
      <c r="B221" s="4" t="s">
        <v>8</v>
      </c>
      <c r="C221" s="5"/>
      <c r="D221" s="5"/>
      <c r="E221" s="6"/>
      <c r="F221" s="10" t="s">
        <v>28</v>
      </c>
      <c r="G221" s="11">
        <v>5</v>
      </c>
      <c r="H221" s="13"/>
      <c r="I221">
        <v>32</v>
      </c>
    </row>
    <row r="222" spans="2:9" x14ac:dyDescent="0.25">
      <c r="B222" s="4" t="s">
        <v>9</v>
      </c>
      <c r="C222" s="5"/>
      <c r="D222" s="5"/>
      <c r="E222" s="6"/>
      <c r="F222" s="10" t="s">
        <v>28</v>
      </c>
      <c r="G222" s="11">
        <v>5</v>
      </c>
      <c r="H222" s="13"/>
      <c r="I222">
        <v>32</v>
      </c>
    </row>
    <row r="223" spans="2:9" x14ac:dyDescent="0.25">
      <c r="B223" s="4" t="s">
        <v>10</v>
      </c>
      <c r="C223" s="5"/>
      <c r="D223" s="5"/>
      <c r="E223" s="6"/>
      <c r="F223" s="10" t="s">
        <v>28</v>
      </c>
      <c r="G223" s="11">
        <v>10</v>
      </c>
      <c r="H223" s="13"/>
      <c r="I223">
        <v>32</v>
      </c>
    </row>
    <row r="224" spans="2:9" x14ac:dyDescent="0.25">
      <c r="B224" s="4" t="s">
        <v>11</v>
      </c>
      <c r="C224" s="5"/>
      <c r="D224" s="5"/>
      <c r="E224" s="6"/>
      <c r="F224" s="10" t="s">
        <v>28</v>
      </c>
      <c r="G224" s="11">
        <v>11</v>
      </c>
      <c r="H224" s="13"/>
      <c r="I224">
        <v>32</v>
      </c>
    </row>
    <row r="225" spans="2:9" x14ac:dyDescent="0.25">
      <c r="B225" s="4" t="s">
        <v>12</v>
      </c>
      <c r="C225" s="5"/>
      <c r="D225" s="5"/>
      <c r="E225" s="6"/>
      <c r="F225" s="10" t="s">
        <v>28</v>
      </c>
      <c r="G225" s="11">
        <v>20</v>
      </c>
      <c r="H225" s="13"/>
      <c r="I225">
        <v>32</v>
      </c>
    </row>
    <row r="226" spans="2:9" x14ac:dyDescent="0.25">
      <c r="B226" s="4" t="s">
        <v>13</v>
      </c>
      <c r="C226" s="5"/>
      <c r="D226" s="5"/>
      <c r="E226" s="6"/>
      <c r="F226" s="10" t="s">
        <v>28</v>
      </c>
      <c r="G226" s="11">
        <v>3</v>
      </c>
      <c r="H226" s="13"/>
      <c r="I226">
        <v>32</v>
      </c>
    </row>
    <row r="227" spans="2:9" x14ac:dyDescent="0.25">
      <c r="B227" s="4" t="s">
        <v>14</v>
      </c>
      <c r="C227" s="5"/>
      <c r="D227" s="5"/>
      <c r="E227" s="6"/>
      <c r="F227" s="10" t="s">
        <v>28</v>
      </c>
      <c r="G227" s="11">
        <v>3</v>
      </c>
      <c r="H227" s="13"/>
      <c r="I227">
        <v>32</v>
      </c>
    </row>
    <row r="228" spans="2:9" x14ac:dyDescent="0.25">
      <c r="B228" s="4" t="s">
        <v>15</v>
      </c>
      <c r="C228" s="5"/>
      <c r="D228" s="5"/>
      <c r="E228" s="6"/>
      <c r="F228" s="10" t="s">
        <v>28</v>
      </c>
      <c r="G228" s="11">
        <v>3</v>
      </c>
      <c r="H228" s="13"/>
      <c r="I228">
        <v>32</v>
      </c>
    </row>
    <row r="229" spans="2:9" x14ac:dyDescent="0.25">
      <c r="B229" s="4" t="s">
        <v>16</v>
      </c>
      <c r="C229" s="5"/>
      <c r="D229" s="5"/>
      <c r="E229" s="6"/>
      <c r="F229" s="10" t="s">
        <v>28</v>
      </c>
      <c r="G229" s="11">
        <v>12</v>
      </c>
      <c r="H229" s="13"/>
      <c r="I229">
        <v>32</v>
      </c>
    </row>
    <row r="230" spans="2:9" x14ac:dyDescent="0.25">
      <c r="B230" s="4" t="s">
        <v>17</v>
      </c>
      <c r="C230" s="5"/>
      <c r="D230" s="5"/>
      <c r="E230" s="6"/>
      <c r="F230" s="10" t="s">
        <v>28</v>
      </c>
      <c r="G230" s="11">
        <v>15</v>
      </c>
      <c r="H230" s="13"/>
      <c r="I230">
        <v>32</v>
      </c>
    </row>
    <row r="231" spans="2:9" x14ac:dyDescent="0.25">
      <c r="B231" s="4" t="s">
        <v>18</v>
      </c>
      <c r="C231" s="5"/>
      <c r="D231" s="5"/>
      <c r="E231" s="6"/>
      <c r="F231" s="10" t="s">
        <v>28</v>
      </c>
      <c r="G231" s="11">
        <v>6</v>
      </c>
      <c r="H231" s="13"/>
      <c r="I231">
        <v>32</v>
      </c>
    </row>
    <row r="232" spans="2:9" x14ac:dyDescent="0.25">
      <c r="B232" s="4" t="s">
        <v>19</v>
      </c>
      <c r="C232" s="5"/>
      <c r="D232" s="5"/>
      <c r="E232" s="6"/>
      <c r="F232" s="10" t="s">
        <v>28</v>
      </c>
      <c r="G232" s="11">
        <v>4</v>
      </c>
      <c r="H232" s="13"/>
      <c r="I232">
        <v>32</v>
      </c>
    </row>
    <row r="233" spans="2:9" x14ac:dyDescent="0.25">
      <c r="B233" s="4" t="s">
        <v>20</v>
      </c>
      <c r="C233" s="5"/>
      <c r="D233" s="5"/>
      <c r="E233" s="6"/>
      <c r="F233" s="10" t="s">
        <v>28</v>
      </c>
      <c r="G233" s="11">
        <v>2</v>
      </c>
      <c r="H233" s="13"/>
      <c r="I233">
        <v>32</v>
      </c>
    </row>
    <row r="234" spans="2:9" x14ac:dyDescent="0.25">
      <c r="B234" s="4" t="s">
        <v>21</v>
      </c>
      <c r="C234" s="5"/>
      <c r="D234" s="5"/>
      <c r="E234" s="6"/>
      <c r="F234" s="10" t="s">
        <v>28</v>
      </c>
      <c r="G234" s="11">
        <v>15</v>
      </c>
      <c r="H234" s="13"/>
      <c r="I234">
        <v>32</v>
      </c>
    </row>
    <row r="235" spans="2:9" x14ac:dyDescent="0.25">
      <c r="B235" s="1" t="s">
        <v>22</v>
      </c>
      <c r="C235" s="2"/>
      <c r="D235" s="2"/>
      <c r="E235" s="3"/>
      <c r="F235" s="10" t="s">
        <v>28</v>
      </c>
      <c r="G235" s="10">
        <v>1</v>
      </c>
      <c r="H235" s="13"/>
      <c r="I235">
        <v>32</v>
      </c>
    </row>
    <row r="236" spans="2:9" x14ac:dyDescent="0.25">
      <c r="B236" s="4" t="s">
        <v>23</v>
      </c>
      <c r="C236" s="5"/>
      <c r="D236" s="5"/>
      <c r="E236" s="6"/>
      <c r="F236" s="10" t="s">
        <v>28</v>
      </c>
      <c r="G236" s="10">
        <v>1</v>
      </c>
      <c r="H236" s="13"/>
      <c r="I236">
        <v>32</v>
      </c>
    </row>
    <row r="237" spans="2:9" x14ac:dyDescent="0.25">
      <c r="B237" s="4" t="s">
        <v>116</v>
      </c>
      <c r="C237" s="5"/>
      <c r="D237" s="5"/>
      <c r="E237" s="6"/>
      <c r="F237" s="10" t="s">
        <v>28</v>
      </c>
      <c r="G237" s="11">
        <v>14</v>
      </c>
      <c r="H237" s="12"/>
      <c r="I237">
        <v>33</v>
      </c>
    </row>
    <row r="238" spans="2:9" x14ac:dyDescent="0.25">
      <c r="B238" s="4" t="s">
        <v>75</v>
      </c>
      <c r="C238" s="5"/>
      <c r="D238" s="5"/>
      <c r="E238" s="6"/>
      <c r="F238" s="10" t="s">
        <v>28</v>
      </c>
      <c r="G238" s="11">
        <f>20+6+18+14+5</f>
        <v>63</v>
      </c>
      <c r="H238" s="13"/>
      <c r="I238">
        <v>33</v>
      </c>
    </row>
    <row r="239" spans="2:9" x14ac:dyDescent="0.25">
      <c r="B239" s="4" t="s">
        <v>107</v>
      </c>
      <c r="C239" s="5"/>
      <c r="D239" s="5"/>
      <c r="E239" s="6"/>
      <c r="F239" s="10" t="s">
        <v>28</v>
      </c>
      <c r="G239" s="11">
        <f>15+3</f>
        <v>18</v>
      </c>
      <c r="H239" s="13"/>
      <c r="I239">
        <v>33</v>
      </c>
    </row>
    <row r="240" spans="2:9" x14ac:dyDescent="0.25">
      <c r="B240" s="4" t="s">
        <v>117</v>
      </c>
      <c r="C240" s="5"/>
      <c r="D240" s="5"/>
      <c r="E240" s="6"/>
      <c r="F240" s="10" t="s">
        <v>28</v>
      </c>
      <c r="G240" s="11">
        <v>44</v>
      </c>
      <c r="H240" s="13"/>
      <c r="I240">
        <v>33</v>
      </c>
    </row>
    <row r="241" spans="2:9" x14ac:dyDescent="0.25">
      <c r="B241" s="4" t="s">
        <v>108</v>
      </c>
      <c r="C241" s="5"/>
      <c r="D241" s="5"/>
      <c r="E241" s="6"/>
      <c r="F241" s="10" t="s">
        <v>28</v>
      </c>
      <c r="G241" s="11">
        <f>110+50+14+13</f>
        <v>187</v>
      </c>
      <c r="H241" s="13"/>
      <c r="I241">
        <v>33</v>
      </c>
    </row>
    <row r="242" spans="2:9" x14ac:dyDescent="0.25">
      <c r="B242" s="4" t="s">
        <v>118</v>
      </c>
      <c r="C242" s="5"/>
      <c r="D242" s="5"/>
      <c r="E242" s="6"/>
      <c r="F242" s="10" t="s">
        <v>28</v>
      </c>
      <c r="G242" s="11">
        <f>80+18+16</f>
        <v>114</v>
      </c>
      <c r="H242" s="13"/>
      <c r="I242">
        <v>33</v>
      </c>
    </row>
    <row r="243" spans="2:9" x14ac:dyDescent="0.25">
      <c r="B243" s="4" t="s">
        <v>110</v>
      </c>
      <c r="C243" s="5"/>
      <c r="D243" s="5"/>
      <c r="E243" s="6"/>
      <c r="F243" s="10" t="s">
        <v>28</v>
      </c>
      <c r="G243" s="11">
        <v>2400</v>
      </c>
      <c r="H243" s="13"/>
      <c r="I243">
        <v>33</v>
      </c>
    </row>
    <row r="244" spans="2:9" x14ac:dyDescent="0.25">
      <c r="B244" s="4" t="s">
        <v>111</v>
      </c>
      <c r="C244" s="5"/>
      <c r="D244" s="5"/>
      <c r="E244" s="6"/>
      <c r="F244" s="10" t="s">
        <v>28</v>
      </c>
      <c r="G244" s="11">
        <v>1400</v>
      </c>
      <c r="H244" s="13"/>
      <c r="I244">
        <v>33</v>
      </c>
    </row>
    <row r="245" spans="2:9" x14ac:dyDescent="0.25">
      <c r="B245" s="4" t="s">
        <v>55</v>
      </c>
      <c r="C245" s="5"/>
      <c r="D245" s="5"/>
      <c r="E245" s="6"/>
      <c r="F245" s="10" t="s">
        <v>89</v>
      </c>
      <c r="G245" s="11">
        <f>85+10</f>
        <v>95</v>
      </c>
      <c r="H245" s="13"/>
      <c r="I245">
        <v>33</v>
      </c>
    </row>
    <row r="246" spans="2:9" x14ac:dyDescent="0.25">
      <c r="B246" s="4" t="s">
        <v>56</v>
      </c>
      <c r="C246" s="5"/>
      <c r="D246" s="5"/>
      <c r="E246" s="6"/>
      <c r="F246" s="10" t="s">
        <v>57</v>
      </c>
      <c r="G246" s="11">
        <f>G245*5</f>
        <v>475</v>
      </c>
      <c r="H246" s="13"/>
      <c r="I246">
        <v>33</v>
      </c>
    </row>
    <row r="247" spans="2:9" x14ac:dyDescent="0.25">
      <c r="B247" s="4" t="s">
        <v>119</v>
      </c>
      <c r="C247" s="5"/>
      <c r="D247" s="5"/>
      <c r="E247" s="6"/>
      <c r="F247" s="10" t="s">
        <v>28</v>
      </c>
      <c r="G247" s="11">
        <v>60</v>
      </c>
      <c r="H247" s="13"/>
      <c r="I247">
        <v>33</v>
      </c>
    </row>
    <row r="248" spans="2:9" x14ac:dyDescent="0.25">
      <c r="B248" s="4" t="s">
        <v>120</v>
      </c>
      <c r="C248" s="5"/>
      <c r="D248" s="5"/>
      <c r="E248" s="6"/>
      <c r="F248" s="10" t="s">
        <v>28</v>
      </c>
      <c r="G248" s="11">
        <v>10</v>
      </c>
      <c r="H248" s="13"/>
      <c r="I248">
        <v>33</v>
      </c>
    </row>
    <row r="249" spans="2:9" x14ac:dyDescent="0.25">
      <c r="B249" s="4" t="s">
        <v>121</v>
      </c>
      <c r="C249" s="5"/>
      <c r="D249" s="5"/>
      <c r="E249" s="6"/>
      <c r="F249" s="10" t="s">
        <v>28</v>
      </c>
      <c r="G249" s="11">
        <v>6</v>
      </c>
      <c r="H249" s="13"/>
      <c r="I249">
        <v>33</v>
      </c>
    </row>
    <row r="250" spans="2:9" x14ac:dyDescent="0.25">
      <c r="B250" s="14" t="s">
        <v>122</v>
      </c>
      <c r="C250" s="15"/>
      <c r="D250" s="16"/>
      <c r="E250" s="17"/>
      <c r="F250" s="10" t="s">
        <v>28</v>
      </c>
      <c r="G250" s="10">
        <v>18</v>
      </c>
      <c r="H250" s="13"/>
      <c r="I250">
        <v>33</v>
      </c>
    </row>
    <row r="251" spans="2:9" x14ac:dyDescent="0.25">
      <c r="B251" s="4" t="s">
        <v>116</v>
      </c>
      <c r="C251" s="5"/>
      <c r="D251" s="5"/>
      <c r="E251" s="6"/>
      <c r="F251" s="10" t="s">
        <v>28</v>
      </c>
      <c r="G251" s="11">
        <v>14</v>
      </c>
      <c r="H251" s="12"/>
      <c r="I251">
        <v>34</v>
      </c>
    </row>
    <row r="252" spans="2:9" x14ac:dyDescent="0.25">
      <c r="B252" s="4" t="s">
        <v>75</v>
      </c>
      <c r="C252" s="5"/>
      <c r="D252" s="5"/>
      <c r="E252" s="6"/>
      <c r="F252" s="10" t="s">
        <v>28</v>
      </c>
      <c r="G252" s="11">
        <f>20+6+18+14+5</f>
        <v>63</v>
      </c>
      <c r="H252" s="13"/>
      <c r="I252">
        <v>34</v>
      </c>
    </row>
    <row r="253" spans="2:9" x14ac:dyDescent="0.25">
      <c r="B253" s="4" t="s">
        <v>107</v>
      </c>
      <c r="C253" s="5"/>
      <c r="D253" s="5"/>
      <c r="E253" s="6"/>
      <c r="F253" s="10" t="s">
        <v>28</v>
      </c>
      <c r="G253" s="11">
        <f>15+3</f>
        <v>18</v>
      </c>
      <c r="H253" s="13"/>
      <c r="I253">
        <v>34</v>
      </c>
    </row>
    <row r="254" spans="2:9" x14ac:dyDescent="0.25">
      <c r="B254" s="4" t="s">
        <v>117</v>
      </c>
      <c r="C254" s="5"/>
      <c r="D254" s="5"/>
      <c r="E254" s="6"/>
      <c r="F254" s="10" t="s">
        <v>28</v>
      </c>
      <c r="G254" s="11">
        <v>44</v>
      </c>
      <c r="H254" s="13"/>
      <c r="I254">
        <v>34</v>
      </c>
    </row>
    <row r="255" spans="2:9" x14ac:dyDescent="0.25">
      <c r="B255" s="4" t="s">
        <v>108</v>
      </c>
      <c r="C255" s="5"/>
      <c r="D255" s="5"/>
      <c r="E255" s="6"/>
      <c r="F255" s="10" t="s">
        <v>28</v>
      </c>
      <c r="G255" s="11">
        <f>110+50+14+13</f>
        <v>187</v>
      </c>
      <c r="H255" s="13"/>
      <c r="I255">
        <v>34</v>
      </c>
    </row>
    <row r="256" spans="2:9" x14ac:dyDescent="0.25">
      <c r="B256" s="4" t="s">
        <v>118</v>
      </c>
      <c r="C256" s="5"/>
      <c r="D256" s="5"/>
      <c r="E256" s="6"/>
      <c r="F256" s="10" t="s">
        <v>28</v>
      </c>
      <c r="G256" s="11">
        <f>80+18+16</f>
        <v>114</v>
      </c>
      <c r="H256" s="13"/>
      <c r="I256">
        <v>34</v>
      </c>
    </row>
    <row r="257" spans="2:9" x14ac:dyDescent="0.25">
      <c r="B257" s="4" t="s">
        <v>110</v>
      </c>
      <c r="C257" s="5"/>
      <c r="D257" s="5"/>
      <c r="E257" s="6"/>
      <c r="F257" s="10" t="s">
        <v>28</v>
      </c>
      <c r="G257" s="11">
        <v>2400</v>
      </c>
      <c r="H257" s="13"/>
      <c r="I257">
        <v>34</v>
      </c>
    </row>
    <row r="258" spans="2:9" x14ac:dyDescent="0.25">
      <c r="B258" s="4" t="s">
        <v>111</v>
      </c>
      <c r="C258" s="5"/>
      <c r="D258" s="5"/>
      <c r="E258" s="6"/>
      <c r="F258" s="10" t="s">
        <v>28</v>
      </c>
      <c r="G258" s="11">
        <v>1400</v>
      </c>
      <c r="H258" s="13"/>
      <c r="I258">
        <v>34</v>
      </c>
    </row>
    <row r="259" spans="2:9" x14ac:dyDescent="0.25">
      <c r="B259" s="4" t="s">
        <v>55</v>
      </c>
      <c r="C259" s="5"/>
      <c r="D259" s="5"/>
      <c r="E259" s="6"/>
      <c r="F259" s="10" t="s">
        <v>89</v>
      </c>
      <c r="G259" s="11">
        <f>85+10</f>
        <v>95</v>
      </c>
      <c r="H259" s="13"/>
      <c r="I259">
        <v>34</v>
      </c>
    </row>
    <row r="260" spans="2:9" x14ac:dyDescent="0.25">
      <c r="B260" s="4" t="s">
        <v>56</v>
      </c>
      <c r="C260" s="5"/>
      <c r="D260" s="5"/>
      <c r="E260" s="6"/>
      <c r="F260" s="10" t="s">
        <v>57</v>
      </c>
      <c r="G260" s="11">
        <f>G259*5</f>
        <v>475</v>
      </c>
      <c r="H260" s="13"/>
      <c r="I260">
        <v>34</v>
      </c>
    </row>
    <row r="261" spans="2:9" x14ac:dyDescent="0.25">
      <c r="B261" s="4" t="s">
        <v>119</v>
      </c>
      <c r="C261" s="5"/>
      <c r="D261" s="5"/>
      <c r="E261" s="6"/>
      <c r="F261" s="10" t="s">
        <v>28</v>
      </c>
      <c r="G261" s="11">
        <v>60</v>
      </c>
      <c r="H261" s="13"/>
      <c r="I261">
        <v>34</v>
      </c>
    </row>
    <row r="262" spans="2:9" x14ac:dyDescent="0.25">
      <c r="B262" s="4" t="s">
        <v>120</v>
      </c>
      <c r="C262" s="5"/>
      <c r="D262" s="5"/>
      <c r="E262" s="6"/>
      <c r="F262" s="10" t="s">
        <v>28</v>
      </c>
      <c r="G262" s="11">
        <v>10</v>
      </c>
      <c r="H262" s="13"/>
      <c r="I262">
        <v>34</v>
      </c>
    </row>
    <row r="263" spans="2:9" x14ac:dyDescent="0.25">
      <c r="B263" s="4" t="s">
        <v>121</v>
      </c>
      <c r="C263" s="5"/>
      <c r="D263" s="5"/>
      <c r="E263" s="6"/>
      <c r="F263" s="10" t="s">
        <v>28</v>
      </c>
      <c r="G263" s="11">
        <v>6</v>
      </c>
      <c r="H263" s="13"/>
      <c r="I263">
        <v>34</v>
      </c>
    </row>
    <row r="264" spans="2:9" x14ac:dyDescent="0.25">
      <c r="B264" s="19" t="s">
        <v>122</v>
      </c>
      <c r="C264" s="15"/>
      <c r="D264" s="15"/>
      <c r="E264" s="17"/>
      <c r="F264" s="10" t="s">
        <v>28</v>
      </c>
      <c r="G264" s="10">
        <v>18</v>
      </c>
      <c r="H264" s="13"/>
      <c r="I264">
        <v>34</v>
      </c>
    </row>
  </sheetData>
  <autoFilter ref="B2:C264" xr:uid="{6912DFE9-7086-4E1A-89C9-0F46CDA7512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G117"/>
  <sheetViews>
    <sheetView tabSelected="1" zoomScale="175" zoomScaleNormal="175" workbookViewId="0">
      <selection activeCell="J15" sqref="J15"/>
    </sheetView>
  </sheetViews>
  <sheetFormatPr defaultRowHeight="15" x14ac:dyDescent="0.25"/>
  <cols>
    <col min="3" max="3" width="39.85546875" style="28" bestFit="1" customWidth="1"/>
    <col min="4" max="4" width="0" hidden="1" customWidth="1"/>
    <col min="6" max="6" width="15.28515625" style="22" bestFit="1" customWidth="1"/>
  </cols>
  <sheetData>
    <row r="1" spans="2:6" x14ac:dyDescent="0.25">
      <c r="B1" s="29" t="s">
        <v>134</v>
      </c>
      <c r="C1" s="20" t="s">
        <v>129</v>
      </c>
      <c r="D1" s="21" t="s">
        <v>123</v>
      </c>
      <c r="E1" s="20" t="s">
        <v>130</v>
      </c>
      <c r="F1" s="23" t="s">
        <v>131</v>
      </c>
    </row>
    <row r="2" spans="2:6" x14ac:dyDescent="0.25">
      <c r="B2" s="24">
        <v>1</v>
      </c>
      <c r="C2" s="25" t="s">
        <v>88</v>
      </c>
      <c r="D2" s="21">
        <f>VLOOKUP(C2,Sheet1!B:I,8,0)</f>
        <v>26</v>
      </c>
      <c r="E2" s="21">
        <f ca="1">SUMIF(Sheet1!B:G,C2,Sheet1!G:G)</f>
        <v>270</v>
      </c>
      <c r="F2" s="24" t="s">
        <v>89</v>
      </c>
    </row>
    <row r="3" spans="2:6" x14ac:dyDescent="0.25">
      <c r="B3" s="24">
        <v>2</v>
      </c>
      <c r="C3" s="25" t="s">
        <v>99</v>
      </c>
      <c r="D3" s="21">
        <f>VLOOKUP(C3,Sheet1!B:I,8,0)</f>
        <v>26</v>
      </c>
      <c r="E3" s="21">
        <f ca="1">SUMIF(Sheet1!B:G,C3,Sheet1!G:G)</f>
        <v>120</v>
      </c>
      <c r="F3" s="24" t="s">
        <v>97</v>
      </c>
    </row>
    <row r="4" spans="2:6" x14ac:dyDescent="0.25">
      <c r="B4" s="24">
        <v>3</v>
      </c>
      <c r="C4" s="26" t="s">
        <v>33</v>
      </c>
      <c r="D4" s="21">
        <f>VLOOKUP(C4,Sheet1!B:I,8,0)</f>
        <v>24</v>
      </c>
      <c r="E4" s="21">
        <f ca="1">SUMIF(Sheet1!B:G,C4,Sheet1!G:G)</f>
        <v>10</v>
      </c>
      <c r="F4" s="24" t="s">
        <v>28</v>
      </c>
    </row>
    <row r="5" spans="2:6" x14ac:dyDescent="0.25">
      <c r="B5" s="24">
        <v>4</v>
      </c>
      <c r="C5" s="26" t="s">
        <v>51</v>
      </c>
      <c r="D5" s="21">
        <f>VLOOKUP(C5,Sheet1!B:I,8,0)</f>
        <v>24</v>
      </c>
      <c r="E5" s="21">
        <f ca="1">SUMIF(Sheet1!B:G,C5,Sheet1!G:G)</f>
        <v>20</v>
      </c>
      <c r="F5" s="24" t="s">
        <v>28</v>
      </c>
    </row>
    <row r="6" spans="2:6" x14ac:dyDescent="0.25">
      <c r="B6" s="24">
        <v>5</v>
      </c>
      <c r="C6" s="25" t="s">
        <v>68</v>
      </c>
      <c r="D6" s="21">
        <f>VLOOKUP(C6,Sheet1!B:I,8,0)</f>
        <v>25</v>
      </c>
      <c r="E6" s="21">
        <f ca="1">SUMIF(Sheet1!B:G,C6,Sheet1!G:G)</f>
        <v>56</v>
      </c>
      <c r="F6" s="24" t="s">
        <v>28</v>
      </c>
    </row>
    <row r="7" spans="2:6" x14ac:dyDescent="0.25">
      <c r="B7" s="24">
        <v>6</v>
      </c>
      <c r="C7" s="26" t="s">
        <v>22</v>
      </c>
      <c r="D7" s="21">
        <f>VLOOKUP(C7,Sheet1!B:I,8,0)</f>
        <v>23</v>
      </c>
      <c r="E7" s="21">
        <f ca="1">SUMIF(Sheet1!B:G,C7,Sheet1!G:G)</f>
        <v>2</v>
      </c>
      <c r="F7" s="24" t="s">
        <v>28</v>
      </c>
    </row>
    <row r="8" spans="2:6" x14ac:dyDescent="0.25">
      <c r="B8" s="24">
        <v>7</v>
      </c>
      <c r="C8" s="4" t="s">
        <v>128</v>
      </c>
      <c r="D8" s="21">
        <f>VLOOKUP(C8,Sheet1!B:I,8,0)</f>
        <v>23</v>
      </c>
      <c r="E8" s="21">
        <f ca="1">SUMIF(Sheet1!B:G,C8,Sheet1!G:G)</f>
        <v>32</v>
      </c>
      <c r="F8" s="24" t="s">
        <v>28</v>
      </c>
    </row>
    <row r="9" spans="2:6" x14ac:dyDescent="0.25">
      <c r="B9" s="24">
        <v>8</v>
      </c>
      <c r="C9" s="25" t="s">
        <v>6</v>
      </c>
      <c r="D9" s="21">
        <f>VLOOKUP(C9,Sheet1!B:I,8,0)</f>
        <v>23</v>
      </c>
      <c r="E9" s="21">
        <f ca="1">SUMIF(Sheet1!B:G,C9,Sheet1!G:G)</f>
        <v>60</v>
      </c>
      <c r="F9" s="24" t="s">
        <v>28</v>
      </c>
    </row>
    <row r="10" spans="2:6" x14ac:dyDescent="0.25">
      <c r="B10" s="24">
        <v>9</v>
      </c>
      <c r="C10" s="26" t="s">
        <v>55</v>
      </c>
      <c r="D10" s="21">
        <f>VLOOKUP(C10,Sheet1!B:I,8,0)</f>
        <v>24</v>
      </c>
      <c r="E10" s="21">
        <f ca="1">SUMIF(Sheet1!B:G,C10,Sheet1!G:G)</f>
        <v>752</v>
      </c>
      <c r="F10" s="24" t="s">
        <v>89</v>
      </c>
    </row>
    <row r="11" spans="2:6" x14ac:dyDescent="0.25">
      <c r="B11" s="24">
        <v>10</v>
      </c>
      <c r="C11" s="25" t="s">
        <v>17</v>
      </c>
      <c r="D11" s="21">
        <f>VLOOKUP(C11,Sheet1!B:I,8,0)</f>
        <v>23</v>
      </c>
      <c r="E11" s="21">
        <f ca="1">SUMIF(Sheet1!B:G,C11,Sheet1!G:G)</f>
        <v>30</v>
      </c>
      <c r="F11" s="24" t="s">
        <v>28</v>
      </c>
    </row>
    <row r="12" spans="2:6" x14ac:dyDescent="0.25">
      <c r="B12" s="24">
        <v>11</v>
      </c>
      <c r="C12" s="25" t="s">
        <v>18</v>
      </c>
      <c r="D12" s="21">
        <f>VLOOKUP(C12,Sheet1!B:I,8,0)</f>
        <v>23</v>
      </c>
      <c r="E12" s="21">
        <f ca="1">SUMIF(Sheet1!B:G,C12,Sheet1!G:G)</f>
        <v>12</v>
      </c>
      <c r="F12" s="24" t="s">
        <v>28</v>
      </c>
    </row>
    <row r="13" spans="2:6" x14ac:dyDescent="0.25">
      <c r="B13" s="24">
        <v>12</v>
      </c>
      <c r="C13" s="25" t="s">
        <v>16</v>
      </c>
      <c r="D13" s="21">
        <f>VLOOKUP(C13,Sheet1!B:I,8,0)</f>
        <v>23</v>
      </c>
      <c r="E13" s="21">
        <f ca="1">SUMIF(Sheet1!B:G,C13,Sheet1!G:G)</f>
        <v>24</v>
      </c>
      <c r="F13" s="24" t="s">
        <v>28</v>
      </c>
    </row>
    <row r="14" spans="2:6" x14ac:dyDescent="0.25">
      <c r="B14" s="24">
        <v>13</v>
      </c>
      <c r="C14" s="25" t="s">
        <v>72</v>
      </c>
      <c r="D14" s="21">
        <f>VLOOKUP(C14,Sheet1!B:I,8,0)</f>
        <v>25</v>
      </c>
      <c r="E14" s="21">
        <f ca="1">SUMIF(Sheet1!B:G,C14,Sheet1!G:G)</f>
        <v>4</v>
      </c>
      <c r="F14" s="24" t="s">
        <v>28</v>
      </c>
    </row>
    <row r="15" spans="2:6" x14ac:dyDescent="0.25">
      <c r="B15" s="24">
        <v>14</v>
      </c>
      <c r="C15" s="25" t="s">
        <v>13</v>
      </c>
      <c r="D15" s="21">
        <f>VLOOKUP(C15,Sheet1!B:I,8,0)</f>
        <v>23</v>
      </c>
      <c r="E15" s="21">
        <f ca="1">SUMIF(Sheet1!B:G,C15,Sheet1!G:G)</f>
        <v>6</v>
      </c>
      <c r="F15" s="24" t="s">
        <v>28</v>
      </c>
    </row>
    <row r="16" spans="2:6" x14ac:dyDescent="0.25">
      <c r="B16" s="24">
        <v>15</v>
      </c>
      <c r="C16" s="25" t="s">
        <v>23</v>
      </c>
      <c r="D16" s="21">
        <f>VLOOKUP(C16,Sheet1!B:I,8,0)</f>
        <v>23</v>
      </c>
      <c r="E16" s="21">
        <f ca="1">SUMIF(Sheet1!B:G,C16,Sheet1!G:G)</f>
        <v>2</v>
      </c>
      <c r="F16" s="24" t="s">
        <v>28</v>
      </c>
    </row>
    <row r="17" spans="2:7" x14ac:dyDescent="0.25">
      <c r="B17" s="24">
        <v>16</v>
      </c>
      <c r="C17" s="25" t="s">
        <v>14</v>
      </c>
      <c r="D17" s="21">
        <f>VLOOKUP(C17,Sheet1!B:I,8,0)</f>
        <v>23</v>
      </c>
      <c r="E17" s="21">
        <f ca="1">SUMIF(Sheet1!B:G,C17,Sheet1!G:G)</f>
        <v>6</v>
      </c>
      <c r="F17" s="24" t="s">
        <v>28</v>
      </c>
    </row>
    <row r="18" spans="2:7" x14ac:dyDescent="0.25">
      <c r="B18" s="24">
        <v>17</v>
      </c>
      <c r="C18" s="25" t="s">
        <v>105</v>
      </c>
      <c r="D18" s="21">
        <f>VLOOKUP(C18,Sheet1!B:I,8,0)</f>
        <v>26</v>
      </c>
      <c r="E18" s="21">
        <f ca="1">SUMIF(Sheet1!B:G,C18,Sheet1!G:G)</f>
        <v>2</v>
      </c>
      <c r="F18" s="24" t="s">
        <v>28</v>
      </c>
      <c r="G18" t="s">
        <v>148</v>
      </c>
    </row>
    <row r="19" spans="2:7" x14ac:dyDescent="0.25">
      <c r="B19" s="24">
        <v>18</v>
      </c>
      <c r="C19" s="25" t="s">
        <v>106</v>
      </c>
      <c r="D19" s="21">
        <f>VLOOKUP(C19,Sheet1!B:I,8,0)</f>
        <v>26</v>
      </c>
      <c r="E19" s="21">
        <f ca="1">SUMIF(Sheet1!B:G,C19,Sheet1!G:G)</f>
        <v>2</v>
      </c>
      <c r="F19" s="24" t="s">
        <v>28</v>
      </c>
      <c r="G19" t="s">
        <v>148</v>
      </c>
    </row>
    <row r="20" spans="2:7" x14ac:dyDescent="0.25">
      <c r="B20" s="24">
        <v>19</v>
      </c>
      <c r="C20" s="25" t="s">
        <v>80</v>
      </c>
      <c r="D20" s="21">
        <f>VLOOKUP(C20,Sheet1!B:I,8,0)</f>
        <v>25</v>
      </c>
      <c r="E20" s="21">
        <f ca="1">SUMIF(Sheet1!B:G,C20,Sheet1!G:G)</f>
        <v>20</v>
      </c>
      <c r="F20" s="24" t="s">
        <v>28</v>
      </c>
    </row>
    <row r="21" spans="2:7" x14ac:dyDescent="0.25">
      <c r="B21" s="24">
        <v>20</v>
      </c>
      <c r="C21" s="25" t="s">
        <v>7</v>
      </c>
      <c r="D21" s="21">
        <f>VLOOKUP(C21,Sheet1!B:I,8,0)</f>
        <v>23</v>
      </c>
      <c r="E21" s="21">
        <f ca="1">SUMIF(Sheet1!B:G,C21,Sheet1!G:G)</f>
        <v>60</v>
      </c>
      <c r="F21" s="24" t="s">
        <v>28</v>
      </c>
    </row>
    <row r="22" spans="2:7" x14ac:dyDescent="0.25">
      <c r="B22" s="24">
        <v>21</v>
      </c>
      <c r="C22" s="25" t="s">
        <v>93</v>
      </c>
      <c r="D22" s="21">
        <f>VLOOKUP(C22,Sheet1!B:I,8,0)</f>
        <v>26</v>
      </c>
      <c r="E22" s="21">
        <f ca="1">SUMIF(Sheet1!B:G,C22,Sheet1!G:G)</f>
        <v>2</v>
      </c>
      <c r="F22" s="24" t="s">
        <v>28</v>
      </c>
    </row>
    <row r="23" spans="2:7" x14ac:dyDescent="0.25">
      <c r="B23" s="24">
        <v>22</v>
      </c>
      <c r="C23" s="25" t="s">
        <v>20</v>
      </c>
      <c r="D23" s="21">
        <f>VLOOKUP(C23,Sheet1!B:I,8,0)</f>
        <v>23</v>
      </c>
      <c r="E23" s="21">
        <f ca="1">SUMIF(Sheet1!B:G,C23,Sheet1!G:G)</f>
        <v>4</v>
      </c>
      <c r="F23" s="24" t="s">
        <v>28</v>
      </c>
    </row>
    <row r="24" spans="2:7" x14ac:dyDescent="0.25">
      <c r="B24" s="24">
        <v>23</v>
      </c>
      <c r="C24" s="25" t="s">
        <v>19</v>
      </c>
      <c r="D24" s="21">
        <f>VLOOKUP(C24,Sheet1!B:I,8,0)</f>
        <v>23</v>
      </c>
      <c r="E24" s="21">
        <f ca="1">SUMIF(Sheet1!B:G,C24,Sheet1!G:G)</f>
        <v>8</v>
      </c>
      <c r="F24" s="24" t="s">
        <v>28</v>
      </c>
    </row>
    <row r="25" spans="2:7" x14ac:dyDescent="0.25">
      <c r="B25" s="24">
        <v>24</v>
      </c>
      <c r="C25" s="25" t="s">
        <v>71</v>
      </c>
      <c r="D25" s="21">
        <f>VLOOKUP(C25,Sheet1!B:I,8,0)</f>
        <v>25</v>
      </c>
      <c r="E25" s="21">
        <f ca="1">SUMIF(Sheet1!B:G,C25,Sheet1!G:G)</f>
        <v>2</v>
      </c>
      <c r="F25" s="24" t="s">
        <v>28</v>
      </c>
    </row>
    <row r="26" spans="2:7" x14ac:dyDescent="0.25">
      <c r="B26" s="24">
        <v>25</v>
      </c>
      <c r="C26" s="25" t="s">
        <v>75</v>
      </c>
      <c r="D26" s="21">
        <f>VLOOKUP(C26,Sheet1!B:I,8,0)</f>
        <v>25</v>
      </c>
      <c r="E26" s="21">
        <f ca="1">SUMIF(Sheet1!B:G,C26,Sheet1!G:G)</f>
        <v>392</v>
      </c>
      <c r="F26" s="24" t="s">
        <v>28</v>
      </c>
    </row>
    <row r="27" spans="2:7" x14ac:dyDescent="0.25">
      <c r="B27" s="24">
        <v>26</v>
      </c>
      <c r="C27" s="25" t="s">
        <v>107</v>
      </c>
      <c r="D27" s="21">
        <f>VLOOKUP(C27,Sheet1!B:I,8,0)</f>
        <v>27</v>
      </c>
      <c r="E27" s="21">
        <f ca="1">SUMIF(Sheet1!B:G,C27,Sheet1!G:G)</f>
        <v>92</v>
      </c>
      <c r="F27" s="24" t="s">
        <v>28</v>
      </c>
    </row>
    <row r="28" spans="2:7" x14ac:dyDescent="0.25">
      <c r="B28" s="24">
        <v>27</v>
      </c>
      <c r="C28" s="25" t="s">
        <v>91</v>
      </c>
      <c r="D28" s="21">
        <f>VLOOKUP(C28,Sheet1!B:I,8,0)</f>
        <v>26</v>
      </c>
      <c r="E28" s="21">
        <f ca="1">SUMIF(Sheet1!B:G,C28,Sheet1!G:G)</f>
        <v>2</v>
      </c>
      <c r="F28" s="24" t="s">
        <v>28</v>
      </c>
    </row>
    <row r="29" spans="2:7" x14ac:dyDescent="0.25">
      <c r="B29" s="24">
        <v>28</v>
      </c>
      <c r="C29" s="25" t="s">
        <v>87</v>
      </c>
      <c r="D29" s="21">
        <f>VLOOKUP(C29,Sheet1!B:I,8,0)</f>
        <v>26</v>
      </c>
      <c r="E29" s="21">
        <f ca="1">SUMIF(Sheet1!B:G,C29,Sheet1!G:G)</f>
        <v>302</v>
      </c>
      <c r="F29" s="24" t="s">
        <v>28</v>
      </c>
    </row>
    <row r="30" spans="2:7" x14ac:dyDescent="0.25">
      <c r="B30" s="24">
        <v>29</v>
      </c>
      <c r="C30" s="25" t="s">
        <v>116</v>
      </c>
      <c r="D30" s="21">
        <f>VLOOKUP(C30,Sheet1!B:I,8,0)</f>
        <v>33</v>
      </c>
      <c r="E30" s="21">
        <f ca="1">SUMIF(Sheet1!B:G,C30,Sheet1!G:G)</f>
        <v>28</v>
      </c>
      <c r="F30" s="24" t="s">
        <v>28</v>
      </c>
    </row>
    <row r="31" spans="2:7" x14ac:dyDescent="0.25">
      <c r="B31" s="24">
        <v>30</v>
      </c>
      <c r="C31" s="25" t="s">
        <v>117</v>
      </c>
      <c r="D31" s="21">
        <f>VLOOKUP(C31,Sheet1!B:I,8,0)</f>
        <v>33</v>
      </c>
      <c r="E31" s="21">
        <f ca="1">SUMIF(Sheet1!B:G,C31,Sheet1!G:G)</f>
        <v>88</v>
      </c>
      <c r="F31" s="24" t="s">
        <v>28</v>
      </c>
    </row>
    <row r="32" spans="2:7" x14ac:dyDescent="0.25">
      <c r="B32" s="24">
        <v>31</v>
      </c>
      <c r="C32" s="25" t="s">
        <v>109</v>
      </c>
      <c r="D32" s="21">
        <f>VLOOKUP(C32,Sheet1!B:I,8,0)</f>
        <v>27</v>
      </c>
      <c r="E32" s="21">
        <f ca="1">SUMIF(Sheet1!B:G,C32,Sheet1!G:G)</f>
        <v>64</v>
      </c>
      <c r="F32" s="24" t="s">
        <v>28</v>
      </c>
    </row>
    <row r="33" spans="2:6" x14ac:dyDescent="0.25">
      <c r="B33" s="24">
        <v>32</v>
      </c>
      <c r="C33" s="25" t="s">
        <v>118</v>
      </c>
      <c r="D33" s="21">
        <f>VLOOKUP(C33,Sheet1!B:I,8,0)</f>
        <v>33</v>
      </c>
      <c r="E33" s="21">
        <f ca="1">SUMIF(Sheet1!B:G,C33,Sheet1!G:G)</f>
        <v>228</v>
      </c>
      <c r="F33" s="24" t="s">
        <v>28</v>
      </c>
    </row>
    <row r="34" spans="2:6" x14ac:dyDescent="0.25">
      <c r="B34" s="24">
        <v>33</v>
      </c>
      <c r="C34" s="25" t="s">
        <v>81</v>
      </c>
      <c r="D34" s="21">
        <f>VLOOKUP(C34,Sheet1!B:I,8,0)</f>
        <v>25</v>
      </c>
      <c r="E34" s="21">
        <f ca="1">SUMIF(Sheet1!B:G,C34,Sheet1!G:G)</f>
        <v>2</v>
      </c>
      <c r="F34" s="24" t="s">
        <v>28</v>
      </c>
    </row>
    <row r="35" spans="2:6" x14ac:dyDescent="0.25">
      <c r="B35" s="24">
        <v>34</v>
      </c>
      <c r="C35" s="25" t="s">
        <v>103</v>
      </c>
      <c r="D35" s="21">
        <f>VLOOKUP(C35,Sheet1!B:I,8,0)</f>
        <v>26</v>
      </c>
      <c r="E35" s="21">
        <f ca="1">SUMIF(Sheet1!B:G,C35,Sheet1!G:G)</f>
        <v>4</v>
      </c>
      <c r="F35" s="24" t="s">
        <v>28</v>
      </c>
    </row>
    <row r="36" spans="2:6" x14ac:dyDescent="0.25">
      <c r="B36" s="24">
        <v>35</v>
      </c>
      <c r="C36" s="25" t="s">
        <v>104</v>
      </c>
      <c r="D36" s="21">
        <f>VLOOKUP(C36,Sheet1!B:I,8,0)</f>
        <v>26</v>
      </c>
      <c r="E36" s="21">
        <f ca="1">SUMIF(Sheet1!B:G,C36,Sheet1!G:G)</f>
        <v>20</v>
      </c>
      <c r="F36" s="24" t="s">
        <v>28</v>
      </c>
    </row>
    <row r="37" spans="2:6" x14ac:dyDescent="0.25">
      <c r="B37" s="24">
        <v>36</v>
      </c>
      <c r="C37" s="25" t="s">
        <v>21</v>
      </c>
      <c r="D37" s="21">
        <f>VLOOKUP(C37,Sheet1!B:I,8,0)</f>
        <v>23</v>
      </c>
      <c r="E37" s="21">
        <f ca="1">SUMIF(Sheet1!B:G,C37,Sheet1!G:G)</f>
        <v>30</v>
      </c>
      <c r="F37" s="24" t="s">
        <v>28</v>
      </c>
    </row>
    <row r="38" spans="2:6" x14ac:dyDescent="0.25">
      <c r="B38" s="24">
        <v>37</v>
      </c>
      <c r="C38" s="25" t="s">
        <v>73</v>
      </c>
      <c r="D38" s="21">
        <f>VLOOKUP(C38,Sheet1!B:I,8,0)</f>
        <v>25</v>
      </c>
      <c r="E38" s="21">
        <f ca="1">SUMIF(Sheet1!B:G,C38,Sheet1!G:G)</f>
        <v>16</v>
      </c>
      <c r="F38" s="24" t="s">
        <v>28</v>
      </c>
    </row>
    <row r="39" spans="2:6" x14ac:dyDescent="0.25">
      <c r="B39" s="24">
        <v>38</v>
      </c>
      <c r="C39" s="25" t="s">
        <v>112</v>
      </c>
      <c r="D39" s="21">
        <f>VLOOKUP(C39,Sheet1!B:I,8,0)</f>
        <v>27</v>
      </c>
      <c r="E39" s="21">
        <f ca="1">SUMIF(Sheet1!B:G,C39,Sheet1!G:G)</f>
        <v>12</v>
      </c>
      <c r="F39" s="24" t="s">
        <v>28</v>
      </c>
    </row>
    <row r="40" spans="2:6" x14ac:dyDescent="0.25">
      <c r="B40" s="24">
        <v>39</v>
      </c>
      <c r="C40" s="25" t="s">
        <v>96</v>
      </c>
      <c r="D40" s="21">
        <f>VLOOKUP(C40,Sheet1!B:I,8,0)</f>
        <v>26</v>
      </c>
      <c r="E40" s="21">
        <f ca="1">SUMIF(Sheet1!B:G,C40,Sheet1!G:G)</f>
        <v>120</v>
      </c>
      <c r="F40" s="24" t="s">
        <v>97</v>
      </c>
    </row>
    <row r="41" spans="2:6" x14ac:dyDescent="0.25">
      <c r="B41" s="24">
        <v>40</v>
      </c>
      <c r="C41" s="25" t="s">
        <v>102</v>
      </c>
      <c r="D41" s="21">
        <f>VLOOKUP(C41,Sheet1!B:I,8,0)</f>
        <v>26</v>
      </c>
      <c r="E41" s="21">
        <f ca="1">SUMIF(Sheet1!B:G,C41,Sheet1!G:G)</f>
        <v>22</v>
      </c>
      <c r="F41" s="24" t="s">
        <v>28</v>
      </c>
    </row>
    <row r="42" spans="2:6" x14ac:dyDescent="0.25">
      <c r="B42" s="24">
        <v>41</v>
      </c>
      <c r="C42" s="25" t="s">
        <v>15</v>
      </c>
      <c r="D42" s="21">
        <f>VLOOKUP(C42,Sheet1!B:I,8,0)</f>
        <v>23</v>
      </c>
      <c r="E42" s="21">
        <f ca="1">SUMIF(Sheet1!B:G,C42,Sheet1!G:G)</f>
        <v>6</v>
      </c>
      <c r="F42" s="24" t="s">
        <v>28</v>
      </c>
    </row>
    <row r="43" spans="2:6" x14ac:dyDescent="0.25">
      <c r="B43" s="24">
        <v>42</v>
      </c>
      <c r="C43" s="25" t="s">
        <v>76</v>
      </c>
      <c r="D43" s="21">
        <f>VLOOKUP(C43,Sheet1!B:I,8,0)</f>
        <v>25</v>
      </c>
      <c r="E43" s="21">
        <f ca="1">SUMIF(Sheet1!B:G,C43,Sheet1!G:G)</f>
        <v>6</v>
      </c>
      <c r="F43" s="24" t="s">
        <v>28</v>
      </c>
    </row>
    <row r="44" spans="2:6" x14ac:dyDescent="0.25">
      <c r="B44" s="24">
        <v>43</v>
      </c>
      <c r="C44" s="25" t="s">
        <v>77</v>
      </c>
      <c r="D44" s="21">
        <f>VLOOKUP(C44,Sheet1!B:I,8,0)</f>
        <v>25</v>
      </c>
      <c r="E44" s="21">
        <f ca="1">SUMIF(Sheet1!B:G,C44,Sheet1!G:G)</f>
        <v>232</v>
      </c>
      <c r="F44" s="24" t="s">
        <v>28</v>
      </c>
    </row>
    <row r="45" spans="2:6" x14ac:dyDescent="0.25">
      <c r="B45" s="24">
        <v>44</v>
      </c>
      <c r="C45" s="25" t="s">
        <v>82</v>
      </c>
      <c r="D45" s="21">
        <f>VLOOKUP(C45,Sheet1!B:I,8,0)</f>
        <v>25</v>
      </c>
      <c r="E45" s="21">
        <f ca="1">SUMIF(Sheet1!B:G,C45,Sheet1!G:G)</f>
        <v>4</v>
      </c>
      <c r="F45" s="24" t="s">
        <v>28</v>
      </c>
    </row>
    <row r="46" spans="2:6" x14ac:dyDescent="0.25">
      <c r="B46" s="24">
        <v>45</v>
      </c>
      <c r="C46" s="25" t="s">
        <v>79</v>
      </c>
      <c r="D46" s="21">
        <f>VLOOKUP(C46,Sheet1!B:I,8,0)</f>
        <v>25</v>
      </c>
      <c r="E46" s="21">
        <f ca="1">SUMIF(Sheet1!B:G,C46,Sheet1!G:G)</f>
        <v>232</v>
      </c>
      <c r="F46" s="24" t="s">
        <v>28</v>
      </c>
    </row>
    <row r="47" spans="2:6" x14ac:dyDescent="0.25">
      <c r="B47" s="24">
        <v>46</v>
      </c>
      <c r="C47" s="25" t="s">
        <v>78</v>
      </c>
      <c r="D47" s="21">
        <f>VLOOKUP(C47,Sheet1!B:I,8,0)</f>
        <v>25</v>
      </c>
      <c r="E47" s="21">
        <f ca="1">SUMIF(Sheet1!B:G,C47,Sheet1!G:G)</f>
        <v>232</v>
      </c>
      <c r="F47" s="24" t="s">
        <v>28</v>
      </c>
    </row>
    <row r="48" spans="2:6" x14ac:dyDescent="0.25">
      <c r="B48" s="24">
        <v>47</v>
      </c>
      <c r="C48" s="25" t="s">
        <v>90</v>
      </c>
      <c r="D48" s="21">
        <f>VLOOKUP(C48,Sheet1!B:I,8,0)</f>
        <v>26</v>
      </c>
      <c r="E48" s="21">
        <f ca="1">SUMIF(Sheet1!B:G,C48,Sheet1!G:G)</f>
        <v>12</v>
      </c>
      <c r="F48" s="24" t="s">
        <v>28</v>
      </c>
    </row>
    <row r="49" spans="2:6" x14ac:dyDescent="0.25">
      <c r="B49" s="24">
        <v>48</v>
      </c>
      <c r="C49" s="25" t="s">
        <v>69</v>
      </c>
      <c r="D49" s="21">
        <f>VLOOKUP(C49,Sheet1!B:I,8,0)</f>
        <v>25</v>
      </c>
      <c r="E49" s="21">
        <f ca="1">SUMIF(Sheet1!B:G,C49,Sheet1!G:G)</f>
        <v>40</v>
      </c>
      <c r="F49" s="24" t="s">
        <v>28</v>
      </c>
    </row>
    <row r="50" spans="2:6" x14ac:dyDescent="0.25">
      <c r="B50" s="24">
        <v>49</v>
      </c>
      <c r="C50" s="26" t="s">
        <v>53</v>
      </c>
      <c r="D50" s="21">
        <f>VLOOKUP(C50,Sheet1!B:I,8,0)</f>
        <v>24</v>
      </c>
      <c r="E50" s="21">
        <f ca="1">SUMIF(Sheet1!B:G,C50,Sheet1!G:G)</f>
        <v>6</v>
      </c>
      <c r="F50" s="24" t="s">
        <v>28</v>
      </c>
    </row>
    <row r="51" spans="2:6" x14ac:dyDescent="0.25">
      <c r="B51" s="24">
        <v>50</v>
      </c>
      <c r="C51" s="26" t="s">
        <v>38</v>
      </c>
      <c r="D51" s="21">
        <f>VLOOKUP(C51,Sheet1!B:I,8,0)</f>
        <v>24</v>
      </c>
      <c r="E51" s="21">
        <f ca="1">SUMIF(Sheet1!B:G,C51,Sheet1!G:G)</f>
        <v>10</v>
      </c>
      <c r="F51" s="24" t="s">
        <v>28</v>
      </c>
    </row>
    <row r="52" spans="2:6" x14ac:dyDescent="0.25">
      <c r="B52" s="24">
        <v>51</v>
      </c>
      <c r="C52" s="26" t="s">
        <v>49</v>
      </c>
      <c r="D52" s="21">
        <f>VLOOKUP(C52,Sheet1!B:I,8,0)</f>
        <v>24</v>
      </c>
      <c r="E52" s="21">
        <f ca="1">SUMIF(Sheet1!B:G,C52,Sheet1!G:G)</f>
        <v>10</v>
      </c>
      <c r="F52" s="24" t="s">
        <v>28</v>
      </c>
    </row>
    <row r="53" spans="2:6" x14ac:dyDescent="0.25">
      <c r="B53" s="24">
        <v>52</v>
      </c>
      <c r="C53" s="26" t="s">
        <v>45</v>
      </c>
      <c r="D53" s="21">
        <f>VLOOKUP(C53,Sheet1!B:I,8,0)</f>
        <v>24</v>
      </c>
      <c r="E53" s="21">
        <f ca="1">SUMIF(Sheet1!B:G,C53,Sheet1!G:G)</f>
        <v>8</v>
      </c>
      <c r="F53" s="24" t="s">
        <v>28</v>
      </c>
    </row>
    <row r="54" spans="2:6" x14ac:dyDescent="0.25">
      <c r="B54" s="24">
        <v>53</v>
      </c>
      <c r="C54" s="26" t="s">
        <v>58</v>
      </c>
      <c r="D54" s="21">
        <f>VLOOKUP(C54,Sheet1!B:I,8,0)</f>
        <v>24</v>
      </c>
      <c r="E54" s="21">
        <f ca="1">SUMIF(Sheet1!B:G,C54,Sheet1!G:G)</f>
        <v>10</v>
      </c>
      <c r="F54" s="24" t="s">
        <v>28</v>
      </c>
    </row>
    <row r="55" spans="2:6" x14ac:dyDescent="0.25">
      <c r="B55" s="24">
        <v>54</v>
      </c>
      <c r="C55" s="26" t="s">
        <v>125</v>
      </c>
      <c r="D55" s="21">
        <f>VLOOKUP(C55,Sheet1!B:I,8,0)</f>
        <v>24</v>
      </c>
      <c r="E55" s="21">
        <f ca="1">SUMIF(Sheet1!B:G,C55,Sheet1!G:G)</f>
        <v>6</v>
      </c>
      <c r="F55" s="24" t="s">
        <v>28</v>
      </c>
    </row>
    <row r="56" spans="2:6" x14ac:dyDescent="0.25">
      <c r="B56" s="24">
        <v>55</v>
      </c>
      <c r="C56" s="26" t="s">
        <v>37</v>
      </c>
      <c r="D56" s="21">
        <f>VLOOKUP(C56,Sheet1!B:I,8,0)</f>
        <v>24</v>
      </c>
      <c r="E56" s="21">
        <f ca="1">SUMIF(Sheet1!B:G,C56,Sheet1!G:G)</f>
        <v>58</v>
      </c>
      <c r="F56" s="24" t="s">
        <v>28</v>
      </c>
    </row>
    <row r="57" spans="2:6" x14ac:dyDescent="0.25">
      <c r="B57" s="24">
        <v>56</v>
      </c>
      <c r="C57" s="26" t="s">
        <v>65</v>
      </c>
      <c r="D57" s="21">
        <f>VLOOKUP(C57,Sheet1!B:I,8,0)</f>
        <v>24</v>
      </c>
      <c r="E57" s="21">
        <f ca="1">SUMIF(Sheet1!B:G,C57,Sheet1!G:G)</f>
        <v>10</v>
      </c>
      <c r="F57" s="24" t="s">
        <v>28</v>
      </c>
    </row>
    <row r="58" spans="2:6" x14ac:dyDescent="0.25">
      <c r="B58" s="24">
        <v>57</v>
      </c>
      <c r="C58" s="26" t="s">
        <v>47</v>
      </c>
      <c r="D58" s="21">
        <f>VLOOKUP(C58,Sheet1!B:I,8,0)</f>
        <v>24</v>
      </c>
      <c r="E58" s="21">
        <f ca="1">SUMIF(Sheet1!B:G,C58,Sheet1!G:G)</f>
        <v>36</v>
      </c>
      <c r="F58" s="24" t="s">
        <v>28</v>
      </c>
    </row>
    <row r="59" spans="2:6" x14ac:dyDescent="0.25">
      <c r="B59" s="24">
        <v>58</v>
      </c>
      <c r="C59" s="26" t="s">
        <v>43</v>
      </c>
      <c r="D59" s="21">
        <f>VLOOKUP(C59,Sheet1!B:I,8,0)</f>
        <v>24</v>
      </c>
      <c r="E59" s="21">
        <f ca="1">SUMIF(Sheet1!B:G,C59,Sheet1!G:G)</f>
        <v>16</v>
      </c>
      <c r="F59" s="24" t="s">
        <v>28</v>
      </c>
    </row>
    <row r="60" spans="2:6" x14ac:dyDescent="0.25">
      <c r="B60" s="24">
        <v>59</v>
      </c>
      <c r="C60" s="26" t="s">
        <v>63</v>
      </c>
      <c r="D60" s="21">
        <f>VLOOKUP(C60,Sheet1!B:I,8,0)</f>
        <v>24</v>
      </c>
      <c r="E60" s="21">
        <f ca="1">SUMIF(Sheet1!B:G,C60,Sheet1!G:G)</f>
        <v>10</v>
      </c>
      <c r="F60" s="24" t="s">
        <v>28</v>
      </c>
    </row>
    <row r="61" spans="2:6" x14ac:dyDescent="0.25">
      <c r="B61" s="24">
        <v>60</v>
      </c>
      <c r="C61" s="26" t="s">
        <v>35</v>
      </c>
      <c r="D61" s="21">
        <f>VLOOKUP(C61,Sheet1!B:I,8,0)</f>
        <v>24</v>
      </c>
      <c r="E61" s="21">
        <f ca="1">SUMIF(Sheet1!B:G,C61,Sheet1!G:G)</f>
        <v>30</v>
      </c>
      <c r="F61" s="24" t="s">
        <v>28</v>
      </c>
    </row>
    <row r="62" spans="2:6" x14ac:dyDescent="0.25">
      <c r="B62" s="24">
        <v>61</v>
      </c>
      <c r="C62" s="26" t="s">
        <v>54</v>
      </c>
      <c r="D62" s="21">
        <f>VLOOKUP(C62,Sheet1!B:I,8,0)</f>
        <v>24</v>
      </c>
      <c r="E62" s="21">
        <f ca="1">SUMIF(Sheet1!B:G,C62,Sheet1!G:G)</f>
        <v>22</v>
      </c>
      <c r="F62" s="24" t="s">
        <v>28</v>
      </c>
    </row>
    <row r="63" spans="2:6" x14ac:dyDescent="0.25">
      <c r="B63" s="24">
        <v>62</v>
      </c>
      <c r="C63" s="26" t="s">
        <v>41</v>
      </c>
      <c r="D63" s="21">
        <f>VLOOKUP(C63,Sheet1!B:I,8,0)</f>
        <v>24</v>
      </c>
      <c r="E63" s="21">
        <f ca="1">SUMIF(Sheet1!B:G,C63,Sheet1!G:G)</f>
        <v>10</v>
      </c>
      <c r="F63" s="24" t="s">
        <v>97</v>
      </c>
    </row>
    <row r="64" spans="2:6" x14ac:dyDescent="0.25">
      <c r="B64" s="24">
        <v>63</v>
      </c>
      <c r="C64" s="25" t="s">
        <v>85</v>
      </c>
      <c r="D64" s="21">
        <f>VLOOKUP(C64,Sheet1!B:I,8,0)</f>
        <v>26</v>
      </c>
      <c r="E64" s="21">
        <f ca="1">SUMIF(Sheet1!B:G,C64,Sheet1!G:G)</f>
        <v>40</v>
      </c>
      <c r="F64" s="24" t="s">
        <v>132</v>
      </c>
    </row>
    <row r="65" spans="2:6" x14ac:dyDescent="0.25">
      <c r="B65" s="24">
        <v>64</v>
      </c>
      <c r="C65" s="25" t="s">
        <v>1</v>
      </c>
      <c r="D65" s="21">
        <f>VLOOKUP(C65,Sheet1!B:I,8,0)</f>
        <v>23</v>
      </c>
      <c r="E65" s="21">
        <f ca="1">SUMIF(Sheet1!B:G,C65,Sheet1!G:G)</f>
        <v>8</v>
      </c>
      <c r="F65" s="24" t="s">
        <v>28</v>
      </c>
    </row>
    <row r="66" spans="2:6" x14ac:dyDescent="0.25">
      <c r="B66" s="24">
        <v>65</v>
      </c>
      <c r="C66" s="25" t="s">
        <v>2</v>
      </c>
      <c r="D66" s="21">
        <f>VLOOKUP(C66,Sheet1!B:I,8,0)</f>
        <v>23</v>
      </c>
      <c r="E66" s="21">
        <f ca="1">SUMIF(Sheet1!B:G,C66,Sheet1!G:G)</f>
        <v>8</v>
      </c>
      <c r="F66" s="24" t="s">
        <v>28</v>
      </c>
    </row>
    <row r="67" spans="2:6" x14ac:dyDescent="0.25">
      <c r="B67" s="24">
        <v>66</v>
      </c>
      <c r="C67" s="25" t="s">
        <v>0</v>
      </c>
      <c r="D67" s="21">
        <f>VLOOKUP(C67,Sheet1!B:I,8,0)</f>
        <v>23</v>
      </c>
      <c r="E67" s="21">
        <f ca="1">SUMIF(Sheet1!B:G,C67,Sheet1!G:G)</f>
        <v>8</v>
      </c>
      <c r="F67" s="24" t="s">
        <v>28</v>
      </c>
    </row>
    <row r="68" spans="2:6" x14ac:dyDescent="0.25">
      <c r="B68" s="24">
        <v>67</v>
      </c>
      <c r="C68" s="25" t="s">
        <v>3</v>
      </c>
      <c r="D68" s="21">
        <f>VLOOKUP(C68,Sheet1!B:I,8,0)</f>
        <v>23</v>
      </c>
      <c r="E68" s="21">
        <f ca="1">SUMIF(Sheet1!B:G,C68,Sheet1!G:G)</f>
        <v>8</v>
      </c>
      <c r="F68" s="24" t="s">
        <v>28</v>
      </c>
    </row>
    <row r="69" spans="2:6" x14ac:dyDescent="0.25">
      <c r="B69" s="24">
        <v>68</v>
      </c>
      <c r="C69" s="25" t="s">
        <v>83</v>
      </c>
      <c r="D69" s="21">
        <f>VLOOKUP(C69,Sheet1!B:I,8,0)</f>
        <v>26</v>
      </c>
      <c r="E69" s="21">
        <f ca="1">SUMIF(Sheet1!B:G,C69,Sheet1!G:G)</f>
        <v>1120</v>
      </c>
      <c r="F69" s="24" t="s">
        <v>133</v>
      </c>
    </row>
    <row r="70" spans="2:6" x14ac:dyDescent="0.25">
      <c r="B70" s="24">
        <v>69</v>
      </c>
      <c r="C70" s="26" t="s">
        <v>67</v>
      </c>
      <c r="D70" s="21">
        <f>VLOOKUP(C70,Sheet1!B:I,8,0)</f>
        <v>24</v>
      </c>
      <c r="E70" s="21">
        <f ca="1">SUMIF(Sheet1!B:G,C70,Sheet1!G:G)</f>
        <v>8</v>
      </c>
      <c r="F70" s="24" t="s">
        <v>28</v>
      </c>
    </row>
    <row r="71" spans="2:6" x14ac:dyDescent="0.25">
      <c r="B71" s="24">
        <v>70</v>
      </c>
      <c r="C71" s="26" t="s">
        <v>64</v>
      </c>
      <c r="D71" s="21">
        <f>VLOOKUP(C71,Sheet1!B:I,8,0)</f>
        <v>24</v>
      </c>
      <c r="E71" s="21">
        <f ca="1">SUMIF(Sheet1!B:G,C71,Sheet1!G:G)</f>
        <v>6</v>
      </c>
      <c r="F71" s="24" t="s">
        <v>28</v>
      </c>
    </row>
    <row r="72" spans="2:6" x14ac:dyDescent="0.25">
      <c r="B72" s="24">
        <v>71</v>
      </c>
      <c r="C72" s="26" t="s">
        <v>61</v>
      </c>
      <c r="D72" s="21">
        <f>VLOOKUP(C72,Sheet1!B:I,8,0)</f>
        <v>24</v>
      </c>
      <c r="E72" s="21">
        <f ca="1">SUMIF(Sheet1!B:G,C72,Sheet1!G:G)</f>
        <v>6</v>
      </c>
      <c r="F72" s="24" t="s">
        <v>28</v>
      </c>
    </row>
    <row r="73" spans="2:6" x14ac:dyDescent="0.25">
      <c r="B73" s="24">
        <v>72</v>
      </c>
      <c r="C73" s="26" t="s">
        <v>39</v>
      </c>
      <c r="D73" s="21">
        <f>VLOOKUP(C73,Sheet1!B:I,8,0)</f>
        <v>24</v>
      </c>
      <c r="E73" s="21">
        <f ca="1">SUMIF(Sheet1!B:G,C73,Sheet1!G:G)</f>
        <v>10</v>
      </c>
      <c r="F73" s="24" t="s">
        <v>28</v>
      </c>
    </row>
    <row r="74" spans="2:6" x14ac:dyDescent="0.25">
      <c r="B74" s="24">
        <v>73</v>
      </c>
      <c r="C74" s="26" t="s">
        <v>62</v>
      </c>
      <c r="D74" s="21">
        <f>VLOOKUP(C74,Sheet1!B:I,8,0)</f>
        <v>24</v>
      </c>
      <c r="E74" s="21">
        <f ca="1">SUMIF(Sheet1!B:G,C74,Sheet1!G:G)</f>
        <v>2</v>
      </c>
      <c r="F74" s="24" t="s">
        <v>28</v>
      </c>
    </row>
    <row r="75" spans="2:6" x14ac:dyDescent="0.25">
      <c r="B75" s="24">
        <v>74</v>
      </c>
      <c r="C75" s="26" t="s">
        <v>60</v>
      </c>
      <c r="D75" s="21">
        <f>VLOOKUP(C75,Sheet1!B:I,8,0)</f>
        <v>24</v>
      </c>
      <c r="E75" s="21">
        <f ca="1">SUMIF(Sheet1!B:G,C75,Sheet1!G:G)</f>
        <v>8</v>
      </c>
      <c r="F75" s="24" t="s">
        <v>28</v>
      </c>
    </row>
    <row r="76" spans="2:6" x14ac:dyDescent="0.25">
      <c r="B76" s="24">
        <v>75</v>
      </c>
      <c r="C76" s="26" t="s">
        <v>50</v>
      </c>
      <c r="D76" s="21">
        <f>VLOOKUP(C76,Sheet1!B:I,8,0)</f>
        <v>24</v>
      </c>
      <c r="E76" s="21">
        <f ca="1">SUMIF(Sheet1!B:G,C76,Sheet1!G:G)</f>
        <v>14</v>
      </c>
      <c r="F76" s="24" t="s">
        <v>28</v>
      </c>
    </row>
    <row r="77" spans="2:6" x14ac:dyDescent="0.25">
      <c r="B77" s="24">
        <v>76</v>
      </c>
      <c r="C77" s="26" t="s">
        <v>46</v>
      </c>
      <c r="D77" s="21">
        <f>VLOOKUP(C77,Sheet1!B:I,8,0)</f>
        <v>24</v>
      </c>
      <c r="E77" s="21">
        <f ca="1">SUMIF(Sheet1!B:G,C77,Sheet1!G:G)</f>
        <v>10</v>
      </c>
      <c r="F77" s="24" t="s">
        <v>28</v>
      </c>
    </row>
    <row r="78" spans="2:6" x14ac:dyDescent="0.25">
      <c r="B78" s="24">
        <v>77</v>
      </c>
      <c r="C78" s="26" t="s">
        <v>59</v>
      </c>
      <c r="D78" s="21">
        <f>VLOOKUP(C78,Sheet1!B:I,8,0)</f>
        <v>24</v>
      </c>
      <c r="E78" s="21">
        <f ca="1">SUMIF(Sheet1!B:G,C78,Sheet1!G:G)</f>
        <v>4</v>
      </c>
      <c r="F78" s="24" t="s">
        <v>28</v>
      </c>
    </row>
    <row r="79" spans="2:6" x14ac:dyDescent="0.25">
      <c r="B79" s="24">
        <v>78</v>
      </c>
      <c r="C79" s="26" t="s">
        <v>66</v>
      </c>
      <c r="D79" s="21">
        <f>VLOOKUP(C79,Sheet1!B:I,8,0)</f>
        <v>24</v>
      </c>
      <c r="E79" s="21">
        <f ca="1">SUMIF(Sheet1!B:G,C79,Sheet1!G:G)</f>
        <v>20</v>
      </c>
      <c r="F79" s="24" t="s">
        <v>28</v>
      </c>
    </row>
    <row r="80" spans="2:6" x14ac:dyDescent="0.25">
      <c r="B80" s="24">
        <v>79</v>
      </c>
      <c r="C80" s="26" t="s">
        <v>127</v>
      </c>
      <c r="D80" s="21">
        <f>VLOOKUP(C80,Sheet1!B:I,8,0)</f>
        <v>24</v>
      </c>
      <c r="E80" s="21">
        <f ca="1">SUMIF(Sheet1!B:G,C80,Sheet1!G:G)</f>
        <v>20</v>
      </c>
      <c r="F80" s="24" t="s">
        <v>28</v>
      </c>
    </row>
    <row r="81" spans="2:6" x14ac:dyDescent="0.25">
      <c r="B81" s="24">
        <v>80</v>
      </c>
      <c r="C81" s="26" t="s">
        <v>124</v>
      </c>
      <c r="D81" s="21">
        <f>VLOOKUP(C81,Sheet1!B:I,8,0)</f>
        <v>24</v>
      </c>
      <c r="E81" s="21">
        <f ca="1">SUMIF(Sheet1!B:G,C81,Sheet1!G:G)</f>
        <v>2</v>
      </c>
      <c r="F81" s="24" t="s">
        <v>28</v>
      </c>
    </row>
    <row r="82" spans="2:6" x14ac:dyDescent="0.25">
      <c r="B82" s="24">
        <v>81</v>
      </c>
      <c r="C82" s="26" t="s">
        <v>36</v>
      </c>
      <c r="D82" s="21">
        <f>VLOOKUP(C82,Sheet1!B:I,8,0)</f>
        <v>24</v>
      </c>
      <c r="E82" s="21">
        <f ca="1">SUMIF(Sheet1!B:G,C82,Sheet1!G:G)</f>
        <v>42</v>
      </c>
      <c r="F82" s="24" t="s">
        <v>28</v>
      </c>
    </row>
    <row r="83" spans="2:6" x14ac:dyDescent="0.25">
      <c r="B83" s="24">
        <v>82</v>
      </c>
      <c r="C83" s="26" t="s">
        <v>48</v>
      </c>
      <c r="D83" s="21">
        <f>VLOOKUP(C83,Sheet1!B:I,8,0)</f>
        <v>24</v>
      </c>
      <c r="E83" s="21">
        <f ca="1">SUMIF(Sheet1!B:G,C83,Sheet1!G:G)</f>
        <v>22</v>
      </c>
      <c r="F83" s="24" t="s">
        <v>28</v>
      </c>
    </row>
    <row r="84" spans="2:6" x14ac:dyDescent="0.25">
      <c r="B84" s="24">
        <v>83</v>
      </c>
      <c r="C84" s="26" t="s">
        <v>44</v>
      </c>
      <c r="D84" s="21">
        <f>VLOOKUP(C84,Sheet1!B:I,8,0)</f>
        <v>24</v>
      </c>
      <c r="E84" s="21">
        <f ca="1">SUMIF(Sheet1!B:G,C84,Sheet1!G:G)</f>
        <v>10</v>
      </c>
      <c r="F84" s="24" t="s">
        <v>28</v>
      </c>
    </row>
    <row r="85" spans="2:6" x14ac:dyDescent="0.25">
      <c r="B85" s="24">
        <v>84</v>
      </c>
      <c r="C85" s="26" t="s">
        <v>34</v>
      </c>
      <c r="D85" s="21">
        <f>VLOOKUP(C85,Sheet1!B:I,8,0)</f>
        <v>24</v>
      </c>
      <c r="E85" s="21">
        <f ca="1">SUMIF(Sheet1!B:G,C85,Sheet1!G:G)</f>
        <v>20</v>
      </c>
      <c r="F85" s="24" t="s">
        <v>28</v>
      </c>
    </row>
    <row r="86" spans="2:6" x14ac:dyDescent="0.25">
      <c r="B86" s="24">
        <v>85</v>
      </c>
      <c r="C86" s="25" t="s">
        <v>98</v>
      </c>
      <c r="D86" s="21">
        <f>VLOOKUP(C86,Sheet1!B:I,8,0)</f>
        <v>26</v>
      </c>
      <c r="E86" s="21">
        <f ca="1">SUMIF(Sheet1!B:G,C86,Sheet1!G:G)</f>
        <v>120</v>
      </c>
      <c r="F86" s="24" t="s">
        <v>97</v>
      </c>
    </row>
    <row r="87" spans="2:6" x14ac:dyDescent="0.25">
      <c r="B87" s="24">
        <v>86</v>
      </c>
      <c r="C87" s="27" t="s">
        <v>122</v>
      </c>
      <c r="D87" s="21">
        <f>VLOOKUP(C87,Sheet1!B:I,8,0)</f>
        <v>33</v>
      </c>
      <c r="E87" s="21">
        <f ca="1">SUMIF(Sheet1!B:G,C87,Sheet1!G:G)</f>
        <v>36</v>
      </c>
      <c r="F87" s="24" t="s">
        <v>28</v>
      </c>
    </row>
    <row r="88" spans="2:6" x14ac:dyDescent="0.25">
      <c r="B88" s="24">
        <v>87</v>
      </c>
      <c r="C88" s="25" t="s">
        <v>119</v>
      </c>
      <c r="D88" s="21">
        <f>VLOOKUP(C88,Sheet1!B:I,8,0)</f>
        <v>33</v>
      </c>
      <c r="E88" s="21">
        <f ca="1">SUMIF(Sheet1!B:G,C88,Sheet1!G:G)</f>
        <v>120</v>
      </c>
      <c r="F88" s="24" t="s">
        <v>28</v>
      </c>
    </row>
    <row r="89" spans="2:6" x14ac:dyDescent="0.25">
      <c r="B89" s="24">
        <v>88</v>
      </c>
      <c r="C89" s="25" t="s">
        <v>92</v>
      </c>
      <c r="D89" s="21">
        <f>VLOOKUP(C89,Sheet1!B:I,8,0)</f>
        <v>26</v>
      </c>
      <c r="E89" s="21">
        <f ca="1">SUMIF(Sheet1!B:G,C89,Sheet1!G:G)</f>
        <v>2</v>
      </c>
      <c r="F89" s="24" t="s">
        <v>28</v>
      </c>
    </row>
    <row r="90" spans="2:6" x14ac:dyDescent="0.25">
      <c r="B90" s="24">
        <v>89</v>
      </c>
      <c r="C90" s="25" t="s">
        <v>111</v>
      </c>
      <c r="D90" s="21">
        <f>VLOOKUP(C90,Sheet1!B:I,8,0)</f>
        <v>27</v>
      </c>
      <c r="E90" s="21">
        <f ca="1">SUMIF(Sheet1!B:G,C90,Sheet1!G:G)</f>
        <v>4800</v>
      </c>
      <c r="F90" s="24" t="s">
        <v>28</v>
      </c>
    </row>
    <row r="91" spans="2:6" x14ac:dyDescent="0.25">
      <c r="B91" s="24">
        <v>90</v>
      </c>
      <c r="C91" s="25" t="s">
        <v>101</v>
      </c>
      <c r="D91" s="21">
        <f>VLOOKUP(C91,Sheet1!B:I,8,0)</f>
        <v>26</v>
      </c>
      <c r="E91" s="21">
        <f ca="1">SUMIF(Sheet1!B:G,C91,Sheet1!G:G)</f>
        <v>400</v>
      </c>
      <c r="F91" s="24" t="s">
        <v>28</v>
      </c>
    </row>
    <row r="92" spans="2:6" x14ac:dyDescent="0.25">
      <c r="B92" s="24">
        <v>91</v>
      </c>
      <c r="C92" s="25" t="s">
        <v>110</v>
      </c>
      <c r="D92" s="21">
        <f>VLOOKUP(C92,Sheet1!B:I,8,0)</f>
        <v>27</v>
      </c>
      <c r="E92" s="21">
        <f ca="1">SUMIF(Sheet1!B:G,C92,Sheet1!G:G)</f>
        <v>6800</v>
      </c>
      <c r="F92" s="24" t="s">
        <v>28</v>
      </c>
    </row>
    <row r="93" spans="2:6" x14ac:dyDescent="0.25">
      <c r="B93" s="24">
        <v>92</v>
      </c>
      <c r="C93" s="26" t="s">
        <v>52</v>
      </c>
      <c r="D93" s="21">
        <f>VLOOKUP(C93,Sheet1!B:I,8,0)</f>
        <v>24</v>
      </c>
      <c r="E93" s="21">
        <f ca="1">SUMIF(Sheet1!B:G,C93,Sheet1!G:G)</f>
        <v>20</v>
      </c>
      <c r="F93" s="24" t="s">
        <v>28</v>
      </c>
    </row>
    <row r="94" spans="2:6" x14ac:dyDescent="0.25">
      <c r="B94" s="24">
        <v>93</v>
      </c>
      <c r="C94" s="25" t="s">
        <v>114</v>
      </c>
      <c r="D94" s="21">
        <f>VLOOKUP(C94,Sheet1!B:I,8,0)</f>
        <v>27</v>
      </c>
      <c r="E94" s="21">
        <f ca="1">SUMIF(Sheet1!B:G,C94,Sheet1!G:G)</f>
        <v>20</v>
      </c>
      <c r="F94" s="24" t="s">
        <v>28</v>
      </c>
    </row>
    <row r="95" spans="2:6" x14ac:dyDescent="0.25">
      <c r="B95" s="24">
        <v>94</v>
      </c>
      <c r="C95" s="26" t="s">
        <v>29</v>
      </c>
      <c r="D95" s="21">
        <f>VLOOKUP(C95,Sheet1!B:I,8,0)</f>
        <v>24</v>
      </c>
      <c r="E95" s="21">
        <f ca="1">SUMIF(Sheet1!B:G,C95,Sheet1!G:G)</f>
        <v>8</v>
      </c>
      <c r="F95" s="24" t="s">
        <v>28</v>
      </c>
    </row>
    <row r="96" spans="2:6" x14ac:dyDescent="0.25">
      <c r="B96" s="24">
        <v>95</v>
      </c>
      <c r="C96" s="26" t="s">
        <v>126</v>
      </c>
      <c r="D96" s="21">
        <f>VLOOKUP(C96,Sheet1!B:I,8,0)</f>
        <v>24</v>
      </c>
      <c r="E96" s="21">
        <f ca="1">SUMIF(Sheet1!B:G,C96,Sheet1!G:G)</f>
        <v>8</v>
      </c>
      <c r="F96" s="24" t="s">
        <v>28</v>
      </c>
    </row>
    <row r="97" spans="2:6" x14ac:dyDescent="0.25">
      <c r="B97" s="24">
        <v>96</v>
      </c>
      <c r="C97" s="25" t="s">
        <v>100</v>
      </c>
      <c r="D97" s="21">
        <f>VLOOKUP(C97,Sheet1!B:I,8,0)</f>
        <v>26</v>
      </c>
      <c r="E97" s="21">
        <f ca="1">SUMIF(Sheet1!B:G,C97,Sheet1!G:G)</f>
        <v>80</v>
      </c>
      <c r="F97" s="24" t="s">
        <v>97</v>
      </c>
    </row>
    <row r="98" spans="2:6" x14ac:dyDescent="0.25">
      <c r="B98" s="24">
        <v>97</v>
      </c>
      <c r="C98" s="26" t="s">
        <v>40</v>
      </c>
      <c r="D98" s="21">
        <f>VLOOKUP(C98,Sheet1!B:I,8,0)</f>
        <v>24</v>
      </c>
      <c r="E98" s="21">
        <f ca="1">SUMIF(Sheet1!B:G,C98,Sheet1!G:G)</f>
        <v>10</v>
      </c>
      <c r="F98" s="24" t="s">
        <v>28</v>
      </c>
    </row>
    <row r="99" spans="2:6" x14ac:dyDescent="0.25">
      <c r="B99" s="24">
        <v>98</v>
      </c>
      <c r="C99" s="25" t="s">
        <v>113</v>
      </c>
      <c r="D99" s="21">
        <f>VLOOKUP(C99,Sheet1!B:I,8,0)</f>
        <v>27</v>
      </c>
      <c r="E99" s="21">
        <f ca="1">SUMIF(Sheet1!B:G,C99,Sheet1!G:G)</f>
        <v>6</v>
      </c>
      <c r="F99" s="24" t="s">
        <v>28</v>
      </c>
    </row>
    <row r="100" spans="2:6" x14ac:dyDescent="0.25">
      <c r="B100" s="24">
        <v>99</v>
      </c>
      <c r="C100" s="25" t="s">
        <v>74</v>
      </c>
      <c r="D100" s="21">
        <f>VLOOKUP(C100,Sheet1!B:I,8,0)</f>
        <v>25</v>
      </c>
      <c r="E100" s="21">
        <f ca="1">SUMIF(Sheet1!B:G,C100,Sheet1!G:G)</f>
        <v>10</v>
      </c>
      <c r="F100" s="24" t="s">
        <v>28</v>
      </c>
    </row>
    <row r="101" spans="2:6" x14ac:dyDescent="0.25">
      <c r="B101" s="24">
        <v>100</v>
      </c>
      <c r="C101" s="25" t="s">
        <v>8</v>
      </c>
      <c r="D101" s="21">
        <f>VLOOKUP(C101,Sheet1!B:I,8,0)</f>
        <v>23</v>
      </c>
      <c r="E101" s="21">
        <f ca="1">SUMIF(Sheet1!B:G,C101,Sheet1!G:G)</f>
        <v>10</v>
      </c>
      <c r="F101" s="24" t="s">
        <v>28</v>
      </c>
    </row>
    <row r="102" spans="2:6" x14ac:dyDescent="0.25">
      <c r="B102" s="24">
        <v>101</v>
      </c>
      <c r="C102" s="25" t="s">
        <v>70</v>
      </c>
      <c r="D102" s="21">
        <f>VLOOKUP(C102,Sheet1!B:I,8,0)</f>
        <v>25</v>
      </c>
      <c r="E102" s="21">
        <f ca="1">SUMIF(Sheet1!B:G,C102,Sheet1!G:G)</f>
        <v>2</v>
      </c>
      <c r="F102" s="24" t="s">
        <v>28</v>
      </c>
    </row>
    <row r="103" spans="2:6" x14ac:dyDescent="0.25">
      <c r="B103" s="24">
        <v>102</v>
      </c>
      <c r="C103" s="25" t="s">
        <v>4</v>
      </c>
      <c r="D103" s="21">
        <f>VLOOKUP(C103,Sheet1!B:I,8,0)</f>
        <v>23</v>
      </c>
      <c r="E103" s="21">
        <f ca="1">SUMIF(Sheet1!B:G,C103,Sheet1!G:G)</f>
        <v>4</v>
      </c>
      <c r="F103" s="24" t="s">
        <v>28</v>
      </c>
    </row>
    <row r="104" spans="2:6" x14ac:dyDescent="0.25">
      <c r="B104" s="24">
        <v>103</v>
      </c>
      <c r="C104" s="25" t="s">
        <v>10</v>
      </c>
      <c r="D104" s="21">
        <f>VLOOKUP(C104,Sheet1!B:I,8,0)</f>
        <v>23</v>
      </c>
      <c r="E104" s="21">
        <f ca="1">SUMIF(Sheet1!B:G,C104,Sheet1!G:G)</f>
        <v>20</v>
      </c>
      <c r="F104" s="24" t="s">
        <v>28</v>
      </c>
    </row>
    <row r="105" spans="2:6" x14ac:dyDescent="0.25">
      <c r="B105" s="24">
        <v>104</v>
      </c>
      <c r="C105" s="25" t="s">
        <v>9</v>
      </c>
      <c r="D105" s="21">
        <f>VLOOKUP(C105,Sheet1!B:I,8,0)</f>
        <v>23</v>
      </c>
      <c r="E105" s="21">
        <f ca="1">SUMIF(Sheet1!B:G,C105,Sheet1!G:G)</f>
        <v>10</v>
      </c>
      <c r="F105" s="24" t="s">
        <v>28</v>
      </c>
    </row>
    <row r="106" spans="2:6" x14ac:dyDescent="0.25">
      <c r="B106" s="24">
        <v>105</v>
      </c>
      <c r="C106" s="25" t="s">
        <v>12</v>
      </c>
      <c r="D106" s="21">
        <f>VLOOKUP(C106,Sheet1!B:I,8,0)</f>
        <v>23</v>
      </c>
      <c r="E106" s="21">
        <f ca="1">SUMIF(Sheet1!B:G,C106,Sheet1!G:G)</f>
        <v>40</v>
      </c>
      <c r="F106" s="24" t="s">
        <v>28</v>
      </c>
    </row>
    <row r="107" spans="2:6" x14ac:dyDescent="0.25">
      <c r="B107" s="24">
        <v>106</v>
      </c>
      <c r="C107" s="25" t="s">
        <v>11</v>
      </c>
      <c r="D107" s="21">
        <f>VLOOKUP(C107,Sheet1!B:I,8,0)</f>
        <v>23</v>
      </c>
      <c r="E107" s="21">
        <f ca="1">SUMIF(Sheet1!B:G,C107,Sheet1!G:G)</f>
        <v>22</v>
      </c>
      <c r="F107" s="24" t="s">
        <v>28</v>
      </c>
    </row>
    <row r="108" spans="2:6" x14ac:dyDescent="0.25">
      <c r="B108" s="24">
        <v>107</v>
      </c>
      <c r="C108" s="25" t="s">
        <v>121</v>
      </c>
      <c r="D108" s="21">
        <f>VLOOKUP(C108,Sheet1!B:I,8,0)</f>
        <v>33</v>
      </c>
      <c r="E108" s="21">
        <f ca="1">SUMIF(Sheet1!B:G,C108,Sheet1!G:G)</f>
        <v>12</v>
      </c>
      <c r="F108" s="24" t="s">
        <v>28</v>
      </c>
    </row>
    <row r="109" spans="2:6" x14ac:dyDescent="0.25">
      <c r="B109" s="24">
        <v>108</v>
      </c>
      <c r="C109" s="26" t="s">
        <v>31</v>
      </c>
      <c r="D109" s="21">
        <f>VLOOKUP(C109,Sheet1!B:I,8,0)</f>
        <v>24</v>
      </c>
      <c r="E109" s="21">
        <f ca="1">SUMIF(Sheet1!B:G,C109,Sheet1!G:G)</f>
        <v>10</v>
      </c>
      <c r="F109" s="24" t="s">
        <v>28</v>
      </c>
    </row>
    <row r="110" spans="2:6" x14ac:dyDescent="0.25">
      <c r="B110" s="24">
        <v>109</v>
      </c>
      <c r="C110" s="26" t="s">
        <v>32</v>
      </c>
      <c r="D110" s="21">
        <f>VLOOKUP(C110,Sheet1!B:I,8,0)</f>
        <v>24</v>
      </c>
      <c r="E110" s="21">
        <f ca="1">SUMIF(Sheet1!B:G,C110,Sheet1!G:G)</f>
        <v>12</v>
      </c>
      <c r="F110" s="24" t="s">
        <v>28</v>
      </c>
    </row>
    <row r="111" spans="2:6" x14ac:dyDescent="0.25">
      <c r="B111" s="24">
        <v>110</v>
      </c>
      <c r="C111" s="26" t="s">
        <v>30</v>
      </c>
      <c r="D111" s="21">
        <f>VLOOKUP(C111,Sheet1!B:I,8,0)</f>
        <v>24</v>
      </c>
      <c r="E111" s="21">
        <f ca="1">SUMIF(Sheet1!B:G,C111,Sheet1!G:G)</f>
        <v>2</v>
      </c>
      <c r="F111" s="24" t="s">
        <v>28</v>
      </c>
    </row>
    <row r="112" spans="2:6" x14ac:dyDescent="0.25">
      <c r="B112" s="24">
        <v>111</v>
      </c>
      <c r="C112" s="25" t="s">
        <v>94</v>
      </c>
      <c r="D112" s="21">
        <f>VLOOKUP(C112,Sheet1!B:I,8,0)</f>
        <v>26</v>
      </c>
      <c r="E112" s="21">
        <f ca="1">SUMIF(Sheet1!B:G,C112,Sheet1!G:G)</f>
        <v>60</v>
      </c>
      <c r="F112" s="24" t="s">
        <v>28</v>
      </c>
    </row>
    <row r="113" spans="2:6" x14ac:dyDescent="0.25">
      <c r="B113" s="24">
        <v>112</v>
      </c>
      <c r="C113" s="25" t="s">
        <v>95</v>
      </c>
      <c r="D113" s="21">
        <f>VLOOKUP(C113,Sheet1!B:I,8,0)</f>
        <v>26</v>
      </c>
      <c r="E113" s="21">
        <f ca="1">SUMIF(Sheet1!B:G,C113,Sheet1!G:G)</f>
        <v>40</v>
      </c>
      <c r="F113" s="24" t="s">
        <v>28</v>
      </c>
    </row>
    <row r="114" spans="2:6" x14ac:dyDescent="0.25">
      <c r="B114" s="24">
        <v>113</v>
      </c>
      <c r="C114" s="26" t="s">
        <v>56</v>
      </c>
      <c r="D114" s="21">
        <f>VLOOKUP(C114,Sheet1!B:I,8,0)</f>
        <v>24</v>
      </c>
      <c r="E114" s="21">
        <f ca="1">SUMIF(Sheet1!B:G,C114,Sheet1!G:G)</f>
        <v>2722</v>
      </c>
      <c r="F114" s="24" t="s">
        <v>57</v>
      </c>
    </row>
    <row r="115" spans="2:6" x14ac:dyDescent="0.25">
      <c r="B115" s="24">
        <v>114</v>
      </c>
      <c r="C115" s="25" t="s">
        <v>115</v>
      </c>
      <c r="D115" s="21">
        <f>VLOOKUP(C115,Sheet1!B:I,8,0)</f>
        <v>27</v>
      </c>
      <c r="E115" s="21">
        <f ca="1">SUMIF(Sheet1!B:G,C115,Sheet1!G:G)</f>
        <v>16</v>
      </c>
      <c r="F115" s="24" t="s">
        <v>28</v>
      </c>
    </row>
    <row r="116" spans="2:6" x14ac:dyDescent="0.25">
      <c r="B116" s="24">
        <v>115</v>
      </c>
      <c r="C116" s="25" t="s">
        <v>120</v>
      </c>
      <c r="D116" s="21">
        <f>VLOOKUP(C116,Sheet1!B:I,8,0)</f>
        <v>33</v>
      </c>
      <c r="E116" s="21">
        <f ca="1">SUMIF(Sheet1!B:G,C116,Sheet1!G:G)</f>
        <v>20</v>
      </c>
      <c r="F116" s="24" t="s">
        <v>28</v>
      </c>
    </row>
    <row r="117" spans="2:6" x14ac:dyDescent="0.25">
      <c r="B117" s="24">
        <v>116</v>
      </c>
      <c r="C117" s="25" t="s">
        <v>108</v>
      </c>
      <c r="D117" s="21">
        <f>VLOOKUP(C117,Sheet1!B:I,8,0)</f>
        <v>27</v>
      </c>
      <c r="E117" s="21">
        <f ca="1">SUMIF(Sheet1!B:G,C117,Sheet1!G:G)</f>
        <v>504</v>
      </c>
      <c r="F117" s="24" t="s">
        <v>28</v>
      </c>
    </row>
  </sheetData>
  <autoFilter ref="C1:D117" xr:uid="{00000000-0009-0000-0000-000001000000}"/>
  <sortState ref="C2:C264">
    <sortCondition ref="C2:C2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73FA-5D8A-48F0-94AB-BABB629FB01A}">
  <dimension ref="A1:D18"/>
  <sheetViews>
    <sheetView workbookViewId="0">
      <selection activeCell="I35" sqref="I35"/>
    </sheetView>
  </sheetViews>
  <sheetFormatPr defaultRowHeight="15" x14ac:dyDescent="0.25"/>
  <sheetData>
    <row r="1" spans="1:4" x14ac:dyDescent="0.25">
      <c r="A1" s="30" t="s">
        <v>147</v>
      </c>
      <c r="B1" s="30"/>
      <c r="C1" s="30"/>
    </row>
    <row r="2" spans="1:4" ht="15" customHeight="1" x14ac:dyDescent="0.25">
      <c r="A2" t="s">
        <v>142</v>
      </c>
    </row>
    <row r="3" spans="1:4" x14ac:dyDescent="0.25">
      <c r="A3" t="s">
        <v>146</v>
      </c>
    </row>
    <row r="4" spans="1:4" x14ac:dyDescent="0.25">
      <c r="A4" t="s">
        <v>140</v>
      </c>
    </row>
    <row r="5" spans="1:4" x14ac:dyDescent="0.25">
      <c r="A5" t="s">
        <v>139</v>
      </c>
    </row>
    <row r="6" spans="1:4" x14ac:dyDescent="0.25">
      <c r="A6" t="s">
        <v>145</v>
      </c>
    </row>
    <row r="7" spans="1:4" x14ac:dyDescent="0.25">
      <c r="A7" t="s">
        <v>136</v>
      </c>
    </row>
    <row r="8" spans="1:4" x14ac:dyDescent="0.25">
      <c r="A8" t="s">
        <v>144</v>
      </c>
    </row>
    <row r="10" spans="1:4" x14ac:dyDescent="0.25">
      <c r="A10" s="30" t="s">
        <v>143</v>
      </c>
      <c r="B10" s="30"/>
      <c r="C10" s="30"/>
      <c r="D10" s="30"/>
    </row>
    <row r="11" spans="1:4" x14ac:dyDescent="0.25">
      <c r="A11" t="s">
        <v>142</v>
      </c>
    </row>
    <row r="12" spans="1:4" x14ac:dyDescent="0.25">
      <c r="A12" t="s">
        <v>141</v>
      </c>
    </row>
    <row r="13" spans="1:4" x14ac:dyDescent="0.25">
      <c r="A13" t="s">
        <v>140</v>
      </c>
    </row>
    <row r="14" spans="1:4" x14ac:dyDescent="0.25">
      <c r="A14" t="s">
        <v>139</v>
      </c>
    </row>
    <row r="15" spans="1:4" x14ac:dyDescent="0.25">
      <c r="A15" t="s">
        <v>138</v>
      </c>
    </row>
    <row r="16" spans="1:4" x14ac:dyDescent="0.25">
      <c r="A16" t="s">
        <v>137</v>
      </c>
    </row>
    <row r="17" spans="1:1" x14ac:dyDescent="0.25">
      <c r="A17" t="s">
        <v>136</v>
      </c>
    </row>
    <row r="18" spans="1:1" x14ac:dyDescent="0.25">
      <c r="A18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Item Details</vt:lpstr>
      <vt:lpstr>Drill 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Saeed</dc:creator>
  <cp:lastModifiedBy>Hassan Siyadh</cp:lastModifiedBy>
  <dcterms:created xsi:type="dcterms:W3CDTF">2020-02-04T06:43:26Z</dcterms:created>
  <dcterms:modified xsi:type="dcterms:W3CDTF">2020-02-04T12:00:44Z</dcterms:modified>
</cp:coreProperties>
</file>