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GA FCSC amaanhiyaa imaaraathuge maraamaathuge  masahkai\"/>
    </mc:Choice>
  </mc:AlternateContent>
  <xr:revisionPtr revIDLastSave="0" documentId="13_ncr:1_{CC13B21A-03C4-42BE-A3A6-34517EA59F4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ver " sheetId="3" r:id="rId1"/>
    <sheet name="Summary " sheetId="2" r:id="rId2"/>
    <sheet name="BOQ 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G39" i="1"/>
  <c r="G56" i="1"/>
  <c r="G54" i="1"/>
  <c r="G55" i="1"/>
  <c r="B5" i="2"/>
  <c r="B4" i="2"/>
  <c r="B3" i="2"/>
  <c r="B2" i="2"/>
  <c r="G97" i="1"/>
  <c r="G96" i="1"/>
  <c r="G95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58" i="1"/>
  <c r="G57" i="1"/>
  <c r="G51" i="1"/>
  <c r="G50" i="1"/>
  <c r="G49" i="1"/>
  <c r="G48" i="1"/>
  <c r="G47" i="1"/>
  <c r="G46" i="1"/>
  <c r="G45" i="1"/>
  <c r="G44" i="1"/>
  <c r="G43" i="1"/>
  <c r="G42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0" i="1" s="1"/>
  <c r="G59" i="1" l="1"/>
  <c r="E4" i="2" s="1"/>
  <c r="G93" i="1"/>
  <c r="E5" i="2" s="1"/>
  <c r="G98" i="1"/>
  <c r="E6" i="2" s="1"/>
  <c r="G52" i="1"/>
  <c r="E3" i="2" s="1"/>
  <c r="E2" i="2" l="1"/>
  <c r="E11" i="2" s="1"/>
  <c r="E12" i="2" s="1"/>
  <c r="E13" i="2" s="1"/>
  <c r="G99" i="1"/>
  <c r="G100" i="1" s="1"/>
  <c r="G101" i="1" l="1"/>
</calcChain>
</file>

<file path=xl/sharedStrings.xml><?xml version="1.0" encoding="utf-8"?>
<sst xmlns="http://schemas.openxmlformats.org/spreadsheetml/2006/main" count="289" uniqueCount="214">
  <si>
    <t>BILL OF QUANTITIES</t>
  </si>
  <si>
    <t>Item</t>
  </si>
  <si>
    <t>Description</t>
  </si>
  <si>
    <t>Qty</t>
  </si>
  <si>
    <t>Unit</t>
  </si>
  <si>
    <t>Labour Rate</t>
  </si>
  <si>
    <t xml:space="preserve"> Material Rate</t>
  </si>
  <si>
    <t>Amount</t>
  </si>
  <si>
    <t>GA. VILINGILI  -  Family and Children Service Centre- Ministry of Health, Family and Welfare</t>
  </si>
  <si>
    <t>1.01</t>
  </si>
  <si>
    <t>High-pressure PVC pipe ½" (Sch 80 UPVC)</t>
  </si>
  <si>
    <t>Mtr</t>
  </si>
  <si>
    <t>1.02</t>
  </si>
  <si>
    <t>High-pressure PVC pipe ¾" (Sch 80 UPVC)</t>
  </si>
  <si>
    <t>1.03</t>
  </si>
  <si>
    <t>High-pressure PVC pipe 1" (Sch 80 UPVC)</t>
  </si>
  <si>
    <t>1.04</t>
  </si>
  <si>
    <t>High-pressure PVC pipe 4" (Sch 40 — drainage)</t>
  </si>
  <si>
    <t>1.05</t>
  </si>
  <si>
    <t>PVC ½" pipe — shower/tap branches</t>
  </si>
  <si>
    <t>1.06</t>
  </si>
  <si>
    <t>PVC pipe fittings — elbows ½" (Sch 80)</t>
  </si>
  <si>
    <t>No.</t>
  </si>
  <si>
    <t>1.07</t>
  </si>
  <si>
    <t>PVC T-joint ½" (Sch 80)</t>
  </si>
  <si>
    <t>1.08</t>
  </si>
  <si>
    <t>PVC pipe couplings — assorted ½"-1"</t>
  </si>
  <si>
    <t>1.09</t>
  </si>
  <si>
    <t>PVC solvent cement (500ml tin)</t>
  </si>
  <si>
    <t>Tin</t>
  </si>
  <si>
    <t>1.10</t>
  </si>
  <si>
    <t>Pipe clips &amp; wall supports — assorted</t>
  </si>
  <si>
    <t>nos</t>
  </si>
  <si>
    <t>1.11</t>
  </si>
  <si>
    <t>PVC ball valve 1" — main isolation</t>
  </si>
  <si>
    <t>1.12</t>
  </si>
  <si>
    <t>PVC ball valve ½" — shut-off (per 2 toilets)</t>
  </si>
  <si>
    <t>1.13</t>
  </si>
  <si>
    <t>1" ball valves — seprately summary</t>
  </si>
  <si>
    <t>1.14</t>
  </si>
  <si>
    <t>3-way valve — fresh/well water switching system</t>
  </si>
  <si>
    <t>Set</t>
  </si>
  <si>
    <t>1.15</t>
  </si>
  <si>
    <t>Muslim shower / hand bidet — complete set w/ hose</t>
  </si>
  <si>
    <t>1.16</t>
  </si>
  <si>
    <t>Overhead shower head (8" rose) watertec pvc</t>
  </si>
  <si>
    <t>1.17</t>
  </si>
  <si>
    <t>Ceramic/porcelain washbasin — wall-mounted</t>
  </si>
  <si>
    <t>1.18</t>
  </si>
  <si>
    <t>Single-lever basin  tap</t>
  </si>
  <si>
    <t>1.19</t>
  </si>
  <si>
    <t>General-purpose bib tap / stop tap</t>
  </si>
  <si>
    <t>1.20</t>
  </si>
  <si>
    <t>Washing machine connection bib tap (4.5 ft height)</t>
  </si>
  <si>
    <t>1.21</t>
  </si>
  <si>
    <t>WC Toilet flush cistern — complete S-TRAP 300MM</t>
  </si>
  <si>
    <t>1.22</t>
  </si>
  <si>
    <t>Hand-wash basin (mess room SW corner)</t>
  </si>
  <si>
    <t>1.23</t>
  </si>
  <si>
    <t>Basin  tap (mess room basin)</t>
  </si>
  <si>
    <t>1.24</t>
  </si>
  <si>
    <t xml:space="preserve">PVC drainage pipe 4" (Sch 40) fittings </t>
  </si>
  <si>
    <t>LS</t>
  </si>
  <si>
    <t>1.25</t>
  </si>
  <si>
    <t>Floor drain traps — shower &amp; sink areas</t>
  </si>
  <si>
    <t>1.26</t>
  </si>
  <si>
    <t>Gutter system — large MSP/PVC (eastern side)</t>
  </si>
  <si>
    <t>1.27</t>
  </si>
  <si>
    <t>Gutter drainage outlets 4" with grating</t>
  </si>
  <si>
    <t>1.28</t>
  </si>
  <si>
    <t>Downpipes to well (southern drains eastern side)</t>
  </si>
  <si>
    <t>1.29</t>
  </si>
  <si>
    <t>PTFE / Teflon tape 12mm×12m</t>
  </si>
  <si>
    <t>Roll</t>
  </si>
  <si>
    <t>1.30</t>
  </si>
  <si>
    <t>Pipe sealant /pvc glue compound 500ml</t>
  </si>
  <si>
    <t>1.31</t>
  </si>
  <si>
    <t>Rubber washers &amp; gaskets — assorted</t>
  </si>
  <si>
    <t>Pack</t>
  </si>
  <si>
    <t>1.32</t>
  </si>
  <si>
    <t>Pressure testing equipment (gauge + pump)</t>
  </si>
  <si>
    <t>1.35</t>
  </si>
  <si>
    <t>Water supply piping for pantry (PVC ½")</t>
  </si>
  <si>
    <t>1.36</t>
  </si>
  <si>
    <t>Drainage piping for pantry/kitchen</t>
  </si>
  <si>
    <t>SUB-TOTAL — PLUMBING &amp; WATER SYSTEM</t>
  </si>
  <si>
    <t>2.01</t>
  </si>
  <si>
    <t>Floor tiles 1×1 ft — ceramic/porcelain (toilet blocks)</t>
  </si>
  <si>
    <t>SqFt</t>
  </si>
  <si>
    <t>2.02</t>
  </si>
  <si>
    <t>Wall tiles 1×2 ft — ceramic/porcelain (toilet blocks)</t>
  </si>
  <si>
    <t>2.05</t>
  </si>
  <si>
    <t>Floor tiles 1×1 ft — raised balcony (toilet first floor)</t>
  </si>
  <si>
    <t>2.06</t>
  </si>
  <si>
    <t>Polymer-modified tile adhesive / chemical adhesive (20 kg)</t>
  </si>
  <si>
    <t>bag</t>
  </si>
  <si>
    <t>2.07</t>
  </si>
  <si>
    <t>Waterproof / chemical-resistant grout (5 kg bag)</t>
  </si>
  <si>
    <t>2.09</t>
  </si>
  <si>
    <t>Tile edge trim / PVC edge bead</t>
  </si>
  <si>
    <t>2.11</t>
  </si>
  <si>
    <t>Cement (OPC) for floor screed / raising</t>
  </si>
  <si>
    <t>2.12</t>
  </si>
  <si>
    <t>Fine sand for screed</t>
  </si>
  <si>
    <t>2.13</t>
  </si>
  <si>
    <t xml:space="preserve">Tile grout sealant </t>
  </si>
  <si>
    <t>2.15</t>
  </si>
  <si>
    <t>Rubber grout float</t>
  </si>
  <si>
    <t>SUB-TOTAL — TILING WORKS</t>
  </si>
  <si>
    <t>3.04</t>
  </si>
  <si>
    <t>3.05</t>
  </si>
  <si>
    <t>3.10</t>
  </si>
  <si>
    <t>3.20</t>
  </si>
  <si>
    <t>Remove existing toilet skylights &amp; wall-up openings</t>
  </si>
  <si>
    <t>3.26</t>
  </si>
  <si>
    <t>Silicone sealant — clear/white 310ml (framing joints)</t>
  </si>
  <si>
    <t>SUB-TOTAL — DOORS, WINDOWS &amp; HARDWARE</t>
  </si>
  <si>
    <t>4.02</t>
  </si>
  <si>
    <t>4.04</t>
  </si>
  <si>
    <t>4.05</t>
  </si>
  <si>
    <t>4.06</t>
  </si>
  <si>
    <t>Pcs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</si>
  <si>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</si>
  <si>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</si>
  <si>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</si>
  <si>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</si>
  <si>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</si>
  <si>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</si>
  <si>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</si>
  <si>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</si>
  <si>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</si>
  <si>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</si>
  <si>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</si>
  <si>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</si>
  <si>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</si>
  <si>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</si>
  <si>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</si>
  <si>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</si>
  <si>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</si>
  <si>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</si>
  <si>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</si>
  <si>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4.41</t>
  </si>
  <si>
    <t>Emergency lighting socket (working areas)</t>
  </si>
  <si>
    <t>4.49</t>
  </si>
  <si>
    <t>Remove existing ceiling fans — 1F rooms</t>
  </si>
  <si>
    <t>4.51</t>
  </si>
  <si>
    <t>Remove all existing electrical sockets — 1F rooms</t>
  </si>
  <si>
    <t>4.52</t>
  </si>
  <si>
    <t>Wall plates / cover plates — assorted</t>
  </si>
  <si>
    <t>4.53</t>
  </si>
  <si>
    <t>Back boxes — metal/PVC (switches &amp; sockets)</t>
  </si>
  <si>
    <t>4.54</t>
  </si>
  <si>
    <t>Wire connectors / Wago terminal blocks</t>
  </si>
  <si>
    <t>4.55</t>
  </si>
  <si>
    <t>Electrical insulation tape — PVC rolls</t>
  </si>
  <si>
    <t>4.56</t>
  </si>
  <si>
    <t>Cable ties — assorted sizes</t>
  </si>
  <si>
    <t>4.57</t>
  </si>
  <si>
    <t>Grommets / rubber bush — cable entry protection</t>
  </si>
  <si>
    <t>SUB-TOTAL — ELECTRICAL &amp; LIGHTING</t>
  </si>
  <si>
    <t>6.07</t>
  </si>
  <si>
    <t>6.13</t>
  </si>
  <si>
    <t>6.15</t>
  </si>
  <si>
    <t>SUB-TOTAL — PARTITIONS &amp; CEILING WORKS</t>
  </si>
  <si>
    <t>GRAND TOTAL — ALL WORKS (MVR)</t>
  </si>
  <si>
    <t>SUMMARY</t>
  </si>
  <si>
    <t xml:space="preserve"> </t>
  </si>
  <si>
    <t xml:space="preserve"> TOTAL </t>
  </si>
  <si>
    <t xml:space="preserve"> ADD GST  8%</t>
  </si>
  <si>
    <t xml:space="preserve"> TOTAL COST IN MRF</t>
  </si>
  <si>
    <t>DURATION IN DAYS</t>
  </si>
  <si>
    <t>PLUMBING &amp; WATER SYSTEM</t>
  </si>
  <si>
    <t>DOORS, WINDOWS &amp; HARDWARE</t>
  </si>
  <si>
    <t>TILING WORKS</t>
  </si>
  <si>
    <t>Ministry of Health, Family and Welfare</t>
  </si>
  <si>
    <t>GA.Vilingili</t>
  </si>
  <si>
    <t>Family and Children Service Centre</t>
  </si>
  <si>
    <t>Renovation Works</t>
  </si>
  <si>
    <t xml:space="preserve">Toilet Maindoor aluminum Glazzing 2400H X 980W </t>
  </si>
  <si>
    <t>Privacy lock — lockable inside</t>
  </si>
  <si>
    <t>Amaan Hiyaa Accomodation</t>
  </si>
  <si>
    <t>Toilet doors ( Aluminum ) 760H X 650W</t>
  </si>
  <si>
    <t>GST  (8%)</t>
  </si>
  <si>
    <t>NET TOTAL (incl. 8% GST) — MVR</t>
  </si>
  <si>
    <t>First Floor ELECTRICAL &amp; LIGHTING</t>
  </si>
  <si>
    <t>Distribution board (24C) — supply &amp; relocate</t>
  </si>
  <si>
    <t>Electrical cable 1Cx2.5sqmm copper (100m roll) Red</t>
  </si>
  <si>
    <t>Electrical cable 1Cx2.5sqmm copper (100m roll) Black</t>
  </si>
  <si>
    <t>Electrical cable 1Cx2.5sqmm copper (100m roll) Green</t>
  </si>
  <si>
    <t>Electrical cable 1Cx2.5sqmm copper (100m roll) Yellow</t>
  </si>
  <si>
    <t>Condute Pipe 25mm</t>
  </si>
  <si>
    <t>Condute Pipe 16mm</t>
  </si>
  <si>
    <t>Condute Pipe 20mm</t>
  </si>
  <si>
    <t>ELCB 4Px63A (30mA)</t>
  </si>
  <si>
    <t>MCB 4Px63A</t>
  </si>
  <si>
    <t>MCB 1Px16A</t>
  </si>
  <si>
    <t>MCB 1Px10A</t>
  </si>
  <si>
    <t>MCB 1Px6A</t>
  </si>
  <si>
    <t>Socket Swiitch 15A</t>
  </si>
  <si>
    <t>Socket Swiitch 13A</t>
  </si>
  <si>
    <t>Ceiling mount light 15W</t>
  </si>
  <si>
    <t>Buton holder stright</t>
  </si>
  <si>
    <t>Bulb 5W</t>
  </si>
  <si>
    <t>Swich 1g</t>
  </si>
  <si>
    <t>Swich 2g</t>
  </si>
  <si>
    <t>Swich 3g</t>
  </si>
  <si>
    <t>Mount box single</t>
  </si>
  <si>
    <t>Masanary work</t>
  </si>
  <si>
    <t>Ceiling repair - 1F rooms(900 sqft) (fan removal patch-up)</t>
  </si>
  <si>
    <t>Eaves ceiling repair - 1F exterior  (perimeter LS) (400 sqft)</t>
  </si>
  <si>
    <t>Pvc ceiling - 1st floor Corido &amp;toilet area (650 sqft)</t>
  </si>
  <si>
    <t>1.37</t>
  </si>
  <si>
    <t>Hitachi Water Pupm (300W)</t>
  </si>
  <si>
    <t>CEILING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</si>
</sst>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_);_(* \(#,##0\);_(* &quot;&quot;??_);_(@_)"/>
    <numFmt numFmtId="167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0"/>
      <name val="MS Sans Serif"/>
    </font>
    <font>
      <b/>
      <sz val="11"/>
      <name val="Arial"/>
      <family val="2"/>
    </font>
    <font>
      <sz val="9"/>
      <color rgb="FF1A1A1A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0"/>
      <color rgb="FF1F4E79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Arial"/>
      <family val="2"/>
    </font>
    <font>
      <sz val="9"/>
      <color rgb="FF1A1A1A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0"/>
      <color rgb="FF1F4E79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20"/>
      <name val="Times New Roman"/>
      <family val="1"/>
    </font>
    <font>
      <sz val="14"/>
      <name val="Times New Roman"/>
      <family val="1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5F9FF"/>
      </patternFill>
    </fill>
    <fill>
      <patternFill patternType="solid">
        <fgColor rgb="FFFFFDE7"/>
      </patternFill>
    </fill>
    <fill>
      <patternFill patternType="solid">
        <fgColor rgb="FFDEEAF1"/>
      </patternFill>
    </fill>
    <fill>
      <patternFill patternType="solid">
        <fgColor rgb="FFFFFFFF"/>
      </patternFill>
    </fill>
    <fill>
      <patternFill patternType="solid">
        <fgColor rgb="FF2E75B6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AAAAA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4" fontId="6" fillId="4" borderId="4" xfId="0" applyNumberFormat="1" applyFont="1" applyFill="1" applyBorder="1" applyAlignment="1">
      <alignment horizontal="right" vertical="center" wrapText="1"/>
    </xf>
    <xf numFmtId="4" fontId="8" fillId="5" borderId="4" xfId="0" applyNumberFormat="1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4" fontId="9" fillId="7" borderId="3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4" fontId="12" fillId="4" borderId="4" xfId="0" applyNumberFormat="1" applyFont="1" applyFill="1" applyBorder="1" applyAlignment="1">
      <alignment horizontal="right" vertical="center" wrapText="1"/>
    </xf>
    <xf numFmtId="4" fontId="14" fillId="5" borderId="4" xfId="0" applyNumberFormat="1" applyFont="1" applyFill="1" applyBorder="1" applyAlignment="1">
      <alignment horizontal="right" vertical="center"/>
    </xf>
    <xf numFmtId="0" fontId="11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4" fontId="15" fillId="7" borderId="3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165" fontId="20" fillId="10" borderId="14" xfId="1" applyNumberFormat="1" applyFont="1" applyFill="1" applyBorder="1" applyAlignment="1">
      <alignment horizontal="center"/>
    </xf>
    <xf numFmtId="164" fontId="22" fillId="10" borderId="18" xfId="1" applyFont="1" applyFill="1" applyBorder="1" applyAlignment="1">
      <alignment horizontal="right"/>
    </xf>
    <xf numFmtId="164" fontId="22" fillId="10" borderId="20" xfId="1" applyFont="1" applyFill="1" applyBorder="1" applyAlignment="1">
      <alignment horizontal="right"/>
    </xf>
    <xf numFmtId="165" fontId="20" fillId="10" borderId="14" xfId="1" applyNumberFormat="1" applyFont="1" applyFill="1" applyBorder="1" applyAlignment="1">
      <alignment horizontal="right" vertical="justify"/>
    </xf>
    <xf numFmtId="164" fontId="20" fillId="10" borderId="18" xfId="1" applyFont="1" applyFill="1" applyBorder="1"/>
    <xf numFmtId="164" fontId="23" fillId="10" borderId="0" xfId="1" applyFont="1" applyFill="1" applyBorder="1" applyAlignment="1">
      <alignment horizontal="right"/>
    </xf>
    <xf numFmtId="166" fontId="24" fillId="10" borderId="0" xfId="1" applyNumberFormat="1" applyFont="1" applyFill="1" applyBorder="1" applyAlignment="1">
      <alignment horizontal="center"/>
    </xf>
    <xf numFmtId="165" fontId="20" fillId="0" borderId="11" xfId="1" applyNumberFormat="1" applyFont="1" applyFill="1" applyBorder="1" applyAlignment="1">
      <alignment horizontal="right" vertical="justify"/>
    </xf>
    <xf numFmtId="164" fontId="21" fillId="0" borderId="12" xfId="1" applyFont="1" applyFill="1" applyBorder="1" applyAlignment="1">
      <alignment horizontal="left"/>
    </xf>
    <xf numFmtId="164" fontId="22" fillId="0" borderId="12" xfId="1" applyFont="1" applyFill="1" applyBorder="1" applyAlignment="1">
      <alignment horizontal="right"/>
    </xf>
    <xf numFmtId="167" fontId="20" fillId="0" borderId="12" xfId="1" applyNumberFormat="1" applyFont="1" applyFill="1" applyBorder="1"/>
    <xf numFmtId="165" fontId="20" fillId="0" borderId="11" xfId="0" applyNumberFormat="1" applyFont="1" applyBorder="1" applyAlignment="1">
      <alignment horizontal="right" vertical="justify"/>
    </xf>
    <xf numFmtId="40" fontId="21" fillId="0" borderId="12" xfId="0" applyNumberFormat="1" applyFont="1" applyBorder="1" applyAlignment="1">
      <alignment horizontal="left"/>
    </xf>
    <xf numFmtId="40" fontId="22" fillId="0" borderId="12" xfId="0" applyNumberFormat="1" applyFont="1" applyBorder="1" applyAlignment="1">
      <alignment horizontal="right"/>
    </xf>
    <xf numFmtId="167" fontId="20" fillId="0" borderId="12" xfId="0" applyNumberFormat="1" applyFont="1" applyBorder="1"/>
    <xf numFmtId="0" fontId="10" fillId="0" borderId="0" xfId="0" applyFont="1"/>
    <xf numFmtId="0" fontId="26" fillId="0" borderId="2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164" fontId="0" fillId="0" borderId="0" xfId="1" applyFont="1"/>
    <xf numFmtId="164" fontId="21" fillId="10" borderId="18" xfId="1" applyFont="1" applyFill="1" applyBorder="1" applyAlignment="1">
      <alignment horizontal="left"/>
    </xf>
    <xf numFmtId="164" fontId="21" fillId="10" borderId="0" xfId="1" applyFont="1" applyFill="1" applyBorder="1" applyAlignment="1">
      <alignment horizontal="left"/>
    </xf>
    <xf numFmtId="164" fontId="21" fillId="10" borderId="19" xfId="1" applyFont="1" applyFill="1" applyBorder="1" applyAlignment="1">
      <alignment horizontal="left"/>
    </xf>
    <xf numFmtId="164" fontId="22" fillId="10" borderId="18" xfId="1" applyFont="1" applyFill="1" applyBorder="1" applyAlignment="1">
      <alignment horizontal="right"/>
    </xf>
    <xf numFmtId="164" fontId="22" fillId="10" borderId="20" xfId="1" applyFont="1" applyFill="1" applyBorder="1" applyAlignment="1">
      <alignment horizontal="right"/>
    </xf>
    <xf numFmtId="164" fontId="19" fillId="9" borderId="11" xfId="1" applyFont="1" applyFill="1" applyBorder="1" applyAlignment="1">
      <alignment horizontal="center" vertical="center"/>
    </xf>
    <xf numFmtId="164" fontId="19" fillId="9" borderId="12" xfId="1" applyFont="1" applyFill="1" applyBorder="1" applyAlignment="1">
      <alignment horizontal="center" vertical="center"/>
    </xf>
    <xf numFmtId="164" fontId="19" fillId="9" borderId="13" xfId="1" applyFont="1" applyFill="1" applyBorder="1" applyAlignment="1">
      <alignment horizontal="center" vertical="center"/>
    </xf>
    <xf numFmtId="164" fontId="21" fillId="10" borderId="15" xfId="1" applyFont="1" applyFill="1" applyBorder="1" applyAlignment="1">
      <alignment horizontal="left"/>
    </xf>
    <xf numFmtId="164" fontId="21" fillId="10" borderId="5" xfId="1" applyFont="1" applyFill="1" applyBorder="1" applyAlignment="1">
      <alignment horizontal="left"/>
    </xf>
    <xf numFmtId="164" fontId="21" fillId="10" borderId="16" xfId="1" applyFont="1" applyFill="1" applyBorder="1" applyAlignment="1">
      <alignment horizontal="left"/>
    </xf>
    <xf numFmtId="164" fontId="22" fillId="10" borderId="15" xfId="1" applyFont="1" applyFill="1" applyBorder="1" applyAlignment="1">
      <alignment horizontal="right"/>
    </xf>
    <xf numFmtId="164" fontId="22" fillId="10" borderId="17" xfId="1" applyFont="1" applyFill="1" applyBorder="1" applyAlignment="1">
      <alignment horizontal="right"/>
    </xf>
    <xf numFmtId="43" fontId="22" fillId="0" borderId="12" xfId="1" applyNumberFormat="1" applyFont="1" applyFill="1" applyBorder="1" applyAlignment="1">
      <alignment horizontal="right"/>
    </xf>
    <xf numFmtId="43" fontId="22" fillId="0" borderId="13" xfId="1" applyNumberFormat="1" applyFont="1" applyFill="1" applyBorder="1" applyAlignment="1">
      <alignment horizontal="right"/>
    </xf>
    <xf numFmtId="164" fontId="22" fillId="0" borderId="11" xfId="1" applyFont="1" applyFill="1" applyBorder="1" applyAlignment="1">
      <alignment horizontal="right"/>
    </xf>
    <xf numFmtId="164" fontId="22" fillId="0" borderId="13" xfId="1" applyFont="1" applyFill="1" applyBorder="1" applyAlignment="1">
      <alignment horizontal="right"/>
    </xf>
    <xf numFmtId="164" fontId="21" fillId="10" borderId="18" xfId="1" applyFont="1" applyFill="1" applyBorder="1" applyAlignment="1">
      <alignment horizontal="center"/>
    </xf>
    <xf numFmtId="164" fontId="21" fillId="10" borderId="0" xfId="1" applyFont="1" applyFill="1" applyBorder="1" applyAlignment="1">
      <alignment horizontal="center"/>
    </xf>
    <xf numFmtId="164" fontId="21" fillId="10" borderId="19" xfId="1" applyFont="1" applyFill="1" applyBorder="1" applyAlignment="1">
      <alignment horizontal="center"/>
    </xf>
    <xf numFmtId="164" fontId="23" fillId="10" borderId="21" xfId="1" applyFont="1" applyFill="1" applyBorder="1" applyAlignment="1">
      <alignment horizontal="center"/>
    </xf>
    <xf numFmtId="164" fontId="23" fillId="10" borderId="22" xfId="1" applyFont="1" applyFill="1" applyBorder="1" applyAlignment="1">
      <alignment horizontal="center"/>
    </xf>
    <xf numFmtId="0" fontId="26" fillId="0" borderId="2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20" xfId="0" applyFont="1" applyBorder="1" applyAlignment="1">
      <alignment vertical="center"/>
    </xf>
    <xf numFmtId="0" fontId="25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 shrinkToFit="1"/>
    </xf>
    <xf numFmtId="0" fontId="26" fillId="0" borderId="0" xfId="0" applyFont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17" fontId="26" fillId="0" borderId="2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7" borderId="7" xfId="0" applyFont="1" applyFill="1" applyBorder="1" applyAlignment="1">
      <alignment horizontal="right" vertical="center"/>
    </xf>
    <xf numFmtId="0" fontId="0" fillId="0" borderId="0" xfId="0"/>
    <xf numFmtId="0" fontId="0" fillId="0" borderId="8" xfId="0" applyBorder="1"/>
    <xf numFmtId="0" fontId="15" fillId="7" borderId="7" xfId="0" applyFont="1" applyFill="1" applyBorder="1" applyAlignment="1">
      <alignment horizontal="right" vertical="center"/>
    </xf>
    <xf numFmtId="0" fontId="16" fillId="8" borderId="6" xfId="0" applyFont="1" applyFill="1" applyBorder="1" applyAlignment="1">
      <alignment horizontal="right" vertical="center"/>
    </xf>
    <xf numFmtId="0" fontId="17" fillId="8" borderId="0" xfId="0" applyFont="1" applyFill="1"/>
    <xf numFmtId="0" fontId="18" fillId="8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>
      <selection activeCell="A15" sqref="A15:F15"/>
    </sheetView>
  </sheetViews>
  <sheetFormatPr defaultRowHeight="15" x14ac:dyDescent="0.25"/>
  <sheetData>
    <row r="1" spans="1:6" x14ac:dyDescent="0.25">
      <c r="A1" s="73" t="s">
        <v>175</v>
      </c>
      <c r="B1" s="74"/>
      <c r="C1" s="74"/>
      <c r="D1" s="74"/>
      <c r="E1" s="74"/>
      <c r="F1" s="75"/>
    </row>
    <row r="2" spans="1:6" x14ac:dyDescent="0.25">
      <c r="A2" s="73"/>
      <c r="B2" s="74"/>
      <c r="C2" s="74"/>
      <c r="D2" s="74"/>
      <c r="E2" s="74"/>
      <c r="F2" s="75"/>
    </row>
    <row r="3" spans="1:6" ht="18.75" x14ac:dyDescent="0.25">
      <c r="A3" s="76" t="s">
        <v>176</v>
      </c>
      <c r="B3" s="77"/>
      <c r="C3" s="77"/>
      <c r="D3" s="77"/>
      <c r="E3" s="77"/>
      <c r="F3" s="78"/>
    </row>
    <row r="4" spans="1:6" ht="18.75" x14ac:dyDescent="0.25">
      <c r="A4" s="79" t="s">
        <v>180</v>
      </c>
      <c r="B4" s="80"/>
      <c r="C4" s="80"/>
      <c r="D4" s="80"/>
      <c r="E4" s="80"/>
      <c r="F4" s="81"/>
    </row>
    <row r="5" spans="1:6" ht="18.75" x14ac:dyDescent="0.25">
      <c r="A5" s="41"/>
      <c r="B5" s="42"/>
      <c r="C5" s="42"/>
      <c r="D5" s="42"/>
      <c r="E5" s="42"/>
      <c r="F5" s="43"/>
    </row>
    <row r="6" spans="1:6" ht="18.75" x14ac:dyDescent="0.25">
      <c r="A6" s="79" t="s">
        <v>177</v>
      </c>
      <c r="B6" s="80"/>
      <c r="C6" s="80"/>
      <c r="D6" s="80"/>
      <c r="E6" s="80"/>
      <c r="F6" s="81"/>
    </row>
    <row r="7" spans="1:6" ht="18.75" x14ac:dyDescent="0.25">
      <c r="A7" s="41"/>
      <c r="B7" s="42"/>
      <c r="C7" s="42"/>
      <c r="D7" s="42"/>
      <c r="E7" s="42"/>
      <c r="F7" s="43"/>
    </row>
    <row r="8" spans="1:6" ht="18.75" x14ac:dyDescent="0.25">
      <c r="A8" s="82"/>
      <c r="B8" s="83"/>
      <c r="C8" s="83"/>
      <c r="D8" s="83"/>
      <c r="E8" s="83"/>
      <c r="F8" s="84"/>
    </row>
    <row r="9" spans="1:6" ht="18.75" x14ac:dyDescent="0.25">
      <c r="A9" s="41"/>
      <c r="B9" s="42"/>
      <c r="C9" s="42"/>
      <c r="D9" s="42"/>
      <c r="E9" s="42"/>
      <c r="F9" s="43"/>
    </row>
    <row r="10" spans="1:6" ht="18.75" x14ac:dyDescent="0.25">
      <c r="A10" s="70"/>
      <c r="B10" s="71"/>
      <c r="C10" s="71"/>
      <c r="D10" s="71"/>
      <c r="E10" s="71"/>
      <c r="F10" s="72"/>
    </row>
    <row r="11" spans="1:6" ht="18.75" x14ac:dyDescent="0.25">
      <c r="A11" s="41"/>
      <c r="B11" s="42"/>
      <c r="C11" s="42"/>
      <c r="D11" s="42"/>
      <c r="E11" s="42"/>
      <c r="F11" s="43"/>
    </row>
    <row r="12" spans="1:6" ht="18.75" x14ac:dyDescent="0.25">
      <c r="A12" s="70"/>
      <c r="B12" s="71"/>
      <c r="C12" s="71"/>
      <c r="D12" s="71"/>
      <c r="E12" s="71"/>
      <c r="F12" s="72"/>
    </row>
    <row r="13" spans="1:6" ht="18.75" x14ac:dyDescent="0.25">
      <c r="A13" s="79"/>
      <c r="B13" s="80"/>
      <c r="C13" s="80"/>
      <c r="D13" s="80"/>
      <c r="E13" s="80"/>
      <c r="F13" s="81"/>
    </row>
    <row r="14" spans="1:6" ht="18.75" x14ac:dyDescent="0.25">
      <c r="A14" s="44"/>
      <c r="B14" s="45"/>
      <c r="C14" s="45"/>
      <c r="D14" s="45"/>
      <c r="E14" s="45"/>
      <c r="F14" s="46"/>
    </row>
    <row r="15" spans="1:6" ht="18.75" x14ac:dyDescent="0.25">
      <c r="A15" s="79" t="s">
        <v>174</v>
      </c>
      <c r="B15" s="80"/>
      <c r="C15" s="80"/>
      <c r="D15" s="80"/>
      <c r="E15" s="80"/>
      <c r="F15" s="81"/>
    </row>
    <row r="16" spans="1:6" ht="18.75" x14ac:dyDescent="0.25">
      <c r="A16" s="70"/>
      <c r="B16" s="71"/>
      <c r="C16" s="71"/>
      <c r="D16" s="71"/>
      <c r="E16" s="71"/>
      <c r="F16" s="72"/>
    </row>
    <row r="17" spans="1:6" ht="18.75" x14ac:dyDescent="0.25">
      <c r="A17" s="70"/>
      <c r="B17" s="71"/>
      <c r="C17" s="71"/>
      <c r="D17" s="71"/>
      <c r="E17" s="71"/>
      <c r="F17" s="72"/>
    </row>
    <row r="18" spans="1:6" ht="18.75" x14ac:dyDescent="0.25">
      <c r="A18" s="41"/>
      <c r="B18" s="42"/>
      <c r="C18" s="42"/>
      <c r="D18" s="42"/>
      <c r="E18" s="42"/>
      <c r="F18" s="43"/>
    </row>
    <row r="19" spans="1:6" ht="18.75" x14ac:dyDescent="0.25">
      <c r="A19" s="41"/>
      <c r="B19" s="42"/>
      <c r="C19" s="42"/>
      <c r="D19" s="42"/>
      <c r="E19" s="42"/>
      <c r="F19" s="43"/>
    </row>
    <row r="20" spans="1:6" ht="18.75" x14ac:dyDescent="0.25">
      <c r="A20" s="70"/>
      <c r="B20" s="71"/>
      <c r="C20" s="71"/>
      <c r="D20" s="71"/>
      <c r="E20" s="71"/>
      <c r="F20" s="72"/>
    </row>
    <row r="21" spans="1:6" ht="18.75" x14ac:dyDescent="0.25">
      <c r="A21" s="85"/>
      <c r="B21" s="80"/>
      <c r="C21" s="80"/>
      <c r="D21" s="80"/>
      <c r="E21" s="80"/>
      <c r="F21" s="81"/>
    </row>
  </sheetData>
  <mergeCells count="13">
    <mergeCell ref="A21:F21"/>
    <mergeCell ref="A12:F12"/>
    <mergeCell ref="A13:F13"/>
    <mergeCell ref="A15:F15"/>
    <mergeCell ref="A16:F16"/>
    <mergeCell ref="A17:F17"/>
    <mergeCell ref="A20:F20"/>
    <mergeCell ref="A10:F10"/>
    <mergeCell ref="A1:F2"/>
    <mergeCell ref="A3:F3"/>
    <mergeCell ref="A4:F4"/>
    <mergeCell ref="A6:F6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B6" sqref="B6:D6"/>
    </sheetView>
  </sheetViews>
  <sheetFormatPr defaultRowHeight="15" x14ac:dyDescent="0.25"/>
  <cols>
    <col min="4" max="4" width="39.42578125" customWidth="1"/>
  </cols>
  <sheetData>
    <row r="1" spans="1:6" ht="18.75" x14ac:dyDescent="0.25">
      <c r="A1" s="53" t="s">
        <v>165</v>
      </c>
      <c r="B1" s="54"/>
      <c r="C1" s="54"/>
      <c r="D1" s="54"/>
      <c r="E1" s="54"/>
      <c r="F1" s="55"/>
    </row>
    <row r="2" spans="1:6" ht="15.75" x14ac:dyDescent="0.25">
      <c r="A2" s="25">
        <v>1</v>
      </c>
      <c r="B2" s="56" t="str">
        <f>'BOQ '!B4</f>
        <v>PLUMBING &amp; WATER SYSTEM</v>
      </c>
      <c r="C2" s="57"/>
      <c r="D2" s="58"/>
      <c r="E2" s="59">
        <f>'BOQ '!G40</f>
        <v>0</v>
      </c>
      <c r="F2" s="60"/>
    </row>
    <row r="3" spans="1:6" ht="15.75" x14ac:dyDescent="0.25">
      <c r="A3" s="25">
        <v>2</v>
      </c>
      <c r="B3" s="48" t="str">
        <f>'BOQ '!B41</f>
        <v>TILING WORKS</v>
      </c>
      <c r="C3" s="49"/>
      <c r="D3" s="50"/>
      <c r="E3" s="51">
        <f>'BOQ '!G52</f>
        <v>0</v>
      </c>
      <c r="F3" s="52"/>
    </row>
    <row r="4" spans="1:6" ht="15.75" x14ac:dyDescent="0.25">
      <c r="A4" s="25">
        <v>3</v>
      </c>
      <c r="B4" s="48" t="str">
        <f>'BOQ '!B53</f>
        <v>DOORS, WINDOWS &amp; HARDWARE</v>
      </c>
      <c r="C4" s="49"/>
      <c r="D4" s="50"/>
      <c r="E4" s="51">
        <f>'BOQ '!G59</f>
        <v>0</v>
      </c>
      <c r="F4" s="52"/>
    </row>
    <row r="5" spans="1:6" ht="15.75" x14ac:dyDescent="0.25">
      <c r="A5" s="25">
        <v>4</v>
      </c>
      <c r="B5" s="48" t="str">
        <f>'BOQ '!B60</f>
        <v>First Floor ELECTRICAL &amp; LIGHTING</v>
      </c>
      <c r="C5" s="49"/>
      <c r="D5" s="50"/>
      <c r="E5" s="51">
        <f>'BOQ '!G93</f>
        <v>0</v>
      </c>
      <c r="F5" s="52"/>
    </row>
    <row r="6" spans="1:6" ht="15.75" x14ac:dyDescent="0.25">
      <c r="A6" s="25">
        <v>5</v>
      </c>
      <c r="B6" s="48" t="str">
        <f>'BOQ '!B94</f>
        <v>CEILING WORKS</v>
      </c>
      <c r="C6" s="49"/>
      <c r="D6" s="50"/>
      <c r="E6" s="51">
        <f>'BOQ '!G98</f>
        <v>0</v>
      </c>
      <c r="F6" s="52"/>
    </row>
    <row r="7" spans="1:6" ht="15.75" x14ac:dyDescent="0.25">
      <c r="A7" s="25"/>
      <c r="B7" s="48"/>
      <c r="C7" s="49"/>
      <c r="D7" s="50"/>
      <c r="E7" s="51"/>
      <c r="F7" s="52"/>
    </row>
    <row r="8" spans="1:6" ht="15.75" x14ac:dyDescent="0.25">
      <c r="A8" s="25"/>
      <c r="B8" s="48"/>
      <c r="C8" s="49"/>
      <c r="D8" s="50"/>
      <c r="E8" s="51"/>
      <c r="F8" s="52"/>
    </row>
    <row r="9" spans="1:6" ht="15.75" x14ac:dyDescent="0.25">
      <c r="A9" s="28"/>
      <c r="B9" s="65"/>
      <c r="C9" s="66"/>
      <c r="D9" s="67"/>
      <c r="E9" s="26"/>
      <c r="F9" s="27"/>
    </row>
    <row r="10" spans="1:6" x14ac:dyDescent="0.25">
      <c r="A10" s="28" t="s">
        <v>166</v>
      </c>
      <c r="B10" s="29" t="s">
        <v>166</v>
      </c>
      <c r="C10" s="30"/>
      <c r="D10" s="31">
        <v>0</v>
      </c>
      <c r="E10" s="68"/>
      <c r="F10" s="69"/>
    </row>
    <row r="11" spans="1:6" ht="15.75" x14ac:dyDescent="0.25">
      <c r="A11" s="32"/>
      <c r="B11" s="33" t="s">
        <v>167</v>
      </c>
      <c r="C11" s="34"/>
      <c r="D11" s="35"/>
      <c r="E11" s="61">
        <f>SUM(E2:F10)</f>
        <v>0</v>
      </c>
      <c r="F11" s="62"/>
    </row>
    <row r="12" spans="1:6" ht="15.75" x14ac:dyDescent="0.25">
      <c r="A12" s="32"/>
      <c r="B12" s="33" t="s">
        <v>168</v>
      </c>
      <c r="C12" s="34"/>
      <c r="D12" s="35"/>
      <c r="E12" s="61">
        <f>E11*0.08</f>
        <v>0</v>
      </c>
      <c r="F12" s="62"/>
    </row>
    <row r="13" spans="1:6" ht="15.75" x14ac:dyDescent="0.25">
      <c r="A13" s="36"/>
      <c r="B13" s="37" t="s">
        <v>169</v>
      </c>
      <c r="C13" s="38"/>
      <c r="D13" s="39"/>
      <c r="E13" s="61">
        <f>E12+E11</f>
        <v>0</v>
      </c>
      <c r="F13" s="62"/>
    </row>
    <row r="14" spans="1:6" ht="15.75" x14ac:dyDescent="0.25">
      <c r="A14" s="32"/>
      <c r="B14" s="33" t="s">
        <v>170</v>
      </c>
      <c r="C14" s="34"/>
      <c r="D14" s="35"/>
      <c r="E14" s="63">
        <v>80</v>
      </c>
      <c r="F14" s="64"/>
    </row>
  </sheetData>
  <mergeCells count="21">
    <mergeCell ref="E11:F11"/>
    <mergeCell ref="E12:F12"/>
    <mergeCell ref="E13:F13"/>
    <mergeCell ref="E14:F14"/>
    <mergeCell ref="B9:D9"/>
    <mergeCell ref="E10:F10"/>
    <mergeCell ref="B7:D7"/>
    <mergeCell ref="E7:F7"/>
    <mergeCell ref="B8:D8"/>
    <mergeCell ref="E8:F8"/>
    <mergeCell ref="B5:D5"/>
    <mergeCell ref="E5:F5"/>
    <mergeCell ref="B6:D6"/>
    <mergeCell ref="E6:F6"/>
    <mergeCell ref="B4:D4"/>
    <mergeCell ref="E4:F4"/>
    <mergeCell ref="A1:F1"/>
    <mergeCell ref="B2:D2"/>
    <mergeCell ref="E2:F2"/>
    <mergeCell ref="B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abSelected="1" topLeftCell="A73" workbookViewId="0">
      <selection activeCell="E95" sqref="E95:F97"/>
    </sheetView>
  </sheetViews>
  <sheetFormatPr defaultRowHeight="15" x14ac:dyDescent="0.25"/>
  <cols>
    <col min="1" max="1" width="5.28515625" customWidth="1"/>
    <col min="2" max="2" width="50.5703125" customWidth="1"/>
    <col min="3" max="3" width="5.5703125" customWidth="1"/>
    <col min="4" max="4" width="9" customWidth="1"/>
    <col min="5" max="5" width="13.5703125" bestFit="1" customWidth="1"/>
    <col min="6" max="6" width="15.140625" bestFit="1" customWidth="1"/>
    <col min="7" max="7" width="11.5703125" bestFit="1" customWidth="1"/>
  </cols>
  <sheetData>
    <row r="1" spans="1:7" ht="18" x14ac:dyDescent="0.25">
      <c r="A1" s="86" t="s">
        <v>0</v>
      </c>
      <c r="B1" s="86"/>
      <c r="C1" s="86"/>
      <c r="D1" s="86"/>
      <c r="E1" s="86"/>
      <c r="F1" s="86"/>
      <c r="G1" s="86"/>
    </row>
    <row r="2" spans="1:7" x14ac:dyDescent="0.25">
      <c r="A2" s="87" t="s">
        <v>8</v>
      </c>
      <c r="B2" s="87"/>
      <c r="C2" s="87"/>
      <c r="D2" s="87"/>
      <c r="E2" s="87"/>
      <c r="F2" s="87"/>
      <c r="G2" s="87"/>
    </row>
    <row r="3" spans="1:7" x14ac:dyDescent="0.25">
      <c r="A3" s="1" t="s">
        <v>1</v>
      </c>
      <c r="B3" s="2" t="s">
        <v>2</v>
      </c>
      <c r="C3" s="2" t="s">
        <v>3</v>
      </c>
      <c r="D3" s="1" t="s">
        <v>4</v>
      </c>
      <c r="E3" s="3" t="s">
        <v>5</v>
      </c>
      <c r="F3" s="4" t="s">
        <v>6</v>
      </c>
      <c r="G3" s="5" t="s">
        <v>7</v>
      </c>
    </row>
    <row r="4" spans="1:7" x14ac:dyDescent="0.25">
      <c r="A4" s="23">
        <v>1</v>
      </c>
      <c r="B4" s="24" t="s">
        <v>171</v>
      </c>
    </row>
    <row r="5" spans="1:7" x14ac:dyDescent="0.25">
      <c r="A5" s="6" t="s">
        <v>9</v>
      </c>
      <c r="B5" s="7" t="s">
        <v>10</v>
      </c>
      <c r="C5" s="8">
        <v>20</v>
      </c>
      <c r="D5" s="6" t="s">
        <v>11</v>
      </c>
      <c r="E5" s="9"/>
      <c r="F5" s="9"/>
      <c r="G5" s="10">
        <f t="shared" ref="G5:G38" si="0">C5*(E5+F5)</f>
        <v>0</v>
      </c>
    </row>
    <row r="6" spans="1:7" x14ac:dyDescent="0.25">
      <c r="A6" s="11" t="s">
        <v>12</v>
      </c>
      <c r="B6" s="12" t="s">
        <v>13</v>
      </c>
      <c r="C6" s="8">
        <v>15</v>
      </c>
      <c r="D6" s="11" t="s">
        <v>11</v>
      </c>
      <c r="E6" s="9"/>
      <c r="F6" s="9"/>
      <c r="G6" s="10">
        <f t="shared" si="0"/>
        <v>0</v>
      </c>
    </row>
    <row r="7" spans="1:7" x14ac:dyDescent="0.25">
      <c r="A7" s="6" t="s">
        <v>14</v>
      </c>
      <c r="B7" s="7" t="s">
        <v>15</v>
      </c>
      <c r="C7" s="8">
        <v>18</v>
      </c>
      <c r="D7" s="6" t="s">
        <v>11</v>
      </c>
      <c r="E7" s="9"/>
      <c r="F7" s="9"/>
      <c r="G7" s="10">
        <f t="shared" si="0"/>
        <v>0</v>
      </c>
    </row>
    <row r="8" spans="1:7" x14ac:dyDescent="0.25">
      <c r="A8" s="11" t="s">
        <v>16</v>
      </c>
      <c r="B8" s="12" t="s">
        <v>17</v>
      </c>
      <c r="C8" s="8">
        <v>4</v>
      </c>
      <c r="D8" s="11" t="s">
        <v>11</v>
      </c>
      <c r="E8" s="9"/>
      <c r="F8" s="9"/>
      <c r="G8" s="10">
        <f t="shared" si="0"/>
        <v>0</v>
      </c>
    </row>
    <row r="9" spans="1:7" x14ac:dyDescent="0.25">
      <c r="A9" s="6" t="s">
        <v>18</v>
      </c>
      <c r="B9" s="7" t="s">
        <v>19</v>
      </c>
      <c r="C9" s="8">
        <v>20</v>
      </c>
      <c r="D9" s="6" t="s">
        <v>11</v>
      </c>
      <c r="E9" s="9"/>
      <c r="F9" s="9"/>
      <c r="G9" s="10">
        <f t="shared" si="0"/>
        <v>0</v>
      </c>
    </row>
    <row r="10" spans="1:7" x14ac:dyDescent="0.25">
      <c r="A10" s="11" t="s">
        <v>20</v>
      </c>
      <c r="B10" s="12" t="s">
        <v>21</v>
      </c>
      <c r="C10" s="8">
        <v>20</v>
      </c>
      <c r="D10" s="11" t="s">
        <v>22</v>
      </c>
      <c r="E10" s="9"/>
      <c r="F10" s="9"/>
      <c r="G10" s="10">
        <f t="shared" si="0"/>
        <v>0</v>
      </c>
    </row>
    <row r="11" spans="1:7" x14ac:dyDescent="0.25">
      <c r="A11" s="6" t="s">
        <v>23</v>
      </c>
      <c r="B11" s="7" t="s">
        <v>24</v>
      </c>
      <c r="C11" s="8">
        <v>8</v>
      </c>
      <c r="D11" s="6" t="s">
        <v>22</v>
      </c>
      <c r="E11" s="9"/>
      <c r="F11" s="9"/>
      <c r="G11" s="10">
        <f t="shared" si="0"/>
        <v>0</v>
      </c>
    </row>
    <row r="12" spans="1:7" x14ac:dyDescent="0.25">
      <c r="A12" s="11" t="s">
        <v>25</v>
      </c>
      <c r="B12" s="12" t="s">
        <v>26</v>
      </c>
      <c r="C12" s="8">
        <v>12</v>
      </c>
      <c r="D12" s="11" t="s">
        <v>22</v>
      </c>
      <c r="E12" s="9"/>
      <c r="F12" s="9"/>
      <c r="G12" s="10">
        <f t="shared" si="0"/>
        <v>0</v>
      </c>
    </row>
    <row r="13" spans="1:7" x14ac:dyDescent="0.25">
      <c r="A13" s="6" t="s">
        <v>27</v>
      </c>
      <c r="B13" s="7" t="s">
        <v>28</v>
      </c>
      <c r="C13" s="8">
        <v>4</v>
      </c>
      <c r="D13" s="6" t="s">
        <v>29</v>
      </c>
      <c r="E13" s="9"/>
      <c r="F13" s="9"/>
      <c r="G13" s="10">
        <f t="shared" si="0"/>
        <v>0</v>
      </c>
    </row>
    <row r="14" spans="1:7" x14ac:dyDescent="0.25">
      <c r="A14" s="11" t="s">
        <v>30</v>
      </c>
      <c r="B14" s="12" t="s">
        <v>31</v>
      </c>
      <c r="C14" s="8">
        <v>120</v>
      </c>
      <c r="D14" s="11" t="s">
        <v>32</v>
      </c>
      <c r="E14" s="9"/>
      <c r="F14" s="9"/>
      <c r="G14" s="10">
        <f t="shared" si="0"/>
        <v>0</v>
      </c>
    </row>
    <row r="15" spans="1:7" x14ac:dyDescent="0.25">
      <c r="A15" s="6" t="s">
        <v>33</v>
      </c>
      <c r="B15" s="7" t="s">
        <v>34</v>
      </c>
      <c r="C15" s="8">
        <v>1</v>
      </c>
      <c r="D15" s="6" t="s">
        <v>22</v>
      </c>
      <c r="E15" s="9"/>
      <c r="F15" s="9"/>
      <c r="G15" s="10">
        <f t="shared" si="0"/>
        <v>0</v>
      </c>
    </row>
    <row r="16" spans="1:7" x14ac:dyDescent="0.25">
      <c r="A16" s="11" t="s">
        <v>35</v>
      </c>
      <c r="B16" s="12" t="s">
        <v>36</v>
      </c>
      <c r="C16" s="8">
        <v>4</v>
      </c>
      <c r="D16" s="11" t="s">
        <v>22</v>
      </c>
      <c r="E16" s="9"/>
      <c r="F16" s="9"/>
      <c r="G16" s="10">
        <f t="shared" si="0"/>
        <v>0</v>
      </c>
    </row>
    <row r="17" spans="1:7" x14ac:dyDescent="0.25">
      <c r="A17" s="6" t="s">
        <v>37</v>
      </c>
      <c r="B17" s="7" t="s">
        <v>38</v>
      </c>
      <c r="C17" s="8">
        <v>13</v>
      </c>
      <c r="D17" s="6" t="s">
        <v>22</v>
      </c>
      <c r="E17" s="9"/>
      <c r="F17" s="9"/>
      <c r="G17" s="10">
        <f t="shared" si="0"/>
        <v>0</v>
      </c>
    </row>
    <row r="18" spans="1:7" x14ac:dyDescent="0.25">
      <c r="A18" s="11" t="s">
        <v>39</v>
      </c>
      <c r="B18" s="12" t="s">
        <v>40</v>
      </c>
      <c r="C18" s="8">
        <v>1</v>
      </c>
      <c r="D18" s="11" t="s">
        <v>41</v>
      </c>
      <c r="E18" s="9"/>
      <c r="F18" s="9"/>
      <c r="G18" s="10">
        <f t="shared" si="0"/>
        <v>0</v>
      </c>
    </row>
    <row r="19" spans="1:7" x14ac:dyDescent="0.25">
      <c r="A19" s="6" t="s">
        <v>42</v>
      </c>
      <c r="B19" s="7" t="s">
        <v>43</v>
      </c>
      <c r="C19" s="8">
        <v>8</v>
      </c>
      <c r="D19" s="6" t="s">
        <v>22</v>
      </c>
      <c r="E19" s="9"/>
      <c r="F19" s="9"/>
      <c r="G19" s="10">
        <f t="shared" si="0"/>
        <v>0</v>
      </c>
    </row>
    <row r="20" spans="1:7" x14ac:dyDescent="0.25">
      <c r="A20" s="11" t="s">
        <v>44</v>
      </c>
      <c r="B20" s="12" t="s">
        <v>45</v>
      </c>
      <c r="C20" s="8">
        <v>8</v>
      </c>
      <c r="D20" s="11" t="s">
        <v>22</v>
      </c>
      <c r="E20" s="9"/>
      <c r="F20" s="9"/>
      <c r="G20" s="10">
        <f t="shared" si="0"/>
        <v>0</v>
      </c>
    </row>
    <row r="21" spans="1:7" x14ac:dyDescent="0.25">
      <c r="A21" s="6" t="s">
        <v>46</v>
      </c>
      <c r="B21" s="7" t="s">
        <v>47</v>
      </c>
      <c r="C21" s="8">
        <v>8</v>
      </c>
      <c r="D21" s="6" t="s">
        <v>22</v>
      </c>
      <c r="E21" s="9"/>
      <c r="F21" s="9"/>
      <c r="G21" s="10">
        <f t="shared" si="0"/>
        <v>0</v>
      </c>
    </row>
    <row r="22" spans="1:7" x14ac:dyDescent="0.25">
      <c r="A22" s="11" t="s">
        <v>48</v>
      </c>
      <c r="B22" s="12" t="s">
        <v>49</v>
      </c>
      <c r="C22" s="8">
        <v>8</v>
      </c>
      <c r="D22" s="11" t="s">
        <v>22</v>
      </c>
      <c r="E22" s="9"/>
      <c r="F22" s="9"/>
      <c r="G22" s="10">
        <f t="shared" si="0"/>
        <v>0</v>
      </c>
    </row>
    <row r="23" spans="1:7" x14ac:dyDescent="0.25">
      <c r="A23" s="6" t="s">
        <v>50</v>
      </c>
      <c r="B23" s="7" t="s">
        <v>51</v>
      </c>
      <c r="C23" s="8">
        <v>10</v>
      </c>
      <c r="D23" s="6" t="s">
        <v>22</v>
      </c>
      <c r="E23" s="9"/>
      <c r="F23" s="9"/>
      <c r="G23" s="10">
        <f t="shared" si="0"/>
        <v>0</v>
      </c>
    </row>
    <row r="24" spans="1:7" x14ac:dyDescent="0.25">
      <c r="A24" s="11" t="s">
        <v>52</v>
      </c>
      <c r="B24" s="12" t="s">
        <v>53</v>
      </c>
      <c r="C24" s="8">
        <v>4</v>
      </c>
      <c r="D24" s="11" t="s">
        <v>22</v>
      </c>
      <c r="E24" s="9"/>
      <c r="F24" s="9"/>
      <c r="G24" s="10">
        <f t="shared" si="0"/>
        <v>0</v>
      </c>
    </row>
    <row r="25" spans="1:7" x14ac:dyDescent="0.25">
      <c r="A25" s="6" t="s">
        <v>54</v>
      </c>
      <c r="B25" s="7" t="s">
        <v>55</v>
      </c>
      <c r="C25" s="8">
        <v>8</v>
      </c>
      <c r="D25" s="6" t="s">
        <v>22</v>
      </c>
      <c r="E25" s="9"/>
      <c r="F25" s="9"/>
      <c r="G25" s="10">
        <f t="shared" si="0"/>
        <v>0</v>
      </c>
    </row>
    <row r="26" spans="1:7" x14ac:dyDescent="0.25">
      <c r="A26" s="11" t="s">
        <v>56</v>
      </c>
      <c r="B26" s="12" t="s">
        <v>57</v>
      </c>
      <c r="C26" s="8">
        <v>1</v>
      </c>
      <c r="D26" s="11" t="s">
        <v>22</v>
      </c>
      <c r="E26" s="9"/>
      <c r="F26" s="9"/>
      <c r="G26" s="10">
        <f t="shared" si="0"/>
        <v>0</v>
      </c>
    </row>
    <row r="27" spans="1:7" x14ac:dyDescent="0.25">
      <c r="A27" s="6" t="s">
        <v>58</v>
      </c>
      <c r="B27" s="7" t="s">
        <v>59</v>
      </c>
      <c r="C27" s="8">
        <v>1</v>
      </c>
      <c r="D27" s="6" t="s">
        <v>22</v>
      </c>
      <c r="E27" s="9"/>
      <c r="F27" s="9"/>
      <c r="G27" s="10">
        <f t="shared" si="0"/>
        <v>0</v>
      </c>
    </row>
    <row r="28" spans="1:7" x14ac:dyDescent="0.25">
      <c r="A28" s="11" t="s">
        <v>60</v>
      </c>
      <c r="B28" s="12" t="s">
        <v>61</v>
      </c>
      <c r="C28" s="8">
        <v>1</v>
      </c>
      <c r="D28" s="11" t="s">
        <v>62</v>
      </c>
      <c r="E28" s="9"/>
      <c r="F28" s="9"/>
      <c r="G28" s="10">
        <f t="shared" si="0"/>
        <v>0</v>
      </c>
    </row>
    <row r="29" spans="1:7" x14ac:dyDescent="0.25">
      <c r="A29" s="6" t="s">
        <v>63</v>
      </c>
      <c r="B29" s="7" t="s">
        <v>64</v>
      </c>
      <c r="C29" s="8">
        <v>12</v>
      </c>
      <c r="D29" s="6" t="s">
        <v>22</v>
      </c>
      <c r="E29" s="9"/>
      <c r="F29" s="9"/>
      <c r="G29" s="10">
        <f t="shared" si="0"/>
        <v>0</v>
      </c>
    </row>
    <row r="30" spans="1:7" x14ac:dyDescent="0.25">
      <c r="A30" s="11" t="s">
        <v>65</v>
      </c>
      <c r="B30" s="12" t="s">
        <v>66</v>
      </c>
      <c r="C30" s="8">
        <v>1</v>
      </c>
      <c r="D30" s="11" t="s">
        <v>41</v>
      </c>
      <c r="E30" s="9"/>
      <c r="F30" s="9"/>
      <c r="G30" s="10">
        <f t="shared" si="0"/>
        <v>0</v>
      </c>
    </row>
    <row r="31" spans="1:7" x14ac:dyDescent="0.25">
      <c r="A31" s="6" t="s">
        <v>67</v>
      </c>
      <c r="B31" s="7" t="s">
        <v>68</v>
      </c>
      <c r="C31" s="8">
        <v>8</v>
      </c>
      <c r="D31" s="6" t="s">
        <v>22</v>
      </c>
      <c r="E31" s="9"/>
      <c r="F31" s="9"/>
      <c r="G31" s="10">
        <f t="shared" si="0"/>
        <v>0</v>
      </c>
    </row>
    <row r="32" spans="1:7" x14ac:dyDescent="0.25">
      <c r="A32" s="11" t="s">
        <v>69</v>
      </c>
      <c r="B32" s="12" t="s">
        <v>70</v>
      </c>
      <c r="C32" s="8">
        <v>2</v>
      </c>
      <c r="D32" s="11" t="s">
        <v>22</v>
      </c>
      <c r="E32" s="9"/>
      <c r="F32" s="9"/>
      <c r="G32" s="10">
        <f t="shared" si="0"/>
        <v>0</v>
      </c>
    </row>
    <row r="33" spans="1:7" x14ac:dyDescent="0.25">
      <c r="A33" s="6" t="s">
        <v>71</v>
      </c>
      <c r="B33" s="7" t="s">
        <v>72</v>
      </c>
      <c r="C33" s="8">
        <v>10</v>
      </c>
      <c r="D33" s="6" t="s">
        <v>73</v>
      </c>
      <c r="E33" s="9"/>
      <c r="F33" s="9"/>
      <c r="G33" s="10">
        <f t="shared" si="0"/>
        <v>0</v>
      </c>
    </row>
    <row r="34" spans="1:7" x14ac:dyDescent="0.25">
      <c r="A34" s="11" t="s">
        <v>74</v>
      </c>
      <c r="B34" s="12" t="s">
        <v>75</v>
      </c>
      <c r="C34" s="8">
        <v>3</v>
      </c>
      <c r="D34" s="11" t="s">
        <v>29</v>
      </c>
      <c r="E34" s="9"/>
      <c r="F34" s="9"/>
      <c r="G34" s="10">
        <f t="shared" si="0"/>
        <v>0</v>
      </c>
    </row>
    <row r="35" spans="1:7" x14ac:dyDescent="0.25">
      <c r="A35" s="6" t="s">
        <v>76</v>
      </c>
      <c r="B35" s="7" t="s">
        <v>77</v>
      </c>
      <c r="C35" s="8">
        <v>1</v>
      </c>
      <c r="D35" s="6" t="s">
        <v>78</v>
      </c>
      <c r="E35" s="9"/>
      <c r="F35" s="9"/>
      <c r="G35" s="10">
        <f t="shared" si="0"/>
        <v>0</v>
      </c>
    </row>
    <row r="36" spans="1:7" x14ac:dyDescent="0.25">
      <c r="A36" s="11" t="s">
        <v>79</v>
      </c>
      <c r="B36" s="12" t="s">
        <v>80</v>
      </c>
      <c r="C36" s="8">
        <v>1</v>
      </c>
      <c r="D36" s="11" t="s">
        <v>41</v>
      </c>
      <c r="E36" s="9"/>
      <c r="F36" s="9"/>
      <c r="G36" s="10">
        <f t="shared" si="0"/>
        <v>0</v>
      </c>
    </row>
    <row r="37" spans="1:7" x14ac:dyDescent="0.25">
      <c r="A37" s="6" t="s">
        <v>81</v>
      </c>
      <c r="B37" s="7" t="s">
        <v>82</v>
      </c>
      <c r="C37" s="8">
        <v>1</v>
      </c>
      <c r="D37" s="6" t="s">
        <v>62</v>
      </c>
      <c r="E37" s="9"/>
      <c r="F37" s="9"/>
      <c r="G37" s="10">
        <f t="shared" si="0"/>
        <v>0</v>
      </c>
    </row>
    <row r="38" spans="1:7" x14ac:dyDescent="0.25">
      <c r="A38" s="11" t="s">
        <v>83</v>
      </c>
      <c r="B38" s="12" t="s">
        <v>84</v>
      </c>
      <c r="C38" s="8">
        <v>1</v>
      </c>
      <c r="D38" s="11" t="s">
        <v>62</v>
      </c>
      <c r="E38" s="9"/>
      <c r="F38" s="9"/>
      <c r="G38" s="10">
        <f t="shared" si="0"/>
        <v>0</v>
      </c>
    </row>
    <row r="39" spans="1:7" x14ac:dyDescent="0.25">
      <c r="A39" s="11" t="s">
        <v>211</v>
      </c>
      <c r="B39" s="12" t="s">
        <v>212</v>
      </c>
      <c r="C39" s="8">
        <v>1</v>
      </c>
      <c r="D39" s="11" t="s">
        <v>62</v>
      </c>
      <c r="E39" s="9"/>
      <c r="F39" s="9"/>
      <c r="G39" s="10">
        <f t="shared" ref="G39" si="1">C39*(E39+F39)</f>
        <v>0</v>
      </c>
    </row>
    <row r="40" spans="1:7" x14ac:dyDescent="0.25">
      <c r="A40" s="88" t="s">
        <v>85</v>
      </c>
      <c r="B40" s="89"/>
      <c r="C40" s="89"/>
      <c r="D40" s="89"/>
      <c r="E40" s="89"/>
      <c r="F40" s="90"/>
      <c r="G40" s="13">
        <f>SUM(G5:G39)</f>
        <v>0</v>
      </c>
    </row>
    <row r="41" spans="1:7" x14ac:dyDescent="0.25">
      <c r="A41" s="22">
        <v>2</v>
      </c>
      <c r="B41" s="40" t="s">
        <v>173</v>
      </c>
    </row>
    <row r="42" spans="1:7" x14ac:dyDescent="0.25">
      <c r="A42" s="14" t="s">
        <v>86</v>
      </c>
      <c r="B42" s="15" t="s">
        <v>87</v>
      </c>
      <c r="C42" s="16">
        <v>560</v>
      </c>
      <c r="D42" s="14" t="s">
        <v>88</v>
      </c>
      <c r="E42" s="17"/>
      <c r="F42" s="17"/>
      <c r="G42" s="18">
        <f t="shared" ref="G42:G51" si="2">C42*(E42+F42)</f>
        <v>0</v>
      </c>
    </row>
    <row r="43" spans="1:7" x14ac:dyDescent="0.25">
      <c r="A43" s="19" t="s">
        <v>89</v>
      </c>
      <c r="B43" s="20" t="s">
        <v>90</v>
      </c>
      <c r="C43" s="16">
        <v>800</v>
      </c>
      <c r="D43" s="14" t="s">
        <v>88</v>
      </c>
      <c r="E43" s="17"/>
      <c r="F43" s="17"/>
      <c r="G43" s="18">
        <f t="shared" si="2"/>
        <v>0</v>
      </c>
    </row>
    <row r="44" spans="1:7" x14ac:dyDescent="0.25">
      <c r="A44" s="14" t="s">
        <v>91</v>
      </c>
      <c r="B44" s="15" t="s">
        <v>92</v>
      </c>
      <c r="C44" s="16">
        <v>160</v>
      </c>
      <c r="D44" s="14" t="s">
        <v>88</v>
      </c>
      <c r="E44" s="17"/>
      <c r="F44" s="17"/>
      <c r="G44" s="18">
        <f t="shared" si="2"/>
        <v>0</v>
      </c>
    </row>
    <row r="45" spans="1:7" x14ac:dyDescent="0.25">
      <c r="A45" s="19" t="s">
        <v>93</v>
      </c>
      <c r="B45" s="20" t="s">
        <v>94</v>
      </c>
      <c r="C45" s="16">
        <v>50</v>
      </c>
      <c r="D45" s="19" t="s">
        <v>95</v>
      </c>
      <c r="E45" s="17"/>
      <c r="F45" s="17"/>
      <c r="G45" s="18">
        <f t="shared" si="2"/>
        <v>0</v>
      </c>
    </row>
    <row r="46" spans="1:7" x14ac:dyDescent="0.25">
      <c r="A46" s="14" t="s">
        <v>96</v>
      </c>
      <c r="B46" s="15" t="s">
        <v>97</v>
      </c>
      <c r="C46" s="16">
        <v>1</v>
      </c>
      <c r="D46" s="14" t="s">
        <v>62</v>
      </c>
      <c r="E46" s="17"/>
      <c r="F46" s="17"/>
      <c r="G46" s="18">
        <f t="shared" si="2"/>
        <v>0</v>
      </c>
    </row>
    <row r="47" spans="1:7" x14ac:dyDescent="0.25">
      <c r="A47" s="14" t="s">
        <v>98</v>
      </c>
      <c r="B47" s="15" t="s">
        <v>99</v>
      </c>
      <c r="C47" s="16">
        <v>45</v>
      </c>
      <c r="D47" s="14" t="s">
        <v>62</v>
      </c>
      <c r="E47" s="17"/>
      <c r="F47" s="17"/>
      <c r="G47" s="18">
        <f t="shared" si="2"/>
        <v>0</v>
      </c>
    </row>
    <row r="48" spans="1:7" x14ac:dyDescent="0.25">
      <c r="A48" s="14" t="s">
        <v>100</v>
      </c>
      <c r="B48" s="15" t="s">
        <v>101</v>
      </c>
      <c r="C48" s="16">
        <v>45</v>
      </c>
      <c r="D48" s="14" t="s">
        <v>95</v>
      </c>
      <c r="E48" s="17"/>
      <c r="F48" s="17"/>
      <c r="G48" s="18">
        <f t="shared" si="2"/>
        <v>0</v>
      </c>
    </row>
    <row r="49" spans="1:7" x14ac:dyDescent="0.25">
      <c r="A49" s="19" t="s">
        <v>102</v>
      </c>
      <c r="B49" s="20" t="s">
        <v>103</v>
      </c>
      <c r="C49" s="16">
        <v>135</v>
      </c>
      <c r="D49" s="19" t="s">
        <v>32</v>
      </c>
      <c r="E49" s="17"/>
      <c r="F49" s="17"/>
      <c r="G49" s="18">
        <f t="shared" si="2"/>
        <v>0</v>
      </c>
    </row>
    <row r="50" spans="1:7" x14ac:dyDescent="0.25">
      <c r="A50" s="14" t="s">
        <v>104</v>
      </c>
      <c r="B50" s="15" t="s">
        <v>105</v>
      </c>
      <c r="C50" s="16">
        <v>4</v>
      </c>
      <c r="D50" s="14" t="s">
        <v>22</v>
      </c>
      <c r="E50" s="17"/>
      <c r="F50" s="17"/>
      <c r="G50" s="18">
        <f t="shared" si="2"/>
        <v>0</v>
      </c>
    </row>
    <row r="51" spans="1:7" x14ac:dyDescent="0.25">
      <c r="A51" s="14" t="s">
        <v>106</v>
      </c>
      <c r="B51" s="15" t="s">
        <v>107</v>
      </c>
      <c r="C51" s="16">
        <v>3</v>
      </c>
      <c r="D51" s="14" t="s">
        <v>22</v>
      </c>
      <c r="E51" s="17"/>
      <c r="F51" s="17"/>
      <c r="G51" s="18">
        <f t="shared" si="2"/>
        <v>0</v>
      </c>
    </row>
    <row r="52" spans="1:7" x14ac:dyDescent="0.25">
      <c r="A52" s="91" t="s">
        <v>108</v>
      </c>
      <c r="B52" s="89"/>
      <c r="C52" s="89"/>
      <c r="D52" s="89"/>
      <c r="E52" s="89"/>
      <c r="F52" s="90"/>
      <c r="G52" s="21">
        <f>SUM(G42:G51)</f>
        <v>0</v>
      </c>
    </row>
    <row r="53" spans="1:7" x14ac:dyDescent="0.25">
      <c r="A53" s="22">
        <v>3</v>
      </c>
      <c r="B53" s="22" t="s">
        <v>172</v>
      </c>
    </row>
    <row r="54" spans="1:7" x14ac:dyDescent="0.25">
      <c r="A54" s="19" t="s">
        <v>109</v>
      </c>
      <c r="B54" s="7" t="s">
        <v>181</v>
      </c>
      <c r="C54" s="16">
        <v>16</v>
      </c>
      <c r="D54" s="14" t="s">
        <v>22</v>
      </c>
      <c r="E54" s="17"/>
      <c r="F54" s="17"/>
      <c r="G54" s="18">
        <f t="shared" ref="G54:G56" si="3">C54*(E54+F54)</f>
        <v>0</v>
      </c>
    </row>
    <row r="55" spans="1:7" x14ac:dyDescent="0.25">
      <c r="A55" s="19" t="s">
        <v>110</v>
      </c>
      <c r="B55" s="20" t="s">
        <v>178</v>
      </c>
      <c r="C55" s="16">
        <v>4</v>
      </c>
      <c r="D55" s="19" t="s">
        <v>22</v>
      </c>
      <c r="E55" s="17"/>
      <c r="F55" s="17"/>
      <c r="G55" s="18">
        <f t="shared" si="3"/>
        <v>0</v>
      </c>
    </row>
    <row r="56" spans="1:7" x14ac:dyDescent="0.25">
      <c r="A56" s="19" t="s">
        <v>111</v>
      </c>
      <c r="B56" s="15" t="s">
        <v>179</v>
      </c>
      <c r="C56" s="16">
        <v>16</v>
      </c>
      <c r="D56" s="14" t="s">
        <v>22</v>
      </c>
      <c r="E56" s="17"/>
      <c r="F56" s="17"/>
      <c r="G56" s="18">
        <f t="shared" si="3"/>
        <v>0</v>
      </c>
    </row>
    <row r="57" spans="1:7" x14ac:dyDescent="0.25">
      <c r="A57" s="19" t="s">
        <v>112</v>
      </c>
      <c r="B57" s="15" t="s">
        <v>113</v>
      </c>
      <c r="C57" s="16">
        <v>1</v>
      </c>
      <c r="D57" s="14" t="s">
        <v>62</v>
      </c>
      <c r="E57" s="17"/>
      <c r="F57" s="17"/>
      <c r="G57" s="18">
        <f>C57*(E57+F57)</f>
        <v>0</v>
      </c>
    </row>
    <row r="58" spans="1:7" x14ac:dyDescent="0.25">
      <c r="A58" s="19" t="s">
        <v>114</v>
      </c>
      <c r="B58" s="15" t="s">
        <v>115</v>
      </c>
      <c r="C58" s="16">
        <v>15</v>
      </c>
      <c r="D58" s="14" t="s">
        <v>32</v>
      </c>
      <c r="E58" s="17"/>
      <c r="F58" s="17"/>
      <c r="G58" s="18">
        <f t="shared" ref="G58" si="4">C58*(E58+F58)</f>
        <v>0</v>
      </c>
    </row>
    <row r="59" spans="1:7" x14ac:dyDescent="0.25">
      <c r="A59" s="91" t="s">
        <v>116</v>
      </c>
      <c r="B59" s="89"/>
      <c r="C59" s="89"/>
      <c r="D59" s="89"/>
      <c r="E59" s="89"/>
      <c r="F59" s="90"/>
      <c r="G59" s="21">
        <f>SUM(G54:G58)</f>
        <v>0</v>
      </c>
    </row>
    <row r="60" spans="1:7" x14ac:dyDescent="0.25">
      <c r="A60" s="22">
        <v>4</v>
      </c>
      <c r="B60" s="22" t="s">
        <v>184</v>
      </c>
    </row>
    <row r="61" spans="1:7" x14ac:dyDescent="0.25">
      <c r="A61" s="19" t="s">
        <v>117</v>
      </c>
      <c r="B61" s="12" t="s">
        <v>185</v>
      </c>
      <c r="C61" s="16">
        <v>1</v>
      </c>
      <c r="D61" s="19" t="s">
        <v>22</v>
      </c>
      <c r="E61" s="17"/>
      <c r="F61" s="17"/>
      <c r="G61" s="18">
        <f>C61*(E61+F61)</f>
        <v>0</v>
      </c>
    </row>
    <row r="62" spans="1:7" x14ac:dyDescent="0.25">
      <c r="A62" s="19" t="s">
        <v>118</v>
      </c>
      <c r="B62" s="12" t="s">
        <v>186</v>
      </c>
      <c r="C62" s="16">
        <v>8</v>
      </c>
      <c r="D62" s="19" t="s">
        <v>73</v>
      </c>
      <c r="E62" s="17"/>
      <c r="F62" s="17"/>
      <c r="G62" s="18">
        <f t="shared" ref="G62:G92" si="5">C62*(E62+F62)</f>
        <v>0</v>
      </c>
    </row>
    <row r="63" spans="1:7" x14ac:dyDescent="0.25">
      <c r="A63" s="14" t="s">
        <v>119</v>
      </c>
      <c r="B63" s="12" t="s">
        <v>187</v>
      </c>
      <c r="C63" s="16">
        <v>12</v>
      </c>
      <c r="D63" s="14" t="s">
        <v>73</v>
      </c>
      <c r="E63" s="17"/>
      <c r="F63" s="17"/>
      <c r="G63" s="18">
        <f t="shared" si="5"/>
        <v>0</v>
      </c>
    </row>
    <row r="64" spans="1:7" x14ac:dyDescent="0.25">
      <c r="A64" s="19" t="s">
        <v>120</v>
      </c>
      <c r="B64" s="12" t="s">
        <v>188</v>
      </c>
      <c r="C64" s="16">
        <v>8</v>
      </c>
      <c r="D64" s="19" t="s">
        <v>121</v>
      </c>
      <c r="E64" s="17"/>
      <c r="F64" s="17"/>
      <c r="G64" s="18">
        <f t="shared" si="5"/>
        <v>0</v>
      </c>
    </row>
    <row r="65" spans="1:7" x14ac:dyDescent="0.25">
      <c r="A65" s="14" t="s">
        <v>122</v>
      </c>
      <c r="B65" s="12" t="s">
        <v>189</v>
      </c>
      <c r="C65" s="16">
        <v>6</v>
      </c>
      <c r="D65" s="14" t="s">
        <v>121</v>
      </c>
      <c r="E65" s="17"/>
      <c r="F65" s="17"/>
      <c r="G65" s="18">
        <f t="shared" si="5"/>
        <v>0</v>
      </c>
    </row>
    <row r="66" spans="1:7" x14ac:dyDescent="0.25">
      <c r="A66" s="19" t="s">
        <v>123</v>
      </c>
      <c r="B66" s="12" t="s">
        <v>190</v>
      </c>
      <c r="C66" s="16">
        <v>5</v>
      </c>
      <c r="D66" s="19" t="s">
        <v>22</v>
      </c>
      <c r="E66" s="17"/>
      <c r="F66" s="17"/>
      <c r="G66" s="18">
        <f t="shared" si="5"/>
        <v>0</v>
      </c>
    </row>
    <row r="67" spans="1:7" x14ac:dyDescent="0.25">
      <c r="A67" s="14" t="s">
        <v>124</v>
      </c>
      <c r="B67" s="12" t="s">
        <v>192</v>
      </c>
      <c r="C67" s="16">
        <v>4</v>
      </c>
      <c r="D67" s="19" t="s">
        <v>22</v>
      </c>
      <c r="E67" s="17"/>
      <c r="F67" s="17"/>
      <c r="G67" s="18">
        <f t="shared" si="5"/>
        <v>0</v>
      </c>
    </row>
    <row r="68" spans="1:7" x14ac:dyDescent="0.25">
      <c r="A68" s="19" t="s">
        <v>125</v>
      </c>
      <c r="B68" s="12" t="s">
        <v>191</v>
      </c>
      <c r="C68" s="16">
        <v>3</v>
      </c>
      <c r="D68" s="14" t="s">
        <v>22</v>
      </c>
      <c r="E68" s="17"/>
      <c r="F68" s="17"/>
      <c r="G68" s="18">
        <f t="shared" si="5"/>
        <v>0</v>
      </c>
    </row>
    <row r="69" spans="1:7" x14ac:dyDescent="0.25">
      <c r="A69" s="14" t="s">
        <v>126</v>
      </c>
      <c r="B69" s="12" t="s">
        <v>193</v>
      </c>
      <c r="C69" s="16">
        <v>1</v>
      </c>
      <c r="D69" s="19" t="s">
        <v>22</v>
      </c>
      <c r="E69" s="17"/>
      <c r="F69" s="17"/>
      <c r="G69" s="18">
        <f t="shared" si="5"/>
        <v>0</v>
      </c>
    </row>
    <row r="70" spans="1:7" x14ac:dyDescent="0.25">
      <c r="A70" s="19" t="s">
        <v>127</v>
      </c>
      <c r="B70" s="7" t="s">
        <v>194</v>
      </c>
      <c r="C70" s="16">
        <v>1</v>
      </c>
      <c r="D70" s="14" t="s">
        <v>22</v>
      </c>
      <c r="E70" s="17"/>
      <c r="F70" s="17"/>
      <c r="G70" s="18">
        <f t="shared" si="5"/>
        <v>0</v>
      </c>
    </row>
    <row r="71" spans="1:7" x14ac:dyDescent="0.25">
      <c r="A71" s="14" t="s">
        <v>128</v>
      </c>
      <c r="B71" s="7" t="s">
        <v>195</v>
      </c>
      <c r="C71" s="16">
        <v>12</v>
      </c>
      <c r="D71" s="19" t="s">
        <v>22</v>
      </c>
      <c r="E71" s="17"/>
      <c r="F71" s="17"/>
      <c r="G71" s="18">
        <f t="shared" si="5"/>
        <v>0</v>
      </c>
    </row>
    <row r="72" spans="1:7" x14ac:dyDescent="0.25">
      <c r="A72" s="19" t="s">
        <v>129</v>
      </c>
      <c r="B72" s="7" t="s">
        <v>196</v>
      </c>
      <c r="C72" s="16">
        <v>6</v>
      </c>
      <c r="D72" s="14" t="s">
        <v>22</v>
      </c>
      <c r="E72" s="17"/>
      <c r="F72" s="17"/>
      <c r="G72" s="18">
        <f t="shared" si="5"/>
        <v>0</v>
      </c>
    </row>
    <row r="73" spans="1:7" x14ac:dyDescent="0.25">
      <c r="A73" s="14" t="s">
        <v>130</v>
      </c>
      <c r="B73" s="7" t="s">
        <v>197</v>
      </c>
      <c r="C73" s="16">
        <v>10</v>
      </c>
      <c r="D73" s="19" t="s">
        <v>22</v>
      </c>
      <c r="E73" s="17"/>
      <c r="F73" s="17"/>
      <c r="G73" s="18">
        <f t="shared" si="5"/>
        <v>0</v>
      </c>
    </row>
    <row r="74" spans="1:7" x14ac:dyDescent="0.25">
      <c r="A74" s="19" t="s">
        <v>131</v>
      </c>
      <c r="B74" s="7" t="s">
        <v>198</v>
      </c>
      <c r="C74" s="16">
        <v>12</v>
      </c>
      <c r="D74" s="14" t="s">
        <v>22</v>
      </c>
      <c r="E74" s="17"/>
      <c r="F74" s="17"/>
      <c r="G74" s="18">
        <f t="shared" si="5"/>
        <v>0</v>
      </c>
    </row>
    <row r="75" spans="1:7" x14ac:dyDescent="0.25">
      <c r="A75" s="14" t="s">
        <v>132</v>
      </c>
      <c r="B75" s="7" t="s">
        <v>199</v>
      </c>
      <c r="C75" s="16">
        <v>8</v>
      </c>
      <c r="D75" s="19" t="s">
        <v>22</v>
      </c>
      <c r="E75" s="17"/>
      <c r="F75" s="17"/>
      <c r="G75" s="18">
        <f t="shared" si="5"/>
        <v>0</v>
      </c>
    </row>
    <row r="76" spans="1:7" x14ac:dyDescent="0.25">
      <c r="A76" s="19" t="s">
        <v>133</v>
      </c>
      <c r="B76" s="7" t="s">
        <v>200</v>
      </c>
      <c r="C76" s="16">
        <v>40</v>
      </c>
      <c r="D76" s="14" t="s">
        <v>22</v>
      </c>
      <c r="E76" s="17"/>
      <c r="F76" s="17"/>
      <c r="G76" s="18">
        <f t="shared" si="5"/>
        <v>0</v>
      </c>
    </row>
    <row r="77" spans="1:7" x14ac:dyDescent="0.25">
      <c r="A77" s="14" t="s">
        <v>134</v>
      </c>
      <c r="B77" s="12" t="s">
        <v>201</v>
      </c>
      <c r="C77" s="16">
        <v>12</v>
      </c>
      <c r="D77" s="19" t="s">
        <v>22</v>
      </c>
      <c r="E77" s="17"/>
      <c r="F77" s="17"/>
      <c r="G77" s="18">
        <f t="shared" si="5"/>
        <v>0</v>
      </c>
    </row>
    <row r="78" spans="1:7" x14ac:dyDescent="0.25">
      <c r="A78" s="19" t="s">
        <v>135</v>
      </c>
      <c r="B78" s="7" t="s">
        <v>202</v>
      </c>
      <c r="C78" s="16">
        <v>12</v>
      </c>
      <c r="D78" s="14" t="s">
        <v>22</v>
      </c>
      <c r="E78" s="17"/>
      <c r="F78" s="17"/>
      <c r="G78" s="18">
        <f t="shared" si="5"/>
        <v>0</v>
      </c>
    </row>
    <row r="79" spans="1:7" x14ac:dyDescent="0.25">
      <c r="A79" s="14" t="s">
        <v>136</v>
      </c>
      <c r="B79" s="12" t="s">
        <v>203</v>
      </c>
      <c r="C79" s="16">
        <v>5</v>
      </c>
      <c r="D79" s="19" t="s">
        <v>22</v>
      </c>
      <c r="E79" s="17"/>
      <c r="F79" s="17"/>
      <c r="G79" s="18">
        <f t="shared" si="5"/>
        <v>0</v>
      </c>
    </row>
    <row r="80" spans="1:7" x14ac:dyDescent="0.25">
      <c r="A80" s="19" t="s">
        <v>137</v>
      </c>
      <c r="B80" s="7" t="s">
        <v>204</v>
      </c>
      <c r="C80" s="16">
        <v>5</v>
      </c>
      <c r="D80" s="14" t="s">
        <v>22</v>
      </c>
      <c r="E80" s="17"/>
      <c r="F80" s="17"/>
      <c r="G80" s="18">
        <f t="shared" si="5"/>
        <v>0</v>
      </c>
    </row>
    <row r="81" spans="1:7" x14ac:dyDescent="0.25">
      <c r="A81" s="14" t="s">
        <v>138</v>
      </c>
      <c r="B81" s="7" t="s">
        <v>205</v>
      </c>
      <c r="C81" s="16">
        <v>4</v>
      </c>
      <c r="D81" s="19" t="s">
        <v>22</v>
      </c>
      <c r="E81" s="17"/>
      <c r="F81" s="17"/>
      <c r="G81" s="18">
        <f t="shared" si="5"/>
        <v>0</v>
      </c>
    </row>
    <row r="82" spans="1:7" x14ac:dyDescent="0.25">
      <c r="A82" s="19" t="s">
        <v>139</v>
      </c>
      <c r="B82" s="7" t="s">
        <v>206</v>
      </c>
      <c r="C82" s="16">
        <v>50</v>
      </c>
      <c r="D82" s="14" t="s">
        <v>22</v>
      </c>
      <c r="E82" s="17"/>
      <c r="F82" s="17"/>
      <c r="G82" s="18">
        <f t="shared" si="5"/>
        <v>0</v>
      </c>
    </row>
    <row r="83" spans="1:7" x14ac:dyDescent="0.25">
      <c r="A83" s="14" t="s">
        <v>140</v>
      </c>
      <c r="B83" s="12" t="s">
        <v>207</v>
      </c>
      <c r="C83" s="16">
        <v>10</v>
      </c>
      <c r="D83" s="19" t="s">
        <v>22</v>
      </c>
      <c r="E83" s="17"/>
      <c r="F83" s="17"/>
      <c r="G83" s="18">
        <f t="shared" si="5"/>
        <v>0</v>
      </c>
    </row>
    <row r="84" spans="1:7" x14ac:dyDescent="0.25">
      <c r="A84" s="14" t="s">
        <v>141</v>
      </c>
      <c r="B84" s="20" t="s">
        <v>142</v>
      </c>
      <c r="C84" s="16">
        <v>4</v>
      </c>
      <c r="D84" s="19" t="s">
        <v>22</v>
      </c>
      <c r="E84" s="17"/>
      <c r="F84" s="17"/>
      <c r="G84" s="18">
        <f t="shared" si="5"/>
        <v>0</v>
      </c>
    </row>
    <row r="85" spans="1:7" x14ac:dyDescent="0.25">
      <c r="A85" s="14" t="s">
        <v>143</v>
      </c>
      <c r="B85" s="20" t="s">
        <v>144</v>
      </c>
      <c r="C85" s="16">
        <v>8</v>
      </c>
      <c r="D85" s="19" t="s">
        <v>22</v>
      </c>
      <c r="E85" s="17"/>
      <c r="F85" s="17"/>
      <c r="G85" s="18">
        <f t="shared" si="5"/>
        <v>0</v>
      </c>
    </row>
    <row r="86" spans="1:7" x14ac:dyDescent="0.25">
      <c r="A86" s="14" t="s">
        <v>145</v>
      </c>
      <c r="B86" s="20" t="s">
        <v>146</v>
      </c>
      <c r="C86" s="16">
        <v>1</v>
      </c>
      <c r="D86" s="19" t="s">
        <v>62</v>
      </c>
      <c r="E86" s="17"/>
      <c r="F86" s="17"/>
      <c r="G86" s="18">
        <f t="shared" si="5"/>
        <v>0</v>
      </c>
    </row>
    <row r="87" spans="1:7" x14ac:dyDescent="0.25">
      <c r="A87" s="19" t="s">
        <v>147</v>
      </c>
      <c r="B87" s="15" t="s">
        <v>148</v>
      </c>
      <c r="C87" s="16">
        <v>1</v>
      </c>
      <c r="D87" s="14" t="s">
        <v>62</v>
      </c>
      <c r="E87" s="17"/>
      <c r="F87" s="17"/>
      <c r="G87" s="18">
        <f t="shared" si="5"/>
        <v>0</v>
      </c>
    </row>
    <row r="88" spans="1:7" x14ac:dyDescent="0.25">
      <c r="A88" s="14" t="s">
        <v>149</v>
      </c>
      <c r="B88" s="20" t="s">
        <v>150</v>
      </c>
      <c r="C88" s="16">
        <v>1</v>
      </c>
      <c r="D88" s="19" t="s">
        <v>62</v>
      </c>
      <c r="E88" s="17"/>
      <c r="F88" s="17"/>
      <c r="G88" s="18">
        <f t="shared" si="5"/>
        <v>0</v>
      </c>
    </row>
    <row r="89" spans="1:7" x14ac:dyDescent="0.25">
      <c r="A89" s="19" t="s">
        <v>151</v>
      </c>
      <c r="B89" s="15" t="s">
        <v>152</v>
      </c>
      <c r="C89" s="16">
        <v>2</v>
      </c>
      <c r="D89" s="14" t="s">
        <v>78</v>
      </c>
      <c r="E89" s="17"/>
      <c r="F89" s="17"/>
      <c r="G89" s="18">
        <f t="shared" si="5"/>
        <v>0</v>
      </c>
    </row>
    <row r="90" spans="1:7" x14ac:dyDescent="0.25">
      <c r="A90" s="14" t="s">
        <v>153</v>
      </c>
      <c r="B90" s="20" t="s">
        <v>154</v>
      </c>
      <c r="C90" s="16">
        <v>8</v>
      </c>
      <c r="D90" s="19" t="s">
        <v>73</v>
      </c>
      <c r="E90" s="17"/>
      <c r="F90" s="17"/>
      <c r="G90" s="18">
        <f t="shared" si="5"/>
        <v>0</v>
      </c>
    </row>
    <row r="91" spans="1:7" x14ac:dyDescent="0.25">
      <c r="A91" s="19" t="s">
        <v>155</v>
      </c>
      <c r="B91" s="15" t="s">
        <v>156</v>
      </c>
      <c r="C91" s="16">
        <v>4</v>
      </c>
      <c r="D91" s="14" t="s">
        <v>78</v>
      </c>
      <c r="E91" s="17"/>
      <c r="F91" s="17"/>
      <c r="G91" s="18">
        <f t="shared" si="5"/>
        <v>0</v>
      </c>
    </row>
    <row r="92" spans="1:7" x14ac:dyDescent="0.25">
      <c r="A92" s="14" t="s">
        <v>157</v>
      </c>
      <c r="B92" s="20" t="s">
        <v>158</v>
      </c>
      <c r="C92" s="16">
        <v>2</v>
      </c>
      <c r="D92" s="19" t="s">
        <v>78</v>
      </c>
      <c r="E92" s="17"/>
      <c r="F92" s="17"/>
      <c r="G92" s="18">
        <f t="shared" si="5"/>
        <v>0</v>
      </c>
    </row>
    <row r="93" spans="1:7" x14ac:dyDescent="0.25">
      <c r="A93" s="91" t="s">
        <v>159</v>
      </c>
      <c r="B93" s="89"/>
      <c r="C93" s="89"/>
      <c r="D93" s="89"/>
      <c r="E93" s="89"/>
      <c r="F93" s="90"/>
      <c r="G93" s="21">
        <f>SUM(G61:G92)</f>
        <v>0</v>
      </c>
    </row>
    <row r="94" spans="1:7" x14ac:dyDescent="0.25">
      <c r="A94" s="22">
        <v>5</v>
      </c>
      <c r="B94" s="22" t="s">
        <v>213</v>
      </c>
    </row>
    <row r="95" spans="1:7" x14ac:dyDescent="0.25">
      <c r="A95" s="14" t="s">
        <v>160</v>
      </c>
      <c r="B95" s="7" t="s">
        <v>210</v>
      </c>
      <c r="C95" s="16">
        <v>650</v>
      </c>
      <c r="D95" s="14" t="s">
        <v>88</v>
      </c>
      <c r="E95" s="17"/>
      <c r="F95" s="17"/>
      <c r="G95" s="18">
        <f t="shared" ref="G95:G97" si="6">C95*(E95+F95)</f>
        <v>0</v>
      </c>
    </row>
    <row r="96" spans="1:7" x14ac:dyDescent="0.25">
      <c r="A96" s="14" t="s">
        <v>161</v>
      </c>
      <c r="B96" s="7" t="s">
        <v>208</v>
      </c>
      <c r="C96" s="16">
        <v>8</v>
      </c>
      <c r="D96" s="14" t="s">
        <v>22</v>
      </c>
      <c r="E96" s="17"/>
      <c r="F96" s="17"/>
      <c r="G96" s="18">
        <f t="shared" si="6"/>
        <v>0</v>
      </c>
    </row>
    <row r="97" spans="1:7" x14ac:dyDescent="0.25">
      <c r="A97" s="14" t="s">
        <v>162</v>
      </c>
      <c r="B97" s="7" t="s">
        <v>209</v>
      </c>
      <c r="C97" s="16">
        <v>1</v>
      </c>
      <c r="D97" s="14" t="s">
        <v>62</v>
      </c>
      <c r="E97" s="17"/>
      <c r="F97" s="17"/>
      <c r="G97" s="18">
        <f t="shared" si="6"/>
        <v>0</v>
      </c>
    </row>
    <row r="98" spans="1:7" x14ac:dyDescent="0.25">
      <c r="A98" s="91" t="s">
        <v>163</v>
      </c>
      <c r="B98" s="89"/>
      <c r="C98" s="89"/>
      <c r="D98" s="89"/>
      <c r="E98" s="89"/>
      <c r="F98" s="90"/>
      <c r="G98" s="21">
        <f>SUM(G95:G97)</f>
        <v>0</v>
      </c>
    </row>
    <row r="99" spans="1:7" x14ac:dyDescent="0.25">
      <c r="A99" s="92" t="s">
        <v>164</v>
      </c>
      <c r="B99" s="93"/>
      <c r="C99" s="93"/>
      <c r="D99" s="93"/>
      <c r="E99" s="93"/>
      <c r="F99" s="93"/>
      <c r="G99" s="47">
        <f>G40+G52+G59+G93+G98</f>
        <v>0</v>
      </c>
    </row>
    <row r="100" spans="1:7" x14ac:dyDescent="0.25">
      <c r="A100" s="92" t="s">
        <v>182</v>
      </c>
      <c r="B100" s="93"/>
      <c r="C100" s="93"/>
      <c r="D100" s="93"/>
      <c r="E100" s="93"/>
      <c r="F100" s="93"/>
      <c r="G100" s="47">
        <f>G99*8/100</f>
        <v>0</v>
      </c>
    </row>
    <row r="101" spans="1:7" x14ac:dyDescent="0.25">
      <c r="A101" s="92" t="s">
        <v>183</v>
      </c>
      <c r="B101" s="94"/>
      <c r="C101" s="94"/>
      <c r="D101" s="94"/>
      <c r="E101" s="94"/>
      <c r="F101" s="94"/>
      <c r="G101" s="47">
        <f>G99+G100</f>
        <v>0</v>
      </c>
    </row>
  </sheetData>
  <mergeCells count="10">
    <mergeCell ref="A99:F99"/>
    <mergeCell ref="A100:F100"/>
    <mergeCell ref="A101:F101"/>
    <mergeCell ref="A93:F93"/>
    <mergeCell ref="A98:F98"/>
    <mergeCell ref="A1:G1"/>
    <mergeCell ref="A2:G2"/>
    <mergeCell ref="A40:F40"/>
    <mergeCell ref="A52:F52"/>
    <mergeCell ref="A59:F59"/>
  </mergeCells>
  <phoneticPr fontId="27" type="noConversion"/>
  <pageMargins left="0.11811023622047245" right="0.11811023622047245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</vt:lpstr>
      <vt:lpstr>Summary </vt:lpstr>
      <vt:lpstr>BOQ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Asaas</dc:creator>
  <cp:lastModifiedBy>Saliya Shakir</cp:lastModifiedBy>
  <cp:lastPrinted>2026-08-23T08:59:04Z</cp:lastPrinted>
  <dcterms:created xsi:type="dcterms:W3CDTF">2026-08-06T14:32:09Z</dcterms:created>
  <dcterms:modified xsi:type="dcterms:W3CDTF">2026-09-16T05:36:49Z</dcterms:modified>
</cp:coreProperties>
</file>