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inistry of Gender Family and Welfare\L. Fonadhoo Maintenance\"/>
    </mc:Choice>
  </mc:AlternateContent>
  <xr:revisionPtr revIDLastSave="0" documentId="8_{B567A4BA-DEF8-4027-AD47-9BDF6AED42A7}" xr6:coauthVersionLast="47" xr6:coauthVersionMax="47" xr10:uidLastSave="{00000000-0000-0000-0000-000000000000}"/>
  <bookViews>
    <workbookView xWindow="28680" yWindow="-120" windowWidth="29040" windowHeight="15720" tabRatio="500" activeTab="3" xr2:uid="{00000000-000D-0000-FFFF-FFFF00000000}"/>
  </bookViews>
  <sheets>
    <sheet name="COVER " sheetId="4" r:id="rId1"/>
    <sheet name="SUMMARY " sheetId="3" r:id="rId2"/>
    <sheet name="BOQ" sheetId="1" r:id="rId3"/>
    <sheet name="BOM 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3" l="1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F115" i="2"/>
  <c r="F116" i="2"/>
  <c r="F144" i="2" s="1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14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91" i="2"/>
  <c r="F86" i="2"/>
  <c r="F87" i="2"/>
  <c r="F85" i="2"/>
  <c r="F62" i="2"/>
  <c r="F63" i="2"/>
  <c r="F64" i="2"/>
  <c r="F82" i="2" s="1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61" i="2"/>
  <c r="F49" i="2"/>
  <c r="F50" i="2"/>
  <c r="F51" i="2"/>
  <c r="F52" i="2"/>
  <c r="F53" i="2"/>
  <c r="F54" i="2"/>
  <c r="F55" i="2"/>
  <c r="F56" i="2"/>
  <c r="F57" i="2"/>
  <c r="F48" i="2"/>
  <c r="F37" i="2"/>
  <c r="F38" i="2"/>
  <c r="F39" i="2"/>
  <c r="F40" i="2"/>
  <c r="F41" i="2"/>
  <c r="F42" i="2"/>
  <c r="F43" i="2"/>
  <c r="F44" i="2"/>
  <c r="F36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" i="2"/>
  <c r="F111" i="2"/>
  <c r="G28" i="1"/>
  <c r="G30" i="1"/>
  <c r="G31" i="1"/>
  <c r="G32" i="1"/>
  <c r="G34" i="1"/>
  <c r="G35" i="1"/>
  <c r="G36" i="1"/>
  <c r="G37" i="1"/>
  <c r="G40" i="1"/>
  <c r="G41" i="1"/>
  <c r="G42" i="1"/>
  <c r="G43" i="1"/>
  <c r="G45" i="1"/>
  <c r="G46" i="1"/>
  <c r="G47" i="1"/>
  <c r="G23" i="1"/>
  <c r="G25" i="1"/>
  <c r="F88" i="2" l="1"/>
  <c r="F45" i="2"/>
  <c r="F58" i="2"/>
  <c r="F33" i="2"/>
  <c r="G6" i="1"/>
  <c r="C29" i="1"/>
  <c r="G29" i="1" s="1"/>
  <c r="G82" i="1"/>
  <c r="G80" i="1"/>
  <c r="G79" i="1"/>
  <c r="G77" i="1"/>
  <c r="C44" i="1"/>
  <c r="G44" i="1" s="1"/>
  <c r="C39" i="1"/>
  <c r="G39" i="1" s="1"/>
  <c r="C38" i="1"/>
  <c r="G38" i="1" s="1"/>
  <c r="C33" i="1"/>
  <c r="G33" i="1" s="1"/>
  <c r="C27" i="1"/>
  <c r="G27" i="1" s="1"/>
  <c r="C26" i="1"/>
  <c r="G26" i="1" s="1"/>
  <c r="C24" i="1"/>
  <c r="G24" i="1" s="1"/>
  <c r="G22" i="1" s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0" i="1"/>
  <c r="G139" i="1"/>
  <c r="G138" i="1"/>
  <c r="G137" i="1"/>
  <c r="G136" i="1"/>
  <c r="G135" i="1"/>
  <c r="G134" i="1"/>
  <c r="G133" i="1"/>
  <c r="G131" i="1"/>
  <c r="G130" i="1"/>
  <c r="G129" i="1"/>
  <c r="G128" i="1"/>
  <c r="G127" i="1"/>
  <c r="G126" i="1"/>
  <c r="G125" i="1"/>
  <c r="G124" i="1"/>
  <c r="G122" i="1"/>
  <c r="G121" i="1"/>
  <c r="G120" i="1"/>
  <c r="G119" i="1"/>
  <c r="G118" i="1"/>
  <c r="G117" i="1"/>
  <c r="G116" i="1"/>
  <c r="G115" i="1"/>
  <c r="G114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7" i="1"/>
  <c r="G96" i="1"/>
  <c r="G95" i="1"/>
  <c r="G94" i="1"/>
  <c r="G93" i="1"/>
  <c r="G92" i="1"/>
  <c r="G90" i="1"/>
  <c r="G89" i="1"/>
  <c r="G87" i="1"/>
  <c r="G86" i="1"/>
  <c r="G85" i="1"/>
  <c r="G84" i="1"/>
  <c r="G81" i="1"/>
  <c r="G76" i="1"/>
  <c r="G75" i="1"/>
  <c r="G74" i="1"/>
  <c r="G72" i="1"/>
  <c r="G71" i="1"/>
  <c r="G70" i="1"/>
  <c r="G69" i="1"/>
  <c r="G68" i="1"/>
  <c r="G66" i="1"/>
  <c r="G65" i="1"/>
  <c r="G64" i="1"/>
  <c r="G63" i="1"/>
  <c r="G62" i="1"/>
  <c r="G61" i="1"/>
  <c r="G59" i="1"/>
  <c r="G58" i="1"/>
  <c r="G56" i="1"/>
  <c r="G55" i="1"/>
  <c r="G54" i="1"/>
  <c r="G52" i="1"/>
  <c r="G51" i="1"/>
  <c r="G50" i="1"/>
  <c r="G49" i="1"/>
  <c r="G48" i="1" s="1"/>
  <c r="E4" i="3" s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F146" i="2" l="1"/>
  <c r="G5" i="1"/>
  <c r="E2" i="3" s="1"/>
  <c r="E3" i="3"/>
  <c r="G141" i="1"/>
  <c r="E18" i="3" s="1"/>
  <c r="G113" i="1"/>
  <c r="E15" i="3" s="1"/>
  <c r="G88" i="1"/>
  <c r="E12" i="3" s="1"/>
  <c r="G73" i="1"/>
  <c r="E9" i="3" s="1"/>
  <c r="G83" i="1"/>
  <c r="E11" i="3" s="1"/>
  <c r="G91" i="1"/>
  <c r="E13" i="3" s="1"/>
  <c r="G98" i="1"/>
  <c r="E14" i="3" s="1"/>
  <c r="G57" i="1"/>
  <c r="E6" i="3" s="1"/>
  <c r="G132" i="1"/>
  <c r="E17" i="3" s="1"/>
  <c r="G60" i="1"/>
  <c r="E7" i="3" s="1"/>
  <c r="G67" i="1"/>
  <c r="E8" i="3" s="1"/>
  <c r="G53" i="1"/>
  <c r="E5" i="3" s="1"/>
  <c r="G78" i="1"/>
  <c r="E10" i="3" s="1"/>
  <c r="G123" i="1"/>
  <c r="E16" i="3" s="1"/>
  <c r="E22" i="3" l="1"/>
  <c r="E23" i="3"/>
  <c r="E24" i="3" s="1"/>
  <c r="G159" i="1"/>
</calcChain>
</file>

<file path=xl/sharedStrings.xml><?xml version="1.0" encoding="utf-8"?>
<sst xmlns="http://schemas.openxmlformats.org/spreadsheetml/2006/main" count="777" uniqueCount="403">
  <si>
    <t>L.Fonadhoo</t>
  </si>
  <si>
    <t>Amaanveshi</t>
  </si>
  <si>
    <t>Maintenance and Renovation Works</t>
  </si>
  <si>
    <t>Ministry of Health, Family and Welfare</t>
  </si>
  <si>
    <t>SUMMARY</t>
  </si>
  <si>
    <t xml:space="preserve"> </t>
  </si>
  <si>
    <t xml:space="preserve"> TOTAL </t>
  </si>
  <si>
    <t xml:space="preserve"> ADD GST  8%</t>
  </si>
  <si>
    <t xml:space="preserve"> TOTAL COST IN MRF</t>
  </si>
  <si>
    <t>DURATION IN DAYS</t>
  </si>
  <si>
    <t>BILL OF QUANTITIES — L.Fonadhoo Kudakudhinge Hiyaa Renovation Works</t>
  </si>
  <si>
    <t>No.</t>
  </si>
  <si>
    <t>Description</t>
  </si>
  <si>
    <t>Qty</t>
  </si>
  <si>
    <t>Unit</t>
  </si>
  <si>
    <t>Labour Rate (MVR)</t>
  </si>
  <si>
    <t>Material Rate (MVR)</t>
  </si>
  <si>
    <t>Amount (MVR)</t>
  </si>
  <si>
    <t>A.  PLUMBING WORKS</t>
  </si>
  <si>
    <t>Supply &amp; install PVC high-pressure pipe – fresh water line work</t>
  </si>
  <si>
    <t>LFT</t>
  </si>
  <si>
    <t>Supply &amp; install PVC high-pressure pipe – well water line (dual supply system) works</t>
  </si>
  <si>
    <t>Muslim shower water outlet &amp; connection point</t>
  </si>
  <si>
    <t>No</t>
  </si>
  <si>
    <t>Flush tank (WC) water outlet &amp; connection point</t>
  </si>
  <si>
    <t>Washing machine water outlet c/w tap @ 4'-6" height</t>
  </si>
  <si>
    <t>Wash basin water tap outlet @ 1'-6" height (facing sink)</t>
  </si>
  <si>
    <t>Wash basin / sink unit</t>
  </si>
  <si>
    <t>Shower head &amp; mixer set, wall-mounted (opposite walls, innermost)</t>
  </si>
  <si>
    <t>Muslim shower (hand bidet spray) set c/w hose &amp; hook</t>
  </si>
  <si>
    <t>Overhead / head shower set</t>
  </si>
  <si>
    <t>Plastic clothes-hanging hook</t>
  </si>
  <si>
    <t>Sink basin &amp; basin tap set</t>
  </si>
  <si>
    <t>Set</t>
  </si>
  <si>
    <t>Water tap, general/additional</t>
  </si>
  <si>
    <t>Shut-off (isolation) valve, water connection</t>
  </si>
  <si>
    <t>Pressure testing of plumbing lines (before sealing/cementing)</t>
  </si>
  <si>
    <t>LS</t>
  </si>
  <si>
    <t>Remove existing toilet "water light" fittings &amp; make good</t>
  </si>
  <si>
    <t>A2.  PLUMBING – PIPE FITTINGS &amp; JOINTING ( Breakdown)</t>
  </si>
  <si>
    <t>A2.1</t>
  </si>
  <si>
    <t xml:space="preserve">PVC 1" HP pipe  5.8mtr </t>
  </si>
  <si>
    <t>A2.2</t>
  </si>
  <si>
    <t xml:space="preserve">PVC 1/2" HP pipe </t>
  </si>
  <si>
    <t>A2.3</t>
  </si>
  <si>
    <t xml:space="preserve">PVC 2" HP pipe </t>
  </si>
  <si>
    <t>A2.4</t>
  </si>
  <si>
    <t xml:space="preserve">PVC 3" MP pipe Drain Roof </t>
  </si>
  <si>
    <t>A2.5</t>
  </si>
  <si>
    <t>PVC 1/2" elbow 90° HP– fixture drops &amp; direction changes</t>
  </si>
  <si>
    <t>A2.6</t>
  </si>
  <si>
    <t>PVC 1 elbow 90° HP– fixture drops &amp; direction changes</t>
  </si>
  <si>
    <t>A2.7</t>
  </si>
  <si>
    <t>PVC 3 elbow 45° – fixture drops &amp; direction changes</t>
  </si>
  <si>
    <t>A2.8</t>
  </si>
  <si>
    <t>PVC 3" Tee  – fixture drops &amp; direction changes</t>
  </si>
  <si>
    <t>A2.9</t>
  </si>
  <si>
    <t>PVC 2" Tee  – fixture drops &amp; direction changes</t>
  </si>
  <si>
    <t>A2.10</t>
  </si>
  <si>
    <t>PVC 2"elbow 45° – fixture drops &amp; direction changes</t>
  </si>
  <si>
    <t>A2.11</t>
  </si>
  <si>
    <t>PVC 1/2" tee joint HP– main-to-branch &amp; fixture branching</t>
  </si>
  <si>
    <t>A2.12</t>
  </si>
  <si>
    <t>PVC 1" tee joint HP– main-to-branch &amp; fixture branching</t>
  </si>
  <si>
    <t>A2.13</t>
  </si>
  <si>
    <t>PVC coupler / 1" socket joint – straight pipe-to-pipe joints</t>
  </si>
  <si>
    <t>A2.14</t>
  </si>
  <si>
    <t>PVC coupler / 1/2"socket joint – straight pipe-to-pipe joints</t>
  </si>
  <si>
    <t>A2.15</t>
  </si>
  <si>
    <t>PVC reducer – 1" to 1/2" main line to branch size transition</t>
  </si>
  <si>
    <t>A2.16</t>
  </si>
  <si>
    <t xml:space="preserve">Threaded male faucet connector (PVC-to-fixture) </t>
  </si>
  <si>
    <t>A2.17</t>
  </si>
  <si>
    <t xml:space="preserve">Threaded female faucet connector (PVC-to-fixture) </t>
  </si>
  <si>
    <t>A2.18</t>
  </si>
  <si>
    <t>PVC 1" angle/ball valve – isolation at each basin tap</t>
  </si>
  <si>
    <t>A2.19</t>
  </si>
  <si>
    <t>PVC 1/2" angle/ball valve – isolation at each basin tap</t>
  </si>
  <si>
    <t>A2.20</t>
  </si>
  <si>
    <t>A2.21</t>
  </si>
  <si>
    <t>PVC 1" pipe clip / clamp – wall fixing along pipe runs</t>
  </si>
  <si>
    <t>A2.22</t>
  </si>
  <si>
    <t>PVC 3" pipe clip / clamp – wall fixing along pipe runs</t>
  </si>
  <si>
    <t>A2.23</t>
  </si>
  <si>
    <t>PVC end cap – line termination / pressure test points</t>
  </si>
  <si>
    <t>A2.24</t>
  </si>
  <si>
    <t>PVC solvent cement / CPVC glue, 125ml tin</t>
  </si>
  <si>
    <t>A2.25</t>
  </si>
  <si>
    <t>PTFE / Teflon tape, 12mm x 12m</t>
  </si>
  <si>
    <t>B.  TILING WORKS</t>
  </si>
  <si>
    <t>Supply &amp; fix floor tiles 1'x1' – toilets</t>
  </si>
  <si>
    <t>Sqft</t>
  </si>
  <si>
    <t>Supply &amp; fix wall tiles 2'x1' over existing tiles – toilets</t>
  </si>
  <si>
    <t>Tile fixing chemical / adhesive</t>
  </si>
  <si>
    <t>Tile grout (bulk supply, see also Misc item for small packs)</t>
  </si>
  <si>
    <t>C.  MIRRORS, SHELVES &amp; ACCESSORIES</t>
  </si>
  <si>
    <t>Glass mirror, wall-mounted, facing pair @ 12" apart</t>
  </si>
  <si>
    <t>Plastic mirror, fixed at/above sinks</t>
  </si>
  <si>
    <t>Wall shelf above sinks, 8"H x 1'W</t>
  </si>
  <si>
    <t>D.  VENTILATION</t>
  </si>
  <si>
    <t xml:space="preserve">Exhaust fan – air extraction (south wall) 1 ft </t>
  </si>
  <si>
    <t xml:space="preserve">Exhaust fan – air supply (entrance-facing wall) 1 ft </t>
  </si>
  <si>
    <t>E.  DOORS</t>
  </si>
  <si>
    <t>Full aluminium door, 25"x70" c/w frame – toilet doors</t>
  </si>
  <si>
    <t>Full aluminium sliding door, 31"x80" c/w frame</t>
  </si>
  <si>
    <t>Door leaf only, 80"x34", existing frame retained</t>
  </si>
  <si>
    <t>Non-locking lock/latch – toilet door</t>
  </si>
  <si>
    <t>Interior door lock (lockable inside, opens outside w/o key)</t>
  </si>
  <si>
    <t>Timber door  Study room– full replacement c/w frame</t>
  </si>
  <si>
    <t>F.  ELECTRICAL</t>
  </si>
  <si>
    <t>8" LED lead light, row-mounted – bathrooms</t>
  </si>
  <si>
    <t>Mirror light, 1'-0" LED fitting above mirrors</t>
  </si>
  <si>
    <t>1-gang light switch, dedicated per light point</t>
  </si>
  <si>
    <t>13A socket outlet @ 5'-0" height (bathroom, washing machine area)</t>
  </si>
  <si>
    <t>13A socket outlet, exhaust fan point</t>
  </si>
  <si>
    <t>G.  ROOFING / GUTTER (Dhiya Dhovi)</t>
  </si>
  <si>
    <t>Roof drainage gutter – Office Building</t>
  </si>
  <si>
    <t>Roof drainage gutter – Main Building</t>
  </si>
  <si>
    <t>Roof drainage gutter – Security Post</t>
  </si>
  <si>
    <t>Cement Board 9mm  for Ceiling repair – outside Main Building</t>
  </si>
  <si>
    <t xml:space="preserve">nos </t>
  </si>
  <si>
    <t>H.  PARTITIONS &amp; CEILING</t>
  </si>
  <si>
    <t>Gypsum Board 12mm - Wooden partition– kitchen divider</t>
  </si>
  <si>
    <t>Cement Board 9mm Kitchen partition sheet, 96"x21"x10"</t>
  </si>
  <si>
    <t>PVC sheet Toilet partition sheet, 80"x22"</t>
  </si>
  <si>
    <t>Cement Board 9mm Ceiling repair/replacement – Study room</t>
  </si>
  <si>
    <t>I.  STRUCTURAL / MISCELLANEOUS ALTERATIONS</t>
  </si>
  <si>
    <t>Cut wall groove, 8'H x 1'W (Section 8)</t>
  </si>
  <si>
    <t>Close small balcony – raise floor to platform level &amp; plaster</t>
  </si>
  <si>
    <t>Remove balcony door &amp; door frame</t>
  </si>
  <si>
    <t>Repair partition separating kitchen (general)</t>
  </si>
  <si>
    <t>J.  PAINTING</t>
  </si>
  <si>
    <t>Wall paint – interior works</t>
  </si>
  <si>
    <t>Wall paint – exterior works</t>
  </si>
  <si>
    <t>K.  MISCELLANEOUS &amp; SUNDRY – FASTENERS</t>
  </si>
  <si>
    <t>K1</t>
  </si>
  <si>
    <t>Wood screws – assorted (No.6/8/10 x 25/38/50mm)</t>
  </si>
  <si>
    <t>Box</t>
  </si>
  <si>
    <t>K2</t>
  </si>
  <si>
    <t>Roofing self-drilling screws with EPDM washer (4.8x38mm)</t>
  </si>
  <si>
    <t>K3</t>
  </si>
  <si>
    <t>Wall screw plugs / anchors – plastic (6mm &amp; 8mm assorted)</t>
  </si>
  <si>
    <t>K4</t>
  </si>
  <si>
    <t>Anchor bolts / chemical anchors (M8x100mm)</t>
  </si>
  <si>
    <t>K5</t>
  </si>
  <si>
    <t>Nails – wire nails assorted (1"/2"/3"/4", 1kg each)</t>
  </si>
  <si>
    <t>Kg</t>
  </si>
  <si>
    <t>K6</t>
  </si>
  <si>
    <t>Masonry nails (cut nails) 65mm</t>
  </si>
  <si>
    <t>L.  MISCELLANEOUS &amp; SUNDRY – ELECTRICAL</t>
  </si>
  <si>
    <t>L1</t>
  </si>
  <si>
    <t>Cable ties – nylon, assorted (100mm &amp; 200mm)</t>
  </si>
  <si>
    <t>Pack</t>
  </si>
  <si>
    <t>L2</t>
  </si>
  <si>
    <t>Saddle clips / cable clips (16mm &amp; 20mm for conduit)</t>
  </si>
  <si>
    <t>L3</t>
  </si>
  <si>
    <t>Electrical conduit connector/coupler – PVC 20mm</t>
  </si>
  <si>
    <t>L4</t>
  </si>
  <si>
    <t>Electrical conduit elbow – PVC 20mm (90°)</t>
  </si>
  <si>
    <t>L5</t>
  </si>
  <si>
    <t>PVC conduit saddle (20mm)</t>
  </si>
  <si>
    <t>L6</t>
  </si>
  <si>
    <t>Junction box / adaptable box – PVC surface mount (75x75mm)</t>
  </si>
  <si>
    <t>L7</t>
  </si>
  <si>
    <t>Sundry / terminal box – metal (100x100mm) with knockouts</t>
  </si>
  <si>
    <t>L8</t>
  </si>
  <si>
    <t>Wire connectors / Wago terminal connectors (2-wire &amp; 3-wire)</t>
  </si>
  <si>
    <t>L9</t>
  </si>
  <si>
    <t>Electrical insulation tape – PVC (black &amp; red, 19mm x 20m)</t>
  </si>
  <si>
    <t>L10</t>
  </si>
  <si>
    <t>Earth sleeving – green/yellow (1m lengths, assorted)</t>
  </si>
  <si>
    <t>L11</t>
  </si>
  <si>
    <t>Cable ferrules / end sleeves – assorted (1.5 &amp; 2.5sqmm)</t>
  </si>
  <si>
    <t>L12</t>
  </si>
  <si>
    <t>MCB busbar / neutral bar for D-Board</t>
  </si>
  <si>
    <t>L13</t>
  </si>
  <si>
    <t>Grommet / rubber bush (20mm &amp; 25mm, assorted)</t>
  </si>
  <si>
    <t>L14</t>
  </si>
  <si>
    <t>Cable label tags / markers – self-adhesive (assorted)</t>
  </si>
  <si>
    <t>M.  MISCELLANEOUS &amp; SUNDRY – ADHESIVES, SEALANTS &amp; JOINTING</t>
  </si>
  <si>
    <t>M1</t>
  </si>
  <si>
    <t>Silicon sealant – clear/white (310ml cartridge)</t>
  </si>
  <si>
    <t>M2</t>
  </si>
  <si>
    <t>PVC pipe solvent cement / CPVC glue (125ml tin)</t>
  </si>
  <si>
    <t>M3</t>
  </si>
  <si>
    <t>Plumber's PTFE / Teflon tape (12mm x 12m)</t>
  </si>
  <si>
    <t>M4</t>
  </si>
  <si>
    <t>Waterproof sealant tape – butyl self-adhesive (50mm x 10m)</t>
  </si>
  <si>
    <t>M5</t>
  </si>
  <si>
    <t>Roof screw neoprene washers – spare/replacement (assorted)</t>
  </si>
  <si>
    <t>M6</t>
  </si>
  <si>
    <t>Wall putty / skim coat (5kg bag)</t>
  </si>
  <si>
    <t>Bag</t>
  </si>
  <si>
    <t>M7</t>
  </si>
  <si>
    <t>Crack repair / concrete repair compound (1kg sachet)</t>
  </si>
  <si>
    <t>M8</t>
  </si>
  <si>
    <t>Concrete bonding agent / primer (5 litre tin)</t>
  </si>
  <si>
    <t>M9</t>
  </si>
  <si>
    <t>Waterproofing sealant compound (5 litre tin)</t>
  </si>
  <si>
    <t>N.  MISCELLANEOUS &amp; SUNDRY – PAINTING &amp; TILING CONSUMABLES</t>
  </si>
  <si>
    <t>N1</t>
  </si>
  <si>
    <t>Paint primer/sealer – interior (4 litre tin)</t>
  </si>
  <si>
    <t>N2</t>
  </si>
  <si>
    <t>Paint primer/sealer – exterior weatherproof (4 litre tin)</t>
  </si>
  <si>
    <t>N3</t>
  </si>
  <si>
    <t>Paint roller set (9" roller + tray + handle)</t>
  </si>
  <si>
    <t>N4</t>
  </si>
  <si>
    <t>Paint brushes – assorted sizes (1"/2"/3"/4")</t>
  </si>
  <si>
    <t>N5</t>
  </si>
  <si>
    <t>Masking tape (25mm x 50m)</t>
  </si>
  <si>
    <t>N6</t>
  </si>
  <si>
    <t>Sandpaper / abrasive sheets – assorted grit (40/80/120), packs of 10</t>
  </si>
  <si>
    <t>N7</t>
  </si>
  <si>
    <t>Tile cleaning acid solution (1 litre concentrate)</t>
  </si>
  <si>
    <t>N8</t>
  </si>
  <si>
    <t>Grout – white (1kg bag)</t>
  </si>
  <si>
    <t>O.  MISCELLANEOUS &amp; SUNDRY – PPE &amp; SITE SAFETY</t>
  </si>
  <si>
    <t>O1</t>
  </si>
  <si>
    <t>Cotton gloves – general purpose (pair)</t>
  </si>
  <si>
    <t>Pair</t>
  </si>
  <si>
    <t>O2</t>
  </si>
  <si>
    <t>Latex / nitrile gloves – chemical resistant (pair)</t>
  </si>
  <si>
    <t>O3</t>
  </si>
  <si>
    <t>Safety helmet – hard hat (EN397)</t>
  </si>
  <si>
    <t>O4</t>
  </si>
  <si>
    <t>Safety glasses / goggles (clear lens)</t>
  </si>
  <si>
    <t>O5</t>
  </si>
  <si>
    <t>Dust mask / respirator (N95 type)</t>
  </si>
  <si>
    <t>O6</t>
  </si>
  <si>
    <t>Ear muffs / ear plugs (reusable)</t>
  </si>
  <si>
    <t>O7</t>
  </si>
  <si>
    <t>Reflective safety vest</t>
  </si>
  <si>
    <t>O8</t>
  </si>
  <si>
    <t>First aid kit – basic site kit</t>
  </si>
  <si>
    <t>P.  MISCELLANEOUS &amp; SUNDRY – GENERAL CONSUMABLES &amp; TOOLS</t>
  </si>
  <si>
    <t>P1</t>
  </si>
  <si>
    <t>Cleaning rags / cotton wipers (500g bundle)</t>
  </si>
  <si>
    <t>P2</t>
  </si>
  <si>
    <t>Plastic sheeting / drop cloth (4m x 6m)</t>
  </si>
  <si>
    <t>P3</t>
  </si>
  <si>
    <t>Garbage / debris bags – heavy duty (pack of 20)</t>
  </si>
  <si>
    <t>P4</t>
  </si>
  <si>
    <t>Paint thinner (1 litre)</t>
  </si>
  <si>
    <t>P5</t>
  </si>
  <si>
    <t>Acetone / solvent cleaner (500ml)</t>
  </si>
  <si>
    <t>P6</t>
  </si>
  <si>
    <t>WD-40 / penetrating oil (400ml aerosol)</t>
  </si>
  <si>
    <t>P7</t>
  </si>
  <si>
    <t>Silicone lubricant spray (400ml)</t>
  </si>
  <si>
    <t>P8</t>
  </si>
  <si>
    <t>Extension lead / power board (4-way, 10m)</t>
  </si>
  <si>
    <t>P9</t>
  </si>
  <si>
    <t>Measuring tape – 5m steel (replacement)</t>
  </si>
  <si>
    <t>P10</t>
  </si>
  <si>
    <t>Spirit level – 1200mm aluminium</t>
  </si>
  <si>
    <t>P11</t>
  </si>
  <si>
    <t>Hacksaw frame + blades (pack of 5 blades)</t>
  </si>
  <si>
    <t>P12</t>
  </si>
  <si>
    <t>Angle grinder cutting discs – metal (115mm, pack of 10)</t>
  </si>
  <si>
    <t>P13</t>
  </si>
  <si>
    <t>Drill bits – masonry (6mm &amp; 8mm, set of 5 each)</t>
  </si>
  <si>
    <t>P14</t>
  </si>
  <si>
    <t>Paint scraper / putty knife (stainless 100mm)</t>
  </si>
  <si>
    <t>P15</t>
  </si>
  <si>
    <t>Caulking gun – manual (310ml cartridge type)</t>
  </si>
  <si>
    <t>P16</t>
  </si>
  <si>
    <t>Electrician's tool kit (screwdrivers, pliers, stripper, tester)</t>
  </si>
  <si>
    <t>P17</t>
  </si>
  <si>
    <t>Ladder – aluminium 6-step (A-frame)</t>
  </si>
  <si>
    <t>GRAND TOTAL (MVR)</t>
  </si>
  <si>
    <t>Plumbing Fixtures &amp; Pipe Fittings</t>
  </si>
  <si>
    <t>Item No.</t>
  </si>
  <si>
    <t>Estimated Unit Rate (MVR)</t>
  </si>
  <si>
    <t>Estimated Total (MVR)</t>
  </si>
  <si>
    <t>PVC 1" HP pipe (5.8m)</t>
  </si>
  <si>
    <t>PVC 1/2" HP pipe</t>
  </si>
  <si>
    <t>PVC 2" HP pipe</t>
  </si>
  <si>
    <t>PVC 3" MP pipe (Roof Drain)</t>
  </si>
  <si>
    <t>PVC 1/2" elbow 90° HP</t>
  </si>
  <si>
    <t>PVC 1" elbow 90° HP</t>
  </si>
  <si>
    <t>PVC 3" elbow 45°</t>
  </si>
  <si>
    <t>PVC 3" Tee</t>
  </si>
  <si>
    <t>PVC 2" Tee</t>
  </si>
  <si>
    <t>PVC 2" elbow 45°</t>
  </si>
  <si>
    <t>PVC 1/2" Tee joint HP</t>
  </si>
  <si>
    <t>PVC 1" Tee joint HP</t>
  </si>
  <si>
    <t>PVC Coupler / 1" Socket joint</t>
  </si>
  <si>
    <t>PVC Coupler / 1/2" Socket joint</t>
  </si>
  <si>
    <t>PVC Reducer (1" to 1/2")</t>
  </si>
  <si>
    <t>Threaded Male Faucet Connector</t>
  </si>
  <si>
    <t>Threaded Female Faucet Connector</t>
  </si>
  <si>
    <t>PVC 1" Angle / Ball Valve</t>
  </si>
  <si>
    <t>PVC 1/2" Angle / Ball Valve</t>
  </si>
  <si>
    <t>PVC 1" Pipe Clip / Clamp</t>
  </si>
  <si>
    <t>PVC 3" Pipe Clip / Clamp</t>
  </si>
  <si>
    <t>PVC End Cap</t>
  </si>
  <si>
    <t>Wash basin / Sink unit</t>
  </si>
  <si>
    <t>Shower head &amp; mixer set (wall-mounted)</t>
  </si>
  <si>
    <t>Muslim shower set (bidet spray w/ hose &amp; hook)</t>
  </si>
  <si>
    <t>Water tap (general/additional)</t>
  </si>
  <si>
    <t>Shut-off (isolation) valve</t>
  </si>
  <si>
    <t>Tiling, Surfaces &amp; Partitions</t>
  </si>
  <si>
    <t>Toilet Floor Tiles (1' x 1')</t>
  </si>
  <si>
    <t>Toilet Wall Tiles (2' x 1')</t>
  </si>
  <si>
    <t>Tile Fixing Chemical / Adhesive</t>
  </si>
  <si>
    <t>Tile Grout (bulk supply)</t>
  </si>
  <si>
    <t>Cement Board 9mm (ceiling repair, outside)</t>
  </si>
  <si>
    <t>Nos</t>
  </si>
  <si>
    <t>Gypsum Board 12mm (kitchen partition)</t>
  </si>
  <si>
    <t>Cement Board 9mm (kitchen partition, 96"x21"x10")</t>
  </si>
  <si>
    <t>PVC Sheet (toilet partition sheet, 80"x22")</t>
  </si>
  <si>
    <t>Cement Board 9mm (ceiling repair, study room)</t>
  </si>
  <si>
    <t>Doors, Accessories &amp; Mirrors</t>
  </si>
  <si>
    <t>Glass Mirror (wall-mounted, 12" apart)</t>
  </si>
  <si>
    <t>Plastic Mirror</t>
  </si>
  <si>
    <t>Wall Shelf above sinks (8"H x 1'W)</t>
  </si>
  <si>
    <t>Full Aluminium Door c/w Frame (25"x70")</t>
  </si>
  <si>
    <t>Full Aluminium Sliding Door c/w Frame (31"x80")</t>
  </si>
  <si>
    <t>Door Leaf Only (80"x34")</t>
  </si>
  <si>
    <t>Non-locking Lock/Latch (toilet door)</t>
  </si>
  <si>
    <t>Interior Door Lock (lockable inside)</t>
  </si>
  <si>
    <t>Timber Door (Study room full replacement c/w frame)</t>
  </si>
  <si>
    <t>Electrical &amp; Ventilation</t>
  </si>
  <si>
    <t>Exhaust Fan – Air Extraction 1ft</t>
  </si>
  <si>
    <t>Exhaust Fan – Air Supply 1ft</t>
  </si>
  <si>
    <t>8" LED Panel Light (row-mounted)</t>
  </si>
  <si>
    <t>Mirror Light (1'-0" LED fitting)</t>
  </si>
  <si>
    <t>1-Gang Light Switch</t>
  </si>
  <si>
    <t>13A Socket Outlet (5'-0" height)</t>
  </si>
  <si>
    <t>13A Socket Outlet (exhaust fan point)</t>
  </si>
  <si>
    <t>Nylon Cable Ties (100mm &amp; 200mm)</t>
  </si>
  <si>
    <t>Saddle Clips / Cable Clips (16mm &amp; 20mm)</t>
  </si>
  <si>
    <t>PVC Electrical Conduit Coupler 20mm</t>
  </si>
  <si>
    <t>PVC Electrical Conduit Elbow 20mm (90°)</t>
  </si>
  <si>
    <t>PVC Conduit Saddle 20mm</t>
  </si>
  <si>
    <t>PVC Junction Box Surface Mount (75x75mm)</t>
  </si>
  <si>
    <t>Metal Terminal Box (100x100mm)</t>
  </si>
  <si>
    <t>Wago Wire Connectors</t>
  </si>
  <si>
    <t>PVC Electrical Insulation Tape</t>
  </si>
  <si>
    <t>Earth Sleeving Green/Yellow</t>
  </si>
  <si>
    <t>Cable Ferrules / End Sleeves</t>
  </si>
  <si>
    <t>MCB Busbar / Neutral Bar</t>
  </si>
  <si>
    <t>Rubber Bushes / Grommets (20/25mm)</t>
  </si>
  <si>
    <t>Cable Label Tags / Markers</t>
  </si>
  <si>
    <t>Roofing, Gutters &amp; Structural Materials</t>
  </si>
  <si>
    <t>Roof Drainage Gutter – Office Building</t>
  </si>
  <si>
    <t>Roof Drainage Gutter – Main Building</t>
  </si>
  <si>
    <t>Roof Drainage Gutter – Security Post</t>
  </si>
  <si>
    <t>Fasteners, Adhesives &amp; Chemical Supplies</t>
  </si>
  <si>
    <t>Wood Screws Assorted (Box)</t>
  </si>
  <si>
    <t>Roofing Self-Drilling Screws w/ Washer</t>
  </si>
  <si>
    <t>Plastic Wall Plugs / Anchors (6mm/8mm)</t>
  </si>
  <si>
    <t>Anchor Bolts / Chemical Anchors (M8x100mm)</t>
  </si>
  <si>
    <t>Wire Nails Assorted (1"-4")</t>
  </si>
  <si>
    <t>Masonry Cut Nails 65mm</t>
  </si>
  <si>
    <t>Silicone Sealant Clear/White (310ml)</t>
  </si>
  <si>
    <t>A2.24/M2</t>
  </si>
  <si>
    <t>PVC Solvent Cement / CPVC Glue (125ml)</t>
  </si>
  <si>
    <t>A2.25/M3</t>
  </si>
  <si>
    <t>PTFE / Teflon Tape (12mm x 12m)</t>
  </si>
  <si>
    <t>Waterproof Butyl Sealant Tape (50mm x 10m)</t>
  </si>
  <si>
    <t>Spare Neoprene Washers for Roof Screws</t>
  </si>
  <si>
    <t>Wall Putty / Skim Coat (5kg bag)</t>
  </si>
  <si>
    <t>Concrete / Crack Repair Compound (1kg)</t>
  </si>
  <si>
    <t>Concrete Bonding Agent / Primer (5L)</t>
  </si>
  <si>
    <t>Waterproofing Sealant Compound (5L)</t>
  </si>
  <si>
    <t>Interior Paint Primer / Sealer (4L tin)</t>
  </si>
  <si>
    <t>Exterior Weatherproof Paint Primer (4L tin)</t>
  </si>
  <si>
    <t>Grout – White (1kg bag)</t>
  </si>
  <si>
    <t>Wall Paint – Interior Works</t>
  </si>
  <si>
    <t>Wall Paint – Exterior Works</t>
  </si>
  <si>
    <t>Consumables, PPE &amp; Tools</t>
  </si>
  <si>
    <t>Paint Roller Set (9" roller + tray + handle)</t>
  </si>
  <si>
    <t>Paint Brushes Assorted (1"-4")</t>
  </si>
  <si>
    <t>Masking Tape (25mm x 50m)</t>
  </si>
  <si>
    <t>Sandpaper / Abrasive Sheets (Pack of 10)</t>
  </si>
  <si>
    <t>Tile Cleaning Acid Solution (1L)</t>
  </si>
  <si>
    <t>Cotton Gloves (General Purpose)</t>
  </si>
  <si>
    <t>Latex / Nitrile Gloves (Chemical Resistant)</t>
  </si>
  <si>
    <t>Safety Helmet Hard Hat (EN397)</t>
  </si>
  <si>
    <t>Safety Glasses / Goggles</t>
  </si>
  <si>
    <t>Dust Mask / Respirator (N95)</t>
  </si>
  <si>
    <t>Reusable Ear Muffs / Plugs</t>
  </si>
  <si>
    <t>Reflective Safety Vest</t>
  </si>
  <si>
    <t>First Aid Kit (Basic site kit)</t>
  </si>
  <si>
    <t>Cotton Wipers / Rags (500g bundle)</t>
  </si>
  <si>
    <t>Plastic Sheeting / Drop Cloth (4m x 6m)</t>
  </si>
  <si>
    <t>Heavy Duty Debris Bags (Pack of 20)</t>
  </si>
  <si>
    <t>Paint Thinner (1L)</t>
  </si>
  <si>
    <t>Acetone / Solvent Cleaner (500ml)</t>
  </si>
  <si>
    <t>WD-40 Penetrating Oil (400ml)</t>
  </si>
  <si>
    <t>Silicone Lubricant Spray (400ml)</t>
  </si>
  <si>
    <t>Extension Lead / Power Board (4-way, 10m)</t>
  </si>
  <si>
    <t>Steel Measuring Tape (5m)</t>
  </si>
  <si>
    <t>Aluminium Spirit Level (1200mm)</t>
  </si>
  <si>
    <t>Hacksaw Frame + Blades (Pack of 5)</t>
  </si>
  <si>
    <t>Metal Cutting Discs 115mm (Pack of 10)</t>
  </si>
  <si>
    <t>Masonry Drill Bits Set (6mm &amp; 8mm)</t>
  </si>
  <si>
    <t>Stainless Paint Scraper / Putty Knife (100mm)</t>
  </si>
  <si>
    <t>Manual Caulking Gun (310ml)</t>
  </si>
  <si>
    <t>Electrician's Tool Kit</t>
  </si>
  <si>
    <t>Aluminium 6-Step A-Frame Ladder</t>
  </si>
  <si>
    <t xml:space="preserve">TOTAL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</si>
</sst>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00;;;@"/>
    <numFmt numFmtId="166" formatCode="0.0"/>
    <numFmt numFmtId="167" formatCode="_(* #,##0_);_(* \(#,##0\);_(* &quot;-&quot;??_);_(@_)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8"/>
      <color rgb="FF808080"/>
      <name val="Arial"/>
      <family val="2"/>
    </font>
    <font>
      <b/>
      <sz val="11"/>
      <name val="Arial"/>
      <family val="2"/>
    </font>
    <font>
      <sz val="8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0"/>
      <name val="Arial"/>
      <family val="2"/>
    </font>
    <font>
      <b/>
      <sz val="2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4472C4"/>
        <bgColor rgb="FF666699"/>
      </patternFill>
    </fill>
    <fill>
      <patternFill patternType="solid">
        <fgColor rgb="FFFFF2CC"/>
        <bgColor rgb="FFFFFFFF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5" fontId="0" fillId="4" borderId="1" xfId="0" applyNumberFormat="1" applyFill="1" applyBorder="1"/>
    <xf numFmtId="165" fontId="5" fillId="0" borderId="1" xfId="0" applyNumberFormat="1" applyFont="1" applyBorder="1"/>
    <xf numFmtId="4" fontId="7" fillId="0" borderId="1" xfId="0" applyNumberFormat="1" applyFont="1" applyBorder="1"/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0" fillId="0" borderId="0" xfId="1" applyFont="1"/>
    <xf numFmtId="164" fontId="10" fillId="0" borderId="0" xfId="1" applyFont="1" applyAlignment="1">
      <alignment vertical="center" wrapText="1"/>
    </xf>
    <xf numFmtId="164" fontId="11" fillId="0" borderId="0" xfId="1" applyFont="1"/>
    <xf numFmtId="0" fontId="11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wrapText="1"/>
    </xf>
    <xf numFmtId="164" fontId="12" fillId="0" borderId="0" xfId="1" applyFont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5" fontId="0" fillId="4" borderId="2" xfId="0" applyNumberFormat="1" applyFill="1" applyBorder="1"/>
    <xf numFmtId="164" fontId="0" fillId="0" borderId="2" xfId="1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64" fontId="10" fillId="0" borderId="2" xfId="1" applyFont="1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0" fontId="15" fillId="0" borderId="6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7" xfId="2" applyFont="1" applyBorder="1" applyAlignment="1">
      <alignment vertical="center"/>
    </xf>
    <xf numFmtId="0" fontId="15" fillId="0" borderId="6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166" fontId="17" fillId="0" borderId="3" xfId="3" applyNumberFormat="1" applyFont="1" applyFill="1" applyBorder="1" applyAlignment="1">
      <alignment horizontal="right" vertical="justify"/>
    </xf>
    <xf numFmtId="164" fontId="18" fillId="0" borderId="4" xfId="3" applyFont="1" applyFill="1" applyBorder="1" applyAlignment="1">
      <alignment horizontal="left"/>
    </xf>
    <xf numFmtId="164" fontId="13" fillId="0" borderId="4" xfId="3" applyFont="1" applyFill="1" applyBorder="1" applyAlignment="1">
      <alignment horizontal="right"/>
    </xf>
    <xf numFmtId="167" fontId="17" fillId="0" borderId="4" xfId="3" applyNumberFormat="1" applyFont="1" applyFill="1" applyBorder="1"/>
    <xf numFmtId="166" fontId="17" fillId="0" borderId="3" xfId="2" applyNumberFormat="1" applyFont="1" applyBorder="1" applyAlignment="1">
      <alignment horizontal="right" vertical="justify"/>
    </xf>
    <xf numFmtId="40" fontId="18" fillId="0" borderId="4" xfId="2" applyNumberFormat="1" applyFont="1" applyBorder="1" applyAlignment="1">
      <alignment horizontal="left"/>
    </xf>
    <xf numFmtId="40" fontId="13" fillId="0" borderId="4" xfId="2" applyNumberFormat="1" applyFont="1" applyBorder="1" applyAlignment="1">
      <alignment horizontal="right"/>
    </xf>
    <xf numFmtId="167" fontId="17" fillId="0" borderId="4" xfId="2" applyNumberFormat="1" applyFont="1" applyBorder="1"/>
    <xf numFmtId="166" fontId="17" fillId="0" borderId="8" xfId="3" applyNumberFormat="1" applyFont="1" applyFill="1" applyBorder="1" applyAlignment="1">
      <alignment horizontal="center"/>
    </xf>
    <xf numFmtId="166" fontId="17" fillId="0" borderId="9" xfId="3" applyNumberFormat="1" applyFont="1" applyFill="1" applyBorder="1" applyAlignment="1">
      <alignment horizontal="center"/>
    </xf>
    <xf numFmtId="166" fontId="17" fillId="0" borderId="9" xfId="3" applyNumberFormat="1" applyFont="1" applyFill="1" applyBorder="1" applyAlignment="1">
      <alignment horizontal="right" vertical="justify"/>
    </xf>
    <xf numFmtId="166" fontId="17" fillId="0" borderId="10" xfId="3" applyNumberFormat="1" applyFont="1" applyFill="1" applyBorder="1" applyAlignment="1">
      <alignment horizontal="right" vertical="justify"/>
    </xf>
    <xf numFmtId="17" fontId="15" fillId="0" borderId="6" xfId="2" applyNumberFormat="1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6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7" xfId="2" applyFont="1" applyBorder="1" applyAlignment="1">
      <alignment vertical="center"/>
    </xf>
    <xf numFmtId="0" fontId="15" fillId="0" borderId="6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 shrinkToFit="1"/>
    </xf>
    <xf numFmtId="0" fontId="15" fillId="0" borderId="0" xfId="2" applyFont="1" applyAlignment="1">
      <alignment horizontal="center" vertical="center" wrapText="1" shrinkToFit="1"/>
    </xf>
    <xf numFmtId="0" fontId="15" fillId="0" borderId="7" xfId="2" applyFont="1" applyBorder="1" applyAlignment="1">
      <alignment horizontal="center" vertical="center" wrapText="1" shrinkToFit="1"/>
    </xf>
    <xf numFmtId="0" fontId="15" fillId="0" borderId="6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164" fontId="19" fillId="0" borderId="9" xfId="3" applyFont="1" applyFill="1" applyBorder="1" applyAlignment="1">
      <alignment horizontal="left"/>
    </xf>
    <xf numFmtId="164" fontId="13" fillId="0" borderId="4" xfId="3" applyFont="1" applyFill="1" applyBorder="1" applyAlignment="1">
      <alignment horizontal="right"/>
    </xf>
    <xf numFmtId="164" fontId="13" fillId="0" borderId="5" xfId="3" applyFont="1" applyFill="1" applyBorder="1" applyAlignment="1">
      <alignment horizontal="right"/>
    </xf>
    <xf numFmtId="164" fontId="13" fillId="0" borderId="3" xfId="3" applyFont="1" applyFill="1" applyBorder="1" applyAlignment="1">
      <alignment horizontal="right"/>
    </xf>
    <xf numFmtId="164" fontId="19" fillId="0" borderId="11" xfId="3" applyFont="1" applyFill="1" applyBorder="1" applyAlignment="1">
      <alignment horizontal="center"/>
    </xf>
    <xf numFmtId="164" fontId="19" fillId="0" borderId="12" xfId="3" applyFont="1" applyFill="1" applyBorder="1" applyAlignment="1">
      <alignment horizontal="center"/>
    </xf>
    <xf numFmtId="164" fontId="19" fillId="0" borderId="13" xfId="3" applyFont="1" applyFill="1" applyBorder="1" applyAlignment="1">
      <alignment horizontal="center"/>
    </xf>
    <xf numFmtId="164" fontId="19" fillId="0" borderId="9" xfId="3" applyFont="1" applyFill="1" applyBorder="1" applyAlignment="1">
      <alignment horizontal="center"/>
    </xf>
    <xf numFmtId="164" fontId="16" fillId="5" borderId="3" xfId="3" applyFont="1" applyFill="1" applyBorder="1" applyAlignment="1">
      <alignment horizontal="center" vertical="center"/>
    </xf>
    <xf numFmtId="164" fontId="16" fillId="5" borderId="4" xfId="3" applyFont="1" applyFill="1" applyBorder="1" applyAlignment="1">
      <alignment horizontal="center" vertical="center"/>
    </xf>
    <xf numFmtId="164" fontId="16" fillId="5" borderId="5" xfId="3" applyFont="1" applyFill="1" applyBorder="1" applyAlignment="1">
      <alignment horizontal="center" vertical="center"/>
    </xf>
    <xf numFmtId="164" fontId="19" fillId="0" borderId="8" xfId="3" applyFont="1" applyFill="1" applyBorder="1" applyAlignment="1">
      <alignment horizontal="center"/>
    </xf>
    <xf numFmtId="164" fontId="19" fillId="0" borderId="8" xfId="3" applyFont="1" applyFill="1" applyBorder="1" applyAlignment="1">
      <alignment horizontal="left"/>
    </xf>
    <xf numFmtId="164" fontId="19" fillId="0" borderId="9" xfId="3" applyFont="1" applyFill="1" applyBorder="1" applyAlignment="1">
      <alignment horizontal="left" wrapText="1"/>
    </xf>
    <xf numFmtId="164" fontId="19" fillId="0" borderId="11" xfId="3" applyFont="1" applyFill="1" applyBorder="1" applyAlignment="1">
      <alignment horizontal="center" wrapText="1"/>
    </xf>
    <xf numFmtId="164" fontId="19" fillId="0" borderId="13" xfId="3" applyFont="1" applyFill="1" applyBorder="1" applyAlignment="1">
      <alignment horizontal="center" wrapText="1"/>
    </xf>
    <xf numFmtId="164" fontId="5" fillId="0" borderId="10" xfId="3" applyFont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2" fillId="0" borderId="0" xfId="0" applyFont="1"/>
    <xf numFmtId="0" fontId="3" fillId="0" borderId="0" xfId="0" applyFont="1"/>
  </cellXfs>
  <cellStyles count="4">
    <cellStyle name="Comma" xfId="1" builtinId="3"/>
    <cellStyle name="Comma 2" xfId="3" xr:uid="{9BA60009-4DDE-428F-B8DB-E7F1C30457AE}"/>
    <cellStyle name="Normal" xfId="0" builtinId="0"/>
    <cellStyle name="Normal 2" xfId="2" xr:uid="{8145AED6-24EC-487A-9B67-8DD65BA90EC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A590-B4E1-4957-921D-926C877B4D49}">
  <dimension ref="A1:F21"/>
  <sheetViews>
    <sheetView workbookViewId="0">
      <selection activeCell="A6" sqref="A6:F6"/>
    </sheetView>
  </sheetViews>
  <sheetFormatPr defaultRowHeight="15" x14ac:dyDescent="0.25"/>
  <sheetData>
    <row r="1" spans="1:6" x14ac:dyDescent="0.25">
      <c r="A1" s="54" t="s">
        <v>0</v>
      </c>
      <c r="B1" s="55"/>
      <c r="C1" s="55"/>
      <c r="D1" s="55"/>
      <c r="E1" s="55"/>
      <c r="F1" s="56"/>
    </row>
    <row r="2" spans="1:6" x14ac:dyDescent="0.25">
      <c r="A2" s="54"/>
      <c r="B2" s="55"/>
      <c r="C2" s="55"/>
      <c r="D2" s="55"/>
      <c r="E2" s="55"/>
      <c r="F2" s="56"/>
    </row>
    <row r="3" spans="1:6" ht="18.75" x14ac:dyDescent="0.25">
      <c r="A3" s="57" t="s">
        <v>1</v>
      </c>
      <c r="B3" s="58"/>
      <c r="C3" s="58"/>
      <c r="D3" s="58"/>
      <c r="E3" s="58"/>
      <c r="F3" s="59"/>
    </row>
    <row r="4" spans="1:6" ht="18.75" x14ac:dyDescent="0.25">
      <c r="A4" s="50"/>
      <c r="B4" s="51"/>
      <c r="C4" s="51"/>
      <c r="D4" s="51"/>
      <c r="E4" s="51"/>
      <c r="F4" s="52"/>
    </row>
    <row r="5" spans="1:6" ht="18.75" x14ac:dyDescent="0.25">
      <c r="A5" s="29"/>
      <c r="B5" s="30"/>
      <c r="C5" s="30"/>
      <c r="D5" s="30"/>
      <c r="E5" s="30"/>
      <c r="F5" s="31"/>
    </row>
    <row r="6" spans="1:6" ht="18.75" x14ac:dyDescent="0.25">
      <c r="A6" s="53" t="s">
        <v>2</v>
      </c>
      <c r="B6" s="48"/>
      <c r="C6" s="48"/>
      <c r="D6" s="48"/>
      <c r="E6" s="48"/>
      <c r="F6" s="49"/>
    </row>
    <row r="7" spans="1:6" ht="18.75" x14ac:dyDescent="0.25">
      <c r="A7" s="29"/>
      <c r="B7" s="30"/>
      <c r="C7" s="30"/>
      <c r="D7" s="30"/>
      <c r="E7" s="30"/>
      <c r="F7" s="31"/>
    </row>
    <row r="8" spans="1:6" ht="18.75" x14ac:dyDescent="0.25">
      <c r="A8" s="60"/>
      <c r="B8" s="61"/>
      <c r="C8" s="61"/>
      <c r="D8" s="61"/>
      <c r="E8" s="61"/>
      <c r="F8" s="62"/>
    </row>
    <row r="9" spans="1:6" ht="18.75" x14ac:dyDescent="0.25">
      <c r="A9" s="29"/>
      <c r="B9" s="30"/>
      <c r="C9" s="30"/>
      <c r="D9" s="30"/>
      <c r="E9" s="30"/>
      <c r="F9" s="31"/>
    </row>
    <row r="10" spans="1:6" ht="18.75" x14ac:dyDescent="0.25">
      <c r="A10" s="50"/>
      <c r="B10" s="51"/>
      <c r="C10" s="51"/>
      <c r="D10" s="51"/>
      <c r="E10" s="51"/>
      <c r="F10" s="52"/>
    </row>
    <row r="11" spans="1:6" ht="18.75" x14ac:dyDescent="0.25">
      <c r="A11" s="29"/>
      <c r="B11" s="30"/>
      <c r="C11" s="30"/>
      <c r="D11" s="30"/>
      <c r="E11" s="30"/>
      <c r="F11" s="31"/>
    </row>
    <row r="12" spans="1:6" ht="18.75" x14ac:dyDescent="0.25">
      <c r="A12" s="50"/>
      <c r="B12" s="51"/>
      <c r="C12" s="51"/>
      <c r="D12" s="51"/>
      <c r="E12" s="51"/>
      <c r="F12" s="52"/>
    </row>
    <row r="13" spans="1:6" ht="18.75" x14ac:dyDescent="0.25">
      <c r="A13" s="53"/>
      <c r="B13" s="48"/>
      <c r="C13" s="48"/>
      <c r="D13" s="48"/>
      <c r="E13" s="48"/>
      <c r="F13" s="49"/>
    </row>
    <row r="14" spans="1:6" ht="18.75" x14ac:dyDescent="0.25">
      <c r="A14" s="32"/>
      <c r="B14" s="33"/>
      <c r="C14" s="33"/>
      <c r="D14" s="33"/>
      <c r="E14" s="33"/>
      <c r="F14" s="34"/>
    </row>
    <row r="15" spans="1:6" ht="18.75" x14ac:dyDescent="0.25">
      <c r="A15" s="53" t="s">
        <v>3</v>
      </c>
      <c r="B15" s="48"/>
      <c r="C15" s="48"/>
      <c r="D15" s="48"/>
      <c r="E15" s="48"/>
      <c r="F15" s="49"/>
    </row>
    <row r="16" spans="1:6" ht="18.75" x14ac:dyDescent="0.25">
      <c r="A16" s="50"/>
      <c r="B16" s="51"/>
      <c r="C16" s="51"/>
      <c r="D16" s="51"/>
      <c r="E16" s="51"/>
      <c r="F16" s="52"/>
    </row>
    <row r="17" spans="1:6" ht="18.75" x14ac:dyDescent="0.25">
      <c r="A17" s="50"/>
      <c r="B17" s="51"/>
      <c r="C17" s="51"/>
      <c r="D17" s="51"/>
      <c r="E17" s="51"/>
      <c r="F17" s="52"/>
    </row>
    <row r="18" spans="1:6" ht="18.75" x14ac:dyDescent="0.25">
      <c r="A18" s="29"/>
      <c r="B18" s="30"/>
      <c r="C18" s="30"/>
      <c r="D18" s="30"/>
      <c r="E18" s="30"/>
      <c r="F18" s="31"/>
    </row>
    <row r="19" spans="1:6" ht="18.75" x14ac:dyDescent="0.25">
      <c r="A19" s="29"/>
      <c r="B19" s="30"/>
      <c r="C19" s="30"/>
      <c r="D19" s="30"/>
      <c r="E19" s="30"/>
      <c r="F19" s="31"/>
    </row>
    <row r="20" spans="1:6" ht="18.75" x14ac:dyDescent="0.25">
      <c r="A20" s="50"/>
      <c r="B20" s="51"/>
      <c r="C20" s="51"/>
      <c r="D20" s="51"/>
      <c r="E20" s="51"/>
      <c r="F20" s="52"/>
    </row>
    <row r="21" spans="1:6" ht="18.75" x14ac:dyDescent="0.25">
      <c r="A21" s="47"/>
      <c r="B21" s="48"/>
      <c r="C21" s="48"/>
      <c r="D21" s="48"/>
      <c r="E21" s="48"/>
      <c r="F21" s="49"/>
    </row>
  </sheetData>
  <mergeCells count="13">
    <mergeCell ref="A10:F10"/>
    <mergeCell ref="A1:F2"/>
    <mergeCell ref="A3:F3"/>
    <mergeCell ref="A4:F4"/>
    <mergeCell ref="A6:F6"/>
    <mergeCell ref="A8:F8"/>
    <mergeCell ref="A21:F21"/>
    <mergeCell ref="A12:F12"/>
    <mergeCell ref="A13:F13"/>
    <mergeCell ref="A15:F15"/>
    <mergeCell ref="A16:F16"/>
    <mergeCell ref="A17:F17"/>
    <mergeCell ref="A20:F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7C98-6EC7-449C-935C-D7AAD67ED811}">
  <dimension ref="A1:F25"/>
  <sheetViews>
    <sheetView workbookViewId="0">
      <selection activeCell="E25" sqref="E25:F25"/>
    </sheetView>
  </sheetViews>
  <sheetFormatPr defaultRowHeight="15" x14ac:dyDescent="0.25"/>
  <cols>
    <col min="4" max="4" width="44.5703125" customWidth="1"/>
    <col min="6" max="6" width="17.28515625" customWidth="1"/>
  </cols>
  <sheetData>
    <row r="1" spans="1:6" ht="18.75" x14ac:dyDescent="0.25">
      <c r="A1" s="71" t="s">
        <v>4</v>
      </c>
      <c r="B1" s="72"/>
      <c r="C1" s="72"/>
      <c r="D1" s="72"/>
      <c r="E1" s="72"/>
      <c r="F1" s="73"/>
    </row>
    <row r="2" spans="1:6" x14ac:dyDescent="0.25">
      <c r="A2" s="43">
        <v>1</v>
      </c>
      <c r="B2" s="75" t="str">
        <f>BOQ!A5</f>
        <v>A.  PLUMBING WORKS</v>
      </c>
      <c r="C2" s="75"/>
      <c r="D2" s="75"/>
      <c r="E2" s="74">
        <f>BOQ!G5</f>
        <v>0</v>
      </c>
      <c r="F2" s="74"/>
    </row>
    <row r="3" spans="1:6" x14ac:dyDescent="0.25">
      <c r="A3" s="44">
        <v>2</v>
      </c>
      <c r="B3" s="76" t="str">
        <f>BOQ!A22</f>
        <v>A2.  PLUMBING – PIPE FITTINGS &amp; JOINTING ( Breakdown)</v>
      </c>
      <c r="C3" s="76"/>
      <c r="D3" s="76"/>
      <c r="E3" s="77">
        <f>BOQ!G22</f>
        <v>0</v>
      </c>
      <c r="F3" s="78"/>
    </row>
    <row r="4" spans="1:6" x14ac:dyDescent="0.25">
      <c r="A4" s="44">
        <v>3</v>
      </c>
      <c r="B4" s="63" t="str">
        <f>BOQ!A48</f>
        <v>B.  TILING WORKS</v>
      </c>
      <c r="C4" s="63"/>
      <c r="D4" s="63"/>
      <c r="E4" s="67">
        <f>BOQ!G48</f>
        <v>0</v>
      </c>
      <c r="F4" s="69"/>
    </row>
    <row r="5" spans="1:6" x14ac:dyDescent="0.25">
      <c r="A5" s="44">
        <v>4</v>
      </c>
      <c r="B5" s="63" t="str">
        <f>BOQ!A53</f>
        <v>C.  MIRRORS, SHELVES &amp; ACCESSORIES</v>
      </c>
      <c r="C5" s="63"/>
      <c r="D5" s="63"/>
      <c r="E5" s="67">
        <f>BOQ!G53</f>
        <v>0</v>
      </c>
      <c r="F5" s="69"/>
    </row>
    <row r="6" spans="1:6" x14ac:dyDescent="0.25">
      <c r="A6" s="44">
        <v>5</v>
      </c>
      <c r="B6" s="63" t="str">
        <f>BOQ!A57</f>
        <v>D.  VENTILATION</v>
      </c>
      <c r="C6" s="63"/>
      <c r="D6" s="63"/>
      <c r="E6" s="63">
        <f>BOQ!G57</f>
        <v>0</v>
      </c>
      <c r="F6" s="63"/>
    </row>
    <row r="7" spans="1:6" x14ac:dyDescent="0.25">
      <c r="A7" s="44">
        <v>6</v>
      </c>
      <c r="B7" s="63" t="str">
        <f>BOQ!A60</f>
        <v>E.  DOORS</v>
      </c>
      <c r="C7" s="63"/>
      <c r="D7" s="63"/>
      <c r="E7" s="63">
        <f>BOQ!G60</f>
        <v>0</v>
      </c>
      <c r="F7" s="63"/>
    </row>
    <row r="8" spans="1:6" x14ac:dyDescent="0.25">
      <c r="A8" s="44">
        <v>7</v>
      </c>
      <c r="B8" s="63" t="str">
        <f>BOQ!A67</f>
        <v>F.  ELECTRICAL</v>
      </c>
      <c r="C8" s="63"/>
      <c r="D8" s="63"/>
      <c r="E8" s="63">
        <f>BOQ!G67</f>
        <v>0</v>
      </c>
      <c r="F8" s="63"/>
    </row>
    <row r="9" spans="1:6" x14ac:dyDescent="0.25">
      <c r="A9" s="44">
        <v>8</v>
      </c>
      <c r="B9" s="63" t="str">
        <f>BOQ!A73</f>
        <v>G.  ROOFING / GUTTER (Dhiya Dhovi)</v>
      </c>
      <c r="C9" s="63"/>
      <c r="D9" s="63"/>
      <c r="E9" s="63">
        <f>BOQ!G73</f>
        <v>0</v>
      </c>
      <c r="F9" s="63"/>
    </row>
    <row r="10" spans="1:6" x14ac:dyDescent="0.25">
      <c r="A10" s="44">
        <v>9</v>
      </c>
      <c r="B10" s="63" t="str">
        <f>BOQ!A78</f>
        <v>H.  PARTITIONS &amp; CEILING</v>
      </c>
      <c r="C10" s="63"/>
      <c r="D10" s="63"/>
      <c r="E10" s="63">
        <f>BOQ!G78</f>
        <v>0</v>
      </c>
      <c r="F10" s="63"/>
    </row>
    <row r="11" spans="1:6" x14ac:dyDescent="0.25">
      <c r="A11" s="44">
        <v>10</v>
      </c>
      <c r="B11" s="63" t="str">
        <f>BOQ!A83</f>
        <v>I.  STRUCTURAL / MISCELLANEOUS ALTERATIONS</v>
      </c>
      <c r="C11" s="63"/>
      <c r="D11" s="63"/>
      <c r="E11" s="63">
        <f>BOQ!G83</f>
        <v>0</v>
      </c>
      <c r="F11" s="63"/>
    </row>
    <row r="12" spans="1:6" x14ac:dyDescent="0.25">
      <c r="A12" s="44">
        <v>11</v>
      </c>
      <c r="B12" s="63" t="str">
        <f>BOQ!A88</f>
        <v>J.  PAINTING</v>
      </c>
      <c r="C12" s="63"/>
      <c r="D12" s="63"/>
      <c r="E12" s="63">
        <f>BOQ!G88</f>
        <v>0</v>
      </c>
      <c r="F12" s="63"/>
    </row>
    <row r="13" spans="1:6" x14ac:dyDescent="0.25">
      <c r="A13" s="44">
        <v>12</v>
      </c>
      <c r="B13" s="63" t="str">
        <f>BOQ!A91</f>
        <v>K.  MISCELLANEOUS &amp; SUNDRY – FASTENERS</v>
      </c>
      <c r="C13" s="63"/>
      <c r="D13" s="63"/>
      <c r="E13" s="63">
        <f>BOQ!G91</f>
        <v>0</v>
      </c>
      <c r="F13" s="63"/>
    </row>
    <row r="14" spans="1:6" x14ac:dyDescent="0.25">
      <c r="A14" s="44">
        <v>13</v>
      </c>
      <c r="B14" s="63" t="str">
        <f>BOQ!A98</f>
        <v>L.  MISCELLANEOUS &amp; SUNDRY – ELECTRICAL</v>
      </c>
      <c r="C14" s="63"/>
      <c r="D14" s="63"/>
      <c r="E14" s="63">
        <f>BOQ!G98</f>
        <v>0</v>
      </c>
      <c r="F14" s="63"/>
    </row>
    <row r="15" spans="1:6" x14ac:dyDescent="0.25">
      <c r="A15" s="44">
        <v>14</v>
      </c>
      <c r="B15" s="63" t="str">
        <f>BOQ!A113</f>
        <v>M.  MISCELLANEOUS &amp; SUNDRY – ADHESIVES, SEALANTS &amp; JOINTING</v>
      </c>
      <c r="C15" s="63"/>
      <c r="D15" s="63"/>
      <c r="E15" s="63">
        <f>BOQ!G113</f>
        <v>0</v>
      </c>
      <c r="F15" s="63"/>
    </row>
    <row r="16" spans="1:6" x14ac:dyDescent="0.25">
      <c r="A16" s="44">
        <v>15</v>
      </c>
      <c r="B16" s="63" t="str">
        <f>BOQ!A123</f>
        <v>N.  MISCELLANEOUS &amp; SUNDRY – PAINTING &amp; TILING CONSUMABLES</v>
      </c>
      <c r="C16" s="63"/>
      <c r="D16" s="63"/>
      <c r="E16" s="63">
        <f>BOQ!G123</f>
        <v>0</v>
      </c>
      <c r="F16" s="63"/>
    </row>
    <row r="17" spans="1:6" x14ac:dyDescent="0.25">
      <c r="A17" s="44">
        <v>16</v>
      </c>
      <c r="B17" s="63" t="str">
        <f>BOQ!A132</f>
        <v>O.  MISCELLANEOUS &amp; SUNDRY – PPE &amp; SITE SAFETY</v>
      </c>
      <c r="C17" s="63"/>
      <c r="D17" s="63"/>
      <c r="E17" s="63">
        <f>BOQ!G132</f>
        <v>0</v>
      </c>
      <c r="F17" s="63"/>
    </row>
    <row r="18" spans="1:6" x14ac:dyDescent="0.25">
      <c r="A18" s="44">
        <v>17</v>
      </c>
      <c r="B18" s="67" t="str">
        <f>BOQ!A141</f>
        <v>P.  MISCELLANEOUS &amp; SUNDRY – GENERAL CONSUMABLES &amp; TOOLS</v>
      </c>
      <c r="C18" s="68"/>
      <c r="D18" s="69"/>
      <c r="E18" s="63">
        <f>BOQ!G141</f>
        <v>0</v>
      </c>
      <c r="F18" s="63"/>
    </row>
    <row r="19" spans="1:6" x14ac:dyDescent="0.25">
      <c r="A19" s="45"/>
      <c r="B19" s="67"/>
      <c r="C19" s="68"/>
      <c r="D19" s="69"/>
      <c r="E19" s="70"/>
      <c r="F19" s="70"/>
    </row>
    <row r="20" spans="1:6" x14ac:dyDescent="0.25">
      <c r="A20" s="45"/>
      <c r="B20" s="67"/>
      <c r="C20" s="68"/>
      <c r="D20" s="69"/>
      <c r="E20" s="70"/>
      <c r="F20" s="70"/>
    </row>
    <row r="21" spans="1:6" x14ac:dyDescent="0.25">
      <c r="A21" s="46" t="s">
        <v>5</v>
      </c>
      <c r="B21" s="67"/>
      <c r="C21" s="68"/>
      <c r="D21" s="69"/>
      <c r="E21" s="79"/>
      <c r="F21" s="79"/>
    </row>
    <row r="22" spans="1:6" ht="15.75" x14ac:dyDescent="0.25">
      <c r="A22" s="35"/>
      <c r="B22" s="36" t="s">
        <v>6</v>
      </c>
      <c r="C22" s="37"/>
      <c r="D22" s="38"/>
      <c r="E22" s="64">
        <f>E17+E16+E15+E14+E13+E12+E11+E10+E9+E8+E7+E6+E5+E4+E3+E2+E18</f>
        <v>0</v>
      </c>
      <c r="F22" s="65"/>
    </row>
    <row r="23" spans="1:6" ht="15.75" x14ac:dyDescent="0.25">
      <c r="A23" s="35"/>
      <c r="B23" s="36" t="s">
        <v>7</v>
      </c>
      <c r="C23" s="37"/>
      <c r="D23" s="38"/>
      <c r="E23" s="64">
        <f>E22*8%</f>
        <v>0</v>
      </c>
      <c r="F23" s="65"/>
    </row>
    <row r="24" spans="1:6" ht="15.75" x14ac:dyDescent="0.25">
      <c r="A24" s="39"/>
      <c r="B24" s="40" t="s">
        <v>8</v>
      </c>
      <c r="C24" s="41"/>
      <c r="D24" s="42"/>
      <c r="E24" s="64">
        <f>E22+E23</f>
        <v>0</v>
      </c>
      <c r="F24" s="65"/>
    </row>
    <row r="25" spans="1:6" ht="15.75" x14ac:dyDescent="0.25">
      <c r="A25" s="35"/>
      <c r="B25" s="36" t="s">
        <v>9</v>
      </c>
      <c r="C25" s="37"/>
      <c r="D25" s="38"/>
      <c r="E25" s="66"/>
      <c r="F25" s="65"/>
    </row>
  </sheetData>
  <mergeCells count="45">
    <mergeCell ref="E20:F20"/>
    <mergeCell ref="E21:F21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:F1"/>
    <mergeCell ref="E2:F2"/>
    <mergeCell ref="E4:F4"/>
    <mergeCell ref="B7:D7"/>
    <mergeCell ref="B8:D8"/>
    <mergeCell ref="B2:D2"/>
    <mergeCell ref="B3:D3"/>
    <mergeCell ref="B4:D4"/>
    <mergeCell ref="B5:D5"/>
    <mergeCell ref="B6:D6"/>
    <mergeCell ref="E3:F3"/>
    <mergeCell ref="E5:F5"/>
    <mergeCell ref="E22:F22"/>
    <mergeCell ref="E23:F23"/>
    <mergeCell ref="E24:F24"/>
    <mergeCell ref="E25:F25"/>
    <mergeCell ref="B15:D15"/>
    <mergeCell ref="B16:D16"/>
    <mergeCell ref="B17:D17"/>
    <mergeCell ref="E15:F15"/>
    <mergeCell ref="E16:F16"/>
    <mergeCell ref="E17:F17"/>
    <mergeCell ref="B18:D18"/>
    <mergeCell ref="B19:D19"/>
    <mergeCell ref="B20:D20"/>
    <mergeCell ref="B21:D21"/>
    <mergeCell ref="E18:F18"/>
    <mergeCell ref="E19:F19"/>
    <mergeCell ref="B14:D14"/>
    <mergeCell ref="B9:D9"/>
    <mergeCell ref="B10:D10"/>
    <mergeCell ref="B11:D11"/>
    <mergeCell ref="B12:D12"/>
    <mergeCell ref="B13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zoomScaleNormal="100" workbookViewId="0">
      <pane ySplit="4" topLeftCell="A5" activePane="bottomLeft" state="frozen"/>
      <selection pane="bottomLeft" activeCell="F150" sqref="F150"/>
    </sheetView>
  </sheetViews>
  <sheetFormatPr defaultColWidth="8.7109375" defaultRowHeight="15" x14ac:dyDescent="0.25"/>
  <cols>
    <col min="1" max="1" width="8" style="9" customWidth="1"/>
    <col min="2" max="2" width="61.5703125" customWidth="1"/>
    <col min="3" max="3" width="9" customWidth="1"/>
    <col min="4" max="4" width="8" customWidth="1"/>
    <col min="5" max="6" width="16" customWidth="1"/>
    <col min="7" max="7" width="14" customWidth="1"/>
  </cols>
  <sheetData>
    <row r="1" spans="1:7" ht="18" x14ac:dyDescent="0.25">
      <c r="A1" s="81" t="s">
        <v>10</v>
      </c>
      <c r="B1" s="81"/>
      <c r="C1" s="81"/>
      <c r="D1" s="81"/>
      <c r="E1" s="81"/>
      <c r="F1" s="81"/>
      <c r="G1" s="81"/>
    </row>
    <row r="2" spans="1:7" x14ac:dyDescent="0.25">
      <c r="A2" s="82"/>
      <c r="B2" s="82"/>
      <c r="C2" s="82"/>
      <c r="D2" s="82"/>
      <c r="E2" s="82"/>
      <c r="F2" s="82"/>
      <c r="G2" s="82"/>
    </row>
    <row r="4" spans="1:7" ht="25.5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5">
      <c r="A5" s="11" t="s">
        <v>18</v>
      </c>
      <c r="B5" s="11"/>
      <c r="C5" s="11"/>
      <c r="D5" s="11"/>
      <c r="E5" s="11"/>
      <c r="F5" s="11"/>
      <c r="G5" s="12">
        <f>SUM(G6:G21)</f>
        <v>0</v>
      </c>
    </row>
    <row r="6" spans="1:7" x14ac:dyDescent="0.25">
      <c r="A6" s="8">
        <v>1</v>
      </c>
      <c r="B6" s="3" t="s">
        <v>19</v>
      </c>
      <c r="C6" s="2">
        <v>212</v>
      </c>
      <c r="D6" s="2" t="s">
        <v>20</v>
      </c>
      <c r="E6" s="4"/>
      <c r="F6" s="4"/>
      <c r="G6" s="5">
        <f>(F6*C6)+(E6*C6)</f>
        <v>0</v>
      </c>
    </row>
    <row r="7" spans="1:7" ht="25.5" x14ac:dyDescent="0.25">
      <c r="A7" s="8">
        <v>2</v>
      </c>
      <c r="B7" s="3" t="s">
        <v>21</v>
      </c>
      <c r="C7" s="2">
        <v>180</v>
      </c>
      <c r="D7" s="2" t="s">
        <v>20</v>
      </c>
      <c r="E7" s="4"/>
      <c r="F7" s="4"/>
      <c r="G7" s="5">
        <f>IF(C7="","",C7*(SUM(E7:F7)))</f>
        <v>0</v>
      </c>
    </row>
    <row r="8" spans="1:7" x14ac:dyDescent="0.25">
      <c r="A8" s="8">
        <v>3</v>
      </c>
      <c r="B8" s="3" t="s">
        <v>22</v>
      </c>
      <c r="C8" s="2">
        <v>8</v>
      </c>
      <c r="D8" s="2" t="s">
        <v>23</v>
      </c>
      <c r="E8" s="4"/>
      <c r="F8" s="4"/>
      <c r="G8" s="5">
        <f t="shared" ref="G8:G21" si="0">IF(C8="","",C8*(SUM(E8:F8)))</f>
        <v>0</v>
      </c>
    </row>
    <row r="9" spans="1:7" x14ac:dyDescent="0.25">
      <c r="A9" s="8">
        <v>4</v>
      </c>
      <c r="B9" s="3" t="s">
        <v>24</v>
      </c>
      <c r="C9" s="2">
        <v>8</v>
      </c>
      <c r="D9" s="2" t="s">
        <v>23</v>
      </c>
      <c r="E9" s="4"/>
      <c r="F9" s="4"/>
      <c r="G9" s="5">
        <f t="shared" si="0"/>
        <v>0</v>
      </c>
    </row>
    <row r="10" spans="1:7" x14ac:dyDescent="0.25">
      <c r="A10" s="8">
        <v>5</v>
      </c>
      <c r="B10" s="3" t="s">
        <v>25</v>
      </c>
      <c r="C10" s="2">
        <v>1</v>
      </c>
      <c r="D10" s="2" t="s">
        <v>23</v>
      </c>
      <c r="E10" s="4"/>
      <c r="F10" s="4"/>
      <c r="G10" s="5">
        <f t="shared" si="0"/>
        <v>0</v>
      </c>
    </row>
    <row r="11" spans="1:7" x14ac:dyDescent="0.25">
      <c r="A11" s="8">
        <v>6</v>
      </c>
      <c r="B11" s="3" t="s">
        <v>26</v>
      </c>
      <c r="C11" s="2">
        <v>16</v>
      </c>
      <c r="D11" s="2" t="s">
        <v>23</v>
      </c>
      <c r="E11" s="4"/>
      <c r="F11" s="4"/>
      <c r="G11" s="5">
        <f t="shared" si="0"/>
        <v>0</v>
      </c>
    </row>
    <row r="12" spans="1:7" x14ac:dyDescent="0.25">
      <c r="A12" s="8">
        <v>7</v>
      </c>
      <c r="B12" s="3" t="s">
        <v>27</v>
      </c>
      <c r="C12" s="2">
        <v>16</v>
      </c>
      <c r="D12" s="2" t="s">
        <v>23</v>
      </c>
      <c r="E12" s="4"/>
      <c r="F12" s="4"/>
      <c r="G12" s="5">
        <f t="shared" si="0"/>
        <v>0</v>
      </c>
    </row>
    <row r="13" spans="1:7" x14ac:dyDescent="0.25">
      <c r="A13" s="8">
        <v>8</v>
      </c>
      <c r="B13" s="3" t="s">
        <v>28</v>
      </c>
      <c r="C13" s="2">
        <v>16</v>
      </c>
      <c r="D13" s="2" t="s">
        <v>23</v>
      </c>
      <c r="E13" s="4"/>
      <c r="F13" s="4"/>
      <c r="G13" s="5">
        <f t="shared" si="0"/>
        <v>0</v>
      </c>
    </row>
    <row r="14" spans="1:7" x14ac:dyDescent="0.25">
      <c r="A14" s="8">
        <v>9</v>
      </c>
      <c r="B14" s="3" t="s">
        <v>29</v>
      </c>
      <c r="C14" s="2">
        <v>8</v>
      </c>
      <c r="D14" s="2" t="s">
        <v>23</v>
      </c>
      <c r="E14" s="4"/>
      <c r="F14" s="4"/>
      <c r="G14" s="5">
        <f t="shared" si="0"/>
        <v>0</v>
      </c>
    </row>
    <row r="15" spans="1:7" x14ac:dyDescent="0.25">
      <c r="A15" s="8">
        <v>10</v>
      </c>
      <c r="B15" s="3" t="s">
        <v>30</v>
      </c>
      <c r="C15" s="2">
        <v>8</v>
      </c>
      <c r="D15" s="2" t="s">
        <v>23</v>
      </c>
      <c r="E15" s="4"/>
      <c r="F15" s="4"/>
      <c r="G15" s="5">
        <f t="shared" si="0"/>
        <v>0</v>
      </c>
    </row>
    <row r="16" spans="1:7" x14ac:dyDescent="0.25">
      <c r="A16" s="8">
        <v>11</v>
      </c>
      <c r="B16" s="3" t="s">
        <v>31</v>
      </c>
      <c r="C16" s="2">
        <v>24</v>
      </c>
      <c r="D16" s="2" t="s">
        <v>23</v>
      </c>
      <c r="E16" s="4"/>
      <c r="F16" s="4"/>
      <c r="G16" s="5">
        <f t="shared" si="0"/>
        <v>0</v>
      </c>
    </row>
    <row r="17" spans="1:7" x14ac:dyDescent="0.25">
      <c r="A17" s="8">
        <v>12</v>
      </c>
      <c r="B17" s="3" t="s">
        <v>32</v>
      </c>
      <c r="C17" s="2">
        <v>8</v>
      </c>
      <c r="D17" s="2" t="s">
        <v>33</v>
      </c>
      <c r="E17" s="4"/>
      <c r="F17" s="4"/>
      <c r="G17" s="5">
        <f t="shared" si="0"/>
        <v>0</v>
      </c>
    </row>
    <row r="18" spans="1:7" x14ac:dyDescent="0.25">
      <c r="A18" s="8">
        <v>13</v>
      </c>
      <c r="B18" s="3" t="s">
        <v>34</v>
      </c>
      <c r="C18" s="2">
        <v>10</v>
      </c>
      <c r="D18" s="2" t="s">
        <v>23</v>
      </c>
      <c r="E18" s="4"/>
      <c r="F18" s="4"/>
      <c r="G18" s="5">
        <f t="shared" si="0"/>
        <v>0</v>
      </c>
    </row>
    <row r="19" spans="1:7" x14ac:dyDescent="0.25">
      <c r="A19" s="8">
        <v>14</v>
      </c>
      <c r="B19" s="3" t="s">
        <v>35</v>
      </c>
      <c r="C19" s="2">
        <v>8</v>
      </c>
      <c r="D19" s="2" t="s">
        <v>23</v>
      </c>
      <c r="E19" s="4"/>
      <c r="F19" s="4"/>
      <c r="G19" s="5">
        <f t="shared" si="0"/>
        <v>0</v>
      </c>
    </row>
    <row r="20" spans="1:7" x14ac:dyDescent="0.25">
      <c r="A20" s="8">
        <v>15</v>
      </c>
      <c r="B20" s="3" t="s">
        <v>36</v>
      </c>
      <c r="C20" s="2">
        <v>1</v>
      </c>
      <c r="D20" s="2" t="s">
        <v>37</v>
      </c>
      <c r="E20" s="4"/>
      <c r="F20" s="4"/>
      <c r="G20" s="5">
        <f t="shared" si="0"/>
        <v>0</v>
      </c>
    </row>
    <row r="21" spans="1:7" x14ac:dyDescent="0.25">
      <c r="A21" s="8">
        <v>16</v>
      </c>
      <c r="B21" s="3" t="s">
        <v>38</v>
      </c>
      <c r="C21" s="2">
        <v>8</v>
      </c>
      <c r="D21" s="2" t="s">
        <v>23</v>
      </c>
      <c r="E21" s="4"/>
      <c r="F21" s="4"/>
      <c r="G21" s="5">
        <f t="shared" si="0"/>
        <v>0</v>
      </c>
    </row>
    <row r="22" spans="1:7" x14ac:dyDescent="0.25">
      <c r="A22" s="11" t="s">
        <v>39</v>
      </c>
      <c r="B22" s="11"/>
      <c r="C22" s="11"/>
      <c r="D22" s="11"/>
      <c r="E22" s="11"/>
      <c r="F22" s="11"/>
      <c r="G22" s="12">
        <f>SUM(G23:G47)</f>
        <v>0</v>
      </c>
    </row>
    <row r="23" spans="1:7" x14ac:dyDescent="0.25">
      <c r="A23" s="8" t="s">
        <v>40</v>
      </c>
      <c r="B23" s="3" t="s">
        <v>41</v>
      </c>
      <c r="C23" s="2">
        <v>19</v>
      </c>
      <c r="D23" s="2" t="s">
        <v>23</v>
      </c>
      <c r="E23" s="4"/>
      <c r="F23" s="4"/>
      <c r="G23" s="5">
        <f t="shared" ref="G23:G26" si="1">IF(C23="","",C23*(SUM(E23:F23)))</f>
        <v>0</v>
      </c>
    </row>
    <row r="24" spans="1:7" x14ac:dyDescent="0.25">
      <c r="A24" s="8" t="s">
        <v>42</v>
      </c>
      <c r="B24" s="3" t="s">
        <v>43</v>
      </c>
      <c r="C24" s="2">
        <f>2.5*16</f>
        <v>40</v>
      </c>
      <c r="D24" s="2" t="s">
        <v>23</v>
      </c>
      <c r="E24" s="4"/>
      <c r="F24" s="4"/>
      <c r="G24" s="5">
        <f t="shared" si="1"/>
        <v>0</v>
      </c>
    </row>
    <row r="25" spans="1:7" x14ac:dyDescent="0.25">
      <c r="A25" s="8" t="s">
        <v>44</v>
      </c>
      <c r="B25" s="3" t="s">
        <v>45</v>
      </c>
      <c r="C25" s="2">
        <v>20</v>
      </c>
      <c r="D25" s="2" t="s">
        <v>23</v>
      </c>
      <c r="E25" s="4"/>
      <c r="F25" s="4"/>
      <c r="G25" s="5">
        <f t="shared" si="1"/>
        <v>0</v>
      </c>
    </row>
    <row r="26" spans="1:7" x14ac:dyDescent="0.25">
      <c r="A26" s="8" t="s">
        <v>46</v>
      </c>
      <c r="B26" s="3" t="s">
        <v>47</v>
      </c>
      <c r="C26" s="2">
        <f>8*1.5</f>
        <v>12</v>
      </c>
      <c r="D26" s="2" t="s">
        <v>23</v>
      </c>
      <c r="E26" s="4"/>
      <c r="F26" s="4"/>
      <c r="G26" s="5">
        <f t="shared" si="1"/>
        <v>0</v>
      </c>
    </row>
    <row r="27" spans="1:7" x14ac:dyDescent="0.25">
      <c r="A27" s="8" t="s">
        <v>48</v>
      </c>
      <c r="B27" s="3" t="s">
        <v>49</v>
      </c>
      <c r="C27" s="2">
        <f>16*4</f>
        <v>64</v>
      </c>
      <c r="D27" s="2" t="s">
        <v>23</v>
      </c>
      <c r="E27" s="4"/>
      <c r="F27" s="4"/>
      <c r="G27" s="5">
        <f t="shared" ref="G27:G47" si="2">IF(C27="","",C27*(SUM(E27:F27)))</f>
        <v>0</v>
      </c>
    </row>
    <row r="28" spans="1:7" x14ac:dyDescent="0.25">
      <c r="A28" s="8" t="s">
        <v>50</v>
      </c>
      <c r="B28" s="3" t="s">
        <v>51</v>
      </c>
      <c r="C28" s="2">
        <v>15</v>
      </c>
      <c r="D28" s="2" t="s">
        <v>23</v>
      </c>
      <c r="E28" s="4"/>
      <c r="F28" s="4"/>
      <c r="G28" s="5">
        <f t="shared" si="2"/>
        <v>0</v>
      </c>
    </row>
    <row r="29" spans="1:7" x14ac:dyDescent="0.25">
      <c r="A29" s="8" t="s">
        <v>52</v>
      </c>
      <c r="B29" s="3" t="s">
        <v>53</v>
      </c>
      <c r="C29" s="2">
        <f>8*3</f>
        <v>24</v>
      </c>
      <c r="D29" s="2" t="s">
        <v>23</v>
      </c>
      <c r="E29" s="4"/>
      <c r="F29" s="4"/>
      <c r="G29" s="5">
        <f t="shared" si="2"/>
        <v>0</v>
      </c>
    </row>
    <row r="30" spans="1:7" x14ac:dyDescent="0.25">
      <c r="A30" s="8" t="s">
        <v>54</v>
      </c>
      <c r="B30" s="3" t="s">
        <v>55</v>
      </c>
      <c r="C30" s="2">
        <v>8</v>
      </c>
      <c r="D30" s="2" t="s">
        <v>23</v>
      </c>
      <c r="E30" s="4"/>
      <c r="F30" s="4"/>
      <c r="G30" s="5">
        <f t="shared" si="2"/>
        <v>0</v>
      </c>
    </row>
    <row r="31" spans="1:7" x14ac:dyDescent="0.25">
      <c r="A31" s="8" t="s">
        <v>56</v>
      </c>
      <c r="B31" s="3" t="s">
        <v>57</v>
      </c>
      <c r="C31" s="2">
        <v>14</v>
      </c>
      <c r="D31" s="2" t="s">
        <v>23</v>
      </c>
      <c r="E31" s="4"/>
      <c r="F31" s="4"/>
      <c r="G31" s="5">
        <f t="shared" si="2"/>
        <v>0</v>
      </c>
    </row>
    <row r="32" spans="1:7" x14ac:dyDescent="0.25">
      <c r="A32" s="8" t="s">
        <v>58</v>
      </c>
      <c r="B32" s="3" t="s">
        <v>59</v>
      </c>
      <c r="C32" s="2">
        <v>35</v>
      </c>
      <c r="D32" s="2" t="s">
        <v>23</v>
      </c>
      <c r="E32" s="4"/>
      <c r="F32" s="4"/>
      <c r="G32" s="5">
        <f t="shared" si="2"/>
        <v>0</v>
      </c>
    </row>
    <row r="33" spans="1:7" x14ac:dyDescent="0.25">
      <c r="A33" s="8" t="s">
        <v>60</v>
      </c>
      <c r="B33" s="3" t="s">
        <v>61</v>
      </c>
      <c r="C33" s="2">
        <f>16*3</f>
        <v>48</v>
      </c>
      <c r="D33" s="2" t="s">
        <v>23</v>
      </c>
      <c r="E33" s="4"/>
      <c r="F33" s="4"/>
      <c r="G33" s="5">
        <f t="shared" si="2"/>
        <v>0</v>
      </c>
    </row>
    <row r="34" spans="1:7" x14ac:dyDescent="0.25">
      <c r="A34" s="8" t="s">
        <v>62</v>
      </c>
      <c r="B34" s="3" t="s">
        <v>63</v>
      </c>
      <c r="C34" s="2">
        <v>10</v>
      </c>
      <c r="D34" s="2"/>
      <c r="E34" s="4"/>
      <c r="F34" s="4"/>
      <c r="G34" s="5">
        <f t="shared" si="2"/>
        <v>0</v>
      </c>
    </row>
    <row r="35" spans="1:7" x14ac:dyDescent="0.25">
      <c r="A35" s="8" t="s">
        <v>64</v>
      </c>
      <c r="B35" s="3" t="s">
        <v>65</v>
      </c>
      <c r="C35" s="2">
        <v>30</v>
      </c>
      <c r="D35" s="2" t="s">
        <v>23</v>
      </c>
      <c r="E35" s="4"/>
      <c r="F35" s="4"/>
      <c r="G35" s="5">
        <f t="shared" si="2"/>
        <v>0</v>
      </c>
    </row>
    <row r="36" spans="1:7" x14ac:dyDescent="0.25">
      <c r="A36" s="8" t="s">
        <v>66</v>
      </c>
      <c r="B36" s="3" t="s">
        <v>67</v>
      </c>
      <c r="C36" s="2">
        <v>40</v>
      </c>
      <c r="D36" s="2" t="s">
        <v>23</v>
      </c>
      <c r="E36" s="4"/>
      <c r="F36" s="4"/>
      <c r="G36" s="5">
        <f t="shared" si="2"/>
        <v>0</v>
      </c>
    </row>
    <row r="37" spans="1:7" x14ac:dyDescent="0.25">
      <c r="A37" s="8" t="s">
        <v>68</v>
      </c>
      <c r="B37" s="3" t="s">
        <v>69</v>
      </c>
      <c r="C37" s="2">
        <v>20</v>
      </c>
      <c r="D37" s="2" t="s">
        <v>23</v>
      </c>
      <c r="E37" s="4"/>
      <c r="F37" s="4"/>
      <c r="G37" s="5">
        <f t="shared" si="2"/>
        <v>0</v>
      </c>
    </row>
    <row r="38" spans="1:7" x14ac:dyDescent="0.25">
      <c r="A38" s="8" t="s">
        <v>70</v>
      </c>
      <c r="B38" s="3" t="s">
        <v>71</v>
      </c>
      <c r="C38" s="2">
        <f>16*3</f>
        <v>48</v>
      </c>
      <c r="D38" s="2" t="s">
        <v>23</v>
      </c>
      <c r="E38" s="4"/>
      <c r="F38" s="4"/>
      <c r="G38" s="5">
        <f t="shared" si="2"/>
        <v>0</v>
      </c>
    </row>
    <row r="39" spans="1:7" x14ac:dyDescent="0.25">
      <c r="A39" s="8" t="s">
        <v>72</v>
      </c>
      <c r="B39" s="3" t="s">
        <v>73</v>
      </c>
      <c r="C39" s="2">
        <f>16*2</f>
        <v>32</v>
      </c>
      <c r="D39" s="2" t="s">
        <v>23</v>
      </c>
      <c r="E39" s="4"/>
      <c r="F39" s="4"/>
      <c r="G39" s="5">
        <f t="shared" si="2"/>
        <v>0</v>
      </c>
    </row>
    <row r="40" spans="1:7" x14ac:dyDescent="0.25">
      <c r="A40" s="8" t="s">
        <v>74</v>
      </c>
      <c r="B40" s="3" t="s">
        <v>75</v>
      </c>
      <c r="C40" s="2">
        <v>4</v>
      </c>
      <c r="D40" s="2" t="s">
        <v>23</v>
      </c>
      <c r="E40" s="4"/>
      <c r="F40" s="4"/>
      <c r="G40" s="5">
        <f t="shared" si="2"/>
        <v>0</v>
      </c>
    </row>
    <row r="41" spans="1:7" x14ac:dyDescent="0.25">
      <c r="A41" s="8" t="s">
        <v>76</v>
      </c>
      <c r="B41" s="3" t="s">
        <v>77</v>
      </c>
      <c r="C41" s="2">
        <v>16</v>
      </c>
      <c r="D41" s="2" t="s">
        <v>23</v>
      </c>
      <c r="E41" s="4"/>
      <c r="F41" s="4"/>
      <c r="G41" s="5">
        <f t="shared" si="2"/>
        <v>0</v>
      </c>
    </row>
    <row r="42" spans="1:7" x14ac:dyDescent="0.25">
      <c r="A42" s="8" t="s">
        <v>78</v>
      </c>
      <c r="B42" s="3" t="s">
        <v>77</v>
      </c>
      <c r="C42" s="2">
        <v>8</v>
      </c>
      <c r="D42" s="2" t="s">
        <v>23</v>
      </c>
      <c r="E42" s="4"/>
      <c r="F42" s="4"/>
      <c r="G42" s="5">
        <f t="shared" si="2"/>
        <v>0</v>
      </c>
    </row>
    <row r="43" spans="1:7" x14ac:dyDescent="0.25">
      <c r="A43" s="8" t="s">
        <v>79</v>
      </c>
      <c r="B43" s="3" t="s">
        <v>80</v>
      </c>
      <c r="C43" s="2">
        <v>30</v>
      </c>
      <c r="D43" s="2" t="s">
        <v>23</v>
      </c>
      <c r="E43" s="4"/>
      <c r="F43" s="4"/>
      <c r="G43" s="5">
        <f t="shared" si="2"/>
        <v>0</v>
      </c>
    </row>
    <row r="44" spans="1:7" x14ac:dyDescent="0.25">
      <c r="A44" s="8" t="s">
        <v>81</v>
      </c>
      <c r="B44" s="3" t="s">
        <v>82</v>
      </c>
      <c r="C44" s="2">
        <f>8*6</f>
        <v>48</v>
      </c>
      <c r="D44" s="2" t="s">
        <v>23</v>
      </c>
      <c r="E44" s="4"/>
      <c r="F44" s="4"/>
      <c r="G44" s="5">
        <f t="shared" si="2"/>
        <v>0</v>
      </c>
    </row>
    <row r="45" spans="1:7" x14ac:dyDescent="0.25">
      <c r="A45" s="8" t="s">
        <v>83</v>
      </c>
      <c r="B45" s="3" t="s">
        <v>84</v>
      </c>
      <c r="C45" s="2">
        <v>10</v>
      </c>
      <c r="D45" s="2" t="s">
        <v>23</v>
      </c>
      <c r="E45" s="4"/>
      <c r="F45" s="4"/>
      <c r="G45" s="5">
        <f t="shared" si="2"/>
        <v>0</v>
      </c>
    </row>
    <row r="46" spans="1:7" x14ac:dyDescent="0.25">
      <c r="A46" s="8" t="s">
        <v>85</v>
      </c>
      <c r="B46" s="3" t="s">
        <v>86</v>
      </c>
      <c r="C46" s="2">
        <v>12</v>
      </c>
      <c r="D46" s="2" t="s">
        <v>23</v>
      </c>
      <c r="E46" s="4"/>
      <c r="F46" s="4"/>
      <c r="G46" s="5">
        <f t="shared" si="2"/>
        <v>0</v>
      </c>
    </row>
    <row r="47" spans="1:7" x14ac:dyDescent="0.25">
      <c r="A47" s="8" t="s">
        <v>87</v>
      </c>
      <c r="B47" s="3" t="s">
        <v>88</v>
      </c>
      <c r="C47" s="2">
        <v>30</v>
      </c>
      <c r="D47" s="2" t="s">
        <v>23</v>
      </c>
      <c r="E47" s="4"/>
      <c r="F47" s="4"/>
      <c r="G47" s="5">
        <f t="shared" si="2"/>
        <v>0</v>
      </c>
    </row>
    <row r="48" spans="1:7" x14ac:dyDescent="0.25">
      <c r="A48" s="11" t="s">
        <v>89</v>
      </c>
      <c r="B48" s="11"/>
      <c r="C48" s="11"/>
      <c r="D48" s="11"/>
      <c r="E48" s="11"/>
      <c r="F48" s="11"/>
      <c r="G48" s="12">
        <f>SUM(G49:G51)</f>
        <v>0</v>
      </c>
    </row>
    <row r="49" spans="1:7" x14ac:dyDescent="0.25">
      <c r="A49" s="8">
        <v>17</v>
      </c>
      <c r="B49" s="3" t="s">
        <v>90</v>
      </c>
      <c r="C49" s="2">
        <v>288</v>
      </c>
      <c r="D49" s="2" t="s">
        <v>91</v>
      </c>
      <c r="E49" s="4"/>
      <c r="F49" s="4"/>
      <c r="G49" s="5">
        <f>IF(C49="","",C49*(SUM(E49:F49)))</f>
        <v>0</v>
      </c>
    </row>
    <row r="50" spans="1:7" x14ac:dyDescent="0.25">
      <c r="A50" s="8">
        <v>18</v>
      </c>
      <c r="B50" s="3" t="s">
        <v>92</v>
      </c>
      <c r="C50" s="2">
        <v>2016</v>
      </c>
      <c r="D50" s="2" t="s">
        <v>91</v>
      </c>
      <c r="E50" s="4"/>
      <c r="F50" s="4"/>
      <c r="G50" s="5">
        <f>IF(C50="","",C50*(SUM(E50:F50)))</f>
        <v>0</v>
      </c>
    </row>
    <row r="51" spans="1:7" x14ac:dyDescent="0.25">
      <c r="A51" s="8">
        <v>19</v>
      </c>
      <c r="B51" s="3" t="s">
        <v>93</v>
      </c>
      <c r="C51" s="2">
        <v>1</v>
      </c>
      <c r="D51" s="2" t="s">
        <v>37</v>
      </c>
      <c r="E51" s="4"/>
      <c r="F51" s="4"/>
      <c r="G51" s="5">
        <f>IF(C51="","",C51*(SUM(E51:F51)))</f>
        <v>0</v>
      </c>
    </row>
    <row r="52" spans="1:7" x14ac:dyDescent="0.25">
      <c r="A52" s="8">
        <v>20</v>
      </c>
      <c r="B52" s="3" t="s">
        <v>94</v>
      </c>
      <c r="C52" s="2">
        <v>1</v>
      </c>
      <c r="D52" s="2" t="s">
        <v>37</v>
      </c>
      <c r="E52" s="4"/>
      <c r="F52" s="4"/>
      <c r="G52" s="5">
        <f>IF(C52="","",C52*(SUM(E52:F52)))</f>
        <v>0</v>
      </c>
    </row>
    <row r="53" spans="1:7" x14ac:dyDescent="0.25">
      <c r="A53" s="11" t="s">
        <v>95</v>
      </c>
      <c r="B53" s="11"/>
      <c r="C53" s="11"/>
      <c r="D53" s="11"/>
      <c r="E53" s="11"/>
      <c r="F53" s="11"/>
      <c r="G53" s="12">
        <f>SUM(G54:G56)</f>
        <v>0</v>
      </c>
    </row>
    <row r="54" spans="1:7" x14ac:dyDescent="0.25">
      <c r="A54" s="8">
        <v>21</v>
      </c>
      <c r="B54" s="3" t="s">
        <v>96</v>
      </c>
      <c r="C54" s="2">
        <v>16</v>
      </c>
      <c r="D54" s="2" t="s">
        <v>23</v>
      </c>
      <c r="E54" s="4"/>
      <c r="F54" s="4"/>
      <c r="G54" s="5">
        <f>IF(C54="","",C54*(SUM(E54:F54)))</f>
        <v>0</v>
      </c>
    </row>
    <row r="55" spans="1:7" x14ac:dyDescent="0.25">
      <c r="A55" s="8">
        <v>22</v>
      </c>
      <c r="B55" s="3" t="s">
        <v>97</v>
      </c>
      <c r="C55" s="2">
        <v>16</v>
      </c>
      <c r="D55" s="2" t="s">
        <v>23</v>
      </c>
      <c r="E55" s="4"/>
      <c r="F55" s="4"/>
      <c r="G55" s="5">
        <f>IF(C55="","",C55*(SUM(E55:F55)))</f>
        <v>0</v>
      </c>
    </row>
    <row r="56" spans="1:7" x14ac:dyDescent="0.25">
      <c r="A56" s="8">
        <v>23</v>
      </c>
      <c r="B56" s="3" t="s">
        <v>98</v>
      </c>
      <c r="C56" s="2">
        <v>8</v>
      </c>
      <c r="D56" s="2" t="s">
        <v>23</v>
      </c>
      <c r="E56" s="4"/>
      <c r="F56" s="4"/>
      <c r="G56" s="5">
        <f>IF(C56="","",C56*(SUM(E56:F56)))</f>
        <v>0</v>
      </c>
    </row>
    <row r="57" spans="1:7" x14ac:dyDescent="0.25">
      <c r="A57" s="11" t="s">
        <v>99</v>
      </c>
      <c r="B57" s="11"/>
      <c r="C57" s="11"/>
      <c r="D57" s="11"/>
      <c r="E57" s="11"/>
      <c r="F57" s="11"/>
      <c r="G57" s="12">
        <f>SUM(G58:G59)</f>
        <v>0</v>
      </c>
    </row>
    <row r="58" spans="1:7" x14ac:dyDescent="0.25">
      <c r="A58" s="8">
        <v>24</v>
      </c>
      <c r="B58" s="3" t="s">
        <v>100</v>
      </c>
      <c r="C58" s="2">
        <v>4</v>
      </c>
      <c r="D58" s="2" t="s">
        <v>23</v>
      </c>
      <c r="E58" s="4"/>
      <c r="F58" s="4"/>
      <c r="G58" s="5">
        <f>IF(C58="","",C58*(SUM(E58:F58)))</f>
        <v>0</v>
      </c>
    </row>
    <row r="59" spans="1:7" x14ac:dyDescent="0.25">
      <c r="A59" s="8">
        <v>25</v>
      </c>
      <c r="B59" s="3" t="s">
        <v>101</v>
      </c>
      <c r="C59" s="2">
        <v>4</v>
      </c>
      <c r="D59" s="2" t="s">
        <v>23</v>
      </c>
      <c r="E59" s="4"/>
      <c r="F59" s="4"/>
      <c r="G59" s="5">
        <f>IF(C59="","",C59*(SUM(E59:F59)))</f>
        <v>0</v>
      </c>
    </row>
    <row r="60" spans="1:7" x14ac:dyDescent="0.25">
      <c r="A60" s="11" t="s">
        <v>102</v>
      </c>
      <c r="B60" s="11"/>
      <c r="C60" s="11"/>
      <c r="D60" s="11"/>
      <c r="E60" s="11"/>
      <c r="F60" s="11"/>
      <c r="G60" s="12">
        <f>SUM(G61:G66)</f>
        <v>0</v>
      </c>
    </row>
    <row r="61" spans="1:7" x14ac:dyDescent="0.25">
      <c r="A61" s="8">
        <v>26</v>
      </c>
      <c r="B61" s="3" t="s">
        <v>103</v>
      </c>
      <c r="C61" s="2">
        <v>16</v>
      </c>
      <c r="D61" s="2" t="s">
        <v>23</v>
      </c>
      <c r="E61" s="4"/>
      <c r="F61" s="4"/>
      <c r="G61" s="5">
        <f t="shared" ref="G61:G66" si="3">IF(C61="","",C61*(SUM(E61:F61)))</f>
        <v>0</v>
      </c>
    </row>
    <row r="62" spans="1:7" x14ac:dyDescent="0.25">
      <c r="A62" s="8">
        <v>27</v>
      </c>
      <c r="B62" s="3" t="s">
        <v>104</v>
      </c>
      <c r="C62" s="2">
        <v>4</v>
      </c>
      <c r="D62" s="2" t="s">
        <v>23</v>
      </c>
      <c r="E62" s="4"/>
      <c r="F62" s="4"/>
      <c r="G62" s="5">
        <f t="shared" si="3"/>
        <v>0</v>
      </c>
    </row>
    <row r="63" spans="1:7" x14ac:dyDescent="0.25">
      <c r="A63" s="8">
        <v>28</v>
      </c>
      <c r="B63" s="3" t="s">
        <v>105</v>
      </c>
      <c r="C63" s="2">
        <v>12</v>
      </c>
      <c r="D63" s="2" t="s">
        <v>23</v>
      </c>
      <c r="E63" s="4"/>
      <c r="F63" s="4"/>
      <c r="G63" s="5">
        <f t="shared" si="3"/>
        <v>0</v>
      </c>
    </row>
    <row r="64" spans="1:7" x14ac:dyDescent="0.25">
      <c r="A64" s="8">
        <v>29</v>
      </c>
      <c r="B64" s="3" t="s">
        <v>106</v>
      </c>
      <c r="C64" s="2">
        <v>16</v>
      </c>
      <c r="D64" s="2" t="s">
        <v>23</v>
      </c>
      <c r="E64" s="4"/>
      <c r="F64" s="4"/>
      <c r="G64" s="5">
        <f t="shared" si="3"/>
        <v>0</v>
      </c>
    </row>
    <row r="65" spans="1:7" x14ac:dyDescent="0.25">
      <c r="A65" s="8">
        <v>30</v>
      </c>
      <c r="B65" s="3" t="s">
        <v>107</v>
      </c>
      <c r="C65" s="2">
        <v>12</v>
      </c>
      <c r="D65" s="2" t="s">
        <v>23</v>
      </c>
      <c r="E65" s="4"/>
      <c r="F65" s="4"/>
      <c r="G65" s="5">
        <f t="shared" si="3"/>
        <v>0</v>
      </c>
    </row>
    <row r="66" spans="1:7" x14ac:dyDescent="0.25">
      <c r="A66" s="8">
        <v>31</v>
      </c>
      <c r="B66" s="3" t="s">
        <v>108</v>
      </c>
      <c r="C66" s="2">
        <v>1</v>
      </c>
      <c r="D66" s="2" t="s">
        <v>23</v>
      </c>
      <c r="E66" s="4"/>
      <c r="F66" s="4"/>
      <c r="G66" s="5">
        <f t="shared" si="3"/>
        <v>0</v>
      </c>
    </row>
    <row r="67" spans="1:7" x14ac:dyDescent="0.25">
      <c r="A67" s="11" t="s">
        <v>109</v>
      </c>
      <c r="B67" s="11"/>
      <c r="C67" s="11"/>
      <c r="D67" s="11"/>
      <c r="E67" s="11"/>
      <c r="F67" s="11"/>
      <c r="G67" s="12">
        <f>SUM(G68:G72)</f>
        <v>0</v>
      </c>
    </row>
    <row r="68" spans="1:7" x14ac:dyDescent="0.25">
      <c r="A68" s="8">
        <v>32</v>
      </c>
      <c r="B68" s="3" t="s">
        <v>110</v>
      </c>
      <c r="C68" s="2">
        <v>32</v>
      </c>
      <c r="D68" s="2" t="s">
        <v>23</v>
      </c>
      <c r="E68" s="4"/>
      <c r="F68" s="4"/>
      <c r="G68" s="5">
        <f>IF(C68="","",C68*(SUM(E68:F68)))</f>
        <v>0</v>
      </c>
    </row>
    <row r="69" spans="1:7" x14ac:dyDescent="0.25">
      <c r="A69" s="8">
        <v>33</v>
      </c>
      <c r="B69" s="3" t="s">
        <v>111</v>
      </c>
      <c r="C69" s="2">
        <v>16</v>
      </c>
      <c r="D69" s="2" t="s">
        <v>23</v>
      </c>
      <c r="E69" s="4"/>
      <c r="F69" s="4"/>
      <c r="G69" s="5">
        <f>IF(C69="","",C69*(SUM(E69:F69)))</f>
        <v>0</v>
      </c>
    </row>
    <row r="70" spans="1:7" x14ac:dyDescent="0.25">
      <c r="A70" s="8">
        <v>34</v>
      </c>
      <c r="B70" s="3" t="s">
        <v>112</v>
      </c>
      <c r="C70" s="2">
        <v>48</v>
      </c>
      <c r="D70" s="2" t="s">
        <v>23</v>
      </c>
      <c r="E70" s="4"/>
      <c r="F70" s="4"/>
      <c r="G70" s="5">
        <f>IF(C70="","",C70*(SUM(E70:F70)))</f>
        <v>0</v>
      </c>
    </row>
    <row r="71" spans="1:7" x14ac:dyDescent="0.25">
      <c r="A71" s="8">
        <v>35</v>
      </c>
      <c r="B71" s="3" t="s">
        <v>113</v>
      </c>
      <c r="C71" s="2">
        <v>8</v>
      </c>
      <c r="D71" s="2" t="s">
        <v>23</v>
      </c>
      <c r="E71" s="4"/>
      <c r="F71" s="4"/>
      <c r="G71" s="5">
        <f>IF(C71="","",C71*(SUM(E71:F71)))</f>
        <v>0</v>
      </c>
    </row>
    <row r="72" spans="1:7" x14ac:dyDescent="0.25">
      <c r="A72" s="8">
        <v>36</v>
      </c>
      <c r="B72" s="3" t="s">
        <v>114</v>
      </c>
      <c r="C72" s="2">
        <v>16</v>
      </c>
      <c r="D72" s="2" t="s">
        <v>23</v>
      </c>
      <c r="E72" s="4"/>
      <c r="F72" s="4"/>
      <c r="G72" s="5">
        <f>IF(C72="","",C72*(SUM(E72:F72)))</f>
        <v>0</v>
      </c>
    </row>
    <row r="73" spans="1:7" x14ac:dyDescent="0.25">
      <c r="A73" s="11" t="s">
        <v>115</v>
      </c>
      <c r="B73" s="11"/>
      <c r="C73" s="11"/>
      <c r="D73" s="11"/>
      <c r="E73" s="11"/>
      <c r="F73" s="11"/>
      <c r="G73" s="12">
        <f>SUM(G74:G77)</f>
        <v>0</v>
      </c>
    </row>
    <row r="74" spans="1:7" x14ac:dyDescent="0.25">
      <c r="A74" s="8">
        <v>37</v>
      </c>
      <c r="B74" s="3" t="s">
        <v>116</v>
      </c>
      <c r="C74" s="2">
        <v>176</v>
      </c>
      <c r="D74" s="2" t="s">
        <v>20</v>
      </c>
      <c r="E74" s="4"/>
      <c r="F74" s="4"/>
      <c r="G74" s="5">
        <f>IF(C74="","",C74*(SUM(E74:F74)))</f>
        <v>0</v>
      </c>
    </row>
    <row r="75" spans="1:7" x14ac:dyDescent="0.25">
      <c r="A75" s="8">
        <v>38</v>
      </c>
      <c r="B75" s="3" t="s">
        <v>117</v>
      </c>
      <c r="C75" s="2">
        <v>100</v>
      </c>
      <c r="D75" s="2" t="s">
        <v>20</v>
      </c>
      <c r="E75" s="4"/>
      <c r="F75" s="4"/>
      <c r="G75" s="5">
        <f>IF(C75="","",C75*(SUM(E75:F75)))</f>
        <v>0</v>
      </c>
    </row>
    <row r="76" spans="1:7" x14ac:dyDescent="0.25">
      <c r="A76" s="8">
        <v>39</v>
      </c>
      <c r="B76" s="3" t="s">
        <v>118</v>
      </c>
      <c r="C76" s="2">
        <v>58</v>
      </c>
      <c r="D76" s="2" t="s">
        <v>20</v>
      </c>
      <c r="E76" s="4"/>
      <c r="F76" s="4"/>
      <c r="G76" s="5">
        <f>IF(C76="","",C76*(SUM(E76:F76)))</f>
        <v>0</v>
      </c>
    </row>
    <row r="77" spans="1:7" x14ac:dyDescent="0.25">
      <c r="A77" s="8">
        <v>40</v>
      </c>
      <c r="B77" s="3" t="s">
        <v>119</v>
      </c>
      <c r="C77" s="2">
        <v>8</v>
      </c>
      <c r="D77" s="2" t="s">
        <v>120</v>
      </c>
      <c r="E77" s="4"/>
      <c r="F77" s="4"/>
      <c r="G77" s="5">
        <f>IF(C77="","",C77*(SUM(E77:F77)))</f>
        <v>0</v>
      </c>
    </row>
    <row r="78" spans="1:7" x14ac:dyDescent="0.25">
      <c r="A78" s="11" t="s">
        <v>121</v>
      </c>
      <c r="B78" s="11"/>
      <c r="C78" s="11"/>
      <c r="D78" s="11"/>
      <c r="E78" s="11"/>
      <c r="F78" s="11"/>
      <c r="G78" s="12">
        <f>SUM(G79:G82)</f>
        <v>0</v>
      </c>
    </row>
    <row r="79" spans="1:7" x14ac:dyDescent="0.25">
      <c r="A79" s="8">
        <v>41</v>
      </c>
      <c r="B79" s="3" t="s">
        <v>122</v>
      </c>
      <c r="C79" s="2">
        <v>5</v>
      </c>
      <c r="D79" s="2" t="s">
        <v>120</v>
      </c>
      <c r="E79" s="4"/>
      <c r="F79" s="4"/>
      <c r="G79" s="5">
        <f>IF(C79="","",C79*(SUM(E79:F79)))</f>
        <v>0</v>
      </c>
    </row>
    <row r="80" spans="1:7" x14ac:dyDescent="0.25">
      <c r="A80" s="8">
        <v>42</v>
      </c>
      <c r="B80" s="3" t="s">
        <v>123</v>
      </c>
      <c r="C80" s="2">
        <v>12</v>
      </c>
      <c r="D80" s="2" t="s">
        <v>23</v>
      </c>
      <c r="E80" s="4"/>
      <c r="F80" s="4"/>
      <c r="G80" s="5">
        <f>IF(C80="","",C80*(SUM(E80:F80)))</f>
        <v>0</v>
      </c>
    </row>
    <row r="81" spans="1:7" x14ac:dyDescent="0.25">
      <c r="A81" s="8">
        <v>43</v>
      </c>
      <c r="B81" s="3" t="s">
        <v>124</v>
      </c>
      <c r="C81" s="2">
        <v>1</v>
      </c>
      <c r="D81" s="2" t="s">
        <v>23</v>
      </c>
      <c r="E81" s="4"/>
      <c r="F81" s="4"/>
      <c r="G81" s="5">
        <f>IF(C81="","",C81*(SUM(E81:F81)))</f>
        <v>0</v>
      </c>
    </row>
    <row r="82" spans="1:7" x14ac:dyDescent="0.25">
      <c r="A82" s="8">
        <v>44</v>
      </c>
      <c r="B82" s="3" t="s">
        <v>125</v>
      </c>
      <c r="C82" s="2">
        <v>12</v>
      </c>
      <c r="D82" s="2" t="s">
        <v>23</v>
      </c>
      <c r="E82" s="4"/>
      <c r="F82" s="4"/>
      <c r="G82" s="5">
        <f>IF(C82="","",C82*(SUM(E82:F82)))</f>
        <v>0</v>
      </c>
    </row>
    <row r="83" spans="1:7" x14ac:dyDescent="0.25">
      <c r="A83" s="11" t="s">
        <v>126</v>
      </c>
      <c r="B83" s="11"/>
      <c r="C83" s="11"/>
      <c r="D83" s="11"/>
      <c r="E83" s="11"/>
      <c r="F83" s="11"/>
      <c r="G83" s="12">
        <f>SUM(G84:G87)</f>
        <v>0</v>
      </c>
    </row>
    <row r="84" spans="1:7" x14ac:dyDescent="0.25">
      <c r="A84" s="8">
        <v>45</v>
      </c>
      <c r="B84" s="3" t="s">
        <v>127</v>
      </c>
      <c r="C84" s="2">
        <v>1</v>
      </c>
      <c r="D84" s="2" t="s">
        <v>23</v>
      </c>
      <c r="E84" s="4"/>
      <c r="F84" s="4"/>
      <c r="G84" s="5">
        <f>IF(C84="","",C84*(SUM(E84:F84)))</f>
        <v>0</v>
      </c>
    </row>
    <row r="85" spans="1:7" x14ac:dyDescent="0.25">
      <c r="A85" s="8">
        <v>46</v>
      </c>
      <c r="B85" s="3" t="s">
        <v>128</v>
      </c>
      <c r="C85" s="2">
        <v>1</v>
      </c>
      <c r="D85" s="2" t="s">
        <v>23</v>
      </c>
      <c r="E85" s="4"/>
      <c r="F85" s="4"/>
      <c r="G85" s="5">
        <f>IF(C85="","",C85*(SUM(E85:F85)))</f>
        <v>0</v>
      </c>
    </row>
    <row r="86" spans="1:7" x14ac:dyDescent="0.25">
      <c r="A86" s="8">
        <v>47</v>
      </c>
      <c r="B86" s="3" t="s">
        <v>129</v>
      </c>
      <c r="C86" s="2">
        <v>1</v>
      </c>
      <c r="D86" s="2" t="s">
        <v>23</v>
      </c>
      <c r="E86" s="4"/>
      <c r="F86" s="4"/>
      <c r="G86" s="5">
        <f>IF(C86="","",C86*(SUM(E86:F86)))</f>
        <v>0</v>
      </c>
    </row>
    <row r="87" spans="1:7" x14ac:dyDescent="0.25">
      <c r="A87" s="8">
        <v>48</v>
      </c>
      <c r="B87" s="3" t="s">
        <v>130</v>
      </c>
      <c r="C87" s="2">
        <v>1</v>
      </c>
      <c r="D87" s="2" t="s">
        <v>37</v>
      </c>
      <c r="E87" s="4"/>
      <c r="F87" s="4"/>
      <c r="G87" s="5">
        <f>IF(C87="","",C87*(SUM(E87:F87)))</f>
        <v>0</v>
      </c>
    </row>
    <row r="88" spans="1:7" x14ac:dyDescent="0.25">
      <c r="A88" s="11" t="s">
        <v>131</v>
      </c>
      <c r="B88" s="11"/>
      <c r="C88" s="11"/>
      <c r="D88" s="11"/>
      <c r="E88" s="11"/>
      <c r="F88" s="11"/>
      <c r="G88" s="12">
        <f>SUM(G89:G90)</f>
        <v>0</v>
      </c>
    </row>
    <row r="89" spans="1:7" x14ac:dyDescent="0.25">
      <c r="A89" s="8">
        <v>49</v>
      </c>
      <c r="B89" s="3" t="s">
        <v>132</v>
      </c>
      <c r="C89" s="2">
        <v>2660</v>
      </c>
      <c r="D89" s="2" t="s">
        <v>91</v>
      </c>
      <c r="E89" s="4"/>
      <c r="F89" s="4"/>
      <c r="G89" s="5">
        <f>IF(C89="","",C89*(SUM(E89:F89)))</f>
        <v>0</v>
      </c>
    </row>
    <row r="90" spans="1:7" x14ac:dyDescent="0.25">
      <c r="A90" s="8">
        <v>50</v>
      </c>
      <c r="B90" s="3" t="s">
        <v>133</v>
      </c>
      <c r="C90" s="2">
        <v>2030</v>
      </c>
      <c r="D90" s="2" t="s">
        <v>91</v>
      </c>
      <c r="E90" s="4"/>
      <c r="F90" s="4"/>
      <c r="G90" s="5">
        <f>IF(C90="","",C90*(SUM(E90:F90)))</f>
        <v>0</v>
      </c>
    </row>
    <row r="91" spans="1:7" x14ac:dyDescent="0.25">
      <c r="A91" s="11" t="s">
        <v>134</v>
      </c>
      <c r="B91" s="11"/>
      <c r="C91" s="11"/>
      <c r="D91" s="11"/>
      <c r="E91" s="11"/>
      <c r="F91" s="11"/>
      <c r="G91" s="12">
        <f>SUM(G92:G97)</f>
        <v>0</v>
      </c>
    </row>
    <row r="92" spans="1:7" x14ac:dyDescent="0.25">
      <c r="A92" s="8" t="s">
        <v>135</v>
      </c>
      <c r="B92" s="3" t="s">
        <v>136</v>
      </c>
      <c r="C92" s="2">
        <v>20</v>
      </c>
      <c r="D92" s="2" t="s">
        <v>137</v>
      </c>
      <c r="E92" s="4"/>
      <c r="F92" s="4"/>
      <c r="G92" s="5">
        <f t="shared" ref="G92:G97" si="4">IF(C92="","",C92*(SUM(E92:F92)))</f>
        <v>0</v>
      </c>
    </row>
    <row r="93" spans="1:7" x14ac:dyDescent="0.25">
      <c r="A93" s="8" t="s">
        <v>138</v>
      </c>
      <c r="B93" s="3" t="s">
        <v>139</v>
      </c>
      <c r="C93" s="2">
        <v>10</v>
      </c>
      <c r="D93" s="2" t="s">
        <v>137</v>
      </c>
      <c r="E93" s="4"/>
      <c r="F93" s="4"/>
      <c r="G93" s="5">
        <f t="shared" si="4"/>
        <v>0</v>
      </c>
    </row>
    <row r="94" spans="1:7" x14ac:dyDescent="0.25">
      <c r="A94" s="8" t="s">
        <v>140</v>
      </c>
      <c r="B94" s="3" t="s">
        <v>141</v>
      </c>
      <c r="C94" s="2">
        <v>15</v>
      </c>
      <c r="D94" s="2" t="s">
        <v>137</v>
      </c>
      <c r="E94" s="4"/>
      <c r="F94" s="4"/>
      <c r="G94" s="5">
        <f t="shared" si="4"/>
        <v>0</v>
      </c>
    </row>
    <row r="95" spans="1:7" x14ac:dyDescent="0.25">
      <c r="A95" s="8" t="s">
        <v>142</v>
      </c>
      <c r="B95" s="3" t="s">
        <v>143</v>
      </c>
      <c r="C95" s="2">
        <v>40</v>
      </c>
      <c r="D95" s="2" t="s">
        <v>23</v>
      </c>
      <c r="E95" s="4"/>
      <c r="F95" s="4"/>
      <c r="G95" s="5">
        <f t="shared" si="4"/>
        <v>0</v>
      </c>
    </row>
    <row r="96" spans="1:7" x14ac:dyDescent="0.25">
      <c r="A96" s="8" t="s">
        <v>144</v>
      </c>
      <c r="B96" s="3" t="s">
        <v>145</v>
      </c>
      <c r="C96" s="2">
        <v>8</v>
      </c>
      <c r="D96" s="2" t="s">
        <v>146</v>
      </c>
      <c r="E96" s="4"/>
      <c r="F96" s="4"/>
      <c r="G96" s="5">
        <f t="shared" si="4"/>
        <v>0</v>
      </c>
    </row>
    <row r="97" spans="1:7" x14ac:dyDescent="0.25">
      <c r="A97" s="8" t="s">
        <v>147</v>
      </c>
      <c r="B97" s="3" t="s">
        <v>148</v>
      </c>
      <c r="C97" s="2">
        <v>5</v>
      </c>
      <c r="D97" s="2" t="s">
        <v>146</v>
      </c>
      <c r="E97" s="4"/>
      <c r="F97" s="4"/>
      <c r="G97" s="5">
        <f t="shared" si="4"/>
        <v>0</v>
      </c>
    </row>
    <row r="98" spans="1:7" x14ac:dyDescent="0.25">
      <c r="A98" s="11" t="s">
        <v>149</v>
      </c>
      <c r="B98" s="11"/>
      <c r="C98" s="11"/>
      <c r="D98" s="11"/>
      <c r="E98" s="11"/>
      <c r="F98" s="11"/>
      <c r="G98" s="12">
        <f>SUM(G99:G112)</f>
        <v>0</v>
      </c>
    </row>
    <row r="99" spans="1:7" x14ac:dyDescent="0.25">
      <c r="A99" s="8" t="s">
        <v>150</v>
      </c>
      <c r="B99" s="3" t="s">
        <v>151</v>
      </c>
      <c r="C99" s="2">
        <v>5</v>
      </c>
      <c r="D99" s="2" t="s">
        <v>152</v>
      </c>
      <c r="E99" s="4"/>
      <c r="F99" s="4"/>
      <c r="G99" s="5">
        <f t="shared" ref="G99:G112" si="5">IF(C99="","",C99*(SUM(E99:F99)))</f>
        <v>0</v>
      </c>
    </row>
    <row r="100" spans="1:7" x14ac:dyDescent="0.25">
      <c r="A100" s="8" t="s">
        <v>153</v>
      </c>
      <c r="B100" s="3" t="s">
        <v>154</v>
      </c>
      <c r="C100" s="2">
        <v>10</v>
      </c>
      <c r="D100" s="2" t="s">
        <v>152</v>
      </c>
      <c r="E100" s="4"/>
      <c r="F100" s="4"/>
      <c r="G100" s="5">
        <f t="shared" si="5"/>
        <v>0</v>
      </c>
    </row>
    <row r="101" spans="1:7" x14ac:dyDescent="0.25">
      <c r="A101" s="8" t="s">
        <v>155</v>
      </c>
      <c r="B101" s="3" t="s">
        <v>156</v>
      </c>
      <c r="C101" s="2">
        <v>40</v>
      </c>
      <c r="D101" s="2" t="s">
        <v>23</v>
      </c>
      <c r="E101" s="4"/>
      <c r="F101" s="4"/>
      <c r="G101" s="5">
        <f t="shared" si="5"/>
        <v>0</v>
      </c>
    </row>
    <row r="102" spans="1:7" x14ac:dyDescent="0.25">
      <c r="A102" s="8" t="s">
        <v>157</v>
      </c>
      <c r="B102" s="3" t="s">
        <v>158</v>
      </c>
      <c r="C102" s="2">
        <v>30</v>
      </c>
      <c r="D102" s="2" t="s">
        <v>23</v>
      </c>
      <c r="E102" s="4"/>
      <c r="F102" s="4"/>
      <c r="G102" s="5">
        <f t="shared" si="5"/>
        <v>0</v>
      </c>
    </row>
    <row r="103" spans="1:7" x14ac:dyDescent="0.25">
      <c r="A103" s="8" t="s">
        <v>159</v>
      </c>
      <c r="B103" s="3" t="s">
        <v>160</v>
      </c>
      <c r="C103" s="2">
        <v>100</v>
      </c>
      <c r="D103" s="2" t="s">
        <v>23</v>
      </c>
      <c r="E103" s="4"/>
      <c r="F103" s="4"/>
      <c r="G103" s="5">
        <f t="shared" si="5"/>
        <v>0</v>
      </c>
    </row>
    <row r="104" spans="1:7" x14ac:dyDescent="0.25">
      <c r="A104" s="8" t="s">
        <v>161</v>
      </c>
      <c r="B104" s="3" t="s">
        <v>162</v>
      </c>
      <c r="C104" s="2">
        <v>24</v>
      </c>
      <c r="D104" s="2" t="s">
        <v>23</v>
      </c>
      <c r="E104" s="4"/>
      <c r="F104" s="4"/>
      <c r="G104" s="5">
        <f t="shared" si="5"/>
        <v>0</v>
      </c>
    </row>
    <row r="105" spans="1:7" x14ac:dyDescent="0.25">
      <c r="A105" s="8" t="s">
        <v>163</v>
      </c>
      <c r="B105" s="3" t="s">
        <v>164</v>
      </c>
      <c r="C105" s="2">
        <v>8</v>
      </c>
      <c r="D105" s="2" t="s">
        <v>23</v>
      </c>
      <c r="E105" s="4"/>
      <c r="F105" s="4"/>
      <c r="G105" s="5">
        <f t="shared" si="5"/>
        <v>0</v>
      </c>
    </row>
    <row r="106" spans="1:7" x14ac:dyDescent="0.25">
      <c r="A106" s="8" t="s">
        <v>165</v>
      </c>
      <c r="B106" s="3" t="s">
        <v>166</v>
      </c>
      <c r="C106" s="2">
        <v>10</v>
      </c>
      <c r="D106" s="2" t="s">
        <v>152</v>
      </c>
      <c r="E106" s="4"/>
      <c r="F106" s="4"/>
      <c r="G106" s="5">
        <f t="shared" si="5"/>
        <v>0</v>
      </c>
    </row>
    <row r="107" spans="1:7" x14ac:dyDescent="0.25">
      <c r="A107" s="8" t="s">
        <v>167</v>
      </c>
      <c r="B107" s="3" t="s">
        <v>168</v>
      </c>
      <c r="C107" s="2">
        <v>15</v>
      </c>
      <c r="D107" s="2" t="s">
        <v>23</v>
      </c>
      <c r="E107" s="4"/>
      <c r="F107" s="4"/>
      <c r="G107" s="5">
        <f t="shared" si="5"/>
        <v>0</v>
      </c>
    </row>
    <row r="108" spans="1:7" x14ac:dyDescent="0.25">
      <c r="A108" s="8" t="s">
        <v>169</v>
      </c>
      <c r="B108" s="3" t="s">
        <v>170</v>
      </c>
      <c r="C108" s="2">
        <v>5</v>
      </c>
      <c r="D108" s="2" t="s">
        <v>152</v>
      </c>
      <c r="E108" s="4"/>
      <c r="F108" s="4"/>
      <c r="G108" s="5">
        <f t="shared" si="5"/>
        <v>0</v>
      </c>
    </row>
    <row r="109" spans="1:7" x14ac:dyDescent="0.25">
      <c r="A109" s="8" t="s">
        <v>171</v>
      </c>
      <c r="B109" s="3" t="s">
        <v>172</v>
      </c>
      <c r="C109" s="2">
        <v>5</v>
      </c>
      <c r="D109" s="2" t="s">
        <v>152</v>
      </c>
      <c r="E109" s="4"/>
      <c r="F109" s="4"/>
      <c r="G109" s="5">
        <f t="shared" si="5"/>
        <v>0</v>
      </c>
    </row>
    <row r="110" spans="1:7" x14ac:dyDescent="0.25">
      <c r="A110" s="8" t="s">
        <v>173</v>
      </c>
      <c r="B110" s="3" t="s">
        <v>174</v>
      </c>
      <c r="C110" s="2">
        <v>2</v>
      </c>
      <c r="D110" s="2" t="s">
        <v>23</v>
      </c>
      <c r="E110" s="4"/>
      <c r="F110" s="4"/>
      <c r="G110" s="5">
        <f t="shared" si="5"/>
        <v>0</v>
      </c>
    </row>
    <row r="111" spans="1:7" x14ac:dyDescent="0.25">
      <c r="A111" s="8" t="s">
        <v>175</v>
      </c>
      <c r="B111" s="3" t="s">
        <v>176</v>
      </c>
      <c r="C111" s="2">
        <v>30</v>
      </c>
      <c r="D111" s="2" t="s">
        <v>23</v>
      </c>
      <c r="E111" s="4"/>
      <c r="F111" s="4"/>
      <c r="G111" s="5">
        <f t="shared" si="5"/>
        <v>0</v>
      </c>
    </row>
    <row r="112" spans="1:7" x14ac:dyDescent="0.25">
      <c r="A112" s="8" t="s">
        <v>177</v>
      </c>
      <c r="B112" s="3" t="s">
        <v>178</v>
      </c>
      <c r="C112" s="2">
        <v>3</v>
      </c>
      <c r="D112" s="2" t="s">
        <v>152</v>
      </c>
      <c r="E112" s="4"/>
      <c r="F112" s="4"/>
      <c r="G112" s="5">
        <f t="shared" si="5"/>
        <v>0</v>
      </c>
    </row>
    <row r="113" spans="1:7" x14ac:dyDescent="0.25">
      <c r="A113" s="11" t="s">
        <v>179</v>
      </c>
      <c r="B113" s="11"/>
      <c r="C113" s="11"/>
      <c r="D113" s="11"/>
      <c r="E113" s="11"/>
      <c r="F113" s="11"/>
      <c r="G113" s="12">
        <f>SUM(G114:G122)</f>
        <v>0</v>
      </c>
    </row>
    <row r="114" spans="1:7" x14ac:dyDescent="0.25">
      <c r="A114" s="8" t="s">
        <v>180</v>
      </c>
      <c r="B114" s="3" t="s">
        <v>181</v>
      </c>
      <c r="C114" s="2">
        <v>40</v>
      </c>
      <c r="D114" s="2" t="s">
        <v>23</v>
      </c>
      <c r="E114" s="4"/>
      <c r="F114" s="4"/>
      <c r="G114" s="5">
        <f t="shared" ref="G114:G122" si="6">IF(C114="","",C114*(SUM(E114:F114)))</f>
        <v>0</v>
      </c>
    </row>
    <row r="115" spans="1:7" x14ac:dyDescent="0.25">
      <c r="A115" s="8" t="s">
        <v>182</v>
      </c>
      <c r="B115" s="3" t="s">
        <v>183</v>
      </c>
      <c r="C115" s="2">
        <v>12</v>
      </c>
      <c r="D115" s="2" t="s">
        <v>23</v>
      </c>
      <c r="E115" s="4"/>
      <c r="F115" s="4"/>
      <c r="G115" s="5">
        <f t="shared" si="6"/>
        <v>0</v>
      </c>
    </row>
    <row r="116" spans="1:7" x14ac:dyDescent="0.25">
      <c r="A116" s="8" t="s">
        <v>184</v>
      </c>
      <c r="B116" s="3" t="s">
        <v>185</v>
      </c>
      <c r="C116" s="2">
        <v>30</v>
      </c>
      <c r="D116" s="2" t="s">
        <v>23</v>
      </c>
      <c r="E116" s="4"/>
      <c r="F116" s="4"/>
      <c r="G116" s="5">
        <f t="shared" si="6"/>
        <v>0</v>
      </c>
    </row>
    <row r="117" spans="1:7" x14ac:dyDescent="0.25">
      <c r="A117" s="8" t="s">
        <v>186</v>
      </c>
      <c r="B117" s="3" t="s">
        <v>187</v>
      </c>
      <c r="C117" s="2">
        <v>10</v>
      </c>
      <c r="D117" s="2" t="s">
        <v>23</v>
      </c>
      <c r="E117" s="4"/>
      <c r="F117" s="4"/>
      <c r="G117" s="5">
        <f t="shared" si="6"/>
        <v>0</v>
      </c>
    </row>
    <row r="118" spans="1:7" x14ac:dyDescent="0.25">
      <c r="A118" s="8" t="s">
        <v>188</v>
      </c>
      <c r="B118" s="3" t="s">
        <v>189</v>
      </c>
      <c r="C118" s="2">
        <v>3</v>
      </c>
      <c r="D118" s="2" t="s">
        <v>152</v>
      </c>
      <c r="E118" s="4"/>
      <c r="F118" s="4"/>
      <c r="G118" s="5">
        <f t="shared" si="6"/>
        <v>0</v>
      </c>
    </row>
    <row r="119" spans="1:7" x14ac:dyDescent="0.25">
      <c r="A119" s="8" t="s">
        <v>190</v>
      </c>
      <c r="B119" s="3" t="s">
        <v>191</v>
      </c>
      <c r="C119" s="2">
        <v>20</v>
      </c>
      <c r="D119" s="2" t="s">
        <v>192</v>
      </c>
      <c r="E119" s="4"/>
      <c r="F119" s="4"/>
      <c r="G119" s="5">
        <f t="shared" si="6"/>
        <v>0</v>
      </c>
    </row>
    <row r="120" spans="1:7" x14ac:dyDescent="0.25">
      <c r="A120" s="8" t="s">
        <v>193</v>
      </c>
      <c r="B120" s="3" t="s">
        <v>194</v>
      </c>
      <c r="C120" s="2">
        <v>15</v>
      </c>
      <c r="D120" s="2" t="s">
        <v>23</v>
      </c>
      <c r="E120" s="4"/>
      <c r="F120" s="4"/>
      <c r="G120" s="5">
        <f t="shared" si="6"/>
        <v>0</v>
      </c>
    </row>
    <row r="121" spans="1:7" x14ac:dyDescent="0.25">
      <c r="A121" s="8" t="s">
        <v>195</v>
      </c>
      <c r="B121" s="3" t="s">
        <v>196</v>
      </c>
      <c r="C121" s="2">
        <v>6</v>
      </c>
      <c r="D121" s="2" t="s">
        <v>23</v>
      </c>
      <c r="E121" s="4"/>
      <c r="F121" s="4"/>
      <c r="G121" s="5">
        <f t="shared" si="6"/>
        <v>0</v>
      </c>
    </row>
    <row r="122" spans="1:7" x14ac:dyDescent="0.25">
      <c r="A122" s="8" t="s">
        <v>197</v>
      </c>
      <c r="B122" s="3" t="s">
        <v>198</v>
      </c>
      <c r="C122" s="2">
        <v>10</v>
      </c>
      <c r="D122" s="2" t="s">
        <v>23</v>
      </c>
      <c r="E122" s="4"/>
      <c r="F122" s="4"/>
      <c r="G122" s="5">
        <f t="shared" si="6"/>
        <v>0</v>
      </c>
    </row>
    <row r="123" spans="1:7" x14ac:dyDescent="0.25">
      <c r="A123" s="11" t="s">
        <v>199</v>
      </c>
      <c r="B123" s="11"/>
      <c r="C123" s="11"/>
      <c r="D123" s="11"/>
      <c r="E123" s="11"/>
      <c r="F123" s="11"/>
      <c r="G123" s="12">
        <f>SUM(G124:G131)</f>
        <v>0</v>
      </c>
    </row>
    <row r="124" spans="1:7" x14ac:dyDescent="0.25">
      <c r="A124" s="8" t="s">
        <v>200</v>
      </c>
      <c r="B124" s="3" t="s">
        <v>201</v>
      </c>
      <c r="C124" s="2">
        <v>15</v>
      </c>
      <c r="D124" s="2" t="s">
        <v>23</v>
      </c>
      <c r="E124" s="4"/>
      <c r="F124" s="4"/>
      <c r="G124" s="5">
        <f t="shared" ref="G124:G131" si="7">IF(C124="","",C124*(SUM(E124:F124)))</f>
        <v>0</v>
      </c>
    </row>
    <row r="125" spans="1:7" x14ac:dyDescent="0.25">
      <c r="A125" s="8" t="s">
        <v>202</v>
      </c>
      <c r="B125" s="3" t="s">
        <v>203</v>
      </c>
      <c r="C125" s="2">
        <v>12</v>
      </c>
      <c r="D125" s="2" t="s">
        <v>23</v>
      </c>
      <c r="E125" s="4"/>
      <c r="F125" s="4"/>
      <c r="G125" s="5">
        <f t="shared" si="7"/>
        <v>0</v>
      </c>
    </row>
    <row r="126" spans="1:7" x14ac:dyDescent="0.25">
      <c r="A126" s="8" t="s">
        <v>204</v>
      </c>
      <c r="B126" s="3" t="s">
        <v>205</v>
      </c>
      <c r="C126" s="2">
        <v>8</v>
      </c>
      <c r="D126" s="2" t="s">
        <v>33</v>
      </c>
      <c r="E126" s="4"/>
      <c r="F126" s="4"/>
      <c r="G126" s="5">
        <f t="shared" si="7"/>
        <v>0</v>
      </c>
    </row>
    <row r="127" spans="1:7" x14ac:dyDescent="0.25">
      <c r="A127" s="8" t="s">
        <v>206</v>
      </c>
      <c r="B127" s="3" t="s">
        <v>207</v>
      </c>
      <c r="C127" s="2">
        <v>4</v>
      </c>
      <c r="D127" s="2" t="s">
        <v>33</v>
      </c>
      <c r="E127" s="4"/>
      <c r="F127" s="4"/>
      <c r="G127" s="5">
        <f t="shared" si="7"/>
        <v>0</v>
      </c>
    </row>
    <row r="128" spans="1:7" x14ac:dyDescent="0.25">
      <c r="A128" s="8" t="s">
        <v>208</v>
      </c>
      <c r="B128" s="3" t="s">
        <v>209</v>
      </c>
      <c r="C128" s="2">
        <v>20</v>
      </c>
      <c r="D128" s="2" t="s">
        <v>23</v>
      </c>
      <c r="E128" s="4"/>
      <c r="F128" s="4"/>
      <c r="G128" s="5">
        <f t="shared" si="7"/>
        <v>0</v>
      </c>
    </row>
    <row r="129" spans="1:7" x14ac:dyDescent="0.25">
      <c r="A129" s="8" t="s">
        <v>210</v>
      </c>
      <c r="B129" s="3" t="s">
        <v>211</v>
      </c>
      <c r="C129" s="2">
        <v>5</v>
      </c>
      <c r="D129" s="2" t="s">
        <v>152</v>
      </c>
      <c r="E129" s="4"/>
      <c r="F129" s="4"/>
      <c r="G129" s="5">
        <f t="shared" si="7"/>
        <v>0</v>
      </c>
    </row>
    <row r="130" spans="1:7" x14ac:dyDescent="0.25">
      <c r="A130" s="8" t="s">
        <v>212</v>
      </c>
      <c r="B130" s="3" t="s">
        <v>213</v>
      </c>
      <c r="C130" s="2">
        <v>6</v>
      </c>
      <c r="D130" s="2" t="s">
        <v>23</v>
      </c>
      <c r="E130" s="4"/>
      <c r="F130" s="4"/>
      <c r="G130" s="5">
        <f t="shared" si="7"/>
        <v>0</v>
      </c>
    </row>
    <row r="131" spans="1:7" x14ac:dyDescent="0.25">
      <c r="A131" s="8" t="s">
        <v>214</v>
      </c>
      <c r="B131" s="3" t="s">
        <v>215</v>
      </c>
      <c r="C131" s="2">
        <v>40</v>
      </c>
      <c r="D131" s="2" t="s">
        <v>192</v>
      </c>
      <c r="E131" s="4"/>
      <c r="F131" s="4"/>
      <c r="G131" s="5">
        <f t="shared" si="7"/>
        <v>0</v>
      </c>
    </row>
    <row r="132" spans="1:7" x14ac:dyDescent="0.25">
      <c r="A132" s="11" t="s">
        <v>216</v>
      </c>
      <c r="B132" s="11"/>
      <c r="C132" s="11"/>
      <c r="D132" s="11"/>
      <c r="E132" s="11"/>
      <c r="F132" s="11"/>
      <c r="G132" s="12">
        <f>SUM(G133:G140)</f>
        <v>0</v>
      </c>
    </row>
    <row r="133" spans="1:7" x14ac:dyDescent="0.25">
      <c r="A133" s="8" t="s">
        <v>217</v>
      </c>
      <c r="B133" s="3" t="s">
        <v>218</v>
      </c>
      <c r="C133" s="2">
        <v>30</v>
      </c>
      <c r="D133" s="2" t="s">
        <v>219</v>
      </c>
      <c r="E133" s="4"/>
      <c r="F133" s="4"/>
      <c r="G133" s="5">
        <f t="shared" ref="G133:G140" si="8">IF(C133="","",C133*(SUM(E133:F133)))</f>
        <v>0</v>
      </c>
    </row>
    <row r="134" spans="1:7" x14ac:dyDescent="0.25">
      <c r="A134" s="8" t="s">
        <v>220</v>
      </c>
      <c r="B134" s="3" t="s">
        <v>221</v>
      </c>
      <c r="C134" s="2">
        <v>30</v>
      </c>
      <c r="D134" s="2" t="s">
        <v>219</v>
      </c>
      <c r="E134" s="4"/>
      <c r="F134" s="4"/>
      <c r="G134" s="5">
        <f t="shared" si="8"/>
        <v>0</v>
      </c>
    </row>
    <row r="135" spans="1:7" x14ac:dyDescent="0.25">
      <c r="A135" s="8" t="s">
        <v>222</v>
      </c>
      <c r="B135" s="3" t="s">
        <v>223</v>
      </c>
      <c r="C135" s="2">
        <v>10</v>
      </c>
      <c r="D135" s="2" t="s">
        <v>23</v>
      </c>
      <c r="E135" s="4"/>
      <c r="F135" s="4"/>
      <c r="G135" s="5">
        <f t="shared" si="8"/>
        <v>0</v>
      </c>
    </row>
    <row r="136" spans="1:7" x14ac:dyDescent="0.25">
      <c r="A136" s="8" t="s">
        <v>224</v>
      </c>
      <c r="B136" s="3" t="s">
        <v>225</v>
      </c>
      <c r="C136" s="2">
        <v>10</v>
      </c>
      <c r="D136" s="2" t="s">
        <v>23</v>
      </c>
      <c r="E136" s="4"/>
      <c r="F136" s="4"/>
      <c r="G136" s="5">
        <f t="shared" si="8"/>
        <v>0</v>
      </c>
    </row>
    <row r="137" spans="1:7" x14ac:dyDescent="0.25">
      <c r="A137" s="8" t="s">
        <v>226</v>
      </c>
      <c r="B137" s="3" t="s">
        <v>227</v>
      </c>
      <c r="C137" s="2">
        <v>50</v>
      </c>
      <c r="D137" s="2" t="s">
        <v>23</v>
      </c>
      <c r="E137" s="4"/>
      <c r="F137" s="4"/>
      <c r="G137" s="5">
        <f t="shared" si="8"/>
        <v>0</v>
      </c>
    </row>
    <row r="138" spans="1:7" x14ac:dyDescent="0.25">
      <c r="A138" s="8" t="s">
        <v>228</v>
      </c>
      <c r="B138" s="3" t="s">
        <v>229</v>
      </c>
      <c r="C138" s="2">
        <v>10</v>
      </c>
      <c r="D138" s="2" t="s">
        <v>23</v>
      </c>
      <c r="E138" s="4"/>
      <c r="F138" s="4"/>
      <c r="G138" s="5">
        <f t="shared" si="8"/>
        <v>0</v>
      </c>
    </row>
    <row r="139" spans="1:7" x14ac:dyDescent="0.25">
      <c r="A139" s="8" t="s">
        <v>230</v>
      </c>
      <c r="B139" s="3" t="s">
        <v>231</v>
      </c>
      <c r="C139" s="2">
        <v>10</v>
      </c>
      <c r="D139" s="2" t="s">
        <v>23</v>
      </c>
      <c r="E139" s="4"/>
      <c r="F139" s="4"/>
      <c r="G139" s="5">
        <f t="shared" si="8"/>
        <v>0</v>
      </c>
    </row>
    <row r="140" spans="1:7" x14ac:dyDescent="0.25">
      <c r="A140" s="8" t="s">
        <v>232</v>
      </c>
      <c r="B140" s="3" t="s">
        <v>233</v>
      </c>
      <c r="C140" s="2">
        <v>1</v>
      </c>
      <c r="D140" s="2" t="s">
        <v>23</v>
      </c>
      <c r="E140" s="4"/>
      <c r="F140" s="4"/>
      <c r="G140" s="5">
        <f t="shared" si="8"/>
        <v>0</v>
      </c>
    </row>
    <row r="141" spans="1:7" x14ac:dyDescent="0.25">
      <c r="A141" s="11" t="s">
        <v>234</v>
      </c>
      <c r="B141" s="11"/>
      <c r="C141" s="11"/>
      <c r="D141" s="11"/>
      <c r="E141" s="11"/>
      <c r="F141" s="11"/>
      <c r="G141" s="12">
        <f>SUM(G142:G158)</f>
        <v>0</v>
      </c>
    </row>
    <row r="142" spans="1:7" x14ac:dyDescent="0.25">
      <c r="A142" s="8" t="s">
        <v>235</v>
      </c>
      <c r="B142" s="3" t="s">
        <v>236</v>
      </c>
      <c r="C142" s="2">
        <v>10</v>
      </c>
      <c r="D142" s="2" t="s">
        <v>23</v>
      </c>
      <c r="E142" s="4"/>
      <c r="F142" s="4"/>
      <c r="G142" s="5">
        <f t="shared" ref="G142:G158" si="9">IF(C142="","",C142*(SUM(E142:F142)))</f>
        <v>0</v>
      </c>
    </row>
    <row r="143" spans="1:7" x14ac:dyDescent="0.25">
      <c r="A143" s="8" t="s">
        <v>237</v>
      </c>
      <c r="B143" s="3" t="s">
        <v>238</v>
      </c>
      <c r="C143" s="2">
        <v>10</v>
      </c>
      <c r="D143" s="2" t="s">
        <v>23</v>
      </c>
      <c r="E143" s="4"/>
      <c r="F143" s="4"/>
      <c r="G143" s="5">
        <f t="shared" si="9"/>
        <v>0</v>
      </c>
    </row>
    <row r="144" spans="1:7" x14ac:dyDescent="0.25">
      <c r="A144" s="8" t="s">
        <v>239</v>
      </c>
      <c r="B144" s="3" t="s">
        <v>240</v>
      </c>
      <c r="C144" s="2">
        <v>10</v>
      </c>
      <c r="D144" s="2" t="s">
        <v>152</v>
      </c>
      <c r="E144" s="4"/>
      <c r="F144" s="4"/>
      <c r="G144" s="5">
        <f t="shared" si="9"/>
        <v>0</v>
      </c>
    </row>
    <row r="145" spans="1:7" x14ac:dyDescent="0.25">
      <c r="A145" s="8" t="s">
        <v>241</v>
      </c>
      <c r="B145" s="3" t="s">
        <v>242</v>
      </c>
      <c r="C145" s="2">
        <v>10</v>
      </c>
      <c r="D145" s="2" t="s">
        <v>23</v>
      </c>
      <c r="E145" s="4"/>
      <c r="F145" s="4"/>
      <c r="G145" s="5">
        <f t="shared" si="9"/>
        <v>0</v>
      </c>
    </row>
    <row r="146" spans="1:7" x14ac:dyDescent="0.25">
      <c r="A146" s="8" t="s">
        <v>243</v>
      </c>
      <c r="B146" s="3" t="s">
        <v>244</v>
      </c>
      <c r="C146" s="2">
        <v>6</v>
      </c>
      <c r="D146" s="2" t="s">
        <v>23</v>
      </c>
      <c r="E146" s="4"/>
      <c r="F146" s="4"/>
      <c r="G146" s="5">
        <f t="shared" si="9"/>
        <v>0</v>
      </c>
    </row>
    <row r="147" spans="1:7" x14ac:dyDescent="0.25">
      <c r="A147" s="8" t="s">
        <v>245</v>
      </c>
      <c r="B147" s="3" t="s">
        <v>246</v>
      </c>
      <c r="C147" s="2">
        <v>3</v>
      </c>
      <c r="D147" s="2" t="s">
        <v>23</v>
      </c>
      <c r="E147" s="4"/>
      <c r="F147" s="4"/>
      <c r="G147" s="5">
        <f t="shared" si="9"/>
        <v>0</v>
      </c>
    </row>
    <row r="148" spans="1:7" x14ac:dyDescent="0.25">
      <c r="A148" s="8" t="s">
        <v>247</v>
      </c>
      <c r="B148" s="3" t="s">
        <v>248</v>
      </c>
      <c r="C148" s="2">
        <v>3</v>
      </c>
      <c r="D148" s="2" t="s">
        <v>23</v>
      </c>
      <c r="E148" s="4"/>
      <c r="F148" s="4"/>
      <c r="G148" s="5">
        <f t="shared" si="9"/>
        <v>0</v>
      </c>
    </row>
    <row r="149" spans="1:7" x14ac:dyDescent="0.25">
      <c r="A149" s="8" t="s">
        <v>249</v>
      </c>
      <c r="B149" s="3" t="s">
        <v>250</v>
      </c>
      <c r="C149" s="2">
        <v>4</v>
      </c>
      <c r="D149" s="2" t="s">
        <v>23</v>
      </c>
      <c r="E149" s="4"/>
      <c r="F149" s="4"/>
      <c r="G149" s="5">
        <f t="shared" si="9"/>
        <v>0</v>
      </c>
    </row>
    <row r="150" spans="1:7" x14ac:dyDescent="0.25">
      <c r="A150" s="8" t="s">
        <v>251</v>
      </c>
      <c r="B150" s="3" t="s">
        <v>252</v>
      </c>
      <c r="C150" s="2">
        <v>4</v>
      </c>
      <c r="D150" s="2" t="s">
        <v>23</v>
      </c>
      <c r="E150" s="4"/>
      <c r="F150" s="4"/>
      <c r="G150" s="5">
        <f t="shared" si="9"/>
        <v>0</v>
      </c>
    </row>
    <row r="151" spans="1:7" x14ac:dyDescent="0.25">
      <c r="A151" s="8" t="s">
        <v>253</v>
      </c>
      <c r="B151" s="3" t="s">
        <v>254</v>
      </c>
      <c r="C151" s="2">
        <v>2</v>
      </c>
      <c r="D151" s="2" t="s">
        <v>23</v>
      </c>
      <c r="E151" s="4"/>
      <c r="F151" s="4"/>
      <c r="G151" s="5">
        <f t="shared" si="9"/>
        <v>0</v>
      </c>
    </row>
    <row r="152" spans="1:7" x14ac:dyDescent="0.25">
      <c r="A152" s="8" t="s">
        <v>255</v>
      </c>
      <c r="B152" s="3" t="s">
        <v>256</v>
      </c>
      <c r="C152" s="2">
        <v>4</v>
      </c>
      <c r="D152" s="2" t="s">
        <v>23</v>
      </c>
      <c r="E152" s="4"/>
      <c r="F152" s="4"/>
      <c r="G152" s="5">
        <f t="shared" si="9"/>
        <v>0</v>
      </c>
    </row>
    <row r="153" spans="1:7" x14ac:dyDescent="0.25">
      <c r="A153" s="8" t="s">
        <v>257</v>
      </c>
      <c r="B153" s="3" t="s">
        <v>258</v>
      </c>
      <c r="C153" s="2">
        <v>4</v>
      </c>
      <c r="D153" s="2" t="s">
        <v>152</v>
      </c>
      <c r="E153" s="4"/>
      <c r="F153" s="4"/>
      <c r="G153" s="5">
        <f t="shared" si="9"/>
        <v>0</v>
      </c>
    </row>
    <row r="154" spans="1:7" x14ac:dyDescent="0.25">
      <c r="A154" s="8" t="s">
        <v>259</v>
      </c>
      <c r="B154" s="3" t="s">
        <v>260</v>
      </c>
      <c r="C154" s="2">
        <v>3</v>
      </c>
      <c r="D154" s="2" t="s">
        <v>33</v>
      </c>
      <c r="E154" s="4"/>
      <c r="F154" s="4"/>
      <c r="G154" s="5">
        <f t="shared" si="9"/>
        <v>0</v>
      </c>
    </row>
    <row r="155" spans="1:7" x14ac:dyDescent="0.25">
      <c r="A155" s="8" t="s">
        <v>261</v>
      </c>
      <c r="B155" s="3" t="s">
        <v>262</v>
      </c>
      <c r="C155" s="2">
        <v>4</v>
      </c>
      <c r="D155" s="2" t="s">
        <v>23</v>
      </c>
      <c r="E155" s="4"/>
      <c r="F155" s="4"/>
      <c r="G155" s="5">
        <f t="shared" si="9"/>
        <v>0</v>
      </c>
    </row>
    <row r="156" spans="1:7" x14ac:dyDescent="0.25">
      <c r="A156" s="8" t="s">
        <v>263</v>
      </c>
      <c r="B156" s="3" t="s">
        <v>264</v>
      </c>
      <c r="C156" s="2">
        <v>4</v>
      </c>
      <c r="D156" s="2" t="s">
        <v>23</v>
      </c>
      <c r="E156" s="4"/>
      <c r="F156" s="4"/>
      <c r="G156" s="5">
        <f t="shared" si="9"/>
        <v>0</v>
      </c>
    </row>
    <row r="157" spans="1:7" x14ac:dyDescent="0.25">
      <c r="A157" s="8" t="s">
        <v>265</v>
      </c>
      <c r="B157" s="3" t="s">
        <v>266</v>
      </c>
      <c r="C157" s="2">
        <v>2</v>
      </c>
      <c r="D157" s="2" t="s">
        <v>33</v>
      </c>
      <c r="E157" s="4"/>
      <c r="F157" s="4"/>
      <c r="G157" s="5">
        <f t="shared" si="9"/>
        <v>0</v>
      </c>
    </row>
    <row r="158" spans="1:7" x14ac:dyDescent="0.25">
      <c r="A158" s="8" t="s">
        <v>267</v>
      </c>
      <c r="B158" s="3" t="s">
        <v>268</v>
      </c>
      <c r="C158" s="2">
        <v>2</v>
      </c>
      <c r="D158" s="2" t="s">
        <v>23</v>
      </c>
      <c r="E158" s="4"/>
      <c r="F158" s="4"/>
      <c r="G158" s="5">
        <f t="shared" si="9"/>
        <v>0</v>
      </c>
    </row>
    <row r="159" spans="1:7" x14ac:dyDescent="0.25">
      <c r="A159" s="80" t="s">
        <v>269</v>
      </c>
      <c r="B159" s="80"/>
      <c r="C159" s="80"/>
      <c r="D159" s="80"/>
      <c r="E159" s="80"/>
      <c r="F159" s="80"/>
      <c r="G159" s="6">
        <f>G141+G132+G123+G113+G98+G91+G88+G83+G78+G73+G67+G60+G57+G53+G48+G22+G5</f>
        <v>0</v>
      </c>
    </row>
    <row r="161" spans="1:7" x14ac:dyDescent="0.25">
      <c r="A161" s="7"/>
      <c r="B161" s="7"/>
      <c r="C161" s="7"/>
      <c r="D161" s="7"/>
      <c r="E161" s="7"/>
      <c r="F161" s="7"/>
      <c r="G161" s="19"/>
    </row>
  </sheetData>
  <mergeCells count="3">
    <mergeCell ref="A159:F159"/>
    <mergeCell ref="A1:G1"/>
    <mergeCell ref="A2:G2"/>
  </mergeCells>
  <phoneticPr fontId="8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BBF6-FBEA-4C18-9603-EAA74D78B423}">
  <dimension ref="A1:F146"/>
  <sheetViews>
    <sheetView tabSelected="1" topLeftCell="A130" workbookViewId="0">
      <selection activeCell="E114" sqref="E114"/>
    </sheetView>
  </sheetViews>
  <sheetFormatPr defaultColWidth="24.42578125" defaultRowHeight="15" x14ac:dyDescent="0.25"/>
  <cols>
    <col min="1" max="1" width="11.85546875" style="9" customWidth="1"/>
    <col min="2" max="2" width="51.140625" customWidth="1"/>
    <col min="3" max="3" width="7.42578125" customWidth="1"/>
    <col min="4" max="4" width="7.140625" customWidth="1"/>
    <col min="5" max="5" width="16.140625" customWidth="1"/>
    <col min="6" max="6" width="14.5703125" style="13" customWidth="1"/>
  </cols>
  <sheetData>
    <row r="1" spans="1:6" x14ac:dyDescent="0.25">
      <c r="A1" s="17" t="s">
        <v>270</v>
      </c>
    </row>
    <row r="2" spans="1:6" ht="30" x14ac:dyDescent="0.25">
      <c r="A2" s="25" t="s">
        <v>271</v>
      </c>
      <c r="B2" s="26" t="s">
        <v>12</v>
      </c>
      <c r="C2" s="26" t="s">
        <v>13</v>
      </c>
      <c r="D2" s="26" t="s">
        <v>14</v>
      </c>
      <c r="E2" s="26" t="s">
        <v>272</v>
      </c>
      <c r="F2" s="27" t="s">
        <v>273</v>
      </c>
    </row>
    <row r="3" spans="1:6" x14ac:dyDescent="0.25">
      <c r="A3" s="21" t="s">
        <v>40</v>
      </c>
      <c r="B3" s="22" t="s">
        <v>274</v>
      </c>
      <c r="C3" s="22">
        <v>19</v>
      </c>
      <c r="D3" s="22" t="s">
        <v>23</v>
      </c>
      <c r="E3" s="23"/>
      <c r="F3" s="24">
        <f>E3*C3</f>
        <v>0</v>
      </c>
    </row>
    <row r="4" spans="1:6" x14ac:dyDescent="0.25">
      <c r="A4" s="21" t="s">
        <v>42</v>
      </c>
      <c r="B4" s="22" t="s">
        <v>275</v>
      </c>
      <c r="C4" s="22">
        <v>40</v>
      </c>
      <c r="D4" s="22" t="s">
        <v>23</v>
      </c>
      <c r="E4" s="23"/>
      <c r="F4" s="24">
        <f t="shared" ref="F4:F32" si="0">E4*C4</f>
        <v>0</v>
      </c>
    </row>
    <row r="5" spans="1:6" x14ac:dyDescent="0.25">
      <c r="A5" s="21" t="s">
        <v>44</v>
      </c>
      <c r="B5" s="22" t="s">
        <v>276</v>
      </c>
      <c r="C5" s="22">
        <v>20</v>
      </c>
      <c r="D5" s="22" t="s">
        <v>23</v>
      </c>
      <c r="E5" s="23"/>
      <c r="F5" s="24">
        <f t="shared" si="0"/>
        <v>0</v>
      </c>
    </row>
    <row r="6" spans="1:6" x14ac:dyDescent="0.25">
      <c r="A6" s="21" t="s">
        <v>46</v>
      </c>
      <c r="B6" s="22" t="s">
        <v>277</v>
      </c>
      <c r="C6" s="22">
        <v>12</v>
      </c>
      <c r="D6" s="22" t="s">
        <v>23</v>
      </c>
      <c r="E6" s="23"/>
      <c r="F6" s="24">
        <f t="shared" si="0"/>
        <v>0</v>
      </c>
    </row>
    <row r="7" spans="1:6" x14ac:dyDescent="0.25">
      <c r="A7" s="21" t="s">
        <v>48</v>
      </c>
      <c r="B7" s="22" t="s">
        <v>278</v>
      </c>
      <c r="C7" s="22">
        <v>64</v>
      </c>
      <c r="D7" s="22" t="s">
        <v>23</v>
      </c>
      <c r="E7" s="23"/>
      <c r="F7" s="24">
        <f t="shared" si="0"/>
        <v>0</v>
      </c>
    </row>
    <row r="8" spans="1:6" x14ac:dyDescent="0.25">
      <c r="A8" s="21" t="s">
        <v>50</v>
      </c>
      <c r="B8" s="22" t="s">
        <v>279</v>
      </c>
      <c r="C8" s="22">
        <v>15</v>
      </c>
      <c r="D8" s="22" t="s">
        <v>23</v>
      </c>
      <c r="E8" s="23"/>
      <c r="F8" s="24">
        <f t="shared" si="0"/>
        <v>0</v>
      </c>
    </row>
    <row r="9" spans="1:6" x14ac:dyDescent="0.25">
      <c r="A9" s="21" t="s">
        <v>52</v>
      </c>
      <c r="B9" s="22" t="s">
        <v>280</v>
      </c>
      <c r="C9" s="22">
        <v>24</v>
      </c>
      <c r="D9" s="22" t="s">
        <v>23</v>
      </c>
      <c r="E9" s="23"/>
      <c r="F9" s="24">
        <f t="shared" si="0"/>
        <v>0</v>
      </c>
    </row>
    <row r="10" spans="1:6" x14ac:dyDescent="0.25">
      <c r="A10" s="21" t="s">
        <v>54</v>
      </c>
      <c r="B10" s="22" t="s">
        <v>281</v>
      </c>
      <c r="C10" s="22">
        <v>8</v>
      </c>
      <c r="D10" s="22" t="s">
        <v>23</v>
      </c>
      <c r="E10" s="23"/>
      <c r="F10" s="24">
        <f t="shared" si="0"/>
        <v>0</v>
      </c>
    </row>
    <row r="11" spans="1:6" x14ac:dyDescent="0.25">
      <c r="A11" s="21" t="s">
        <v>56</v>
      </c>
      <c r="B11" s="22" t="s">
        <v>282</v>
      </c>
      <c r="C11" s="22">
        <v>14</v>
      </c>
      <c r="D11" s="22" t="s">
        <v>23</v>
      </c>
      <c r="E11" s="23"/>
      <c r="F11" s="24">
        <f t="shared" si="0"/>
        <v>0</v>
      </c>
    </row>
    <row r="12" spans="1:6" x14ac:dyDescent="0.25">
      <c r="A12" s="21" t="s">
        <v>58</v>
      </c>
      <c r="B12" s="22" t="s">
        <v>283</v>
      </c>
      <c r="C12" s="22">
        <v>35</v>
      </c>
      <c r="D12" s="22" t="s">
        <v>23</v>
      </c>
      <c r="E12" s="23"/>
      <c r="F12" s="24">
        <f t="shared" si="0"/>
        <v>0</v>
      </c>
    </row>
    <row r="13" spans="1:6" x14ac:dyDescent="0.25">
      <c r="A13" s="21" t="s">
        <v>60</v>
      </c>
      <c r="B13" s="22" t="s">
        <v>284</v>
      </c>
      <c r="C13" s="22">
        <v>48</v>
      </c>
      <c r="D13" s="22" t="s">
        <v>23</v>
      </c>
      <c r="E13" s="23"/>
      <c r="F13" s="24">
        <f t="shared" si="0"/>
        <v>0</v>
      </c>
    </row>
    <row r="14" spans="1:6" x14ac:dyDescent="0.25">
      <c r="A14" s="21" t="s">
        <v>62</v>
      </c>
      <c r="B14" s="22" t="s">
        <v>285</v>
      </c>
      <c r="C14" s="22">
        <v>10</v>
      </c>
      <c r="D14" s="22" t="s">
        <v>23</v>
      </c>
      <c r="E14" s="23"/>
      <c r="F14" s="24">
        <f t="shared" si="0"/>
        <v>0</v>
      </c>
    </row>
    <row r="15" spans="1:6" x14ac:dyDescent="0.25">
      <c r="A15" s="21" t="s">
        <v>64</v>
      </c>
      <c r="B15" s="22" t="s">
        <v>286</v>
      </c>
      <c r="C15" s="22">
        <v>30</v>
      </c>
      <c r="D15" s="22" t="s">
        <v>23</v>
      </c>
      <c r="E15" s="23"/>
      <c r="F15" s="24">
        <f t="shared" si="0"/>
        <v>0</v>
      </c>
    </row>
    <row r="16" spans="1:6" x14ac:dyDescent="0.25">
      <c r="A16" s="21" t="s">
        <v>66</v>
      </c>
      <c r="B16" s="22" t="s">
        <v>287</v>
      </c>
      <c r="C16" s="22">
        <v>40</v>
      </c>
      <c r="D16" s="22" t="s">
        <v>23</v>
      </c>
      <c r="E16" s="23"/>
      <c r="F16" s="24">
        <f t="shared" si="0"/>
        <v>0</v>
      </c>
    </row>
    <row r="17" spans="1:6" x14ac:dyDescent="0.25">
      <c r="A17" s="21" t="s">
        <v>68</v>
      </c>
      <c r="B17" s="22" t="s">
        <v>288</v>
      </c>
      <c r="C17" s="22">
        <v>20</v>
      </c>
      <c r="D17" s="22" t="s">
        <v>23</v>
      </c>
      <c r="E17" s="23"/>
      <c r="F17" s="24">
        <f t="shared" si="0"/>
        <v>0</v>
      </c>
    </row>
    <row r="18" spans="1:6" x14ac:dyDescent="0.25">
      <c r="A18" s="21" t="s">
        <v>70</v>
      </c>
      <c r="B18" s="22" t="s">
        <v>289</v>
      </c>
      <c r="C18" s="22">
        <v>48</v>
      </c>
      <c r="D18" s="22" t="s">
        <v>23</v>
      </c>
      <c r="E18" s="23"/>
      <c r="F18" s="24">
        <f t="shared" si="0"/>
        <v>0</v>
      </c>
    </row>
    <row r="19" spans="1:6" x14ac:dyDescent="0.25">
      <c r="A19" s="21" t="s">
        <v>72</v>
      </c>
      <c r="B19" s="22" t="s">
        <v>290</v>
      </c>
      <c r="C19" s="22">
        <v>32</v>
      </c>
      <c r="D19" s="22" t="s">
        <v>23</v>
      </c>
      <c r="E19" s="23"/>
      <c r="F19" s="24">
        <f t="shared" si="0"/>
        <v>0</v>
      </c>
    </row>
    <row r="20" spans="1:6" x14ac:dyDescent="0.25">
      <c r="A20" s="21" t="s">
        <v>74</v>
      </c>
      <c r="B20" s="22" t="s">
        <v>291</v>
      </c>
      <c r="C20" s="22">
        <v>4</v>
      </c>
      <c r="D20" s="22" t="s">
        <v>23</v>
      </c>
      <c r="E20" s="23"/>
      <c r="F20" s="24">
        <f t="shared" si="0"/>
        <v>0</v>
      </c>
    </row>
    <row r="21" spans="1:6" x14ac:dyDescent="0.25">
      <c r="A21" s="21" t="s">
        <v>76</v>
      </c>
      <c r="B21" s="22" t="s">
        <v>292</v>
      </c>
      <c r="C21" s="22">
        <v>16</v>
      </c>
      <c r="D21" s="22" t="s">
        <v>23</v>
      </c>
      <c r="E21" s="23"/>
      <c r="F21" s="24">
        <f t="shared" si="0"/>
        <v>0</v>
      </c>
    </row>
    <row r="22" spans="1:6" x14ac:dyDescent="0.25">
      <c r="A22" s="21" t="s">
        <v>78</v>
      </c>
      <c r="B22" s="22" t="s">
        <v>292</v>
      </c>
      <c r="C22" s="22">
        <v>8</v>
      </c>
      <c r="D22" s="22" t="s">
        <v>23</v>
      </c>
      <c r="E22" s="23"/>
      <c r="F22" s="24">
        <f t="shared" si="0"/>
        <v>0</v>
      </c>
    </row>
    <row r="23" spans="1:6" x14ac:dyDescent="0.25">
      <c r="A23" s="21" t="s">
        <v>79</v>
      </c>
      <c r="B23" s="22" t="s">
        <v>293</v>
      </c>
      <c r="C23" s="22">
        <v>30</v>
      </c>
      <c r="D23" s="22" t="s">
        <v>23</v>
      </c>
      <c r="E23" s="23"/>
      <c r="F23" s="24">
        <f t="shared" si="0"/>
        <v>0</v>
      </c>
    </row>
    <row r="24" spans="1:6" x14ac:dyDescent="0.25">
      <c r="A24" s="21" t="s">
        <v>81</v>
      </c>
      <c r="B24" s="22" t="s">
        <v>294</v>
      </c>
      <c r="C24" s="22">
        <v>48</v>
      </c>
      <c r="D24" s="22" t="s">
        <v>23</v>
      </c>
      <c r="E24" s="23"/>
      <c r="F24" s="24">
        <f t="shared" si="0"/>
        <v>0</v>
      </c>
    </row>
    <row r="25" spans="1:6" x14ac:dyDescent="0.25">
      <c r="A25" s="21" t="s">
        <v>83</v>
      </c>
      <c r="B25" s="22" t="s">
        <v>295</v>
      </c>
      <c r="C25" s="22">
        <v>10</v>
      </c>
      <c r="D25" s="22" t="s">
        <v>23</v>
      </c>
      <c r="E25" s="23"/>
      <c r="F25" s="24">
        <f t="shared" si="0"/>
        <v>0</v>
      </c>
    </row>
    <row r="26" spans="1:6" x14ac:dyDescent="0.25">
      <c r="A26" s="21">
        <v>7</v>
      </c>
      <c r="B26" s="22" t="s">
        <v>296</v>
      </c>
      <c r="C26" s="22">
        <v>16</v>
      </c>
      <c r="D26" s="22" t="s">
        <v>23</v>
      </c>
      <c r="E26" s="23"/>
      <c r="F26" s="24">
        <f t="shared" si="0"/>
        <v>0</v>
      </c>
    </row>
    <row r="27" spans="1:6" x14ac:dyDescent="0.25">
      <c r="A27" s="21">
        <v>8</v>
      </c>
      <c r="B27" s="22" t="s">
        <v>297</v>
      </c>
      <c r="C27" s="22">
        <v>16</v>
      </c>
      <c r="D27" s="22" t="s">
        <v>23</v>
      </c>
      <c r="E27" s="23"/>
      <c r="F27" s="24">
        <f t="shared" si="0"/>
        <v>0</v>
      </c>
    </row>
    <row r="28" spans="1:6" x14ac:dyDescent="0.25">
      <c r="A28" s="21">
        <v>9</v>
      </c>
      <c r="B28" s="22" t="s">
        <v>298</v>
      </c>
      <c r="C28" s="22">
        <v>8</v>
      </c>
      <c r="D28" s="22" t="s">
        <v>23</v>
      </c>
      <c r="E28" s="23"/>
      <c r="F28" s="24">
        <f t="shared" si="0"/>
        <v>0</v>
      </c>
    </row>
    <row r="29" spans="1:6" x14ac:dyDescent="0.25">
      <c r="A29" s="21">
        <v>10</v>
      </c>
      <c r="B29" s="22" t="s">
        <v>30</v>
      </c>
      <c r="C29" s="22">
        <v>8</v>
      </c>
      <c r="D29" s="22" t="s">
        <v>23</v>
      </c>
      <c r="E29" s="23"/>
      <c r="F29" s="24">
        <f t="shared" si="0"/>
        <v>0</v>
      </c>
    </row>
    <row r="30" spans="1:6" x14ac:dyDescent="0.25">
      <c r="A30" s="21">
        <v>12</v>
      </c>
      <c r="B30" s="22" t="s">
        <v>32</v>
      </c>
      <c r="C30" s="22">
        <v>8</v>
      </c>
      <c r="D30" s="22" t="s">
        <v>33</v>
      </c>
      <c r="E30" s="23"/>
      <c r="F30" s="24">
        <f t="shared" si="0"/>
        <v>0</v>
      </c>
    </row>
    <row r="31" spans="1:6" x14ac:dyDescent="0.25">
      <c r="A31" s="21">
        <v>13</v>
      </c>
      <c r="B31" s="22" t="s">
        <v>299</v>
      </c>
      <c r="C31" s="22">
        <v>10</v>
      </c>
      <c r="D31" s="22" t="s">
        <v>23</v>
      </c>
      <c r="E31" s="23"/>
      <c r="F31" s="24">
        <f t="shared" si="0"/>
        <v>0</v>
      </c>
    </row>
    <row r="32" spans="1:6" x14ac:dyDescent="0.25">
      <c r="A32" s="21">
        <v>14</v>
      </c>
      <c r="B32" s="22" t="s">
        <v>300</v>
      </c>
      <c r="C32" s="22">
        <v>8</v>
      </c>
      <c r="D32" s="22" t="s">
        <v>23</v>
      </c>
      <c r="E32" s="23"/>
      <c r="F32" s="24">
        <f t="shared" si="0"/>
        <v>0</v>
      </c>
    </row>
    <row r="33" spans="1:6" x14ac:dyDescent="0.25">
      <c r="F33" s="15">
        <f>SUM(F3:F32)</f>
        <v>0</v>
      </c>
    </row>
    <row r="34" spans="1:6" x14ac:dyDescent="0.25">
      <c r="A34" s="17" t="s">
        <v>301</v>
      </c>
    </row>
    <row r="35" spans="1:6" ht="30" x14ac:dyDescent="0.25">
      <c r="A35" s="25" t="s">
        <v>271</v>
      </c>
      <c r="B35" s="26" t="s">
        <v>12</v>
      </c>
      <c r="C35" s="26" t="s">
        <v>13</v>
      </c>
      <c r="D35" s="26" t="s">
        <v>14</v>
      </c>
      <c r="E35" s="26" t="s">
        <v>272</v>
      </c>
      <c r="F35" s="27" t="s">
        <v>273</v>
      </c>
    </row>
    <row r="36" spans="1:6" x14ac:dyDescent="0.25">
      <c r="A36" s="21">
        <v>17</v>
      </c>
      <c r="B36" s="22" t="s">
        <v>302</v>
      </c>
      <c r="C36" s="22">
        <v>288</v>
      </c>
      <c r="D36" s="22" t="s">
        <v>91</v>
      </c>
      <c r="E36" s="23"/>
      <c r="F36" s="24">
        <f t="shared" ref="F36:F44" si="1">E36*C36</f>
        <v>0</v>
      </c>
    </row>
    <row r="37" spans="1:6" x14ac:dyDescent="0.25">
      <c r="A37" s="21">
        <v>18</v>
      </c>
      <c r="B37" s="22" t="s">
        <v>303</v>
      </c>
      <c r="C37" s="28">
        <v>2016</v>
      </c>
      <c r="D37" s="22" t="s">
        <v>91</v>
      </c>
      <c r="E37" s="23"/>
      <c r="F37" s="24">
        <f t="shared" si="1"/>
        <v>0</v>
      </c>
    </row>
    <row r="38" spans="1:6" x14ac:dyDescent="0.25">
      <c r="A38" s="21">
        <v>19</v>
      </c>
      <c r="B38" s="22" t="s">
        <v>304</v>
      </c>
      <c r="C38" s="22">
        <v>1</v>
      </c>
      <c r="D38" s="22" t="s">
        <v>37</v>
      </c>
      <c r="E38" s="23"/>
      <c r="F38" s="24">
        <f t="shared" si="1"/>
        <v>0</v>
      </c>
    </row>
    <row r="39" spans="1:6" x14ac:dyDescent="0.25">
      <c r="A39" s="21">
        <v>20</v>
      </c>
      <c r="B39" s="22" t="s">
        <v>305</v>
      </c>
      <c r="C39" s="22">
        <v>1</v>
      </c>
      <c r="D39" s="22" t="s">
        <v>37</v>
      </c>
      <c r="E39" s="23"/>
      <c r="F39" s="24">
        <f t="shared" si="1"/>
        <v>0</v>
      </c>
    </row>
    <row r="40" spans="1:6" x14ac:dyDescent="0.25">
      <c r="A40" s="21">
        <v>40</v>
      </c>
      <c r="B40" s="22" t="s">
        <v>306</v>
      </c>
      <c r="C40" s="22">
        <v>8</v>
      </c>
      <c r="D40" s="22" t="s">
        <v>307</v>
      </c>
      <c r="E40" s="23"/>
      <c r="F40" s="24">
        <f t="shared" si="1"/>
        <v>0</v>
      </c>
    </row>
    <row r="41" spans="1:6" x14ac:dyDescent="0.25">
      <c r="A41" s="21">
        <v>41</v>
      </c>
      <c r="B41" s="22" t="s">
        <v>308</v>
      </c>
      <c r="C41" s="22">
        <v>5</v>
      </c>
      <c r="D41" s="22" t="s">
        <v>307</v>
      </c>
      <c r="E41" s="23"/>
      <c r="F41" s="24">
        <f t="shared" si="1"/>
        <v>0</v>
      </c>
    </row>
    <row r="42" spans="1:6" x14ac:dyDescent="0.25">
      <c r="A42" s="21">
        <v>42</v>
      </c>
      <c r="B42" s="22" t="s">
        <v>309</v>
      </c>
      <c r="C42" s="22">
        <v>12</v>
      </c>
      <c r="D42" s="22" t="s">
        <v>23</v>
      </c>
      <c r="E42" s="23"/>
      <c r="F42" s="24">
        <f t="shared" si="1"/>
        <v>0</v>
      </c>
    </row>
    <row r="43" spans="1:6" x14ac:dyDescent="0.25">
      <c r="A43" s="21">
        <v>43</v>
      </c>
      <c r="B43" s="22" t="s">
        <v>310</v>
      </c>
      <c r="C43" s="22">
        <v>1</v>
      </c>
      <c r="D43" s="22" t="s">
        <v>23</v>
      </c>
      <c r="E43" s="23"/>
      <c r="F43" s="24">
        <f t="shared" si="1"/>
        <v>0</v>
      </c>
    </row>
    <row r="44" spans="1:6" x14ac:dyDescent="0.25">
      <c r="A44" s="21">
        <v>44</v>
      </c>
      <c r="B44" s="22" t="s">
        <v>311</v>
      </c>
      <c r="C44" s="22">
        <v>12</v>
      </c>
      <c r="D44" s="22" t="s">
        <v>23</v>
      </c>
      <c r="E44" s="23"/>
      <c r="F44" s="24">
        <f t="shared" si="1"/>
        <v>0</v>
      </c>
    </row>
    <row r="45" spans="1:6" x14ac:dyDescent="0.25">
      <c r="F45" s="15">
        <f>SUM(F36:F44)</f>
        <v>0</v>
      </c>
    </row>
    <row r="46" spans="1:6" x14ac:dyDescent="0.25">
      <c r="A46" s="17" t="s">
        <v>312</v>
      </c>
    </row>
    <row r="47" spans="1:6" ht="30" x14ac:dyDescent="0.25">
      <c r="A47" s="25" t="s">
        <v>271</v>
      </c>
      <c r="B47" s="26" t="s">
        <v>12</v>
      </c>
      <c r="C47" s="26" t="s">
        <v>13</v>
      </c>
      <c r="D47" s="26" t="s">
        <v>14</v>
      </c>
      <c r="E47" s="26" t="s">
        <v>272</v>
      </c>
      <c r="F47" s="27" t="s">
        <v>273</v>
      </c>
    </row>
    <row r="48" spans="1:6" x14ac:dyDescent="0.25">
      <c r="A48" s="21">
        <v>11</v>
      </c>
      <c r="B48" s="22" t="s">
        <v>31</v>
      </c>
      <c r="C48" s="22">
        <v>24</v>
      </c>
      <c r="D48" s="22" t="s">
        <v>23</v>
      </c>
      <c r="E48" s="23"/>
      <c r="F48" s="24">
        <f t="shared" ref="F48:F57" si="2">E48*C48</f>
        <v>0</v>
      </c>
    </row>
    <row r="49" spans="1:6" x14ac:dyDescent="0.25">
      <c r="A49" s="21">
        <v>21</v>
      </c>
      <c r="B49" s="22" t="s">
        <v>313</v>
      </c>
      <c r="C49" s="22">
        <v>16</v>
      </c>
      <c r="D49" s="22" t="s">
        <v>23</v>
      </c>
      <c r="E49" s="23"/>
      <c r="F49" s="24">
        <f t="shared" si="2"/>
        <v>0</v>
      </c>
    </row>
    <row r="50" spans="1:6" x14ac:dyDescent="0.25">
      <c r="A50" s="21">
        <v>22</v>
      </c>
      <c r="B50" s="22" t="s">
        <v>314</v>
      </c>
      <c r="C50" s="22">
        <v>16</v>
      </c>
      <c r="D50" s="22" t="s">
        <v>23</v>
      </c>
      <c r="E50" s="23"/>
      <c r="F50" s="24">
        <f t="shared" si="2"/>
        <v>0</v>
      </c>
    </row>
    <row r="51" spans="1:6" x14ac:dyDescent="0.25">
      <c r="A51" s="21">
        <v>23</v>
      </c>
      <c r="B51" s="22" t="s">
        <v>315</v>
      </c>
      <c r="C51" s="22">
        <v>8</v>
      </c>
      <c r="D51" s="22" t="s">
        <v>23</v>
      </c>
      <c r="E51" s="23"/>
      <c r="F51" s="24">
        <f t="shared" si="2"/>
        <v>0</v>
      </c>
    </row>
    <row r="52" spans="1:6" x14ac:dyDescent="0.25">
      <c r="A52" s="21">
        <v>26</v>
      </c>
      <c r="B52" s="22" t="s">
        <v>316</v>
      </c>
      <c r="C52" s="22">
        <v>16</v>
      </c>
      <c r="D52" s="22" t="s">
        <v>23</v>
      </c>
      <c r="E52" s="23"/>
      <c r="F52" s="24">
        <f t="shared" si="2"/>
        <v>0</v>
      </c>
    </row>
    <row r="53" spans="1:6" x14ac:dyDescent="0.25">
      <c r="A53" s="21">
        <v>27</v>
      </c>
      <c r="B53" s="22" t="s">
        <v>317</v>
      </c>
      <c r="C53" s="22">
        <v>4</v>
      </c>
      <c r="D53" s="22" t="s">
        <v>23</v>
      </c>
      <c r="E53" s="23"/>
      <c r="F53" s="24">
        <f t="shared" si="2"/>
        <v>0</v>
      </c>
    </row>
    <row r="54" spans="1:6" x14ac:dyDescent="0.25">
      <c r="A54" s="21">
        <v>28</v>
      </c>
      <c r="B54" s="22" t="s">
        <v>318</v>
      </c>
      <c r="C54" s="22">
        <v>12</v>
      </c>
      <c r="D54" s="22" t="s">
        <v>23</v>
      </c>
      <c r="E54" s="23"/>
      <c r="F54" s="24">
        <f t="shared" si="2"/>
        <v>0</v>
      </c>
    </row>
    <row r="55" spans="1:6" x14ac:dyDescent="0.25">
      <c r="A55" s="21">
        <v>29</v>
      </c>
      <c r="B55" s="22" t="s">
        <v>319</v>
      </c>
      <c r="C55" s="22">
        <v>16</v>
      </c>
      <c r="D55" s="22" t="s">
        <v>23</v>
      </c>
      <c r="E55" s="23"/>
      <c r="F55" s="24">
        <f t="shared" si="2"/>
        <v>0</v>
      </c>
    </row>
    <row r="56" spans="1:6" x14ac:dyDescent="0.25">
      <c r="A56" s="21">
        <v>30</v>
      </c>
      <c r="B56" s="22" t="s">
        <v>320</v>
      </c>
      <c r="C56" s="22">
        <v>12</v>
      </c>
      <c r="D56" s="22" t="s">
        <v>23</v>
      </c>
      <c r="E56" s="23"/>
      <c r="F56" s="24">
        <f t="shared" si="2"/>
        <v>0</v>
      </c>
    </row>
    <row r="57" spans="1:6" x14ac:dyDescent="0.25">
      <c r="A57" s="21">
        <v>31</v>
      </c>
      <c r="B57" s="22" t="s">
        <v>321</v>
      </c>
      <c r="C57" s="22">
        <v>1</v>
      </c>
      <c r="D57" s="22" t="s">
        <v>23</v>
      </c>
      <c r="E57" s="23"/>
      <c r="F57" s="24">
        <f t="shared" si="2"/>
        <v>0</v>
      </c>
    </row>
    <row r="58" spans="1:6" x14ac:dyDescent="0.25">
      <c r="F58" s="15">
        <f>SUM(F48:F57)</f>
        <v>0</v>
      </c>
    </row>
    <row r="59" spans="1:6" x14ac:dyDescent="0.25">
      <c r="A59" s="17" t="s">
        <v>322</v>
      </c>
    </row>
    <row r="60" spans="1:6" ht="30" x14ac:dyDescent="0.25">
      <c r="A60" s="25" t="s">
        <v>271</v>
      </c>
      <c r="B60" s="26" t="s">
        <v>12</v>
      </c>
      <c r="C60" s="26" t="s">
        <v>13</v>
      </c>
      <c r="D60" s="26" t="s">
        <v>14</v>
      </c>
      <c r="E60" s="26" t="s">
        <v>272</v>
      </c>
      <c r="F60" s="27" t="s">
        <v>273</v>
      </c>
    </row>
    <row r="61" spans="1:6" x14ac:dyDescent="0.25">
      <c r="A61" s="21">
        <v>24</v>
      </c>
      <c r="B61" s="22" t="s">
        <v>323</v>
      </c>
      <c r="C61" s="22">
        <v>4</v>
      </c>
      <c r="D61" s="22" t="s">
        <v>23</v>
      </c>
      <c r="E61" s="23"/>
      <c r="F61" s="24">
        <f t="shared" ref="F61:F81" si="3">E61*C61</f>
        <v>0</v>
      </c>
    </row>
    <row r="62" spans="1:6" x14ac:dyDescent="0.25">
      <c r="A62" s="21">
        <v>25</v>
      </c>
      <c r="B62" s="22" t="s">
        <v>324</v>
      </c>
      <c r="C62" s="22">
        <v>4</v>
      </c>
      <c r="D62" s="22" t="s">
        <v>23</v>
      </c>
      <c r="E62" s="23"/>
      <c r="F62" s="24">
        <f t="shared" si="3"/>
        <v>0</v>
      </c>
    </row>
    <row r="63" spans="1:6" x14ac:dyDescent="0.25">
      <c r="A63" s="21">
        <v>32</v>
      </c>
      <c r="B63" s="22" t="s">
        <v>325</v>
      </c>
      <c r="C63" s="22">
        <v>32</v>
      </c>
      <c r="D63" s="22" t="s">
        <v>23</v>
      </c>
      <c r="E63" s="23"/>
      <c r="F63" s="24">
        <f t="shared" si="3"/>
        <v>0</v>
      </c>
    </row>
    <row r="64" spans="1:6" x14ac:dyDescent="0.25">
      <c r="A64" s="21">
        <v>33</v>
      </c>
      <c r="B64" s="22" t="s">
        <v>326</v>
      </c>
      <c r="C64" s="22">
        <v>16</v>
      </c>
      <c r="D64" s="22" t="s">
        <v>23</v>
      </c>
      <c r="E64" s="23"/>
      <c r="F64" s="24">
        <f t="shared" si="3"/>
        <v>0</v>
      </c>
    </row>
    <row r="65" spans="1:6" x14ac:dyDescent="0.25">
      <c r="A65" s="21">
        <v>34</v>
      </c>
      <c r="B65" s="22" t="s">
        <v>327</v>
      </c>
      <c r="C65" s="22">
        <v>48</v>
      </c>
      <c r="D65" s="22" t="s">
        <v>23</v>
      </c>
      <c r="E65" s="23"/>
      <c r="F65" s="24">
        <f t="shared" si="3"/>
        <v>0</v>
      </c>
    </row>
    <row r="66" spans="1:6" x14ac:dyDescent="0.25">
      <c r="A66" s="21">
        <v>35</v>
      </c>
      <c r="B66" s="22" t="s">
        <v>328</v>
      </c>
      <c r="C66" s="22">
        <v>8</v>
      </c>
      <c r="D66" s="22" t="s">
        <v>23</v>
      </c>
      <c r="E66" s="23"/>
      <c r="F66" s="24">
        <f t="shared" si="3"/>
        <v>0</v>
      </c>
    </row>
    <row r="67" spans="1:6" x14ac:dyDescent="0.25">
      <c r="A67" s="21">
        <v>36</v>
      </c>
      <c r="B67" s="22" t="s">
        <v>329</v>
      </c>
      <c r="C67" s="22">
        <v>16</v>
      </c>
      <c r="D67" s="22" t="s">
        <v>23</v>
      </c>
      <c r="E67" s="23"/>
      <c r="F67" s="24">
        <f t="shared" si="3"/>
        <v>0</v>
      </c>
    </row>
    <row r="68" spans="1:6" x14ac:dyDescent="0.25">
      <c r="A68" s="21" t="s">
        <v>150</v>
      </c>
      <c r="B68" s="22" t="s">
        <v>330</v>
      </c>
      <c r="C68" s="22">
        <v>5</v>
      </c>
      <c r="D68" s="22" t="s">
        <v>152</v>
      </c>
      <c r="E68" s="23"/>
      <c r="F68" s="24">
        <f t="shared" si="3"/>
        <v>0</v>
      </c>
    </row>
    <row r="69" spans="1:6" x14ac:dyDescent="0.25">
      <c r="A69" s="21" t="s">
        <v>153</v>
      </c>
      <c r="B69" s="22" t="s">
        <v>331</v>
      </c>
      <c r="C69" s="22">
        <v>10</v>
      </c>
      <c r="D69" s="22" t="s">
        <v>152</v>
      </c>
      <c r="E69" s="23"/>
      <c r="F69" s="24">
        <f t="shared" si="3"/>
        <v>0</v>
      </c>
    </row>
    <row r="70" spans="1:6" x14ac:dyDescent="0.25">
      <c r="A70" s="21" t="s">
        <v>155</v>
      </c>
      <c r="B70" s="22" t="s">
        <v>332</v>
      </c>
      <c r="C70" s="22">
        <v>40</v>
      </c>
      <c r="D70" s="22" t="s">
        <v>23</v>
      </c>
      <c r="E70" s="23"/>
      <c r="F70" s="24">
        <f t="shared" si="3"/>
        <v>0</v>
      </c>
    </row>
    <row r="71" spans="1:6" x14ac:dyDescent="0.25">
      <c r="A71" s="21" t="s">
        <v>157</v>
      </c>
      <c r="B71" s="22" t="s">
        <v>333</v>
      </c>
      <c r="C71" s="22">
        <v>30</v>
      </c>
      <c r="D71" s="22" t="s">
        <v>23</v>
      </c>
      <c r="E71" s="23"/>
      <c r="F71" s="24">
        <f t="shared" si="3"/>
        <v>0</v>
      </c>
    </row>
    <row r="72" spans="1:6" x14ac:dyDescent="0.25">
      <c r="A72" s="21" t="s">
        <v>159</v>
      </c>
      <c r="B72" s="22" t="s">
        <v>334</v>
      </c>
      <c r="C72" s="22">
        <v>100</v>
      </c>
      <c r="D72" s="22" t="s">
        <v>23</v>
      </c>
      <c r="E72" s="23"/>
      <c r="F72" s="24">
        <f t="shared" si="3"/>
        <v>0</v>
      </c>
    </row>
    <row r="73" spans="1:6" x14ac:dyDescent="0.25">
      <c r="A73" s="21" t="s">
        <v>161</v>
      </c>
      <c r="B73" s="22" t="s">
        <v>335</v>
      </c>
      <c r="C73" s="22">
        <v>24</v>
      </c>
      <c r="D73" s="22" t="s">
        <v>23</v>
      </c>
      <c r="E73" s="23"/>
      <c r="F73" s="24">
        <f t="shared" si="3"/>
        <v>0</v>
      </c>
    </row>
    <row r="74" spans="1:6" x14ac:dyDescent="0.25">
      <c r="A74" s="21" t="s">
        <v>163</v>
      </c>
      <c r="B74" s="22" t="s">
        <v>336</v>
      </c>
      <c r="C74" s="22">
        <v>8</v>
      </c>
      <c r="D74" s="22" t="s">
        <v>23</v>
      </c>
      <c r="E74" s="23"/>
      <c r="F74" s="24">
        <f t="shared" si="3"/>
        <v>0</v>
      </c>
    </row>
    <row r="75" spans="1:6" x14ac:dyDescent="0.25">
      <c r="A75" s="21" t="s">
        <v>165</v>
      </c>
      <c r="B75" s="22" t="s">
        <v>337</v>
      </c>
      <c r="C75" s="22">
        <v>10</v>
      </c>
      <c r="D75" s="22" t="s">
        <v>152</v>
      </c>
      <c r="E75" s="23"/>
      <c r="F75" s="24">
        <f t="shared" si="3"/>
        <v>0</v>
      </c>
    </row>
    <row r="76" spans="1:6" x14ac:dyDescent="0.25">
      <c r="A76" s="21" t="s">
        <v>167</v>
      </c>
      <c r="B76" s="22" t="s">
        <v>338</v>
      </c>
      <c r="C76" s="22">
        <v>15</v>
      </c>
      <c r="D76" s="22" t="s">
        <v>23</v>
      </c>
      <c r="E76" s="23"/>
      <c r="F76" s="24">
        <f t="shared" si="3"/>
        <v>0</v>
      </c>
    </row>
    <row r="77" spans="1:6" x14ac:dyDescent="0.25">
      <c r="A77" s="21" t="s">
        <v>169</v>
      </c>
      <c r="B77" s="22" t="s">
        <v>339</v>
      </c>
      <c r="C77" s="22">
        <v>5</v>
      </c>
      <c r="D77" s="22" t="s">
        <v>152</v>
      </c>
      <c r="E77" s="23"/>
      <c r="F77" s="24">
        <f t="shared" si="3"/>
        <v>0</v>
      </c>
    </row>
    <row r="78" spans="1:6" x14ac:dyDescent="0.25">
      <c r="A78" s="21" t="s">
        <v>171</v>
      </c>
      <c r="B78" s="22" t="s">
        <v>340</v>
      </c>
      <c r="C78" s="22">
        <v>5</v>
      </c>
      <c r="D78" s="22" t="s">
        <v>152</v>
      </c>
      <c r="E78" s="23"/>
      <c r="F78" s="24">
        <f t="shared" si="3"/>
        <v>0</v>
      </c>
    </row>
    <row r="79" spans="1:6" x14ac:dyDescent="0.25">
      <c r="A79" s="21" t="s">
        <v>173</v>
      </c>
      <c r="B79" s="22" t="s">
        <v>341</v>
      </c>
      <c r="C79" s="22">
        <v>2</v>
      </c>
      <c r="D79" s="22" t="s">
        <v>23</v>
      </c>
      <c r="E79" s="23"/>
      <c r="F79" s="24">
        <f t="shared" si="3"/>
        <v>0</v>
      </c>
    </row>
    <row r="80" spans="1:6" x14ac:dyDescent="0.25">
      <c r="A80" s="21" t="s">
        <v>175</v>
      </c>
      <c r="B80" s="22" t="s">
        <v>342</v>
      </c>
      <c r="C80" s="22">
        <v>30</v>
      </c>
      <c r="D80" s="22" t="s">
        <v>23</v>
      </c>
      <c r="E80" s="23"/>
      <c r="F80" s="24">
        <f t="shared" si="3"/>
        <v>0</v>
      </c>
    </row>
    <row r="81" spans="1:6" x14ac:dyDescent="0.25">
      <c r="A81" s="21" t="s">
        <v>177</v>
      </c>
      <c r="B81" s="22" t="s">
        <v>343</v>
      </c>
      <c r="C81" s="22">
        <v>3</v>
      </c>
      <c r="D81" s="22" t="s">
        <v>152</v>
      </c>
      <c r="E81" s="23"/>
      <c r="F81" s="24">
        <f t="shared" si="3"/>
        <v>0</v>
      </c>
    </row>
    <row r="82" spans="1:6" x14ac:dyDescent="0.25">
      <c r="F82" s="15">
        <f>SUM(F61:F81)</f>
        <v>0</v>
      </c>
    </row>
    <row r="83" spans="1:6" x14ac:dyDescent="0.25">
      <c r="A83" s="17" t="s">
        <v>344</v>
      </c>
    </row>
    <row r="84" spans="1:6" ht="30" x14ac:dyDescent="0.25">
      <c r="A84" s="25" t="s">
        <v>271</v>
      </c>
      <c r="B84" s="26" t="s">
        <v>12</v>
      </c>
      <c r="C84" s="26" t="s">
        <v>13</v>
      </c>
      <c r="D84" s="26" t="s">
        <v>14</v>
      </c>
      <c r="E84" s="26" t="s">
        <v>272</v>
      </c>
      <c r="F84" s="27" t="s">
        <v>273</v>
      </c>
    </row>
    <row r="85" spans="1:6" x14ac:dyDescent="0.25">
      <c r="A85" s="21">
        <v>37</v>
      </c>
      <c r="B85" s="22" t="s">
        <v>345</v>
      </c>
      <c r="C85" s="22">
        <v>176</v>
      </c>
      <c r="D85" s="22" t="s">
        <v>20</v>
      </c>
      <c r="E85" s="23"/>
      <c r="F85" s="24">
        <f t="shared" ref="F85:F87" si="4">E85*C85</f>
        <v>0</v>
      </c>
    </row>
    <row r="86" spans="1:6" x14ac:dyDescent="0.25">
      <c r="A86" s="21">
        <v>38</v>
      </c>
      <c r="B86" s="22" t="s">
        <v>346</v>
      </c>
      <c r="C86" s="22">
        <v>100</v>
      </c>
      <c r="D86" s="22" t="s">
        <v>20</v>
      </c>
      <c r="E86" s="23"/>
      <c r="F86" s="24">
        <f t="shared" si="4"/>
        <v>0</v>
      </c>
    </row>
    <row r="87" spans="1:6" x14ac:dyDescent="0.25">
      <c r="A87" s="21">
        <v>39</v>
      </c>
      <c r="B87" s="22" t="s">
        <v>347</v>
      </c>
      <c r="C87" s="22">
        <v>58</v>
      </c>
      <c r="D87" s="22" t="s">
        <v>20</v>
      </c>
      <c r="E87" s="23"/>
      <c r="F87" s="24">
        <f t="shared" si="4"/>
        <v>0</v>
      </c>
    </row>
    <row r="88" spans="1:6" x14ac:dyDescent="0.25">
      <c r="F88" s="15">
        <f>SUM(F85:F87)</f>
        <v>0</v>
      </c>
    </row>
    <row r="89" spans="1:6" x14ac:dyDescent="0.25">
      <c r="A89" s="17" t="s">
        <v>348</v>
      </c>
    </row>
    <row r="90" spans="1:6" ht="30" x14ac:dyDescent="0.25">
      <c r="A90" s="25" t="s">
        <v>271</v>
      </c>
      <c r="B90" s="26" t="s">
        <v>12</v>
      </c>
      <c r="C90" s="26" t="s">
        <v>13</v>
      </c>
      <c r="D90" s="26" t="s">
        <v>14</v>
      </c>
      <c r="E90" s="26" t="s">
        <v>272</v>
      </c>
      <c r="F90" s="27" t="s">
        <v>273</v>
      </c>
    </row>
    <row r="91" spans="1:6" x14ac:dyDescent="0.25">
      <c r="A91" s="21" t="s">
        <v>135</v>
      </c>
      <c r="B91" s="22" t="s">
        <v>349</v>
      </c>
      <c r="C91" s="22">
        <v>20</v>
      </c>
      <c r="D91" s="22" t="s">
        <v>137</v>
      </c>
      <c r="E91" s="23"/>
      <c r="F91" s="24">
        <f t="shared" ref="F91:F110" si="5">E91*C91</f>
        <v>0</v>
      </c>
    </row>
    <row r="92" spans="1:6" x14ac:dyDescent="0.25">
      <c r="A92" s="21" t="s">
        <v>138</v>
      </c>
      <c r="B92" s="22" t="s">
        <v>350</v>
      </c>
      <c r="C92" s="22">
        <v>10</v>
      </c>
      <c r="D92" s="22" t="s">
        <v>137</v>
      </c>
      <c r="E92" s="23"/>
      <c r="F92" s="24">
        <f t="shared" si="5"/>
        <v>0</v>
      </c>
    </row>
    <row r="93" spans="1:6" x14ac:dyDescent="0.25">
      <c r="A93" s="21" t="s">
        <v>140</v>
      </c>
      <c r="B93" s="22" t="s">
        <v>351</v>
      </c>
      <c r="C93" s="22">
        <v>15</v>
      </c>
      <c r="D93" s="22" t="s">
        <v>137</v>
      </c>
      <c r="E93" s="23"/>
      <c r="F93" s="24">
        <f t="shared" si="5"/>
        <v>0</v>
      </c>
    </row>
    <row r="94" spans="1:6" x14ac:dyDescent="0.25">
      <c r="A94" s="21" t="s">
        <v>142</v>
      </c>
      <c r="B94" s="22" t="s">
        <v>352</v>
      </c>
      <c r="C94" s="22">
        <v>40</v>
      </c>
      <c r="D94" s="22" t="s">
        <v>23</v>
      </c>
      <c r="E94" s="23"/>
      <c r="F94" s="24">
        <f t="shared" si="5"/>
        <v>0</v>
      </c>
    </row>
    <row r="95" spans="1:6" x14ac:dyDescent="0.25">
      <c r="A95" s="21" t="s">
        <v>144</v>
      </c>
      <c r="B95" s="22" t="s">
        <v>353</v>
      </c>
      <c r="C95" s="22">
        <v>8</v>
      </c>
      <c r="D95" s="22" t="s">
        <v>146</v>
      </c>
      <c r="E95" s="23"/>
      <c r="F95" s="24">
        <f t="shared" si="5"/>
        <v>0</v>
      </c>
    </row>
    <row r="96" spans="1:6" x14ac:dyDescent="0.25">
      <c r="A96" s="21" t="s">
        <v>147</v>
      </c>
      <c r="B96" s="22" t="s">
        <v>354</v>
      </c>
      <c r="C96" s="22">
        <v>5</v>
      </c>
      <c r="D96" s="22" t="s">
        <v>146</v>
      </c>
      <c r="E96" s="23"/>
      <c r="F96" s="24">
        <f t="shared" si="5"/>
        <v>0</v>
      </c>
    </row>
    <row r="97" spans="1:6" x14ac:dyDescent="0.25">
      <c r="A97" s="21" t="s">
        <v>180</v>
      </c>
      <c r="B97" s="22" t="s">
        <v>355</v>
      </c>
      <c r="C97" s="22">
        <v>40</v>
      </c>
      <c r="D97" s="22" t="s">
        <v>23</v>
      </c>
      <c r="E97" s="23"/>
      <c r="F97" s="24">
        <f t="shared" si="5"/>
        <v>0</v>
      </c>
    </row>
    <row r="98" spans="1:6" x14ac:dyDescent="0.25">
      <c r="A98" s="21" t="s">
        <v>356</v>
      </c>
      <c r="B98" s="22" t="s">
        <v>357</v>
      </c>
      <c r="C98" s="22">
        <v>24</v>
      </c>
      <c r="D98" s="22" t="s">
        <v>23</v>
      </c>
      <c r="E98" s="23"/>
      <c r="F98" s="24">
        <f t="shared" si="5"/>
        <v>0</v>
      </c>
    </row>
    <row r="99" spans="1:6" x14ac:dyDescent="0.25">
      <c r="A99" s="21" t="s">
        <v>358</v>
      </c>
      <c r="B99" s="22" t="s">
        <v>359</v>
      </c>
      <c r="C99" s="22">
        <v>60</v>
      </c>
      <c r="D99" s="22" t="s">
        <v>23</v>
      </c>
      <c r="E99" s="23"/>
      <c r="F99" s="24">
        <f t="shared" si="5"/>
        <v>0</v>
      </c>
    </row>
    <row r="100" spans="1:6" x14ac:dyDescent="0.25">
      <c r="A100" s="21" t="s">
        <v>186</v>
      </c>
      <c r="B100" s="22" t="s">
        <v>360</v>
      </c>
      <c r="C100" s="22">
        <v>10</v>
      </c>
      <c r="D100" s="22" t="s">
        <v>23</v>
      </c>
      <c r="E100" s="23"/>
      <c r="F100" s="24">
        <f t="shared" si="5"/>
        <v>0</v>
      </c>
    </row>
    <row r="101" spans="1:6" x14ac:dyDescent="0.25">
      <c r="A101" s="21" t="s">
        <v>188</v>
      </c>
      <c r="B101" s="22" t="s">
        <v>361</v>
      </c>
      <c r="C101" s="22">
        <v>3</v>
      </c>
      <c r="D101" s="22" t="s">
        <v>152</v>
      </c>
      <c r="E101" s="23"/>
      <c r="F101" s="24">
        <f t="shared" si="5"/>
        <v>0</v>
      </c>
    </row>
    <row r="102" spans="1:6" x14ac:dyDescent="0.25">
      <c r="A102" s="21" t="s">
        <v>190</v>
      </c>
      <c r="B102" s="22" t="s">
        <v>362</v>
      </c>
      <c r="C102" s="22">
        <v>20</v>
      </c>
      <c r="D102" s="22" t="s">
        <v>192</v>
      </c>
      <c r="E102" s="23"/>
      <c r="F102" s="24">
        <f t="shared" si="5"/>
        <v>0</v>
      </c>
    </row>
    <row r="103" spans="1:6" x14ac:dyDescent="0.25">
      <c r="A103" s="21" t="s">
        <v>193</v>
      </c>
      <c r="B103" s="22" t="s">
        <v>363</v>
      </c>
      <c r="C103" s="22">
        <v>15</v>
      </c>
      <c r="D103" s="22" t="s">
        <v>23</v>
      </c>
      <c r="E103" s="23"/>
      <c r="F103" s="24">
        <f t="shared" si="5"/>
        <v>0</v>
      </c>
    </row>
    <row r="104" spans="1:6" x14ac:dyDescent="0.25">
      <c r="A104" s="21" t="s">
        <v>195</v>
      </c>
      <c r="B104" s="22" t="s">
        <v>364</v>
      </c>
      <c r="C104" s="22">
        <v>6</v>
      </c>
      <c r="D104" s="22" t="s">
        <v>23</v>
      </c>
      <c r="E104" s="23"/>
      <c r="F104" s="24">
        <f t="shared" si="5"/>
        <v>0</v>
      </c>
    </row>
    <row r="105" spans="1:6" x14ac:dyDescent="0.25">
      <c r="A105" s="21" t="s">
        <v>197</v>
      </c>
      <c r="B105" s="22" t="s">
        <v>365</v>
      </c>
      <c r="C105" s="22">
        <v>10</v>
      </c>
      <c r="D105" s="22" t="s">
        <v>23</v>
      </c>
      <c r="E105" s="23"/>
      <c r="F105" s="24">
        <f t="shared" si="5"/>
        <v>0</v>
      </c>
    </row>
    <row r="106" spans="1:6" x14ac:dyDescent="0.25">
      <c r="A106" s="21" t="s">
        <v>200</v>
      </c>
      <c r="B106" s="22" t="s">
        <v>366</v>
      </c>
      <c r="C106" s="22">
        <v>15</v>
      </c>
      <c r="D106" s="22" t="s">
        <v>23</v>
      </c>
      <c r="E106" s="23"/>
      <c r="F106" s="24">
        <f t="shared" si="5"/>
        <v>0</v>
      </c>
    </row>
    <row r="107" spans="1:6" x14ac:dyDescent="0.25">
      <c r="A107" s="21" t="s">
        <v>202</v>
      </c>
      <c r="B107" s="22" t="s">
        <v>367</v>
      </c>
      <c r="C107" s="22">
        <v>12</v>
      </c>
      <c r="D107" s="22" t="s">
        <v>23</v>
      </c>
      <c r="E107" s="23"/>
      <c r="F107" s="24">
        <f t="shared" si="5"/>
        <v>0</v>
      </c>
    </row>
    <row r="108" spans="1:6" x14ac:dyDescent="0.25">
      <c r="A108" s="21" t="s">
        <v>214</v>
      </c>
      <c r="B108" s="22" t="s">
        <v>368</v>
      </c>
      <c r="C108" s="22">
        <v>40</v>
      </c>
      <c r="D108" s="22" t="s">
        <v>192</v>
      </c>
      <c r="E108" s="23"/>
      <c r="F108" s="24">
        <f t="shared" si="5"/>
        <v>0</v>
      </c>
    </row>
    <row r="109" spans="1:6" x14ac:dyDescent="0.25">
      <c r="A109" s="21">
        <v>49</v>
      </c>
      <c r="B109" s="22" t="s">
        <v>369</v>
      </c>
      <c r="C109" s="28">
        <v>2660</v>
      </c>
      <c r="D109" s="22" t="s">
        <v>91</v>
      </c>
      <c r="E109" s="23"/>
      <c r="F109" s="24">
        <f t="shared" si="5"/>
        <v>0</v>
      </c>
    </row>
    <row r="110" spans="1:6" x14ac:dyDescent="0.25">
      <c r="A110" s="21">
        <v>50</v>
      </c>
      <c r="B110" s="22" t="s">
        <v>370</v>
      </c>
      <c r="C110" s="28">
        <v>2030</v>
      </c>
      <c r="D110" s="22" t="s">
        <v>91</v>
      </c>
      <c r="E110" s="23"/>
      <c r="F110" s="24">
        <f t="shared" si="5"/>
        <v>0</v>
      </c>
    </row>
    <row r="111" spans="1:6" x14ac:dyDescent="0.25">
      <c r="F111" s="15">
        <f>SUM(F91:F110)</f>
        <v>0</v>
      </c>
    </row>
    <row r="112" spans="1:6" x14ac:dyDescent="0.25">
      <c r="A112" s="17" t="s">
        <v>371</v>
      </c>
    </row>
    <row r="113" spans="1:6" ht="30" x14ac:dyDescent="0.25">
      <c r="A113" s="18" t="s">
        <v>271</v>
      </c>
      <c r="B113" s="10" t="s">
        <v>12</v>
      </c>
      <c r="C113" s="10" t="s">
        <v>13</v>
      </c>
      <c r="D113" s="10" t="s">
        <v>14</v>
      </c>
      <c r="E113" s="10" t="s">
        <v>272</v>
      </c>
      <c r="F113" s="14" t="s">
        <v>273</v>
      </c>
    </row>
    <row r="114" spans="1:6" x14ac:dyDescent="0.25">
      <c r="A114" s="21" t="s">
        <v>204</v>
      </c>
      <c r="B114" s="22" t="s">
        <v>372</v>
      </c>
      <c r="C114" s="22">
        <v>8</v>
      </c>
      <c r="D114" s="22" t="s">
        <v>33</v>
      </c>
      <c r="E114" s="23"/>
      <c r="F114" s="24">
        <f t="shared" ref="F114:F143" si="6">E114*C114</f>
        <v>0</v>
      </c>
    </row>
    <row r="115" spans="1:6" x14ac:dyDescent="0.25">
      <c r="A115" s="21" t="s">
        <v>206</v>
      </c>
      <c r="B115" s="22" t="s">
        <v>373</v>
      </c>
      <c r="C115" s="22">
        <v>4</v>
      </c>
      <c r="D115" s="22" t="s">
        <v>33</v>
      </c>
      <c r="E115" s="23"/>
      <c r="F115" s="24">
        <f t="shared" si="6"/>
        <v>0</v>
      </c>
    </row>
    <row r="116" spans="1:6" x14ac:dyDescent="0.25">
      <c r="A116" s="21" t="s">
        <v>208</v>
      </c>
      <c r="B116" s="22" t="s">
        <v>374</v>
      </c>
      <c r="C116" s="22">
        <v>20</v>
      </c>
      <c r="D116" s="22" t="s">
        <v>23</v>
      </c>
      <c r="E116" s="23"/>
      <c r="F116" s="24">
        <f t="shared" si="6"/>
        <v>0</v>
      </c>
    </row>
    <row r="117" spans="1:6" x14ac:dyDescent="0.25">
      <c r="A117" s="21" t="s">
        <v>210</v>
      </c>
      <c r="B117" s="22" t="s">
        <v>375</v>
      </c>
      <c r="C117" s="22">
        <v>5</v>
      </c>
      <c r="D117" s="22" t="s">
        <v>152</v>
      </c>
      <c r="E117" s="23"/>
      <c r="F117" s="24">
        <f t="shared" si="6"/>
        <v>0</v>
      </c>
    </row>
    <row r="118" spans="1:6" x14ac:dyDescent="0.25">
      <c r="A118" s="21" t="s">
        <v>212</v>
      </c>
      <c r="B118" s="22" t="s">
        <v>376</v>
      </c>
      <c r="C118" s="22">
        <v>6</v>
      </c>
      <c r="D118" s="22" t="s">
        <v>23</v>
      </c>
      <c r="E118" s="23"/>
      <c r="F118" s="24">
        <f t="shared" si="6"/>
        <v>0</v>
      </c>
    </row>
    <row r="119" spans="1:6" x14ac:dyDescent="0.25">
      <c r="A119" s="21" t="s">
        <v>217</v>
      </c>
      <c r="B119" s="22" t="s">
        <v>377</v>
      </c>
      <c r="C119" s="22">
        <v>30</v>
      </c>
      <c r="D119" s="22" t="s">
        <v>219</v>
      </c>
      <c r="E119" s="23"/>
      <c r="F119" s="24">
        <f t="shared" si="6"/>
        <v>0</v>
      </c>
    </row>
    <row r="120" spans="1:6" x14ac:dyDescent="0.25">
      <c r="A120" s="21" t="s">
        <v>220</v>
      </c>
      <c r="B120" s="22" t="s">
        <v>378</v>
      </c>
      <c r="C120" s="22">
        <v>30</v>
      </c>
      <c r="D120" s="22" t="s">
        <v>219</v>
      </c>
      <c r="E120" s="23"/>
      <c r="F120" s="24">
        <f t="shared" si="6"/>
        <v>0</v>
      </c>
    </row>
    <row r="121" spans="1:6" x14ac:dyDescent="0.25">
      <c r="A121" s="21" t="s">
        <v>222</v>
      </c>
      <c r="B121" s="22" t="s">
        <v>379</v>
      </c>
      <c r="C121" s="22">
        <v>10</v>
      </c>
      <c r="D121" s="22" t="s">
        <v>23</v>
      </c>
      <c r="E121" s="23"/>
      <c r="F121" s="24">
        <f t="shared" si="6"/>
        <v>0</v>
      </c>
    </row>
    <row r="122" spans="1:6" x14ac:dyDescent="0.25">
      <c r="A122" s="21" t="s">
        <v>224</v>
      </c>
      <c r="B122" s="22" t="s">
        <v>380</v>
      </c>
      <c r="C122" s="22">
        <v>10</v>
      </c>
      <c r="D122" s="22" t="s">
        <v>23</v>
      </c>
      <c r="E122" s="23"/>
      <c r="F122" s="24">
        <f t="shared" si="6"/>
        <v>0</v>
      </c>
    </row>
    <row r="123" spans="1:6" x14ac:dyDescent="0.25">
      <c r="A123" s="21" t="s">
        <v>226</v>
      </c>
      <c r="B123" s="22" t="s">
        <v>381</v>
      </c>
      <c r="C123" s="22">
        <v>50</v>
      </c>
      <c r="D123" s="22" t="s">
        <v>23</v>
      </c>
      <c r="E123" s="23"/>
      <c r="F123" s="24">
        <f t="shared" si="6"/>
        <v>0</v>
      </c>
    </row>
    <row r="124" spans="1:6" x14ac:dyDescent="0.25">
      <c r="A124" s="21" t="s">
        <v>228</v>
      </c>
      <c r="B124" s="22" t="s">
        <v>382</v>
      </c>
      <c r="C124" s="22">
        <v>10</v>
      </c>
      <c r="D124" s="22" t="s">
        <v>23</v>
      </c>
      <c r="E124" s="23"/>
      <c r="F124" s="24">
        <f t="shared" si="6"/>
        <v>0</v>
      </c>
    </row>
    <row r="125" spans="1:6" x14ac:dyDescent="0.25">
      <c r="A125" s="21" t="s">
        <v>230</v>
      </c>
      <c r="B125" s="22" t="s">
        <v>383</v>
      </c>
      <c r="C125" s="22">
        <v>10</v>
      </c>
      <c r="D125" s="22" t="s">
        <v>23</v>
      </c>
      <c r="E125" s="23"/>
      <c r="F125" s="24">
        <f t="shared" si="6"/>
        <v>0</v>
      </c>
    </row>
    <row r="126" spans="1:6" x14ac:dyDescent="0.25">
      <c r="A126" s="21" t="s">
        <v>232</v>
      </c>
      <c r="B126" s="22" t="s">
        <v>384</v>
      </c>
      <c r="C126" s="22">
        <v>1</v>
      </c>
      <c r="D126" s="22" t="s">
        <v>23</v>
      </c>
      <c r="E126" s="23"/>
      <c r="F126" s="24">
        <f t="shared" si="6"/>
        <v>0</v>
      </c>
    </row>
    <row r="127" spans="1:6" x14ac:dyDescent="0.25">
      <c r="A127" s="21" t="s">
        <v>235</v>
      </c>
      <c r="B127" s="22" t="s">
        <v>385</v>
      </c>
      <c r="C127" s="22">
        <v>10</v>
      </c>
      <c r="D127" s="22" t="s">
        <v>23</v>
      </c>
      <c r="E127" s="23"/>
      <c r="F127" s="24">
        <f t="shared" si="6"/>
        <v>0</v>
      </c>
    </row>
    <row r="128" spans="1:6" x14ac:dyDescent="0.25">
      <c r="A128" s="21" t="s">
        <v>237</v>
      </c>
      <c r="B128" s="22" t="s">
        <v>386</v>
      </c>
      <c r="C128" s="22">
        <v>10</v>
      </c>
      <c r="D128" s="22" t="s">
        <v>23</v>
      </c>
      <c r="E128" s="23"/>
      <c r="F128" s="24">
        <f t="shared" si="6"/>
        <v>0</v>
      </c>
    </row>
    <row r="129" spans="1:6" x14ac:dyDescent="0.25">
      <c r="A129" s="21" t="s">
        <v>239</v>
      </c>
      <c r="B129" s="22" t="s">
        <v>387</v>
      </c>
      <c r="C129" s="22">
        <v>10</v>
      </c>
      <c r="D129" s="22" t="s">
        <v>152</v>
      </c>
      <c r="E129" s="23"/>
      <c r="F129" s="24">
        <f t="shared" si="6"/>
        <v>0</v>
      </c>
    </row>
    <row r="130" spans="1:6" x14ac:dyDescent="0.25">
      <c r="A130" s="21" t="s">
        <v>241</v>
      </c>
      <c r="B130" s="22" t="s">
        <v>388</v>
      </c>
      <c r="C130" s="22">
        <v>10</v>
      </c>
      <c r="D130" s="22" t="s">
        <v>23</v>
      </c>
      <c r="E130" s="23"/>
      <c r="F130" s="24">
        <f t="shared" si="6"/>
        <v>0</v>
      </c>
    </row>
    <row r="131" spans="1:6" x14ac:dyDescent="0.25">
      <c r="A131" s="21" t="s">
        <v>243</v>
      </c>
      <c r="B131" s="22" t="s">
        <v>389</v>
      </c>
      <c r="C131" s="22">
        <v>6</v>
      </c>
      <c r="D131" s="22" t="s">
        <v>23</v>
      </c>
      <c r="E131" s="23"/>
      <c r="F131" s="24">
        <f t="shared" si="6"/>
        <v>0</v>
      </c>
    </row>
    <row r="132" spans="1:6" x14ac:dyDescent="0.25">
      <c r="A132" s="21" t="s">
        <v>245</v>
      </c>
      <c r="B132" s="22" t="s">
        <v>390</v>
      </c>
      <c r="C132" s="22">
        <v>3</v>
      </c>
      <c r="D132" s="22" t="s">
        <v>23</v>
      </c>
      <c r="E132" s="23"/>
      <c r="F132" s="24">
        <f t="shared" si="6"/>
        <v>0</v>
      </c>
    </row>
    <row r="133" spans="1:6" x14ac:dyDescent="0.25">
      <c r="A133" s="21" t="s">
        <v>247</v>
      </c>
      <c r="B133" s="22" t="s">
        <v>391</v>
      </c>
      <c r="C133" s="22">
        <v>3</v>
      </c>
      <c r="D133" s="22" t="s">
        <v>23</v>
      </c>
      <c r="E133" s="23"/>
      <c r="F133" s="24">
        <f t="shared" si="6"/>
        <v>0</v>
      </c>
    </row>
    <row r="134" spans="1:6" x14ac:dyDescent="0.25">
      <c r="A134" s="21" t="s">
        <v>249</v>
      </c>
      <c r="B134" s="22" t="s">
        <v>392</v>
      </c>
      <c r="C134" s="22">
        <v>4</v>
      </c>
      <c r="D134" s="22" t="s">
        <v>23</v>
      </c>
      <c r="E134" s="23"/>
      <c r="F134" s="24">
        <f t="shared" si="6"/>
        <v>0</v>
      </c>
    </row>
    <row r="135" spans="1:6" x14ac:dyDescent="0.25">
      <c r="A135" s="21" t="s">
        <v>251</v>
      </c>
      <c r="B135" s="22" t="s">
        <v>393</v>
      </c>
      <c r="C135" s="22">
        <v>4</v>
      </c>
      <c r="D135" s="22" t="s">
        <v>23</v>
      </c>
      <c r="E135" s="23"/>
      <c r="F135" s="24">
        <f t="shared" si="6"/>
        <v>0</v>
      </c>
    </row>
    <row r="136" spans="1:6" x14ac:dyDescent="0.25">
      <c r="A136" s="21" t="s">
        <v>253</v>
      </c>
      <c r="B136" s="22" t="s">
        <v>394</v>
      </c>
      <c r="C136" s="22">
        <v>2</v>
      </c>
      <c r="D136" s="22" t="s">
        <v>23</v>
      </c>
      <c r="E136" s="23"/>
      <c r="F136" s="24">
        <f t="shared" si="6"/>
        <v>0</v>
      </c>
    </row>
    <row r="137" spans="1:6" x14ac:dyDescent="0.25">
      <c r="A137" s="21" t="s">
        <v>255</v>
      </c>
      <c r="B137" s="22" t="s">
        <v>395</v>
      </c>
      <c r="C137" s="22">
        <v>4</v>
      </c>
      <c r="D137" s="22" t="s">
        <v>23</v>
      </c>
      <c r="E137" s="23"/>
      <c r="F137" s="24">
        <f t="shared" si="6"/>
        <v>0</v>
      </c>
    </row>
    <row r="138" spans="1:6" x14ac:dyDescent="0.25">
      <c r="A138" s="21" t="s">
        <v>257</v>
      </c>
      <c r="B138" s="22" t="s">
        <v>396</v>
      </c>
      <c r="C138" s="22">
        <v>4</v>
      </c>
      <c r="D138" s="22" t="s">
        <v>152</v>
      </c>
      <c r="E138" s="23"/>
      <c r="F138" s="24">
        <f t="shared" si="6"/>
        <v>0</v>
      </c>
    </row>
    <row r="139" spans="1:6" x14ac:dyDescent="0.25">
      <c r="A139" s="21" t="s">
        <v>259</v>
      </c>
      <c r="B139" s="22" t="s">
        <v>397</v>
      </c>
      <c r="C139" s="22">
        <v>3</v>
      </c>
      <c r="D139" s="22" t="s">
        <v>33</v>
      </c>
      <c r="E139" s="23"/>
      <c r="F139" s="24">
        <f t="shared" si="6"/>
        <v>0</v>
      </c>
    </row>
    <row r="140" spans="1:6" x14ac:dyDescent="0.25">
      <c r="A140" s="21" t="s">
        <v>261</v>
      </c>
      <c r="B140" s="22" t="s">
        <v>398</v>
      </c>
      <c r="C140" s="22">
        <v>4</v>
      </c>
      <c r="D140" s="22" t="s">
        <v>23</v>
      </c>
      <c r="E140" s="23"/>
      <c r="F140" s="24">
        <f t="shared" si="6"/>
        <v>0</v>
      </c>
    </row>
    <row r="141" spans="1:6" x14ac:dyDescent="0.25">
      <c r="A141" s="21" t="s">
        <v>263</v>
      </c>
      <c r="B141" s="22" t="s">
        <v>399</v>
      </c>
      <c r="C141" s="22">
        <v>4</v>
      </c>
      <c r="D141" s="22" t="s">
        <v>23</v>
      </c>
      <c r="E141" s="23"/>
      <c r="F141" s="24">
        <f t="shared" si="6"/>
        <v>0</v>
      </c>
    </row>
    <row r="142" spans="1:6" x14ac:dyDescent="0.25">
      <c r="A142" s="21" t="s">
        <v>265</v>
      </c>
      <c r="B142" s="22" t="s">
        <v>400</v>
      </c>
      <c r="C142" s="22">
        <v>2</v>
      </c>
      <c r="D142" s="22" t="s">
        <v>33</v>
      </c>
      <c r="E142" s="23"/>
      <c r="F142" s="24">
        <f t="shared" si="6"/>
        <v>0</v>
      </c>
    </row>
    <row r="143" spans="1:6" x14ac:dyDescent="0.25">
      <c r="A143" s="21" t="s">
        <v>267</v>
      </c>
      <c r="B143" s="22" t="s">
        <v>401</v>
      </c>
      <c r="C143" s="22">
        <v>2</v>
      </c>
      <c r="D143" s="22" t="s">
        <v>23</v>
      </c>
      <c r="E143" s="23"/>
      <c r="F143" s="24">
        <f t="shared" si="6"/>
        <v>0</v>
      </c>
    </row>
    <row r="144" spans="1:6" x14ac:dyDescent="0.25">
      <c r="F144" s="15">
        <f>SUM(F114:F143)</f>
        <v>0</v>
      </c>
    </row>
    <row r="146" spans="5:6" ht="15.75" x14ac:dyDescent="0.25">
      <c r="E146" s="16" t="s">
        <v>402</v>
      </c>
      <c r="F146" s="20">
        <f>F144+F111+F88+F82+F58+F45+F33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</vt:lpstr>
      <vt:lpstr>SUMMARY </vt:lpstr>
      <vt:lpstr>BOQ</vt:lpstr>
      <vt:lpstr>BOM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Saliya Shakir</cp:lastModifiedBy>
  <cp:revision>0</cp:revision>
  <dcterms:created xsi:type="dcterms:W3CDTF">2026-08-20T10:58:45Z</dcterms:created>
  <dcterms:modified xsi:type="dcterms:W3CDTF">2026-09-17T05:22:05Z</dcterms:modified>
  <cp:category/>
  <cp:contentStatus/>
</cp:coreProperties>
</file>