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Objects="placeholders"/>
  <bookViews>
    <workbookView xWindow="-105" yWindow="0" windowWidth="14610" windowHeight="15585" tabRatio="774" activeTab="1"/>
  </bookViews>
  <sheets>
    <sheet name="Cover (2)" sheetId="80" r:id="rId1"/>
    <sheet name="BOQ Summary" sheetId="62" r:id="rId2"/>
    <sheet name="BOQ" sheetId="82" r:id="rId3"/>
  </sheets>
  <externalReferences>
    <externalReference r:id="rId4"/>
  </externalReferences>
  <definedNames>
    <definedName name="_xlnm.Print_Area" localSheetId="2">BOQ!$A$3:$I$309</definedName>
    <definedName name="_xlnm.Print_Area" localSheetId="1">'BOQ Summary'!$A$1:$F$17</definedName>
    <definedName name="_xlnm.Print_Area" localSheetId="0">'Cover (2)'!$A$1:$I$53</definedName>
    <definedName name="_xlnm.Print_Titles" localSheetId="2">BOQ!$4:$4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6" i="62" l="1"/>
  <c r="K15" i="62"/>
  <c r="I218" i="82"/>
  <c r="I188" i="82"/>
  <c r="I187" i="82"/>
  <c r="I183" i="82"/>
  <c r="I157" i="82"/>
  <c r="I156" i="82"/>
  <c r="I134" i="82"/>
  <c r="I116" i="82"/>
  <c r="I164" i="82"/>
  <c r="I162" i="82"/>
  <c r="I161" i="82"/>
  <c r="I160" i="82"/>
  <c r="I159" i="82"/>
  <c r="I152" i="82"/>
  <c r="I151" i="82"/>
  <c r="I150" i="82"/>
  <c r="I149" i="82"/>
  <c r="I145" i="82"/>
  <c r="I144" i="82"/>
  <c r="I140" i="82"/>
  <c r="I139" i="82"/>
  <c r="I138" i="82"/>
  <c r="I136" i="82"/>
  <c r="I135" i="82"/>
  <c r="I133" i="82"/>
  <c r="I128" i="82"/>
  <c r="I127" i="82"/>
  <c r="I126" i="82"/>
  <c r="I123" i="82"/>
  <c r="I122" i="82"/>
  <c r="I121" i="82"/>
  <c r="I117" i="82"/>
  <c r="I84" i="82"/>
  <c r="I75" i="82"/>
  <c r="I74" i="82"/>
  <c r="I70" i="82"/>
  <c r="I66" i="82"/>
  <c r="I65" i="82"/>
  <c r="I34" i="82"/>
  <c r="I30" i="82"/>
  <c r="I26" i="82"/>
  <c r="I23" i="82"/>
  <c r="G225" i="82"/>
  <c r="I225" i="82" s="1"/>
  <c r="G222" i="82"/>
  <c r="I222" i="82" s="1"/>
  <c r="G219" i="82"/>
  <c r="I219" i="82" s="1"/>
  <c r="G214" i="82"/>
  <c r="G215" i="82" s="1"/>
  <c r="I215" i="82" s="1"/>
  <c r="G193" i="82"/>
  <c r="I193" i="82" s="1"/>
  <c r="G192" i="82"/>
  <c r="I192" i="82" s="1"/>
  <c r="G191" i="82"/>
  <c r="I191" i="82" s="1"/>
  <c r="G125" i="82"/>
  <c r="I125" i="82" s="1"/>
  <c r="G120" i="82"/>
  <c r="I120" i="82" s="1"/>
  <c r="G115" i="82"/>
  <c r="I115" i="82" s="1"/>
  <c r="G108" i="82"/>
  <c r="I108" i="82" s="1"/>
  <c r="G80" i="82"/>
  <c r="I80" i="82" s="1"/>
  <c r="G79" i="82"/>
  <c r="I79" i="82" s="1"/>
  <c r="I214" i="82" l="1"/>
  <c r="I237" i="82" s="1"/>
  <c r="E12" i="62" s="1"/>
  <c r="I89" i="82"/>
  <c r="E9" i="62" s="1"/>
  <c r="I206" i="82"/>
  <c r="E11" i="62" s="1"/>
  <c r="I57" i="82"/>
  <c r="E8" i="62" s="1"/>
  <c r="I172" i="82"/>
  <c r="E10" i="62" s="1"/>
  <c r="E15" i="62" l="1"/>
  <c r="E16" i="62" s="1"/>
  <c r="E17" i="62" l="1"/>
  <c r="K17" i="62" s="1"/>
</calcChain>
</file>

<file path=xl/sharedStrings.xml><?xml version="1.0" encoding="utf-8"?>
<sst xmlns="http://schemas.openxmlformats.org/spreadsheetml/2006/main" count="338" uniqueCount="244">
  <si>
    <t>BILL OF QUANTITIES</t>
  </si>
  <si>
    <t>m</t>
  </si>
  <si>
    <t>m2</t>
  </si>
  <si>
    <t>m3</t>
  </si>
  <si>
    <t>TOTAL</t>
  </si>
  <si>
    <t>item</t>
  </si>
  <si>
    <t>GROUND FLOOR</t>
  </si>
  <si>
    <t>Bill №: 01 - PRELIMINARIES</t>
  </si>
  <si>
    <t>OMISSIONS</t>
  </si>
  <si>
    <t>ADDITIONS</t>
  </si>
  <si>
    <t>GENERAL</t>
  </si>
  <si>
    <t>nr</t>
  </si>
  <si>
    <t>10.0.00</t>
  </si>
  <si>
    <t>5.1.00</t>
  </si>
  <si>
    <t>5.0.00</t>
  </si>
  <si>
    <t>SLABS</t>
  </si>
  <si>
    <t>COLUMNS</t>
  </si>
  <si>
    <t>FOUNDATION BEAMS</t>
  </si>
  <si>
    <t>Quantity is measured to the edges of concrete foundation members. Rates shall be inclusive for any additional concrete required to place the formwork.</t>
  </si>
  <si>
    <t>3.2.00</t>
  </si>
  <si>
    <t>3.1.00</t>
  </si>
  <si>
    <t>3.0.00</t>
  </si>
  <si>
    <t>2.7.00</t>
  </si>
  <si>
    <t>Rate shall include for: dressing around and sealing to all penetrations.</t>
  </si>
  <si>
    <t>DAMP-PROOF MEMBRANE</t>
  </si>
  <si>
    <t>Compacted earth filling under ground screed.</t>
  </si>
  <si>
    <t>FILLING</t>
  </si>
  <si>
    <t>2.5.00</t>
  </si>
  <si>
    <t>Excavation quantities are measured to the faces of concrete members. Rates shall include for all the additional excavation required to place the formwork. Rates shall include for backfilling.</t>
  </si>
  <si>
    <t>EXCAVATION</t>
  </si>
  <si>
    <t>2.4.00</t>
  </si>
  <si>
    <t>2.3.00</t>
  </si>
  <si>
    <t>Clear the area of site from rubbish and vegetable matters, stumps, roots.</t>
  </si>
  <si>
    <t>SITE CLEARING</t>
  </si>
  <si>
    <t>2.2.00</t>
  </si>
  <si>
    <t xml:space="preserve">GENERAL </t>
  </si>
  <si>
    <t>2.1.00</t>
  </si>
  <si>
    <t>2.0.00</t>
  </si>
  <si>
    <t>1.6.00</t>
  </si>
  <si>
    <t>Allow for sign board.</t>
  </si>
  <si>
    <t>SIGN BOARD</t>
  </si>
  <si>
    <t>Allow for all on and off site management cost including costs of foreman and assistants, temporary services, telephone, fax, hoardings &amp; similar.</t>
  </si>
  <si>
    <t>SITE MANAGEMENT COSTS</t>
  </si>
  <si>
    <t>Abbreviations</t>
  </si>
  <si>
    <t>GENERAL NOTES</t>
  </si>
  <si>
    <t>1.0.00</t>
  </si>
  <si>
    <t>AMOUNT</t>
  </si>
  <si>
    <t>QTY</t>
  </si>
  <si>
    <t>UNIT</t>
  </si>
  <si>
    <t>DESCRIPTION</t>
  </si>
  <si>
    <t>ITEM</t>
  </si>
  <si>
    <t>%</t>
  </si>
  <si>
    <t>3.5.0</t>
  </si>
  <si>
    <t>TOTAL OF BILL №: 01 - Carried Over To Summary</t>
  </si>
  <si>
    <t>TOTAL OF BILL №: 02 - Carried Over To Summary</t>
  </si>
  <si>
    <t>TOTAL OF BILL №: 03 - Carried Over To Summary</t>
  </si>
  <si>
    <t>TOTAL OF BILL №: 05 - Carried Over To Summary</t>
  </si>
  <si>
    <t>TOTAL OF BILL №: 10 - Carried Over To Summary</t>
  </si>
  <si>
    <t>10.2.00</t>
  </si>
  <si>
    <t>10.3.00</t>
  </si>
  <si>
    <t>Rate shall include for: levelling, grading, trimming, compacting and similar</t>
  </si>
  <si>
    <t>mm Lean Concrete (Foundations)</t>
  </si>
  <si>
    <t>x</t>
  </si>
  <si>
    <t>mm Concrete columns C1</t>
  </si>
  <si>
    <t>lm</t>
  </si>
  <si>
    <t>t</t>
  </si>
  <si>
    <t>inc.</t>
  </si>
  <si>
    <t>mm</t>
  </si>
  <si>
    <t>SS</t>
  </si>
  <si>
    <t>GI</t>
  </si>
  <si>
    <t xml:space="preserve"> - metre</t>
  </si>
  <si>
    <t xml:space="preserve"> - numbers</t>
  </si>
  <si>
    <t xml:space="preserve"> - cubic metres</t>
  </si>
  <si>
    <t xml:space="preserve"> - square metres</t>
  </si>
  <si>
    <t xml:space="preserve"> - linear metre</t>
  </si>
  <si>
    <t xml:space="preserve"> - tons</t>
  </si>
  <si>
    <t xml:space="preserve"> - including</t>
  </si>
  <si>
    <t xml:space="preserve"> - millimetre</t>
  </si>
  <si>
    <t xml:space="preserve"> - stainless steel</t>
  </si>
  <si>
    <t xml:space="preserve"> - galvanized iron</t>
  </si>
  <si>
    <t>no</t>
  </si>
  <si>
    <t>Rates shall include for: leveling, grading, trimming, compacting to faces of excavation, keep sides plumb, backfilling, consolidating, and disposing surplus soil.</t>
  </si>
  <si>
    <t xml:space="preserve">(a) </t>
  </si>
  <si>
    <t>Rates shall include for: placing in position, making good after removal of formwork, mortar touch up to all concrete and casting in all required items; additional concrete required to conform to structural and excavated tolerances</t>
  </si>
  <si>
    <t xml:space="preserve">(b) </t>
  </si>
  <si>
    <t>Mix ratio for reinforced concrete shall be 1:2:3 and lean concrete shall be 1:2:6.</t>
  </si>
  <si>
    <t xml:space="preserve">(c) </t>
  </si>
  <si>
    <t xml:space="preserve">(d) </t>
  </si>
  <si>
    <t xml:space="preserve">(e) </t>
  </si>
  <si>
    <t xml:space="preserve">(f) </t>
  </si>
  <si>
    <t xml:space="preserve">(g) </t>
  </si>
  <si>
    <t xml:space="preserve">(h) </t>
  </si>
  <si>
    <t>Bill №: 03 - INSITU CONCRETE WORKS</t>
  </si>
  <si>
    <t>Bill №: 02 - EXCAVATION AND FILLING</t>
  </si>
  <si>
    <t>REINFORCED INSITU CONCRETE</t>
  </si>
  <si>
    <t>Rates shall include for: concrete, formwork, reinforcement, cleaning, fabrication, placing, the provision for all necessary temporary fixings and supports including tie wires and chair supports, laps, distribution bars and wastage.</t>
  </si>
  <si>
    <t>Rates shall include for: all necessary boarding, supports, erecting, framing, temporary cambering, cutting, perforations for reinforcing bars, bolts, straps, ties, hangers, pipes and removal of formwork.</t>
  </si>
  <si>
    <t>Rates shall include for: cleaning, fabrication, placing the provision for all necessary temporary fixings and supports including tie wires and chair supports, laps, distribution bars and wastage.</t>
  </si>
  <si>
    <t>All reinforcing bars shall be high strength bars.</t>
  </si>
  <si>
    <t>Slab soffits to be finished fairfaced, use plasteciser and formwork with reducing agent.</t>
  </si>
  <si>
    <t>Waterproofing shall be added to all areas specified.</t>
  </si>
  <si>
    <t xml:space="preserve">(i) </t>
  </si>
  <si>
    <t>MASS CONCRETE</t>
  </si>
  <si>
    <t>SUB-STRUCTURE</t>
  </si>
  <si>
    <t>INSURANCE,  BONDS, GUARANTEES AND WARRANTIES</t>
  </si>
  <si>
    <t>FOUNDATION PADS</t>
  </si>
  <si>
    <t>AMOUNT (MVR)</t>
  </si>
  <si>
    <r>
      <rPr>
        <b/>
        <sz val="12"/>
        <color indexed="8"/>
        <rFont val="Calibri Light"/>
        <family val="2"/>
      </rPr>
      <t>TOTAL</t>
    </r>
    <r>
      <rPr>
        <b/>
        <sz val="12"/>
        <color theme="1"/>
        <rFont val="Calibri Light"/>
        <family val="2"/>
      </rPr>
      <t xml:space="preserve">  AMOUNT</t>
    </r>
  </si>
  <si>
    <t>Date:</t>
  </si>
  <si>
    <t>Version:</t>
  </si>
  <si>
    <t>Client:</t>
  </si>
  <si>
    <t>Prepared by:</t>
  </si>
  <si>
    <t>SUMMARY OF BILL OF QUANTITIES</t>
  </si>
  <si>
    <r>
      <t>m</t>
    </r>
    <r>
      <rPr>
        <vertAlign val="superscript"/>
        <sz val="12"/>
        <rFont val="Calibri Light"/>
        <family val="2"/>
      </rPr>
      <t>2</t>
    </r>
  </si>
  <si>
    <r>
      <t>m</t>
    </r>
    <r>
      <rPr>
        <vertAlign val="superscript"/>
        <sz val="12"/>
        <rFont val="Calibri Light"/>
        <family val="2"/>
      </rPr>
      <t>3</t>
    </r>
  </si>
  <si>
    <t>NOTES to BoQ:</t>
  </si>
  <si>
    <t>Excavation for Foundation pads / beam</t>
  </si>
  <si>
    <t>Bituminous coating</t>
  </si>
  <si>
    <t>Water Proof Membrane - DPM</t>
  </si>
  <si>
    <t>ROOF LEVEL</t>
  </si>
  <si>
    <t>3.3.00</t>
  </si>
  <si>
    <t>3.4.0</t>
  </si>
  <si>
    <t>OTHER WORKS</t>
  </si>
  <si>
    <t>mm Lintel Beam LB</t>
  </si>
  <si>
    <t>mm Sill Beam SB</t>
  </si>
  <si>
    <t>All structural concrete shall be GRADE M25 and lean concrete shall be GRADE C15</t>
  </si>
  <si>
    <t>2.2.1</t>
  </si>
  <si>
    <t xml:space="preserve">(j) </t>
  </si>
  <si>
    <t>All works complete as per drawing and specification</t>
  </si>
  <si>
    <t>5.2.00</t>
  </si>
  <si>
    <t>5.3.00</t>
  </si>
  <si>
    <t>ROOF BEAMS</t>
  </si>
  <si>
    <t>3.6.00</t>
  </si>
  <si>
    <t>3.7.00</t>
  </si>
  <si>
    <t>mm Beam B1  (@ Level1)</t>
  </si>
  <si>
    <t>Rates shall include for: all fabrication work, welding, marking, drilling for bolts incl. those securing timbers, steel plates, bolts, nuts and any type of washer, riveted work, counter sinking and tapping for bolts or machine screws.</t>
  </si>
  <si>
    <t>Rates shall include for fabrication and erection and temporary supports and fixing into position.</t>
  </si>
  <si>
    <t>GI pipe truss, including welding, bolting, washers and fixing to reinforced concrete as shown in the drawing.</t>
  </si>
  <si>
    <t>C Purlins</t>
  </si>
  <si>
    <t>SS pipe railing handle, including bolts, washers and fixing to reinforced concrete as shown in the drawing.</t>
  </si>
  <si>
    <t xml:space="preserve"> mm thk Concrete ground Slab including ramp</t>
  </si>
  <si>
    <t>Rates shall include for: fair edges, dressing over angel fillets, roof sealant, turning into grooves, all other labours, circular edges, nails, screws and other fixings and laps.</t>
  </si>
  <si>
    <t>ROOF COVERING</t>
  </si>
  <si>
    <t>BHP Lysaght Trimdek Hi-Ten or equivalent roofing sheet,  over C purlin frame  including all fixings, fixed in accordance with manufacturer's instructions.</t>
  </si>
  <si>
    <t>m²</t>
  </si>
  <si>
    <t>CAPPING</t>
  </si>
  <si>
    <t>Lysaght ridge Flashing as per drawing</t>
  </si>
  <si>
    <t>Lysaght Flashing as per drawing</t>
  </si>
  <si>
    <t>GUTTER</t>
  </si>
  <si>
    <t>Zinc gutter 150 x 150mm with gutter strap fixed to purlins</t>
  </si>
  <si>
    <t>DRAIN PIPE</t>
  </si>
  <si>
    <t>100mm dia. Drain pipe with wiremesh gutter strainer</t>
  </si>
  <si>
    <t xml:space="preserve"> - quote a lumpsum amount for the item</t>
  </si>
  <si>
    <t>Bonds:</t>
  </si>
  <si>
    <t>Performance bonds ensuring project completion.</t>
  </si>
  <si>
    <t>Payment bonds ensuring all subcontractors and suppliers are paid.</t>
  </si>
  <si>
    <t>Bill №: 05 - STRUCTURAL METAL WORKS</t>
  </si>
  <si>
    <t>5.5.00</t>
  </si>
  <si>
    <t>GI ROOF FRAMING</t>
  </si>
  <si>
    <t>10.4.00</t>
  </si>
  <si>
    <t>RC ground well 1100mm dia.</t>
  </si>
  <si>
    <t>50mm mineral wool insulation inbetween purlins and PVC net to hold the insulation</t>
  </si>
  <si>
    <t>DEMOLITION</t>
  </si>
  <si>
    <t>2.8.00</t>
  </si>
  <si>
    <t>12mm dia. Reinforcement bar</t>
  </si>
  <si>
    <t>16mm dia. Reinforcement bar</t>
  </si>
  <si>
    <t>RATE</t>
  </si>
  <si>
    <t>8% GST</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</si>
  <si>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</si>
  <si>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</si>
  <si>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</si>
  <si>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</si>
  <si>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</si>
  <si>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</si>
  <si>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</si>
  <si>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</si>
  <si>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</si>
  <si>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</si>
  <si>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</si>
  <si>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</si>
  <si>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</si>
  <si>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</si>
  <si>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</si>
  <si>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</si>
  <si>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</si>
  <si>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</si>
  <si>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</si>
  <si>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</si>
  <si>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20.3.00</t>
  </si>
  <si>
    <t>TOTAL OF BILL №: 20 - Carried Over To Summary</t>
  </si>
  <si>
    <t>Demolition of existing building on the site and clearing of debris as necessary</t>
  </si>
  <si>
    <t>As-built Drawing</t>
  </si>
  <si>
    <t xml:space="preserve">Rate shall include prodiving as-built upon completion of the work. Include, MEP, achitectural &amp; Structural drawings. </t>
  </si>
  <si>
    <t>Removal of trees larger than girth 0.6m and clearing the site as required, Rate shall include for backfilling and level to natural ground level after uprooting the vegetations</t>
  </si>
  <si>
    <t>Amount</t>
  </si>
  <si>
    <t>Bill №: 21 - ADDITIONS AND OMMISIONS</t>
  </si>
  <si>
    <t>21.0.00</t>
  </si>
  <si>
    <t>21.1.00</t>
  </si>
  <si>
    <t>21.1.01</t>
  </si>
  <si>
    <t>21.1.02</t>
  </si>
  <si>
    <t>21.1.03</t>
  </si>
  <si>
    <t>21.1.04</t>
  </si>
  <si>
    <t>21.1.05</t>
  </si>
  <si>
    <t>21.1.06</t>
  </si>
  <si>
    <t>21.1.07</t>
  </si>
  <si>
    <t>21.1.08</t>
  </si>
  <si>
    <t>21.1.09</t>
  </si>
  <si>
    <t>21.1.10</t>
  </si>
  <si>
    <t>21.1.11</t>
  </si>
  <si>
    <t>21.1.12</t>
  </si>
  <si>
    <t>21.1.13</t>
  </si>
  <si>
    <t>21.1.14</t>
  </si>
  <si>
    <t>21.1.15</t>
  </si>
  <si>
    <t>21.1.16</t>
  </si>
  <si>
    <t>21.1.17</t>
  </si>
  <si>
    <t>21.1.18</t>
  </si>
  <si>
    <t>21.1.19</t>
  </si>
  <si>
    <t>21.1.20</t>
  </si>
  <si>
    <t>CLIENT : G.DH VAADHOO OCUNCIL</t>
  </si>
  <si>
    <t>CONFERENCE HALL - G.DH VAADHOO COUNCIL</t>
  </si>
  <si>
    <t xml:space="preserve">Project: </t>
  </si>
  <si>
    <t>x  300mm Foundation pads, F1</t>
  </si>
  <si>
    <t>10mm dia. Reinforcement bar</t>
  </si>
  <si>
    <t>Formwork</t>
  </si>
  <si>
    <t>mm Foundation beam, TB</t>
  </si>
  <si>
    <t>mm Foundation beam, GB</t>
  </si>
  <si>
    <t>6mm dia. Reinforcement bar</t>
  </si>
  <si>
    <t>mm Concrete columns SC</t>
  </si>
  <si>
    <t xml:space="preserve">mm Coping </t>
  </si>
  <si>
    <t>STEPS HAND RAILING</t>
  </si>
  <si>
    <t xml:space="preserve"> - 1250mm length</t>
  </si>
  <si>
    <t>Bill №: 05 - METAL WORKS</t>
  </si>
  <si>
    <t>Truss (span 10.675m) - TR 1</t>
  </si>
  <si>
    <t>Truss (span 33.15m) - TR 2</t>
  </si>
  <si>
    <t>50x100mm x 3MM thk C purlin, including welding to truss, bolting, washers and fixing to positing as shown in the drawing.</t>
  </si>
  <si>
    <t>50mmX2mm THK GI pipe for Bracing</t>
  </si>
  <si>
    <t xml:space="preserve">5mm THK External Cladding </t>
  </si>
  <si>
    <t>Compacted earth filling under stage area</t>
  </si>
  <si>
    <t>Bill №: 10- ROOFING</t>
  </si>
  <si>
    <t>Bill №: 14- ADDITIONS AND OMMISIONS</t>
  </si>
  <si>
    <t>10.1.01</t>
  </si>
  <si>
    <t>10.5.00</t>
  </si>
  <si>
    <t>10.6.00</t>
  </si>
  <si>
    <t xml:space="preserve"> Builtup area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</si>
</sst>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_-;\-* #,##0.00_-;_-* &quot;-&quot;??_-;_-@_-"/>
    <numFmt numFmtId="165" formatCode="_(&quot;MRF&quot;* #,##0.00_);_(&quot;MRF&quot;* \(#,##0.00\);_(&quot;MRF&quot;* &quot;-&quot;??_);_(@_)"/>
    <numFmt numFmtId="166" formatCode="\(0\)"/>
    <numFmt numFmtId="167" formatCode="_(* #,##0.00_);_(* \(#,##0.00\);_(* &quot;&quot;??_);_(@_)"/>
    <numFmt numFmtId="168" formatCode="0_);\(0\)"/>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9"/>
      <name val="Calibri"/>
      <family val="2"/>
      <scheme val="minor"/>
    </font>
    <font>
      <b/>
      <sz val="9"/>
      <name val="Calibri"/>
      <family val="2"/>
      <scheme val="minor"/>
    </font>
    <font>
      <b/>
      <sz val="1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2"/>
      <name val="Calibri Light"/>
      <family val="2"/>
    </font>
    <font>
      <sz val="12"/>
      <name val="Calibri Light"/>
      <family val="2"/>
    </font>
    <font>
      <b/>
      <sz val="12"/>
      <color theme="1"/>
      <name val="Calibri Light"/>
      <family val="2"/>
    </font>
    <font>
      <sz val="12"/>
      <color theme="0"/>
      <name val="Calibri Light"/>
      <family val="2"/>
    </font>
    <font>
      <b/>
      <sz val="12"/>
      <color indexed="8"/>
      <name val="Calibri Light"/>
      <family val="2"/>
    </font>
    <font>
      <b/>
      <sz val="12"/>
      <color theme="0"/>
      <name val="Calibri Light"/>
      <family val="2"/>
    </font>
    <font>
      <sz val="11"/>
      <color theme="1"/>
      <name val="Calibri Light"/>
      <family val="2"/>
    </font>
    <font>
      <sz val="11"/>
      <name val="Calibri Light"/>
      <family val="2"/>
    </font>
    <font>
      <b/>
      <sz val="11"/>
      <color theme="1"/>
      <name val="Calibri Light"/>
      <family val="2"/>
    </font>
    <font>
      <sz val="11"/>
      <color theme="0"/>
      <name val="Calibri Light"/>
      <family val="2"/>
    </font>
    <font>
      <b/>
      <u/>
      <sz val="12"/>
      <name val="Calibri Light"/>
      <family val="2"/>
    </font>
    <font>
      <u/>
      <sz val="12"/>
      <name val="Calibri Light"/>
      <family val="2"/>
    </font>
    <font>
      <vertAlign val="superscript"/>
      <sz val="12"/>
      <name val="Calibri Light"/>
      <family val="2"/>
    </font>
    <font>
      <b/>
      <sz val="12"/>
      <name val="Calibri"/>
      <family val="2"/>
      <scheme val="minor"/>
    </font>
    <font>
      <b/>
      <u/>
      <sz val="12"/>
      <name val="Calibri"/>
      <family val="2"/>
      <scheme val="minor"/>
    </font>
    <font>
      <sz val="12"/>
      <name val="Calibri"/>
      <family val="2"/>
      <scheme val="minor"/>
    </font>
    <font>
      <sz val="11"/>
      <name val="Arial"/>
      <family val="2"/>
    </font>
    <font>
      <sz val="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style="thin">
        <color auto="1"/>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indexed="64"/>
      </left>
      <right style="thin">
        <color indexed="64"/>
      </right>
      <top style="thin">
        <color indexed="64"/>
      </top>
      <bottom style="thin">
        <color theme="0"/>
      </bottom>
      <diagonal/>
    </border>
    <border>
      <left/>
      <right style="thin">
        <color theme="0"/>
      </right>
      <top style="thin">
        <color indexed="64"/>
      </top>
      <bottom style="thin">
        <color theme="0"/>
      </bottom>
      <diagonal/>
    </border>
    <border>
      <left style="medium">
        <color rgb="FF000000"/>
      </left>
      <right/>
      <top/>
      <bottom/>
      <diagonal/>
    </border>
    <border>
      <left/>
      <right/>
      <top style="thin">
        <color theme="0" tint="-0.24994659260841701"/>
      </top>
      <bottom/>
      <diagonal/>
    </border>
    <border>
      <left style="medium">
        <color indexed="64"/>
      </left>
      <right style="thin">
        <color indexed="64"/>
      </right>
      <top style="thin">
        <color theme="0"/>
      </top>
      <bottom style="thin">
        <color theme="0"/>
      </bottom>
      <diagonal/>
    </border>
    <border>
      <left style="thin">
        <color indexed="64"/>
      </left>
      <right/>
      <top style="thin">
        <color indexed="64"/>
      </top>
      <bottom/>
      <diagonal/>
    </border>
  </borders>
  <cellStyleXfs count="227">
    <xf numFmtId="0" fontId="0" fillId="0" borderId="0"/>
    <xf numFmtId="43" fontId="8" fillId="0" borderId="0" applyFont="0" applyFill="0" applyBorder="0" applyAlignment="0" applyProtection="0"/>
    <xf numFmtId="43"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7" fillId="0" borderId="0"/>
    <xf numFmtId="164" fontId="7" fillId="0" borderId="0" applyFont="0" applyFill="0" applyBorder="0" applyAlignment="0" applyProtection="0"/>
    <xf numFmtId="9" fontId="7"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5" fontId="8" fillId="0" borderId="0" applyFon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43" fontId="8" fillId="0" borderId="0" applyFont="0" applyFill="0" applyBorder="0" applyAlignment="0" applyProtection="0"/>
    <xf numFmtId="0" fontId="2" fillId="0" borderId="0"/>
    <xf numFmtId="164" fontId="8"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164" fontId="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8"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7">
    <xf numFmtId="0" fontId="0" fillId="0" borderId="0" xfId="0"/>
    <xf numFmtId="0" fontId="10" fillId="0" borderId="0" xfId="0" applyFont="1"/>
    <xf numFmtId="0" fontId="10" fillId="0" borderId="0" xfId="0" applyFont="1" applyAlignment="1">
      <alignment horizontal="center" vertical="top"/>
    </xf>
    <xf numFmtId="43" fontId="10" fillId="0" borderId="0" xfId="1" applyFont="1" applyFill="1" applyAlignment="1">
      <alignment vertical="top"/>
    </xf>
    <xf numFmtId="43" fontId="11" fillId="0" borderId="0" xfId="0" applyNumberFormat="1" applyFont="1" applyAlignment="1">
      <alignment vertical="top"/>
    </xf>
    <xf numFmtId="0" fontId="11" fillId="0" borderId="7" xfId="0" applyFont="1" applyBorder="1" applyAlignment="1">
      <alignment vertical="top"/>
    </xf>
    <xf numFmtId="43" fontId="10" fillId="0" borderId="0" xfId="1" applyFont="1" applyAlignment="1"/>
    <xf numFmtId="43" fontId="10" fillId="0" borderId="0" xfId="1" applyFont="1" applyFill="1" applyAlignment="1">
      <alignment horizontal="center" vertical="top"/>
    </xf>
    <xf numFmtId="43" fontId="11" fillId="0" borderId="1" xfId="0" applyNumberFormat="1" applyFont="1" applyBorder="1" applyAlignment="1">
      <alignment horizontal="center"/>
    </xf>
    <xf numFmtId="0" fontId="11" fillId="0" borderId="1" xfId="0" applyFont="1" applyBorder="1"/>
    <xf numFmtId="0" fontId="11" fillId="0" borderId="1" xfId="0" applyFont="1" applyBorder="1" applyAlignment="1">
      <alignment horizontal="center"/>
    </xf>
    <xf numFmtId="0" fontId="11" fillId="0" borderId="11" xfId="0" applyFont="1" applyBorder="1"/>
    <xf numFmtId="0" fontId="10" fillId="0" borderId="15" xfId="0" applyFont="1" applyBorder="1" applyAlignment="1">
      <alignment horizontal="right"/>
    </xf>
    <xf numFmtId="0" fontId="10" fillId="0" borderId="16" xfId="0" applyFont="1" applyBorder="1" applyAlignment="1">
      <alignment horizontal="right"/>
    </xf>
    <xf numFmtId="0" fontId="10" fillId="0" borderId="17" xfId="0" applyFont="1" applyBorder="1"/>
    <xf numFmtId="0" fontId="11" fillId="0" borderId="18" xfId="0" applyFont="1" applyBorder="1" applyAlignment="1">
      <alignment horizontal="right"/>
    </xf>
    <xf numFmtId="0" fontId="11" fillId="0" borderId="19" xfId="0" applyFont="1" applyBorder="1" applyAlignment="1">
      <alignment horizontal="right"/>
    </xf>
    <xf numFmtId="0" fontId="11" fillId="0" borderId="20" xfId="0" applyFont="1" applyBorder="1"/>
    <xf numFmtId="0" fontId="14" fillId="0" borderId="0" xfId="11" applyFont="1"/>
    <xf numFmtId="43" fontId="16" fillId="0" borderId="5" xfId="0" applyNumberFormat="1" applyFont="1" applyBorder="1" applyAlignment="1">
      <alignment vertical="center"/>
    </xf>
    <xf numFmtId="0" fontId="17" fillId="0" borderId="0" xfId="0" applyFont="1"/>
    <xf numFmtId="0" fontId="17" fillId="0" borderId="9" xfId="0" applyFont="1" applyBorder="1" applyAlignment="1">
      <alignment vertical="center"/>
    </xf>
    <xf numFmtId="43" fontId="16" fillId="0" borderId="14" xfId="1" applyFont="1" applyBorder="1" applyAlignment="1">
      <alignment vertical="center"/>
    </xf>
    <xf numFmtId="43" fontId="17" fillId="0" borderId="0" xfId="1" applyFont="1"/>
    <xf numFmtId="0" fontId="17" fillId="0" borderId="9" xfId="0" applyFont="1" applyBorder="1"/>
    <xf numFmtId="0" fontId="19" fillId="0" borderId="4" xfId="0" applyFont="1" applyBorder="1"/>
    <xf numFmtId="0" fontId="17" fillId="0" borderId="10" xfId="0" applyFont="1" applyBorder="1" applyAlignment="1">
      <alignment vertical="center"/>
    </xf>
    <xf numFmtId="0" fontId="17" fillId="0" borderId="0" xfId="0" applyFont="1" applyAlignment="1">
      <alignment horizontal="left" indent="1"/>
    </xf>
    <xf numFmtId="43" fontId="21" fillId="0" borderId="0" xfId="0" applyNumberFormat="1" applyFont="1"/>
    <xf numFmtId="0" fontId="17" fillId="0" borderId="0" xfId="61" applyFont="1"/>
    <xf numFmtId="0" fontId="17" fillId="0" borderId="42" xfId="61" applyFont="1" applyBorder="1"/>
    <xf numFmtId="0" fontId="22" fillId="0" borderId="0" xfId="0" applyFont="1"/>
    <xf numFmtId="0" fontId="24" fillId="0" borderId="0" xfId="0" applyFont="1" applyAlignment="1">
      <alignment horizontal="right"/>
    </xf>
    <xf numFmtId="0" fontId="23" fillId="0" borderId="0" xfId="0" applyFont="1"/>
    <xf numFmtId="0" fontId="17" fillId="0" borderId="9" xfId="0" applyFont="1" applyBorder="1" applyAlignment="1">
      <alignment horizontal="center"/>
    </xf>
    <xf numFmtId="0" fontId="16" fillId="0" borderId="8" xfId="0" applyFont="1" applyBorder="1" applyAlignment="1">
      <alignment horizontal="center" vertical="center"/>
    </xf>
    <xf numFmtId="0" fontId="25" fillId="0" borderId="0" xfId="0" applyFont="1"/>
    <xf numFmtId="0" fontId="19" fillId="0" borderId="0" xfId="0" applyFont="1"/>
    <xf numFmtId="0" fontId="16" fillId="0" borderId="23" xfId="0" applyFont="1" applyBorder="1" applyAlignment="1">
      <alignment vertical="center"/>
    </xf>
    <xf numFmtId="0" fontId="16" fillId="0" borderId="0" xfId="0" applyFont="1" applyAlignment="1">
      <alignment horizontal="center" vertical="center"/>
    </xf>
    <xf numFmtId="0" fontId="16" fillId="2" borderId="8" xfId="0" applyFont="1" applyFill="1" applyBorder="1" applyAlignment="1">
      <alignment horizontal="right" vertical="top"/>
    </xf>
    <xf numFmtId="0" fontId="16" fillId="2" borderId="24" xfId="0" applyFont="1" applyFill="1" applyBorder="1" applyAlignment="1">
      <alignment horizontal="right"/>
    </xf>
    <xf numFmtId="0" fontId="16" fillId="2" borderId="22" xfId="0" applyFont="1" applyFill="1" applyBorder="1" applyAlignment="1">
      <alignment horizontal="right"/>
    </xf>
    <xf numFmtId="0" fontId="16" fillId="2" borderId="23" xfId="0" applyFont="1" applyFill="1" applyBorder="1" applyAlignment="1">
      <alignment vertical="center"/>
    </xf>
    <xf numFmtId="0" fontId="17" fillId="2" borderId="8" xfId="0" applyFont="1" applyFill="1" applyBorder="1" applyAlignment="1">
      <alignment horizontal="center" vertical="top"/>
    </xf>
    <xf numFmtId="43" fontId="17" fillId="2" borderId="8" xfId="1" applyFont="1" applyFill="1" applyBorder="1" applyAlignment="1">
      <alignment horizontal="center" vertical="top"/>
    </xf>
    <xf numFmtId="43" fontId="17" fillId="2" borderId="8" xfId="1" applyFont="1" applyFill="1" applyBorder="1" applyAlignment="1">
      <alignment vertical="top"/>
    </xf>
    <xf numFmtId="0" fontId="16" fillId="2" borderId="8" xfId="0" applyFont="1" applyFill="1" applyBorder="1" applyAlignment="1">
      <alignment vertical="top"/>
    </xf>
    <xf numFmtId="0" fontId="17" fillId="0" borderId="0" xfId="0" applyFont="1" applyAlignment="1">
      <alignment vertical="center"/>
    </xf>
    <xf numFmtId="0" fontId="17" fillId="0" borderId="9" xfId="0" applyFont="1" applyBorder="1" applyAlignment="1">
      <alignment horizontal="right" vertical="top"/>
    </xf>
    <xf numFmtId="0" fontId="17" fillId="0" borderId="15" xfId="0" applyFont="1" applyBorder="1" applyAlignment="1">
      <alignment horizontal="right"/>
    </xf>
    <xf numFmtId="0" fontId="17" fillId="0" borderId="16" xfId="0" applyFont="1" applyBorder="1" applyAlignment="1">
      <alignment horizontal="right"/>
    </xf>
    <xf numFmtId="0" fontId="17" fillId="0" borderId="25" xfId="0" applyFont="1" applyBorder="1"/>
    <xf numFmtId="0" fontId="17" fillId="0" borderId="9" xfId="0" applyFont="1" applyBorder="1" applyAlignment="1">
      <alignment horizontal="center" vertical="top"/>
    </xf>
    <xf numFmtId="43" fontId="17" fillId="0" borderId="9" xfId="1" applyFont="1" applyFill="1" applyBorder="1" applyAlignment="1">
      <alignment horizontal="center" vertical="top"/>
    </xf>
    <xf numFmtId="43" fontId="17" fillId="0" borderId="9" xfId="1" applyFont="1" applyFill="1" applyBorder="1" applyAlignment="1">
      <alignment vertical="top"/>
    </xf>
    <xf numFmtId="0" fontId="16" fillId="0" borderId="9" xfId="0" applyFont="1" applyBorder="1" applyAlignment="1">
      <alignment vertical="top"/>
    </xf>
    <xf numFmtId="0" fontId="17" fillId="0" borderId="17" xfId="0" applyFont="1" applyBorder="1"/>
    <xf numFmtId="0" fontId="16" fillId="0" borderId="9" xfId="0" applyFont="1" applyBorder="1" applyAlignment="1">
      <alignment horizontal="right" vertical="top"/>
    </xf>
    <xf numFmtId="0" fontId="26" fillId="0" borderId="15" xfId="0" applyFont="1" applyBorder="1"/>
    <xf numFmtId="0" fontId="16" fillId="0" borderId="16" xfId="0" applyFont="1" applyBorder="1" applyAlignment="1">
      <alignment horizontal="right"/>
    </xf>
    <xf numFmtId="0" fontId="26" fillId="0" borderId="17" xfId="0" applyFont="1" applyBorder="1"/>
    <xf numFmtId="0" fontId="16" fillId="0" borderId="0" xfId="0" applyFont="1"/>
    <xf numFmtId="0" fontId="16" fillId="0" borderId="9" xfId="0" applyFont="1" applyBorder="1" applyAlignment="1">
      <alignment horizontal="center" vertical="top"/>
    </xf>
    <xf numFmtId="43" fontId="16" fillId="0" borderId="9" xfId="1" applyFont="1" applyFill="1" applyBorder="1" applyAlignment="1">
      <alignment horizontal="center" vertical="top"/>
    </xf>
    <xf numFmtId="43" fontId="16" fillId="0" borderId="9" xfId="1" applyFont="1" applyFill="1" applyBorder="1" applyAlignment="1">
      <alignment vertical="top"/>
    </xf>
    <xf numFmtId="0" fontId="17" fillId="0" borderId="17" xfId="0" applyFont="1" applyBorder="1" applyAlignment="1">
      <alignment horizontal="left"/>
    </xf>
    <xf numFmtId="0" fontId="17" fillId="0" borderId="26" xfId="0" applyFont="1" applyBorder="1" applyAlignment="1">
      <alignment horizontal="right"/>
    </xf>
    <xf numFmtId="43" fontId="16" fillId="0" borderId="9" xfId="0" applyNumberFormat="1" applyFont="1" applyBorder="1" applyAlignment="1">
      <alignment vertical="top"/>
    </xf>
    <xf numFmtId="0" fontId="16" fillId="2" borderId="24" xfId="0" applyFont="1" applyFill="1" applyBorder="1" applyAlignment="1">
      <alignment vertical="center"/>
    </xf>
    <xf numFmtId="0" fontId="16" fillId="2" borderId="8" xfId="0" applyFont="1" applyFill="1" applyBorder="1" applyAlignment="1">
      <alignment horizontal="center" vertical="top"/>
    </xf>
    <xf numFmtId="43" fontId="16" fillId="2" borderId="8" xfId="1" applyFont="1" applyFill="1" applyBorder="1" applyAlignment="1">
      <alignment horizontal="center" vertical="top"/>
    </xf>
    <xf numFmtId="43" fontId="16" fillId="2" borderId="8" xfId="1" applyFont="1" applyFill="1" applyBorder="1" applyAlignment="1">
      <alignment vertical="top"/>
    </xf>
    <xf numFmtId="43" fontId="16" fillId="2" borderId="8" xfId="0" applyNumberFormat="1" applyFont="1" applyFill="1" applyBorder="1" applyAlignment="1">
      <alignment vertical="top"/>
    </xf>
    <xf numFmtId="0" fontId="16" fillId="0" borderId="0" xfId="0" applyFont="1" applyAlignment="1">
      <alignment vertical="center"/>
    </xf>
    <xf numFmtId="43" fontId="16" fillId="2" borderId="8" xfId="0" applyNumberFormat="1" applyFont="1" applyFill="1" applyBorder="1" applyAlignment="1">
      <alignment horizontal="center" vertical="top"/>
    </xf>
    <xf numFmtId="0" fontId="17" fillId="0" borderId="40" xfId="0" applyFont="1" applyBorder="1" applyAlignment="1">
      <alignment horizontal="right"/>
    </xf>
    <xf numFmtId="0" fontId="17" fillId="0" borderId="33" xfId="0" applyFont="1" applyBorder="1" applyAlignment="1">
      <alignment horizontal="right"/>
    </xf>
    <xf numFmtId="0" fontId="17" fillId="0" borderId="34" xfId="0" applyFont="1" applyBorder="1"/>
    <xf numFmtId="0" fontId="17" fillId="0" borderId="39" xfId="0" applyFont="1" applyBorder="1" applyAlignment="1">
      <alignment horizontal="center" vertical="top"/>
    </xf>
    <xf numFmtId="43" fontId="17" fillId="0" borderId="39" xfId="1" applyFont="1" applyFill="1" applyBorder="1" applyAlignment="1">
      <alignment horizontal="center" vertical="top"/>
    </xf>
    <xf numFmtId="43" fontId="17" fillId="0" borderId="39" xfId="1" applyFont="1" applyFill="1" applyBorder="1" applyAlignment="1">
      <alignment vertical="top"/>
    </xf>
    <xf numFmtId="0" fontId="16" fillId="0" borderId="39" xfId="0" applyFont="1" applyBorder="1" applyAlignment="1">
      <alignment vertical="top"/>
    </xf>
    <xf numFmtId="0" fontId="16" fillId="0" borderId="27" xfId="0" applyFont="1" applyBorder="1" applyAlignment="1">
      <alignment horizontal="right" vertical="top"/>
    </xf>
    <xf numFmtId="0" fontId="26" fillId="0" borderId="28" xfId="0" applyFont="1" applyBorder="1"/>
    <xf numFmtId="0" fontId="16" fillId="0" borderId="29" xfId="0" applyFont="1" applyBorder="1" applyAlignment="1">
      <alignment horizontal="right"/>
    </xf>
    <xf numFmtId="0" fontId="26" fillId="0" borderId="30" xfId="0" applyFont="1" applyBorder="1"/>
    <xf numFmtId="0" fontId="16" fillId="0" borderId="27" xfId="0" applyFont="1" applyBorder="1" applyAlignment="1">
      <alignment horizontal="center" vertical="top"/>
    </xf>
    <xf numFmtId="43" fontId="16" fillId="0" borderId="27" xfId="1" applyFont="1" applyFill="1" applyBorder="1" applyAlignment="1">
      <alignment horizontal="center" vertical="top"/>
    </xf>
    <xf numFmtId="43" fontId="16" fillId="0" borderId="27" xfId="1" applyFont="1" applyFill="1" applyBorder="1" applyAlignment="1">
      <alignment vertical="top"/>
    </xf>
    <xf numFmtId="0" fontId="16" fillId="0" borderId="27" xfId="0" applyFont="1" applyBorder="1" applyAlignment="1">
      <alignment vertical="top"/>
    </xf>
    <xf numFmtId="0" fontId="17" fillId="0" borderId="27" xfId="0" applyFont="1" applyBorder="1" applyAlignment="1">
      <alignment horizontal="right" vertical="top"/>
    </xf>
    <xf numFmtId="0" fontId="17" fillId="0" borderId="31" xfId="0" applyFont="1" applyBorder="1" applyAlignment="1">
      <alignment horizontal="right"/>
    </xf>
    <xf numFmtId="0" fontId="17" fillId="0" borderId="29" xfId="0" applyFont="1" applyBorder="1" applyAlignment="1">
      <alignment horizontal="right"/>
    </xf>
    <xf numFmtId="0" fontId="17" fillId="0" borderId="29" xfId="0" applyFont="1" applyBorder="1" applyAlignment="1">
      <alignment horizontal="right" vertical="top"/>
    </xf>
    <xf numFmtId="0" fontId="17" fillId="0" borderId="30" xfId="0" applyFont="1" applyBorder="1" applyAlignment="1">
      <alignment vertical="center" wrapText="1"/>
    </xf>
    <xf numFmtId="0" fontId="17" fillId="0" borderId="27" xfId="0" applyFont="1" applyBorder="1" applyAlignment="1">
      <alignment horizontal="center" vertical="top"/>
    </xf>
    <xf numFmtId="43" fontId="17" fillId="0" borderId="27" xfId="1" applyFont="1" applyFill="1" applyBorder="1" applyAlignment="1">
      <alignment horizontal="center" vertical="top"/>
    </xf>
    <xf numFmtId="43" fontId="17" fillId="0" borderId="27" xfId="1" applyFont="1" applyFill="1" applyBorder="1" applyAlignment="1">
      <alignment vertical="top"/>
    </xf>
    <xf numFmtId="0" fontId="17" fillId="0" borderId="28" xfId="0" applyFont="1" applyBorder="1" applyAlignment="1">
      <alignment horizontal="right"/>
    </xf>
    <xf numFmtId="0" fontId="17" fillId="0" borderId="30" xfId="0" applyFont="1" applyBorder="1"/>
    <xf numFmtId="0" fontId="17" fillId="3" borderId="27" xfId="0" applyFont="1" applyFill="1" applyBorder="1" applyAlignment="1">
      <alignment horizontal="right" vertical="top"/>
    </xf>
    <xf numFmtId="0" fontId="17" fillId="3" borderId="31" xfId="0" applyFont="1" applyFill="1" applyBorder="1" applyAlignment="1">
      <alignment horizontal="right"/>
    </xf>
    <xf numFmtId="0" fontId="17" fillId="3" borderId="29" xfId="0" applyFont="1" applyFill="1" applyBorder="1" applyAlignment="1">
      <alignment horizontal="right"/>
    </xf>
    <xf numFmtId="0" fontId="17" fillId="3" borderId="30" xfId="0" applyFont="1" applyFill="1" applyBorder="1" applyAlignment="1">
      <alignment vertical="top" wrapText="1"/>
    </xf>
    <xf numFmtId="0" fontId="17" fillId="3" borderId="27" xfId="0" applyFont="1" applyFill="1" applyBorder="1" applyAlignment="1">
      <alignment horizontal="center" vertical="top"/>
    </xf>
    <xf numFmtId="43" fontId="17" fillId="3" borderId="27" xfId="1" applyFont="1" applyFill="1" applyBorder="1" applyAlignment="1">
      <alignment vertical="top"/>
    </xf>
    <xf numFmtId="43" fontId="16" fillId="3" borderId="27" xfId="0" applyNumberFormat="1" applyFont="1" applyFill="1" applyBorder="1" applyAlignment="1">
      <alignment vertical="top"/>
    </xf>
    <xf numFmtId="0" fontId="17" fillId="3" borderId="0" xfId="0" applyFont="1" applyFill="1" applyAlignment="1">
      <alignment vertical="center"/>
    </xf>
    <xf numFmtId="43" fontId="16" fillId="0" borderId="27" xfId="0" applyNumberFormat="1" applyFont="1" applyBorder="1" applyAlignment="1">
      <alignment vertical="top"/>
    </xf>
    <xf numFmtId="0" fontId="17" fillId="0" borderId="30" xfId="0" applyFont="1" applyBorder="1" applyAlignment="1">
      <alignment vertical="top" wrapText="1"/>
    </xf>
    <xf numFmtId="0" fontId="17" fillId="0" borderId="0" xfId="0" applyFont="1" applyAlignment="1">
      <alignment vertical="top"/>
    </xf>
    <xf numFmtId="0" fontId="17" fillId="3" borderId="28" xfId="0" applyFont="1" applyFill="1" applyBorder="1" applyAlignment="1">
      <alignment horizontal="right"/>
    </xf>
    <xf numFmtId="0" fontId="17" fillId="3" borderId="30" xfId="0" applyFont="1" applyFill="1" applyBorder="1" applyAlignment="1">
      <alignment horizontal="left"/>
    </xf>
    <xf numFmtId="43" fontId="17" fillId="3" borderId="27" xfId="33" applyNumberFormat="1" applyFont="1" applyFill="1" applyBorder="1" applyAlignment="1">
      <alignment horizontal="center"/>
    </xf>
    <xf numFmtId="0" fontId="17" fillId="3" borderId="0" xfId="0" applyFont="1" applyFill="1"/>
    <xf numFmtId="0" fontId="17" fillId="0" borderId="30" xfId="0" applyFont="1" applyBorder="1" applyAlignment="1">
      <alignment vertical="center"/>
    </xf>
    <xf numFmtId="43" fontId="17" fillId="0" borderId="27" xfId="33" applyNumberFormat="1" applyFont="1" applyBorder="1" applyAlignment="1">
      <alignment horizontal="center" vertical="top"/>
    </xf>
    <xf numFmtId="0" fontId="17" fillId="0" borderId="30" xfId="0" applyFont="1" applyBorder="1" applyAlignment="1">
      <alignment horizontal="left"/>
    </xf>
    <xf numFmtId="0" fontId="17" fillId="0" borderId="36" xfId="0" applyFont="1" applyBorder="1" applyAlignment="1">
      <alignment horizontal="right"/>
    </xf>
    <xf numFmtId="0" fontId="17" fillId="0" borderId="37" xfId="0" applyFont="1" applyBorder="1" applyAlignment="1">
      <alignment horizontal="right"/>
    </xf>
    <xf numFmtId="0" fontId="17" fillId="0" borderId="38" xfId="0" applyFont="1" applyBorder="1"/>
    <xf numFmtId="0" fontId="17" fillId="0" borderId="35" xfId="0" applyFont="1" applyBorder="1" applyAlignment="1">
      <alignment horizontal="center" vertical="top"/>
    </xf>
    <xf numFmtId="43" fontId="17" fillId="0" borderId="35" xfId="1" applyFont="1" applyFill="1" applyBorder="1" applyAlignment="1">
      <alignment horizontal="center" vertical="top"/>
    </xf>
    <xf numFmtId="43" fontId="17" fillId="0" borderId="35" xfId="1" applyFont="1" applyFill="1" applyBorder="1" applyAlignment="1">
      <alignment vertical="top"/>
    </xf>
    <xf numFmtId="0" fontId="16" fillId="0" borderId="35" xfId="0" applyFont="1" applyBorder="1" applyAlignment="1">
      <alignment vertical="top"/>
    </xf>
    <xf numFmtId="0" fontId="26" fillId="0" borderId="16" xfId="0" applyFont="1" applyBorder="1"/>
    <xf numFmtId="0" fontId="17" fillId="0" borderId="16" xfId="0" applyFont="1" applyBorder="1" applyAlignment="1">
      <alignment horizontal="right" vertical="top"/>
    </xf>
    <xf numFmtId="0" fontId="17" fillId="0" borderId="17" xfId="0" applyFont="1" applyBorder="1" applyAlignment="1">
      <alignment vertical="justify"/>
    </xf>
    <xf numFmtId="0" fontId="17" fillId="3" borderId="26" xfId="0" applyFont="1" applyFill="1" applyBorder="1" applyAlignment="1">
      <alignment horizontal="right"/>
    </xf>
    <xf numFmtId="0" fontId="17" fillId="3" borderId="16" xfId="0" applyFont="1" applyFill="1" applyBorder="1" applyAlignment="1">
      <alignment horizontal="right"/>
    </xf>
    <xf numFmtId="0" fontId="17" fillId="3" borderId="16" xfId="0" applyFont="1" applyFill="1" applyBorder="1" applyAlignment="1">
      <alignment horizontal="right" vertical="top"/>
    </xf>
    <xf numFmtId="0" fontId="17" fillId="3" borderId="17" xfId="0" applyFont="1" applyFill="1" applyBorder="1" applyAlignment="1">
      <alignment vertical="justify"/>
    </xf>
    <xf numFmtId="0" fontId="17" fillId="3" borderId="9" xfId="0" applyFont="1" applyFill="1" applyBorder="1" applyAlignment="1">
      <alignment horizontal="center" vertical="top"/>
    </xf>
    <xf numFmtId="43" fontId="17" fillId="3" borderId="9" xfId="1" applyFont="1" applyFill="1" applyBorder="1" applyAlignment="1">
      <alignment horizontal="center" vertical="top"/>
    </xf>
    <xf numFmtId="43" fontId="17" fillId="3" borderId="9" xfId="1" applyFont="1" applyFill="1" applyBorder="1" applyAlignment="1">
      <alignment vertical="top"/>
    </xf>
    <xf numFmtId="0" fontId="16" fillId="3" borderId="9" xfId="0" applyFont="1" applyFill="1" applyBorder="1" applyAlignment="1">
      <alignment vertical="top"/>
    </xf>
    <xf numFmtId="43" fontId="16" fillId="3" borderId="9" xfId="0" applyNumberFormat="1" applyFont="1" applyFill="1" applyBorder="1" applyAlignment="1">
      <alignment vertical="top"/>
    </xf>
    <xf numFmtId="0" fontId="17" fillId="3" borderId="15" xfId="0" applyFont="1" applyFill="1" applyBorder="1" applyAlignment="1">
      <alignment horizontal="right"/>
    </xf>
    <xf numFmtId="0" fontId="17" fillId="3" borderId="17" xfId="0" applyFont="1" applyFill="1" applyBorder="1"/>
    <xf numFmtId="0" fontId="17" fillId="3" borderId="9" xfId="0" applyFont="1" applyFill="1" applyBorder="1" applyAlignment="1">
      <alignment horizontal="right" vertical="top"/>
    </xf>
    <xf numFmtId="0" fontId="17" fillId="3" borderId="17" xfId="0" applyFont="1" applyFill="1" applyBorder="1" applyAlignment="1">
      <alignment horizontal="left"/>
    </xf>
    <xf numFmtId="0" fontId="16" fillId="3" borderId="9" xfId="0" applyFont="1" applyFill="1" applyBorder="1" applyAlignment="1">
      <alignment horizontal="right" vertical="top"/>
    </xf>
    <xf numFmtId="0" fontId="26" fillId="3" borderId="15" xfId="0" applyFont="1" applyFill="1" applyBorder="1"/>
    <xf numFmtId="0" fontId="26" fillId="3" borderId="16" xfId="0" applyFont="1" applyFill="1" applyBorder="1"/>
    <xf numFmtId="0" fontId="16" fillId="3" borderId="16" xfId="0" applyFont="1" applyFill="1" applyBorder="1" applyAlignment="1">
      <alignment horizontal="right"/>
    </xf>
    <xf numFmtId="0" fontId="26" fillId="3" borderId="17" xfId="0" applyFont="1" applyFill="1" applyBorder="1"/>
    <xf numFmtId="0" fontId="16" fillId="3" borderId="0" xfId="0" applyFont="1" applyFill="1"/>
    <xf numFmtId="0" fontId="17" fillId="3" borderId="17" xfId="0" applyFont="1" applyFill="1" applyBorder="1" applyAlignment="1">
      <alignment vertical="top" wrapText="1"/>
    </xf>
    <xf numFmtId="0" fontId="17" fillId="3" borderId="16" xfId="0" applyFont="1" applyFill="1" applyBorder="1" applyAlignment="1">
      <alignment horizontal="right" vertical="center"/>
    </xf>
    <xf numFmtId="0" fontId="17" fillId="3" borderId="17" xfId="0" applyFont="1" applyFill="1" applyBorder="1" applyAlignment="1">
      <alignment horizontal="left" vertical="center"/>
    </xf>
    <xf numFmtId="0" fontId="17" fillId="3" borderId="9" xfId="0" applyFont="1" applyFill="1" applyBorder="1" applyAlignment="1">
      <alignment horizontal="center" vertical="center"/>
    </xf>
    <xf numFmtId="43" fontId="17" fillId="3" borderId="9" xfId="1" applyFont="1" applyFill="1" applyBorder="1" applyAlignment="1">
      <alignment horizontal="center" vertical="center"/>
    </xf>
    <xf numFmtId="0" fontId="16" fillId="3" borderId="15" xfId="0" applyFont="1" applyFill="1" applyBorder="1" applyAlignment="1">
      <alignment horizontal="right"/>
    </xf>
    <xf numFmtId="0" fontId="16" fillId="3" borderId="16" xfId="0" applyFont="1" applyFill="1" applyBorder="1" applyAlignment="1">
      <alignment horizontal="left"/>
    </xf>
    <xf numFmtId="0" fontId="16" fillId="3" borderId="17" xfId="0" applyFont="1" applyFill="1" applyBorder="1" applyAlignment="1">
      <alignment horizontal="left"/>
    </xf>
    <xf numFmtId="0" fontId="17" fillId="3" borderId="9" xfId="0" applyFont="1" applyFill="1" applyBorder="1" applyAlignment="1">
      <alignment horizontal="right"/>
    </xf>
    <xf numFmtId="0" fontId="17" fillId="3" borderId="9" xfId="0" applyFont="1" applyFill="1" applyBorder="1" applyAlignment="1">
      <alignment horizontal="right" vertical="center"/>
    </xf>
    <xf numFmtId="0" fontId="17" fillId="3" borderId="15" xfId="0" applyFont="1" applyFill="1" applyBorder="1" applyAlignment="1">
      <alignment horizontal="right" vertical="center"/>
    </xf>
    <xf numFmtId="43" fontId="17" fillId="3" borderId="9" xfId="1" applyFont="1" applyFill="1" applyBorder="1" applyAlignment="1">
      <alignment vertical="center"/>
    </xf>
    <xf numFmtId="0" fontId="16" fillId="3" borderId="9" xfId="0" applyFont="1" applyFill="1" applyBorder="1" applyAlignment="1">
      <alignment horizontal="center" vertical="top"/>
    </xf>
    <xf numFmtId="43" fontId="16" fillId="3" borderId="9" xfId="1" applyFont="1" applyFill="1" applyBorder="1" applyAlignment="1">
      <alignment horizontal="center" vertical="top"/>
    </xf>
    <xf numFmtId="43" fontId="16" fillId="3" borderId="9" xfId="1" applyFont="1" applyFill="1" applyBorder="1" applyAlignment="1">
      <alignment vertical="top"/>
    </xf>
    <xf numFmtId="0" fontId="16" fillId="0" borderId="15" xfId="0" applyFont="1" applyBorder="1" applyAlignment="1">
      <alignment horizontal="right"/>
    </xf>
    <xf numFmtId="43" fontId="17" fillId="0" borderId="0" xfId="1" applyFont="1" applyFill="1" applyAlignment="1">
      <alignment horizontal="center" vertical="top"/>
    </xf>
    <xf numFmtId="0" fontId="17" fillId="0" borderId="17" xfId="0" applyFont="1" applyBorder="1" applyAlignment="1">
      <alignment vertical="top" wrapText="1"/>
    </xf>
    <xf numFmtId="0" fontId="16" fillId="0" borderId="26" xfId="0" applyFont="1" applyBorder="1" applyAlignment="1">
      <alignment horizontal="right"/>
    </xf>
    <xf numFmtId="0" fontId="17" fillId="0" borderId="20" xfId="0" applyFont="1" applyBorder="1" applyAlignment="1">
      <alignment horizontal="left"/>
    </xf>
    <xf numFmtId="43" fontId="17" fillId="0" borderId="9" xfId="1" applyFont="1" applyFill="1" applyBorder="1" applyAlignment="1">
      <alignment vertical="center"/>
    </xf>
    <xf numFmtId="0" fontId="16" fillId="0" borderId="23" xfId="0" applyFont="1" applyBorder="1"/>
    <xf numFmtId="0" fontId="17" fillId="0" borderId="8" xfId="0" applyFont="1" applyBorder="1" applyAlignment="1">
      <alignment horizontal="center" vertical="top"/>
    </xf>
    <xf numFmtId="43" fontId="17" fillId="0" borderId="8" xfId="1" applyFont="1" applyFill="1" applyBorder="1" applyAlignment="1">
      <alignment horizontal="center" vertical="top"/>
    </xf>
    <xf numFmtId="43" fontId="17" fillId="0" borderId="8" xfId="1" applyFont="1" applyFill="1" applyBorder="1" applyAlignment="1">
      <alignment vertical="top"/>
    </xf>
    <xf numFmtId="43" fontId="16" fillId="0" borderId="8" xfId="1" applyFont="1" applyFill="1" applyBorder="1" applyAlignment="1">
      <alignment vertical="top"/>
    </xf>
    <xf numFmtId="0" fontId="17" fillId="0" borderId="0" xfId="0" applyFont="1" applyAlignment="1">
      <alignment horizontal="center" vertical="top"/>
    </xf>
    <xf numFmtId="43" fontId="17" fillId="0" borderId="0" xfId="1" applyFont="1" applyFill="1" applyAlignment="1">
      <alignment vertical="top"/>
    </xf>
    <xf numFmtId="0" fontId="16" fillId="0" borderId="7" xfId="0" applyFont="1" applyBorder="1" applyAlignment="1">
      <alignment vertical="top"/>
    </xf>
    <xf numFmtId="43" fontId="16" fillId="0" borderId="7" xfId="0" applyNumberFormat="1" applyFont="1" applyBorder="1" applyAlignment="1">
      <alignment vertical="top"/>
    </xf>
    <xf numFmtId="43" fontId="17" fillId="0" borderId="7" xfId="0" applyNumberFormat="1" applyFont="1" applyBorder="1" applyAlignment="1">
      <alignment vertical="top"/>
    </xf>
    <xf numFmtId="43" fontId="17" fillId="0" borderId="7" xfId="1" applyFont="1" applyFill="1" applyBorder="1" applyAlignment="1">
      <alignment vertical="top"/>
    </xf>
    <xf numFmtId="43" fontId="16" fillId="0" borderId="7" xfId="1" applyFont="1" applyFill="1" applyBorder="1" applyAlignment="1">
      <alignment vertical="top"/>
    </xf>
    <xf numFmtId="43" fontId="17" fillId="0" borderId="0" xfId="1" applyFont="1" applyAlignment="1"/>
    <xf numFmtId="0" fontId="16" fillId="0" borderId="21" xfId="0" applyFont="1" applyBorder="1" applyAlignment="1">
      <alignment horizontal="right" vertical="center"/>
    </xf>
    <xf numFmtId="0" fontId="16" fillId="0" borderId="22" xfId="0" applyFont="1" applyBorder="1" applyAlignment="1">
      <alignment horizontal="right" vertical="center"/>
    </xf>
    <xf numFmtId="43" fontId="16" fillId="0" borderId="8" xfId="1" applyFont="1" applyFill="1" applyBorder="1" applyAlignment="1">
      <alignment horizontal="center" vertical="center"/>
    </xf>
    <xf numFmtId="43" fontId="16" fillId="0" borderId="8" xfId="1" applyFont="1" applyFill="1" applyBorder="1" applyAlignment="1">
      <alignment horizontal="center"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7" fillId="3" borderId="0" xfId="61" applyFont="1" applyFill="1"/>
    <xf numFmtId="0" fontId="17" fillId="3" borderId="42" xfId="61" applyFont="1" applyFill="1" applyBorder="1"/>
    <xf numFmtId="0" fontId="16" fillId="3" borderId="42" xfId="61" applyFont="1" applyFill="1" applyBorder="1" applyAlignment="1">
      <alignment horizontal="right" vertical="center" wrapText="1"/>
    </xf>
    <xf numFmtId="0" fontId="29" fillId="3" borderId="9" xfId="0" applyFont="1" applyFill="1" applyBorder="1" applyAlignment="1">
      <alignment horizontal="right" vertical="top"/>
    </xf>
    <xf numFmtId="0" fontId="30" fillId="0" borderId="15" xfId="0" applyFont="1" applyBorder="1"/>
    <xf numFmtId="0" fontId="29" fillId="3" borderId="16" xfId="0" applyFont="1" applyFill="1" applyBorder="1" applyAlignment="1">
      <alignment horizontal="right"/>
    </xf>
    <xf numFmtId="0" fontId="30" fillId="3" borderId="17" xfId="0" applyFont="1" applyFill="1" applyBorder="1"/>
    <xf numFmtId="0" fontId="31" fillId="3" borderId="0" xfId="0" applyFont="1" applyFill="1"/>
    <xf numFmtId="0" fontId="31" fillId="3" borderId="9" xfId="0" applyFont="1" applyFill="1" applyBorder="1" applyAlignment="1">
      <alignment horizontal="center" vertical="top"/>
    </xf>
    <xf numFmtId="43" fontId="31" fillId="3" borderId="9" xfId="1" applyFont="1" applyFill="1" applyBorder="1" applyAlignment="1">
      <alignment horizontal="center" vertical="top"/>
    </xf>
    <xf numFmtId="43" fontId="31" fillId="3" borderId="9" xfId="1" applyFont="1" applyFill="1" applyBorder="1" applyAlignment="1">
      <alignment vertical="top"/>
    </xf>
    <xf numFmtId="43" fontId="29" fillId="3" borderId="9" xfId="0" applyNumberFormat="1" applyFont="1" applyFill="1" applyBorder="1" applyAlignment="1">
      <alignment vertical="top"/>
    </xf>
    <xf numFmtId="0" fontId="31" fillId="3" borderId="9" xfId="0" applyFont="1" applyFill="1" applyBorder="1" applyAlignment="1">
      <alignment horizontal="right" vertical="top"/>
    </xf>
    <xf numFmtId="0" fontId="31" fillId="3" borderId="15" xfId="0" applyFont="1" applyFill="1" applyBorder="1" applyAlignment="1">
      <alignment horizontal="right"/>
    </xf>
    <xf numFmtId="0" fontId="29" fillId="3" borderId="16" xfId="0" applyFont="1" applyFill="1" applyBorder="1" applyAlignment="1">
      <alignment horizontal="left"/>
    </xf>
    <xf numFmtId="0" fontId="29" fillId="3" borderId="17" xfId="0" applyFont="1" applyFill="1" applyBorder="1" applyAlignment="1">
      <alignment horizontal="left"/>
    </xf>
    <xf numFmtId="0" fontId="31" fillId="3" borderId="16" xfId="0" applyFont="1" applyFill="1" applyBorder="1" applyAlignment="1">
      <alignment horizontal="right"/>
    </xf>
    <xf numFmtId="0" fontId="31" fillId="3" borderId="17" xfId="0" applyFont="1" applyFill="1" applyBorder="1" applyAlignment="1">
      <alignment horizontal="left"/>
    </xf>
    <xf numFmtId="0" fontId="10" fillId="0" borderId="9" xfId="0" applyFont="1" applyBorder="1" applyAlignment="1">
      <alignment horizontal="right" vertical="top"/>
    </xf>
    <xf numFmtId="0" fontId="11" fillId="0" borderId="1" xfId="0" applyFont="1" applyBorder="1" applyAlignment="1">
      <alignment horizontal="right"/>
    </xf>
    <xf numFmtId="0" fontId="16" fillId="0" borderId="8" xfId="0" applyFont="1" applyBorder="1" applyAlignment="1">
      <alignment horizontal="right" vertical="center"/>
    </xf>
    <xf numFmtId="0" fontId="17" fillId="0" borderId="39" xfId="0" applyFont="1" applyBorder="1" applyAlignment="1">
      <alignment horizontal="right" vertical="top"/>
    </xf>
    <xf numFmtId="0" fontId="17" fillId="0" borderId="35" xfId="0" applyFont="1" applyBorder="1" applyAlignment="1">
      <alignment horizontal="right" vertical="top"/>
    </xf>
    <xf numFmtId="166" fontId="32" fillId="0" borderId="43" xfId="92" applyNumberFormat="1" applyFont="1" applyBorder="1" applyAlignment="1">
      <alignment horizontal="right" vertical="justify"/>
    </xf>
    <xf numFmtId="0" fontId="31" fillId="3" borderId="9" xfId="0" applyFont="1" applyFill="1" applyBorder="1" applyAlignment="1">
      <alignment vertical="top"/>
    </xf>
    <xf numFmtId="0" fontId="31" fillId="3" borderId="16" xfId="0" applyFont="1" applyFill="1" applyBorder="1" applyAlignment="1">
      <alignment horizontal="right" vertical="top"/>
    </xf>
    <xf numFmtId="0" fontId="31" fillId="3" borderId="17" xfId="0" applyFont="1" applyFill="1" applyBorder="1"/>
    <xf numFmtId="0" fontId="16" fillId="0" borderId="16" xfId="0" applyFont="1" applyBorder="1" applyAlignment="1">
      <alignment horizontal="left"/>
    </xf>
    <xf numFmtId="0" fontId="26" fillId="0" borderId="17" xfId="0" applyFont="1" applyBorder="1" applyAlignment="1">
      <alignment vertical="top" wrapText="1"/>
    </xf>
    <xf numFmtId="0" fontId="17" fillId="0" borderId="6" xfId="0" applyFont="1" applyBorder="1" applyAlignment="1">
      <alignment horizontal="right" vertical="top"/>
    </xf>
    <xf numFmtId="43" fontId="17" fillId="0" borderId="6" xfId="1" applyFont="1" applyFill="1" applyBorder="1" applyAlignment="1">
      <alignment vertical="top"/>
    </xf>
    <xf numFmtId="0" fontId="17" fillId="0" borderId="6" xfId="0" applyFont="1" applyBorder="1" applyAlignment="1">
      <alignment horizontal="center" vertical="top"/>
    </xf>
    <xf numFmtId="43" fontId="17" fillId="0" borderId="6" xfId="1" applyFont="1" applyFill="1" applyBorder="1" applyAlignment="1">
      <alignment horizontal="center" vertical="top"/>
    </xf>
    <xf numFmtId="0" fontId="16" fillId="0" borderId="17" xfId="0" applyFont="1" applyBorder="1" applyAlignment="1">
      <alignment vertical="center"/>
    </xf>
    <xf numFmtId="0" fontId="17" fillId="0" borderId="17" xfId="1" applyNumberFormat="1" applyFont="1" applyFill="1" applyBorder="1" applyAlignment="1">
      <alignment vertical="top" wrapText="1"/>
    </xf>
    <xf numFmtId="0" fontId="16" fillId="0" borderId="6" xfId="0" applyFont="1" applyBorder="1" applyAlignment="1">
      <alignment horizontal="right" vertical="top"/>
    </xf>
    <xf numFmtId="43" fontId="26" fillId="0" borderId="17" xfId="24" applyFont="1" applyFill="1" applyBorder="1" applyAlignment="1">
      <alignment horizontal="justify" wrapText="1"/>
    </xf>
    <xf numFmtId="43" fontId="17" fillId="0" borderId="17" xfId="24" applyFont="1" applyFill="1" applyBorder="1" applyAlignment="1">
      <alignment horizontal="left" vertical="top" wrapText="1"/>
    </xf>
    <xf numFmtId="43" fontId="17" fillId="0" borderId="9" xfId="24" applyFont="1" applyFill="1" applyBorder="1" applyAlignment="1">
      <alignment horizontal="center" vertical="center"/>
    </xf>
    <xf numFmtId="43" fontId="17" fillId="0" borderId="17" xfId="24" applyFont="1" applyFill="1" applyBorder="1" applyAlignment="1">
      <alignment horizontal="justify" wrapText="1"/>
    </xf>
    <xf numFmtId="43" fontId="17" fillId="0" borderId="9" xfId="24" applyFont="1" applyFill="1" applyBorder="1" applyAlignment="1">
      <alignment horizontal="center"/>
    </xf>
    <xf numFmtId="0" fontId="27" fillId="3" borderId="17" xfId="0" applyFont="1" applyFill="1" applyBorder="1"/>
    <xf numFmtId="0" fontId="17" fillId="3" borderId="29" xfId="0" applyFont="1" applyFill="1" applyBorder="1" applyAlignment="1">
      <alignment horizontal="right" vertical="top"/>
    </xf>
    <xf numFmtId="0" fontId="17" fillId="3" borderId="17" xfId="0" applyFont="1" applyFill="1" applyBorder="1" applyAlignment="1">
      <alignment horizontal="left" vertical="center" wrapText="1"/>
    </xf>
    <xf numFmtId="0" fontId="17" fillId="3" borderId="17" xfId="0" applyFont="1" applyFill="1" applyBorder="1" applyAlignment="1">
      <alignment horizontal="right"/>
    </xf>
    <xf numFmtId="43" fontId="16" fillId="3" borderId="32" xfId="93" applyFont="1" applyFill="1" applyBorder="1" applyAlignment="1" applyProtection="1">
      <alignment horizontal="left" vertical="center" wrapText="1"/>
    </xf>
    <xf numFmtId="0" fontId="17" fillId="3" borderId="30" xfId="0" applyFont="1" applyFill="1" applyBorder="1" applyAlignment="1">
      <alignment horizontal="right" vertical="top"/>
    </xf>
    <xf numFmtId="43" fontId="17" fillId="3" borderId="0" xfId="93" applyFont="1" applyFill="1" applyBorder="1" applyAlignment="1" applyProtection="1">
      <alignment horizontal="left" vertical="center" wrapText="1"/>
    </xf>
    <xf numFmtId="0" fontId="17" fillId="0" borderId="6" xfId="0" applyFont="1" applyBorder="1" applyAlignment="1">
      <alignment horizontal="left" vertical="center"/>
    </xf>
    <xf numFmtId="0" fontId="17" fillId="0" borderId="7" xfId="0" applyFont="1" applyBorder="1" applyAlignment="1">
      <alignment horizontal="left" vertical="center"/>
    </xf>
    <xf numFmtId="43" fontId="17" fillId="0" borderId="27" xfId="11" applyNumberFormat="1" applyFont="1" applyBorder="1" applyAlignment="1">
      <alignment horizontal="center" vertical="top"/>
    </xf>
    <xf numFmtId="43" fontId="17" fillId="0" borderId="9" xfId="1" applyFont="1" applyFill="1" applyBorder="1" applyAlignment="1">
      <alignment horizontal="center" vertical="center"/>
    </xf>
    <xf numFmtId="167" fontId="17" fillId="3" borderId="9" xfId="0" applyNumberFormat="1" applyFont="1" applyFill="1" applyBorder="1" applyAlignment="1">
      <alignment vertical="top"/>
    </xf>
    <xf numFmtId="43" fontId="17" fillId="3" borderId="32" xfId="93" applyFont="1" applyFill="1" applyBorder="1" applyAlignment="1" applyProtection="1">
      <alignment horizontal="left" vertical="center" wrapText="1"/>
    </xf>
    <xf numFmtId="0" fontId="17" fillId="0" borderId="44" xfId="0" applyFont="1" applyBorder="1" applyAlignment="1">
      <alignment horizontal="left" vertical="center"/>
    </xf>
    <xf numFmtId="0" fontId="17" fillId="0" borderId="13" xfId="0" applyFont="1" applyBorder="1" applyAlignment="1">
      <alignment horizontal="left" vertical="center"/>
    </xf>
    <xf numFmtId="0" fontId="17" fillId="3" borderId="30" xfId="33" applyFont="1" applyFill="1" applyBorder="1" applyAlignment="1">
      <alignment vertical="top" wrapText="1"/>
    </xf>
    <xf numFmtId="164" fontId="17" fillId="3" borderId="0" xfId="0" applyNumberFormat="1" applyFont="1" applyFill="1"/>
    <xf numFmtId="168" fontId="17" fillId="3" borderId="9" xfId="0" applyNumberFormat="1" applyFont="1" applyFill="1" applyBorder="1" applyAlignment="1">
      <alignment horizontal="right" vertical="top"/>
    </xf>
    <xf numFmtId="168" fontId="17" fillId="3" borderId="27" xfId="0" applyNumberFormat="1" applyFont="1" applyFill="1" applyBorder="1" applyAlignment="1">
      <alignment horizontal="right" vertical="top"/>
    </xf>
    <xf numFmtId="168" fontId="17" fillId="3" borderId="9" xfId="0" applyNumberFormat="1" applyFont="1" applyFill="1" applyBorder="1" applyAlignment="1">
      <alignment horizontal="right"/>
    </xf>
    <xf numFmtId="168" fontId="17" fillId="3" borderId="9" xfId="0" applyNumberFormat="1" applyFont="1" applyFill="1" applyBorder="1" applyAlignment="1">
      <alignment horizontal="right" vertical="center"/>
    </xf>
    <xf numFmtId="168" fontId="31" fillId="3" borderId="9" xfId="0" applyNumberFormat="1" applyFont="1" applyFill="1" applyBorder="1" applyAlignment="1">
      <alignment horizontal="right" vertical="top"/>
    </xf>
    <xf numFmtId="43" fontId="17" fillId="0" borderId="0" xfId="0" applyNumberFormat="1" applyFont="1"/>
    <xf numFmtId="0" fontId="15" fillId="0" borderId="0" xfId="11" applyFont="1" applyAlignment="1">
      <alignment horizontal="center" vertical="center"/>
    </xf>
    <xf numFmtId="0" fontId="13" fillId="0" borderId="0" xfId="11" applyFont="1" applyAlignment="1">
      <alignment horizontal="center" vertical="center"/>
    </xf>
    <xf numFmtId="0" fontId="12" fillId="0" borderId="0" xfId="11" applyFont="1" applyAlignment="1">
      <alignment horizont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8" fillId="0" borderId="12" xfId="0" applyFont="1" applyBorder="1" applyAlignment="1">
      <alignment horizontal="center" vertical="center" wrapText="1"/>
    </xf>
    <xf numFmtId="0" fontId="18" fillId="0" borderId="11" xfId="0" applyFont="1" applyBorder="1" applyAlignment="1">
      <alignment horizontal="center" vertical="center" wrapText="1"/>
    </xf>
    <xf numFmtId="0" fontId="17" fillId="0" borderId="6" xfId="0" applyFont="1" applyBorder="1" applyAlignment="1">
      <alignment horizontal="center"/>
    </xf>
    <xf numFmtId="0" fontId="17" fillId="0" borderId="7" xfId="0" applyFont="1" applyBorder="1" applyAlignment="1">
      <alignment horizont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9" fillId="0" borderId="0" xfId="61" applyFont="1" applyAlignment="1">
      <alignment horizontal="left" wrapText="1"/>
    </xf>
    <xf numFmtId="0" fontId="16" fillId="3" borderId="0" xfId="0" applyFont="1" applyFill="1" applyAlignment="1">
      <alignment horizontal="center" vertical="center"/>
    </xf>
    <xf numFmtId="0" fontId="18" fillId="0" borderId="0" xfId="0" applyFont="1" applyAlignment="1">
      <alignment horizontal="left" vertical="center" wrapText="1"/>
    </xf>
    <xf numFmtId="0" fontId="16" fillId="3" borderId="41" xfId="0" applyFont="1" applyFill="1" applyBorder="1" applyAlignment="1">
      <alignment horizontal="center" vertical="center"/>
    </xf>
  </cellXfs>
  <cellStyles count="227">
    <cellStyle name="Comma" xfId="1" builtinId="3"/>
    <cellStyle name="Comma 2" xfId="2"/>
    <cellStyle name="Comma 2 2" xfId="20"/>
    <cellStyle name="Comma 2 2 2" xfId="93"/>
    <cellStyle name="Comma 2 2 2 2" xfId="164"/>
    <cellStyle name="Comma 2 2 3" xfId="177"/>
    <cellStyle name="Comma 2 2 4" xfId="108"/>
    <cellStyle name="Comma 2 3" xfId="21"/>
    <cellStyle name="Comma 2 3 2" xfId="178"/>
    <cellStyle name="Comma 2 3 3" xfId="109"/>
    <cellStyle name="Comma 2 4" xfId="22"/>
    <cellStyle name="Comma 2 4 2" xfId="179"/>
    <cellStyle name="Comma 2 4 3" xfId="110"/>
    <cellStyle name="Comma 2 5" xfId="19"/>
    <cellStyle name="Comma 2 5 2" xfId="107"/>
    <cellStyle name="Comma 2 6" xfId="76"/>
    <cellStyle name="Comma 2 6 2" xfId="211"/>
    <cellStyle name="Comma 2 6 3" xfId="148"/>
    <cellStyle name="Comma 2 7" xfId="84"/>
    <cellStyle name="Comma 2 7 2" xfId="219"/>
    <cellStyle name="Comma 2 7 3" xfId="156"/>
    <cellStyle name="Comma 2 8" xfId="166"/>
    <cellStyle name="Comma 2 9" xfId="96"/>
    <cellStyle name="Comma 3" xfId="17"/>
    <cellStyle name="Comma 3 2" xfId="24"/>
    <cellStyle name="Comma 3 2 2" xfId="112"/>
    <cellStyle name="Comma 3 3" xfId="23"/>
    <cellStyle name="Comma 3 3 2" xfId="180"/>
    <cellStyle name="Comma 3 3 3" xfId="111"/>
    <cellStyle name="Comma 3 4" xfId="175"/>
    <cellStyle name="Comma 3 5" xfId="105"/>
    <cellStyle name="Comma 4" xfId="25"/>
    <cellStyle name="Comma 4 2" xfId="113"/>
    <cellStyle name="Comma 5" xfId="26"/>
    <cellStyle name="Comma 5 2" xfId="27"/>
    <cellStyle name="Comma 5 2 2" xfId="115"/>
    <cellStyle name="Comma 5 3" xfId="114"/>
    <cellStyle name="Comma 6" xfId="28"/>
    <cellStyle name="Comma 6 2" xfId="116"/>
    <cellStyle name="Comma 7" xfId="29"/>
    <cellStyle name="Comma 7 2" xfId="117"/>
    <cellStyle name="Comma 8" xfId="95"/>
    <cellStyle name="Comma_BOQPRE~1" xfId="92"/>
    <cellStyle name="Currency 2" xfId="3"/>
    <cellStyle name="Currency 2 2" xfId="30"/>
    <cellStyle name="Currency 2 3" xfId="31"/>
    <cellStyle name="Currency 3" xfId="32"/>
    <cellStyle name="Normal" xfId="0" builtinId="0"/>
    <cellStyle name="Normal 10" xfId="33"/>
    <cellStyle name="Normal 11" xfId="75"/>
    <cellStyle name="Normal 11 2" xfId="210"/>
    <cellStyle name="Normal 11 3" xfId="147"/>
    <cellStyle name="Normal 12" xfId="94"/>
    <cellStyle name="Normal 12 2" xfId="165"/>
    <cellStyle name="Normal 2" xfId="4"/>
    <cellStyle name="Normal 2 10" xfId="35"/>
    <cellStyle name="Normal 2 10 2" xfId="182"/>
    <cellStyle name="Normal 2 10 3" xfId="119"/>
    <cellStyle name="Normal 2 11" xfId="36"/>
    <cellStyle name="Normal 2 11 2" xfId="183"/>
    <cellStyle name="Normal 2 11 3" xfId="120"/>
    <cellStyle name="Normal 2 12" xfId="34"/>
    <cellStyle name="Normal 2 12 2" xfId="181"/>
    <cellStyle name="Normal 2 12 3" xfId="118"/>
    <cellStyle name="Normal 2 13" xfId="77"/>
    <cellStyle name="Normal 2 13 2" xfId="212"/>
    <cellStyle name="Normal 2 13 3" xfId="149"/>
    <cellStyle name="Normal 2 14" xfId="85"/>
    <cellStyle name="Normal 2 14 2" xfId="220"/>
    <cellStyle name="Normal 2 14 3" xfId="157"/>
    <cellStyle name="Normal 2 15" xfId="167"/>
    <cellStyle name="Normal 2 16" xfId="97"/>
    <cellStyle name="Normal 2 2" xfId="5"/>
    <cellStyle name="Normal 2 2 2" xfId="38"/>
    <cellStyle name="Normal 2 2 2 2" xfId="185"/>
    <cellStyle name="Normal 2 2 2 3" xfId="122"/>
    <cellStyle name="Normal 2 2 3" xfId="39"/>
    <cellStyle name="Normal 2 2 3 2" xfId="186"/>
    <cellStyle name="Normal 2 2 3 3" xfId="123"/>
    <cellStyle name="Normal 2 2 4" xfId="40"/>
    <cellStyle name="Normal 2 2 4 2" xfId="187"/>
    <cellStyle name="Normal 2 2 4 3" xfId="124"/>
    <cellStyle name="Normal 2 2 5" xfId="37"/>
    <cellStyle name="Normal 2 2 5 2" xfId="184"/>
    <cellStyle name="Normal 2 2 5 3" xfId="121"/>
    <cellStyle name="Normal 2 2 6" xfId="78"/>
    <cellStyle name="Normal 2 2 6 2" xfId="213"/>
    <cellStyle name="Normal 2 2 6 3" xfId="150"/>
    <cellStyle name="Normal 2 2 7" xfId="86"/>
    <cellStyle name="Normal 2 2 7 2" xfId="221"/>
    <cellStyle name="Normal 2 2 7 3" xfId="158"/>
    <cellStyle name="Normal 2 2 8" xfId="168"/>
    <cellStyle name="Normal 2 2 9" xfId="98"/>
    <cellStyle name="Normal 2 3" xfId="6"/>
    <cellStyle name="Normal 2 3 2" xfId="42"/>
    <cellStyle name="Normal 2 3 2 2" xfId="189"/>
    <cellStyle name="Normal 2 3 2 3" xfId="126"/>
    <cellStyle name="Normal 2 3 3" xfId="43"/>
    <cellStyle name="Normal 2 3 3 2" xfId="190"/>
    <cellStyle name="Normal 2 3 3 3" xfId="127"/>
    <cellStyle name="Normal 2 3 4" xfId="44"/>
    <cellStyle name="Normal 2 3 4 2" xfId="191"/>
    <cellStyle name="Normal 2 3 4 3" xfId="128"/>
    <cellStyle name="Normal 2 3 5" xfId="41"/>
    <cellStyle name="Normal 2 3 5 2" xfId="188"/>
    <cellStyle name="Normal 2 3 5 3" xfId="125"/>
    <cellStyle name="Normal 2 3 6" xfId="79"/>
    <cellStyle name="Normal 2 3 6 2" xfId="214"/>
    <cellStyle name="Normal 2 3 6 3" xfId="151"/>
    <cellStyle name="Normal 2 3 7" xfId="87"/>
    <cellStyle name="Normal 2 3 7 2" xfId="222"/>
    <cellStyle name="Normal 2 3 7 3" xfId="159"/>
    <cellStyle name="Normal 2 3 8" xfId="169"/>
    <cellStyle name="Normal 2 3 9" xfId="99"/>
    <cellStyle name="Normal 2 4" xfId="7"/>
    <cellStyle name="Normal 2 4 2" xfId="46"/>
    <cellStyle name="Normal 2 4 2 2" xfId="193"/>
    <cellStyle name="Normal 2 4 2 3" xfId="130"/>
    <cellStyle name="Normal 2 4 3" xfId="47"/>
    <cellStyle name="Normal 2 4 3 2" xfId="194"/>
    <cellStyle name="Normal 2 4 3 3" xfId="131"/>
    <cellStyle name="Normal 2 4 4" xfId="48"/>
    <cellStyle name="Normal 2 4 4 2" xfId="195"/>
    <cellStyle name="Normal 2 4 4 3" xfId="132"/>
    <cellStyle name="Normal 2 4 5" xfId="45"/>
    <cellStyle name="Normal 2 4 5 2" xfId="192"/>
    <cellStyle name="Normal 2 4 5 3" xfId="129"/>
    <cellStyle name="Normal 2 4 6" xfId="80"/>
    <cellStyle name="Normal 2 4 6 2" xfId="215"/>
    <cellStyle name="Normal 2 4 6 3" xfId="152"/>
    <cellStyle name="Normal 2 4 7" xfId="88"/>
    <cellStyle name="Normal 2 4 7 2" xfId="223"/>
    <cellStyle name="Normal 2 4 7 3" xfId="160"/>
    <cellStyle name="Normal 2 4 8" xfId="170"/>
    <cellStyle name="Normal 2 4 9" xfId="100"/>
    <cellStyle name="Normal 2 5" xfId="8"/>
    <cellStyle name="Normal 2 5 2" xfId="50"/>
    <cellStyle name="Normal 2 5 2 2" xfId="197"/>
    <cellStyle name="Normal 2 5 2 3" xfId="134"/>
    <cellStyle name="Normal 2 5 3" xfId="51"/>
    <cellStyle name="Normal 2 5 3 2" xfId="198"/>
    <cellStyle name="Normal 2 5 3 3" xfId="135"/>
    <cellStyle name="Normal 2 5 4" xfId="52"/>
    <cellStyle name="Normal 2 5 4 2" xfId="199"/>
    <cellStyle name="Normal 2 5 4 3" xfId="136"/>
    <cellStyle name="Normal 2 5 5" xfId="49"/>
    <cellStyle name="Normal 2 5 5 2" xfId="196"/>
    <cellStyle name="Normal 2 5 5 3" xfId="133"/>
    <cellStyle name="Normal 2 5 6" xfId="81"/>
    <cellStyle name="Normal 2 5 6 2" xfId="216"/>
    <cellStyle name="Normal 2 5 6 3" xfId="153"/>
    <cellStyle name="Normal 2 5 7" xfId="89"/>
    <cellStyle name="Normal 2 5 7 2" xfId="224"/>
    <cellStyle name="Normal 2 5 7 3" xfId="161"/>
    <cellStyle name="Normal 2 5 8" xfId="171"/>
    <cellStyle name="Normal 2 5 9" xfId="101"/>
    <cellStyle name="Normal 2 6" xfId="9"/>
    <cellStyle name="Normal 2 6 2" xfId="54"/>
    <cellStyle name="Normal 2 6 2 2" xfId="201"/>
    <cellStyle name="Normal 2 6 2 3" xfId="138"/>
    <cellStyle name="Normal 2 6 3" xfId="55"/>
    <cellStyle name="Normal 2 6 3 2" xfId="202"/>
    <cellStyle name="Normal 2 6 3 3" xfId="139"/>
    <cellStyle name="Normal 2 6 4" xfId="56"/>
    <cellStyle name="Normal 2 6 4 2" xfId="203"/>
    <cellStyle name="Normal 2 6 4 3" xfId="140"/>
    <cellStyle name="Normal 2 6 5" xfId="53"/>
    <cellStyle name="Normal 2 6 5 2" xfId="200"/>
    <cellStyle name="Normal 2 6 5 3" xfId="137"/>
    <cellStyle name="Normal 2 6 6" xfId="82"/>
    <cellStyle name="Normal 2 6 6 2" xfId="217"/>
    <cellStyle name="Normal 2 6 6 3" xfId="154"/>
    <cellStyle name="Normal 2 6 7" xfId="90"/>
    <cellStyle name="Normal 2 6 7 2" xfId="225"/>
    <cellStyle name="Normal 2 6 7 3" xfId="162"/>
    <cellStyle name="Normal 2 6 8" xfId="172"/>
    <cellStyle name="Normal 2 6 9" xfId="102"/>
    <cellStyle name="Normal 2 7" xfId="10"/>
    <cellStyle name="Normal 2 7 2" xfId="58"/>
    <cellStyle name="Normal 2 7 2 2" xfId="205"/>
    <cellStyle name="Normal 2 7 2 3" xfId="142"/>
    <cellStyle name="Normal 2 7 3" xfId="59"/>
    <cellStyle name="Normal 2 7 3 2" xfId="206"/>
    <cellStyle name="Normal 2 7 3 3" xfId="143"/>
    <cellStyle name="Normal 2 7 4" xfId="60"/>
    <cellStyle name="Normal 2 7 4 2" xfId="207"/>
    <cellStyle name="Normal 2 7 4 3" xfId="144"/>
    <cellStyle name="Normal 2 7 5" xfId="57"/>
    <cellStyle name="Normal 2 7 5 2" xfId="204"/>
    <cellStyle name="Normal 2 7 5 3" xfId="141"/>
    <cellStyle name="Normal 2 7 6" xfId="83"/>
    <cellStyle name="Normal 2 7 6 2" xfId="218"/>
    <cellStyle name="Normal 2 7 6 3" xfId="155"/>
    <cellStyle name="Normal 2 7 7" xfId="91"/>
    <cellStyle name="Normal 2 7 7 2" xfId="226"/>
    <cellStyle name="Normal 2 7 7 3" xfId="163"/>
    <cellStyle name="Normal 2 7 8" xfId="173"/>
    <cellStyle name="Normal 2 7 9" xfId="103"/>
    <cellStyle name="Normal 2 8" xfId="61"/>
    <cellStyle name="Normal 2 9" xfId="62"/>
    <cellStyle name="Normal 2 9 2" xfId="208"/>
    <cellStyle name="Normal 2 9 3" xfId="145"/>
    <cellStyle name="Normal 3" xfId="16"/>
    <cellStyle name="Normal 3 2" xfId="64"/>
    <cellStyle name="Normal 3 3" xfId="65"/>
    <cellStyle name="Normal 3 3 2" xfId="66"/>
    <cellStyle name="Normal 3 4" xfId="63"/>
    <cellStyle name="Normal 3 4 2" xfId="209"/>
    <cellStyle name="Normal 3 4 3" xfId="146"/>
    <cellStyle name="Normal 3 5" xfId="174"/>
    <cellStyle name="Normal 3 6" xfId="104"/>
    <cellStyle name="Normal 4" xfId="11"/>
    <cellStyle name="Normal 5" xfId="12"/>
    <cellStyle name="Normal 6" xfId="13"/>
    <cellStyle name="Normal 7" xfId="14"/>
    <cellStyle name="Normal 8" xfId="67"/>
    <cellStyle name="Normal 8 2" xfId="68"/>
    <cellStyle name="Normal 9" xfId="69"/>
    <cellStyle name="Percent 2" xfId="15"/>
    <cellStyle name="Percent 3" xfId="18"/>
    <cellStyle name="Percent 3 2" xfId="70"/>
    <cellStyle name="Percent 3 3" xfId="176"/>
    <cellStyle name="Percent 3 4" xfId="106"/>
    <cellStyle name="Percent 4" xfId="71"/>
    <cellStyle name="Percent 4 2" xfId="72"/>
    <cellStyle name="Percent 5" xfId="73"/>
    <cellStyle name="Percent 6" xfId="7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0</xdr:colOff>
      <xdr:row>237</xdr:row>
      <xdr:rowOff>0</xdr:rowOff>
    </xdr:from>
    <xdr:ext cx="76200" cy="152401"/>
    <xdr:sp macro="" textlink="">
      <xdr:nvSpPr>
        <xdr:cNvPr id="2" name="Text Box 4">
          <a:extLst>
            <a:ext uri="{FF2B5EF4-FFF2-40B4-BE49-F238E27FC236}">
              <a16:creationId xmlns:a16="http://schemas.microsoft.com/office/drawing/2014/main" xmlns="" id="{00000000-0008-0000-0300-000002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3" name="Text Box 5">
          <a:extLst>
            <a:ext uri="{FF2B5EF4-FFF2-40B4-BE49-F238E27FC236}">
              <a16:creationId xmlns:a16="http://schemas.microsoft.com/office/drawing/2014/main" xmlns="" id="{00000000-0008-0000-0300-000003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4" name="Text Box 9">
          <a:extLst>
            <a:ext uri="{FF2B5EF4-FFF2-40B4-BE49-F238E27FC236}">
              <a16:creationId xmlns:a16="http://schemas.microsoft.com/office/drawing/2014/main" xmlns="" id="{00000000-0008-0000-0300-000004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5" name="Text Box 10">
          <a:extLst>
            <a:ext uri="{FF2B5EF4-FFF2-40B4-BE49-F238E27FC236}">
              <a16:creationId xmlns:a16="http://schemas.microsoft.com/office/drawing/2014/main" xmlns="" id="{00000000-0008-0000-0300-000005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 name="Text Box 4">
          <a:extLst>
            <a:ext uri="{FF2B5EF4-FFF2-40B4-BE49-F238E27FC236}">
              <a16:creationId xmlns:a16="http://schemas.microsoft.com/office/drawing/2014/main" xmlns="" id="{00000000-0008-0000-0300-00000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 name="Text Box 5">
          <a:extLst>
            <a:ext uri="{FF2B5EF4-FFF2-40B4-BE49-F238E27FC236}">
              <a16:creationId xmlns:a16="http://schemas.microsoft.com/office/drawing/2014/main" xmlns="" id="{00000000-0008-0000-0300-00000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 name="Text Box 9">
          <a:extLst>
            <a:ext uri="{FF2B5EF4-FFF2-40B4-BE49-F238E27FC236}">
              <a16:creationId xmlns:a16="http://schemas.microsoft.com/office/drawing/2014/main" xmlns="" id="{00000000-0008-0000-0300-00000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 name="Text Box 10">
          <a:extLst>
            <a:ext uri="{FF2B5EF4-FFF2-40B4-BE49-F238E27FC236}">
              <a16:creationId xmlns:a16="http://schemas.microsoft.com/office/drawing/2014/main" xmlns="" id="{00000000-0008-0000-0300-00000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0" name="Text Box 4">
          <a:extLst>
            <a:ext uri="{FF2B5EF4-FFF2-40B4-BE49-F238E27FC236}">
              <a16:creationId xmlns:a16="http://schemas.microsoft.com/office/drawing/2014/main" xmlns="" id="{00000000-0008-0000-0300-00000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 name="Text Box 5">
          <a:extLst>
            <a:ext uri="{FF2B5EF4-FFF2-40B4-BE49-F238E27FC236}">
              <a16:creationId xmlns:a16="http://schemas.microsoft.com/office/drawing/2014/main" xmlns="" id="{00000000-0008-0000-0300-00000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 name="Text Box 9">
          <a:extLst>
            <a:ext uri="{FF2B5EF4-FFF2-40B4-BE49-F238E27FC236}">
              <a16:creationId xmlns:a16="http://schemas.microsoft.com/office/drawing/2014/main" xmlns="" id="{00000000-0008-0000-0300-00000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3" name="Text Box 4">
          <a:extLst>
            <a:ext uri="{FF2B5EF4-FFF2-40B4-BE49-F238E27FC236}">
              <a16:creationId xmlns:a16="http://schemas.microsoft.com/office/drawing/2014/main" xmlns="" id="{00000000-0008-0000-0300-00000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4" name="Text Box 5">
          <a:extLst>
            <a:ext uri="{FF2B5EF4-FFF2-40B4-BE49-F238E27FC236}">
              <a16:creationId xmlns:a16="http://schemas.microsoft.com/office/drawing/2014/main" xmlns="" id="{00000000-0008-0000-0300-00000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 name="Text Box 9">
          <a:extLst>
            <a:ext uri="{FF2B5EF4-FFF2-40B4-BE49-F238E27FC236}">
              <a16:creationId xmlns:a16="http://schemas.microsoft.com/office/drawing/2014/main" xmlns="" id="{00000000-0008-0000-0300-00000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 name="Text Box 10">
          <a:extLst>
            <a:ext uri="{FF2B5EF4-FFF2-40B4-BE49-F238E27FC236}">
              <a16:creationId xmlns:a16="http://schemas.microsoft.com/office/drawing/2014/main" xmlns="" id="{00000000-0008-0000-0300-00001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 name="Text Box 4">
          <a:extLst>
            <a:ext uri="{FF2B5EF4-FFF2-40B4-BE49-F238E27FC236}">
              <a16:creationId xmlns:a16="http://schemas.microsoft.com/office/drawing/2014/main" xmlns="" id="{00000000-0008-0000-0300-00001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 name="Text Box 5">
          <a:extLst>
            <a:ext uri="{FF2B5EF4-FFF2-40B4-BE49-F238E27FC236}">
              <a16:creationId xmlns:a16="http://schemas.microsoft.com/office/drawing/2014/main" xmlns="" id="{00000000-0008-0000-0300-00001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 name="Text Box 9">
          <a:extLst>
            <a:ext uri="{FF2B5EF4-FFF2-40B4-BE49-F238E27FC236}">
              <a16:creationId xmlns:a16="http://schemas.microsoft.com/office/drawing/2014/main" xmlns="" id="{00000000-0008-0000-0300-00001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0" name="Text Box 4">
          <a:extLst>
            <a:ext uri="{FF2B5EF4-FFF2-40B4-BE49-F238E27FC236}">
              <a16:creationId xmlns:a16="http://schemas.microsoft.com/office/drawing/2014/main" xmlns="" id="{00000000-0008-0000-0300-00001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 name="Text Box 5">
          <a:extLst>
            <a:ext uri="{FF2B5EF4-FFF2-40B4-BE49-F238E27FC236}">
              <a16:creationId xmlns:a16="http://schemas.microsoft.com/office/drawing/2014/main" xmlns="" id="{00000000-0008-0000-0300-00001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 name="Text Box 9">
          <a:extLst>
            <a:ext uri="{FF2B5EF4-FFF2-40B4-BE49-F238E27FC236}">
              <a16:creationId xmlns:a16="http://schemas.microsoft.com/office/drawing/2014/main" xmlns="" id="{00000000-0008-0000-0300-00001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3" name="Text Box 4">
          <a:extLst>
            <a:ext uri="{FF2B5EF4-FFF2-40B4-BE49-F238E27FC236}">
              <a16:creationId xmlns:a16="http://schemas.microsoft.com/office/drawing/2014/main" xmlns="" id="{00000000-0008-0000-0300-00001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4" name="Text Box 4">
          <a:extLst>
            <a:ext uri="{FF2B5EF4-FFF2-40B4-BE49-F238E27FC236}">
              <a16:creationId xmlns:a16="http://schemas.microsoft.com/office/drawing/2014/main" xmlns="" id="{00000000-0008-0000-0300-00001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 name="Text Box 4">
          <a:extLst>
            <a:ext uri="{FF2B5EF4-FFF2-40B4-BE49-F238E27FC236}">
              <a16:creationId xmlns:a16="http://schemas.microsoft.com/office/drawing/2014/main" xmlns="" id="{00000000-0008-0000-0300-000019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6" name="Text Box 5">
          <a:extLst>
            <a:ext uri="{FF2B5EF4-FFF2-40B4-BE49-F238E27FC236}">
              <a16:creationId xmlns:a16="http://schemas.microsoft.com/office/drawing/2014/main" xmlns="" id="{00000000-0008-0000-0300-00001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7" name="Text Box 9">
          <a:extLst>
            <a:ext uri="{FF2B5EF4-FFF2-40B4-BE49-F238E27FC236}">
              <a16:creationId xmlns:a16="http://schemas.microsoft.com/office/drawing/2014/main" xmlns="" id="{00000000-0008-0000-0300-00001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8" name="Text Box 10">
          <a:extLst>
            <a:ext uri="{FF2B5EF4-FFF2-40B4-BE49-F238E27FC236}">
              <a16:creationId xmlns:a16="http://schemas.microsoft.com/office/drawing/2014/main" xmlns="" id="{00000000-0008-0000-0300-00001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9" name="Text Box 4">
          <a:extLst>
            <a:ext uri="{FF2B5EF4-FFF2-40B4-BE49-F238E27FC236}">
              <a16:creationId xmlns:a16="http://schemas.microsoft.com/office/drawing/2014/main" xmlns="" id="{00000000-0008-0000-0300-00001D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0" name="Text Box 5">
          <a:extLst>
            <a:ext uri="{FF2B5EF4-FFF2-40B4-BE49-F238E27FC236}">
              <a16:creationId xmlns:a16="http://schemas.microsoft.com/office/drawing/2014/main" xmlns="" id="{00000000-0008-0000-0300-00001E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 name="Text Box 9">
          <a:extLst>
            <a:ext uri="{FF2B5EF4-FFF2-40B4-BE49-F238E27FC236}">
              <a16:creationId xmlns:a16="http://schemas.microsoft.com/office/drawing/2014/main" xmlns="" id="{00000000-0008-0000-0300-00001F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 name="Text Box 10">
          <a:extLst>
            <a:ext uri="{FF2B5EF4-FFF2-40B4-BE49-F238E27FC236}">
              <a16:creationId xmlns:a16="http://schemas.microsoft.com/office/drawing/2014/main" xmlns="" id="{00000000-0008-0000-0300-000020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 name="Text Box 4">
          <a:extLst>
            <a:ext uri="{FF2B5EF4-FFF2-40B4-BE49-F238E27FC236}">
              <a16:creationId xmlns:a16="http://schemas.microsoft.com/office/drawing/2014/main" xmlns="" id="{00000000-0008-0000-0300-000021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 name="Text Box 5">
          <a:extLst>
            <a:ext uri="{FF2B5EF4-FFF2-40B4-BE49-F238E27FC236}">
              <a16:creationId xmlns:a16="http://schemas.microsoft.com/office/drawing/2014/main" xmlns="" id="{00000000-0008-0000-0300-000022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 name="Text Box 9">
          <a:extLst>
            <a:ext uri="{FF2B5EF4-FFF2-40B4-BE49-F238E27FC236}">
              <a16:creationId xmlns:a16="http://schemas.microsoft.com/office/drawing/2014/main" xmlns="" id="{00000000-0008-0000-0300-000023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6" name="Text Box 10">
          <a:extLst>
            <a:ext uri="{FF2B5EF4-FFF2-40B4-BE49-F238E27FC236}">
              <a16:creationId xmlns:a16="http://schemas.microsoft.com/office/drawing/2014/main" xmlns="" id="{00000000-0008-0000-0300-000024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7" name="Text Box 4">
          <a:extLst>
            <a:ext uri="{FF2B5EF4-FFF2-40B4-BE49-F238E27FC236}">
              <a16:creationId xmlns:a16="http://schemas.microsoft.com/office/drawing/2014/main" xmlns="" id="{00000000-0008-0000-0300-000025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8" name="Text Box 5">
          <a:extLst>
            <a:ext uri="{FF2B5EF4-FFF2-40B4-BE49-F238E27FC236}">
              <a16:creationId xmlns:a16="http://schemas.microsoft.com/office/drawing/2014/main" xmlns="" id="{00000000-0008-0000-0300-000026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9" name="Text Box 9">
          <a:extLst>
            <a:ext uri="{FF2B5EF4-FFF2-40B4-BE49-F238E27FC236}">
              <a16:creationId xmlns:a16="http://schemas.microsoft.com/office/drawing/2014/main" xmlns="" id="{00000000-0008-0000-0300-000027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 name="Text Box 10">
          <a:extLst>
            <a:ext uri="{FF2B5EF4-FFF2-40B4-BE49-F238E27FC236}">
              <a16:creationId xmlns:a16="http://schemas.microsoft.com/office/drawing/2014/main" xmlns="" id="{00000000-0008-0000-0300-000028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1" name="Text Box 4">
          <a:extLst>
            <a:ext uri="{FF2B5EF4-FFF2-40B4-BE49-F238E27FC236}">
              <a16:creationId xmlns:a16="http://schemas.microsoft.com/office/drawing/2014/main" xmlns="" id="{00000000-0008-0000-0300-000029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 name="Text Box 5">
          <a:extLst>
            <a:ext uri="{FF2B5EF4-FFF2-40B4-BE49-F238E27FC236}">
              <a16:creationId xmlns:a16="http://schemas.microsoft.com/office/drawing/2014/main" xmlns="" id="{00000000-0008-0000-0300-00002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 name="Text Box 9">
          <a:extLst>
            <a:ext uri="{FF2B5EF4-FFF2-40B4-BE49-F238E27FC236}">
              <a16:creationId xmlns:a16="http://schemas.microsoft.com/office/drawing/2014/main" xmlns="" id="{00000000-0008-0000-0300-00002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 name="Text Box 10">
          <a:extLst>
            <a:ext uri="{FF2B5EF4-FFF2-40B4-BE49-F238E27FC236}">
              <a16:creationId xmlns:a16="http://schemas.microsoft.com/office/drawing/2014/main" xmlns="" id="{00000000-0008-0000-0300-00002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5" name="Text Box 4">
          <a:extLst>
            <a:ext uri="{FF2B5EF4-FFF2-40B4-BE49-F238E27FC236}">
              <a16:creationId xmlns:a16="http://schemas.microsoft.com/office/drawing/2014/main" xmlns="" id="{00000000-0008-0000-0300-00002D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6" name="Text Box 5">
          <a:extLst>
            <a:ext uri="{FF2B5EF4-FFF2-40B4-BE49-F238E27FC236}">
              <a16:creationId xmlns:a16="http://schemas.microsoft.com/office/drawing/2014/main" xmlns="" id="{00000000-0008-0000-0300-00002E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7" name="Text Box 9">
          <a:extLst>
            <a:ext uri="{FF2B5EF4-FFF2-40B4-BE49-F238E27FC236}">
              <a16:creationId xmlns:a16="http://schemas.microsoft.com/office/drawing/2014/main" xmlns="" id="{00000000-0008-0000-0300-00002F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8" name="Text Box 10">
          <a:extLst>
            <a:ext uri="{FF2B5EF4-FFF2-40B4-BE49-F238E27FC236}">
              <a16:creationId xmlns:a16="http://schemas.microsoft.com/office/drawing/2014/main" xmlns="" id="{00000000-0008-0000-0300-000030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9" name="Text Box 4">
          <a:extLst>
            <a:ext uri="{FF2B5EF4-FFF2-40B4-BE49-F238E27FC236}">
              <a16:creationId xmlns:a16="http://schemas.microsoft.com/office/drawing/2014/main" xmlns="" id="{00000000-0008-0000-0300-000031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 name="Text Box 5">
          <a:extLst>
            <a:ext uri="{FF2B5EF4-FFF2-40B4-BE49-F238E27FC236}">
              <a16:creationId xmlns:a16="http://schemas.microsoft.com/office/drawing/2014/main" xmlns="" id="{00000000-0008-0000-0300-000032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 name="Text Box 9">
          <a:extLst>
            <a:ext uri="{FF2B5EF4-FFF2-40B4-BE49-F238E27FC236}">
              <a16:creationId xmlns:a16="http://schemas.microsoft.com/office/drawing/2014/main" xmlns="" id="{00000000-0008-0000-0300-000033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 name="Text Box 10">
          <a:extLst>
            <a:ext uri="{FF2B5EF4-FFF2-40B4-BE49-F238E27FC236}">
              <a16:creationId xmlns:a16="http://schemas.microsoft.com/office/drawing/2014/main" xmlns="" id="{00000000-0008-0000-0300-000034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3" name="Text Box 4">
          <a:extLst>
            <a:ext uri="{FF2B5EF4-FFF2-40B4-BE49-F238E27FC236}">
              <a16:creationId xmlns:a16="http://schemas.microsoft.com/office/drawing/2014/main" xmlns="" id="{00000000-0008-0000-0300-00003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 name="Text Box 5">
          <a:extLst>
            <a:ext uri="{FF2B5EF4-FFF2-40B4-BE49-F238E27FC236}">
              <a16:creationId xmlns:a16="http://schemas.microsoft.com/office/drawing/2014/main" xmlns="" id="{00000000-0008-0000-0300-00003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 name="Text Box 9">
          <a:extLst>
            <a:ext uri="{FF2B5EF4-FFF2-40B4-BE49-F238E27FC236}">
              <a16:creationId xmlns:a16="http://schemas.microsoft.com/office/drawing/2014/main" xmlns="" id="{00000000-0008-0000-0300-00003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 name="Text Box 10">
          <a:extLst>
            <a:ext uri="{FF2B5EF4-FFF2-40B4-BE49-F238E27FC236}">
              <a16:creationId xmlns:a16="http://schemas.microsoft.com/office/drawing/2014/main" xmlns="" id="{00000000-0008-0000-0300-00003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 name="Text Box 4">
          <a:extLst>
            <a:ext uri="{FF2B5EF4-FFF2-40B4-BE49-F238E27FC236}">
              <a16:creationId xmlns:a16="http://schemas.microsoft.com/office/drawing/2014/main" xmlns="" id="{00000000-0008-0000-0300-00003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 name="Text Box 5">
          <a:extLst>
            <a:ext uri="{FF2B5EF4-FFF2-40B4-BE49-F238E27FC236}">
              <a16:creationId xmlns:a16="http://schemas.microsoft.com/office/drawing/2014/main" xmlns="" id="{00000000-0008-0000-0300-00003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9" name="Text Box 9">
          <a:extLst>
            <a:ext uri="{FF2B5EF4-FFF2-40B4-BE49-F238E27FC236}">
              <a16:creationId xmlns:a16="http://schemas.microsoft.com/office/drawing/2014/main" xmlns="" id="{00000000-0008-0000-0300-00003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0" name="Text Box 10">
          <a:extLst>
            <a:ext uri="{FF2B5EF4-FFF2-40B4-BE49-F238E27FC236}">
              <a16:creationId xmlns:a16="http://schemas.microsoft.com/office/drawing/2014/main" xmlns="" id="{00000000-0008-0000-0300-00003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1" name="Text Box 4">
          <a:extLst>
            <a:ext uri="{FF2B5EF4-FFF2-40B4-BE49-F238E27FC236}">
              <a16:creationId xmlns:a16="http://schemas.microsoft.com/office/drawing/2014/main" xmlns="" id="{00000000-0008-0000-0300-00003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2" name="Text Box 5">
          <a:extLst>
            <a:ext uri="{FF2B5EF4-FFF2-40B4-BE49-F238E27FC236}">
              <a16:creationId xmlns:a16="http://schemas.microsoft.com/office/drawing/2014/main" xmlns="" id="{00000000-0008-0000-0300-00003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3" name="Text Box 9">
          <a:extLst>
            <a:ext uri="{FF2B5EF4-FFF2-40B4-BE49-F238E27FC236}">
              <a16:creationId xmlns:a16="http://schemas.microsoft.com/office/drawing/2014/main" xmlns="" id="{00000000-0008-0000-0300-00003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4" name="Text Box 10">
          <a:extLst>
            <a:ext uri="{FF2B5EF4-FFF2-40B4-BE49-F238E27FC236}">
              <a16:creationId xmlns:a16="http://schemas.microsoft.com/office/drawing/2014/main" xmlns="" id="{00000000-0008-0000-0300-00004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5" name="Text Box 4">
          <a:extLst>
            <a:ext uri="{FF2B5EF4-FFF2-40B4-BE49-F238E27FC236}">
              <a16:creationId xmlns:a16="http://schemas.microsoft.com/office/drawing/2014/main" xmlns="" id="{00000000-0008-0000-0300-00004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6" name="Text Box 5">
          <a:extLst>
            <a:ext uri="{FF2B5EF4-FFF2-40B4-BE49-F238E27FC236}">
              <a16:creationId xmlns:a16="http://schemas.microsoft.com/office/drawing/2014/main" xmlns="" id="{00000000-0008-0000-0300-00004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7" name="Text Box 9">
          <a:extLst>
            <a:ext uri="{FF2B5EF4-FFF2-40B4-BE49-F238E27FC236}">
              <a16:creationId xmlns:a16="http://schemas.microsoft.com/office/drawing/2014/main" xmlns="" id="{00000000-0008-0000-0300-00004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8" name="Text Box 10">
          <a:extLst>
            <a:ext uri="{FF2B5EF4-FFF2-40B4-BE49-F238E27FC236}">
              <a16:creationId xmlns:a16="http://schemas.microsoft.com/office/drawing/2014/main" xmlns="" id="{00000000-0008-0000-0300-00004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9" name="Text Box 4">
          <a:extLst>
            <a:ext uri="{FF2B5EF4-FFF2-40B4-BE49-F238E27FC236}">
              <a16:creationId xmlns:a16="http://schemas.microsoft.com/office/drawing/2014/main" xmlns="" id="{00000000-0008-0000-0300-00004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0" name="Text Box 5">
          <a:extLst>
            <a:ext uri="{FF2B5EF4-FFF2-40B4-BE49-F238E27FC236}">
              <a16:creationId xmlns:a16="http://schemas.microsoft.com/office/drawing/2014/main" xmlns="" id="{00000000-0008-0000-0300-00004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1" name="Text Box 9">
          <a:extLst>
            <a:ext uri="{FF2B5EF4-FFF2-40B4-BE49-F238E27FC236}">
              <a16:creationId xmlns:a16="http://schemas.microsoft.com/office/drawing/2014/main" xmlns="" id="{00000000-0008-0000-0300-00004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2" name="Text Box 10">
          <a:extLst>
            <a:ext uri="{FF2B5EF4-FFF2-40B4-BE49-F238E27FC236}">
              <a16:creationId xmlns:a16="http://schemas.microsoft.com/office/drawing/2014/main" xmlns="" id="{00000000-0008-0000-0300-00004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3" name="Text Box 4">
          <a:extLst>
            <a:ext uri="{FF2B5EF4-FFF2-40B4-BE49-F238E27FC236}">
              <a16:creationId xmlns:a16="http://schemas.microsoft.com/office/drawing/2014/main" xmlns="" id="{00000000-0008-0000-0300-00004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4" name="Text Box 5">
          <a:extLst>
            <a:ext uri="{FF2B5EF4-FFF2-40B4-BE49-F238E27FC236}">
              <a16:creationId xmlns:a16="http://schemas.microsoft.com/office/drawing/2014/main" xmlns="" id="{00000000-0008-0000-0300-00004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5" name="Text Box 9">
          <a:extLst>
            <a:ext uri="{FF2B5EF4-FFF2-40B4-BE49-F238E27FC236}">
              <a16:creationId xmlns:a16="http://schemas.microsoft.com/office/drawing/2014/main" xmlns="" id="{00000000-0008-0000-0300-00004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6" name="Text Box 10">
          <a:extLst>
            <a:ext uri="{FF2B5EF4-FFF2-40B4-BE49-F238E27FC236}">
              <a16:creationId xmlns:a16="http://schemas.microsoft.com/office/drawing/2014/main" xmlns="" id="{00000000-0008-0000-0300-00004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7" name="Text Box 4">
          <a:extLst>
            <a:ext uri="{FF2B5EF4-FFF2-40B4-BE49-F238E27FC236}">
              <a16:creationId xmlns:a16="http://schemas.microsoft.com/office/drawing/2014/main" xmlns="" id="{00000000-0008-0000-0300-00004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8" name="Text Box 5">
          <a:extLst>
            <a:ext uri="{FF2B5EF4-FFF2-40B4-BE49-F238E27FC236}">
              <a16:creationId xmlns:a16="http://schemas.microsoft.com/office/drawing/2014/main" xmlns="" id="{00000000-0008-0000-0300-00004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9" name="Text Box 9">
          <a:extLst>
            <a:ext uri="{FF2B5EF4-FFF2-40B4-BE49-F238E27FC236}">
              <a16:creationId xmlns:a16="http://schemas.microsoft.com/office/drawing/2014/main" xmlns="" id="{00000000-0008-0000-0300-00004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0" name="Text Box 10">
          <a:extLst>
            <a:ext uri="{FF2B5EF4-FFF2-40B4-BE49-F238E27FC236}">
              <a16:creationId xmlns:a16="http://schemas.microsoft.com/office/drawing/2014/main" xmlns="" id="{00000000-0008-0000-0300-00005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1" name="Text Box 4">
          <a:extLst>
            <a:ext uri="{FF2B5EF4-FFF2-40B4-BE49-F238E27FC236}">
              <a16:creationId xmlns:a16="http://schemas.microsoft.com/office/drawing/2014/main" xmlns="" id="{00000000-0008-0000-0300-00005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2" name="Text Box 5">
          <a:extLst>
            <a:ext uri="{FF2B5EF4-FFF2-40B4-BE49-F238E27FC236}">
              <a16:creationId xmlns:a16="http://schemas.microsoft.com/office/drawing/2014/main" xmlns="" id="{00000000-0008-0000-0300-00005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3" name="Text Box 9">
          <a:extLst>
            <a:ext uri="{FF2B5EF4-FFF2-40B4-BE49-F238E27FC236}">
              <a16:creationId xmlns:a16="http://schemas.microsoft.com/office/drawing/2014/main" xmlns="" id="{00000000-0008-0000-0300-00005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4" name="Text Box 10">
          <a:extLst>
            <a:ext uri="{FF2B5EF4-FFF2-40B4-BE49-F238E27FC236}">
              <a16:creationId xmlns:a16="http://schemas.microsoft.com/office/drawing/2014/main" xmlns="" id="{00000000-0008-0000-0300-00005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5" name="Text Box 4">
          <a:extLst>
            <a:ext uri="{FF2B5EF4-FFF2-40B4-BE49-F238E27FC236}">
              <a16:creationId xmlns:a16="http://schemas.microsoft.com/office/drawing/2014/main" xmlns="" id="{00000000-0008-0000-0300-00005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6" name="Text Box 5">
          <a:extLst>
            <a:ext uri="{FF2B5EF4-FFF2-40B4-BE49-F238E27FC236}">
              <a16:creationId xmlns:a16="http://schemas.microsoft.com/office/drawing/2014/main" xmlns="" id="{00000000-0008-0000-0300-00005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7" name="Text Box 9">
          <a:extLst>
            <a:ext uri="{FF2B5EF4-FFF2-40B4-BE49-F238E27FC236}">
              <a16:creationId xmlns:a16="http://schemas.microsoft.com/office/drawing/2014/main" xmlns="" id="{00000000-0008-0000-0300-00005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8" name="Text Box 10">
          <a:extLst>
            <a:ext uri="{FF2B5EF4-FFF2-40B4-BE49-F238E27FC236}">
              <a16:creationId xmlns:a16="http://schemas.microsoft.com/office/drawing/2014/main" xmlns="" id="{00000000-0008-0000-0300-00005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9" name="Text Box 4">
          <a:extLst>
            <a:ext uri="{FF2B5EF4-FFF2-40B4-BE49-F238E27FC236}">
              <a16:creationId xmlns:a16="http://schemas.microsoft.com/office/drawing/2014/main" xmlns="" id="{00000000-0008-0000-0300-00005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0" name="Text Box 5">
          <a:extLst>
            <a:ext uri="{FF2B5EF4-FFF2-40B4-BE49-F238E27FC236}">
              <a16:creationId xmlns:a16="http://schemas.microsoft.com/office/drawing/2014/main" xmlns="" id="{00000000-0008-0000-0300-00005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1" name="Text Box 9">
          <a:extLst>
            <a:ext uri="{FF2B5EF4-FFF2-40B4-BE49-F238E27FC236}">
              <a16:creationId xmlns:a16="http://schemas.microsoft.com/office/drawing/2014/main" xmlns="" id="{00000000-0008-0000-0300-00005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2" name="Text Box 10">
          <a:extLst>
            <a:ext uri="{FF2B5EF4-FFF2-40B4-BE49-F238E27FC236}">
              <a16:creationId xmlns:a16="http://schemas.microsoft.com/office/drawing/2014/main" xmlns="" id="{00000000-0008-0000-0300-00005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3" name="Text Box 4">
          <a:extLst>
            <a:ext uri="{FF2B5EF4-FFF2-40B4-BE49-F238E27FC236}">
              <a16:creationId xmlns:a16="http://schemas.microsoft.com/office/drawing/2014/main" xmlns="" id="{00000000-0008-0000-0300-00005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4" name="Text Box 5">
          <a:extLst>
            <a:ext uri="{FF2B5EF4-FFF2-40B4-BE49-F238E27FC236}">
              <a16:creationId xmlns:a16="http://schemas.microsoft.com/office/drawing/2014/main" xmlns="" id="{00000000-0008-0000-0300-00005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5" name="Text Box 9">
          <a:extLst>
            <a:ext uri="{FF2B5EF4-FFF2-40B4-BE49-F238E27FC236}">
              <a16:creationId xmlns:a16="http://schemas.microsoft.com/office/drawing/2014/main" xmlns="" id="{00000000-0008-0000-0300-00005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6" name="Text Box 10">
          <a:extLst>
            <a:ext uri="{FF2B5EF4-FFF2-40B4-BE49-F238E27FC236}">
              <a16:creationId xmlns:a16="http://schemas.microsoft.com/office/drawing/2014/main" xmlns="" id="{00000000-0008-0000-0300-00006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7" name="Text Box 4">
          <a:extLst>
            <a:ext uri="{FF2B5EF4-FFF2-40B4-BE49-F238E27FC236}">
              <a16:creationId xmlns:a16="http://schemas.microsoft.com/office/drawing/2014/main" xmlns="" id="{00000000-0008-0000-0300-000061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8" name="Text Box 5">
          <a:extLst>
            <a:ext uri="{FF2B5EF4-FFF2-40B4-BE49-F238E27FC236}">
              <a16:creationId xmlns:a16="http://schemas.microsoft.com/office/drawing/2014/main" xmlns="" id="{00000000-0008-0000-0300-000062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9" name="Text Box 9">
          <a:extLst>
            <a:ext uri="{FF2B5EF4-FFF2-40B4-BE49-F238E27FC236}">
              <a16:creationId xmlns:a16="http://schemas.microsoft.com/office/drawing/2014/main" xmlns="" id="{00000000-0008-0000-0300-000063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00" name="Text Box 10">
          <a:extLst>
            <a:ext uri="{FF2B5EF4-FFF2-40B4-BE49-F238E27FC236}">
              <a16:creationId xmlns:a16="http://schemas.microsoft.com/office/drawing/2014/main" xmlns="" id="{00000000-0008-0000-0300-000064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1" name="Text Box 4">
          <a:extLst>
            <a:ext uri="{FF2B5EF4-FFF2-40B4-BE49-F238E27FC236}">
              <a16:creationId xmlns:a16="http://schemas.microsoft.com/office/drawing/2014/main" xmlns="" id="{00000000-0008-0000-0300-000065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2" name="Text Box 5">
          <a:extLst>
            <a:ext uri="{FF2B5EF4-FFF2-40B4-BE49-F238E27FC236}">
              <a16:creationId xmlns:a16="http://schemas.microsoft.com/office/drawing/2014/main" xmlns="" id="{00000000-0008-0000-0300-000066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3" name="Text Box 9">
          <a:extLst>
            <a:ext uri="{FF2B5EF4-FFF2-40B4-BE49-F238E27FC236}">
              <a16:creationId xmlns:a16="http://schemas.microsoft.com/office/drawing/2014/main" xmlns="" id="{00000000-0008-0000-0300-000067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4" name="Text Box 10">
          <a:extLst>
            <a:ext uri="{FF2B5EF4-FFF2-40B4-BE49-F238E27FC236}">
              <a16:creationId xmlns:a16="http://schemas.microsoft.com/office/drawing/2014/main" xmlns="" id="{00000000-0008-0000-0300-000068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5" name="Text Box 4">
          <a:extLst>
            <a:ext uri="{FF2B5EF4-FFF2-40B4-BE49-F238E27FC236}">
              <a16:creationId xmlns:a16="http://schemas.microsoft.com/office/drawing/2014/main" xmlns="" id="{00000000-0008-0000-0300-00006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6" name="Text Box 5">
          <a:extLst>
            <a:ext uri="{FF2B5EF4-FFF2-40B4-BE49-F238E27FC236}">
              <a16:creationId xmlns:a16="http://schemas.microsoft.com/office/drawing/2014/main" xmlns="" id="{00000000-0008-0000-0300-00006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7" name="Text Box 9">
          <a:extLst>
            <a:ext uri="{FF2B5EF4-FFF2-40B4-BE49-F238E27FC236}">
              <a16:creationId xmlns:a16="http://schemas.microsoft.com/office/drawing/2014/main" xmlns="" id="{00000000-0008-0000-0300-00006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8" name="Text Box 10">
          <a:extLst>
            <a:ext uri="{FF2B5EF4-FFF2-40B4-BE49-F238E27FC236}">
              <a16:creationId xmlns:a16="http://schemas.microsoft.com/office/drawing/2014/main" xmlns="" id="{00000000-0008-0000-0300-00006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09" name="Text Box 4">
          <a:extLst>
            <a:ext uri="{FF2B5EF4-FFF2-40B4-BE49-F238E27FC236}">
              <a16:creationId xmlns:a16="http://schemas.microsoft.com/office/drawing/2014/main" xmlns="" id="{00000000-0008-0000-0300-00006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0" name="Text Box 5">
          <a:extLst>
            <a:ext uri="{FF2B5EF4-FFF2-40B4-BE49-F238E27FC236}">
              <a16:creationId xmlns:a16="http://schemas.microsoft.com/office/drawing/2014/main" xmlns="" id="{00000000-0008-0000-0300-00006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1" name="Text Box 9">
          <a:extLst>
            <a:ext uri="{FF2B5EF4-FFF2-40B4-BE49-F238E27FC236}">
              <a16:creationId xmlns:a16="http://schemas.microsoft.com/office/drawing/2014/main" xmlns="" id="{00000000-0008-0000-0300-00006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2" name="Text Box 4">
          <a:extLst>
            <a:ext uri="{FF2B5EF4-FFF2-40B4-BE49-F238E27FC236}">
              <a16:creationId xmlns:a16="http://schemas.microsoft.com/office/drawing/2014/main" xmlns="" id="{00000000-0008-0000-0300-00007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3" name="Text Box 5">
          <a:extLst>
            <a:ext uri="{FF2B5EF4-FFF2-40B4-BE49-F238E27FC236}">
              <a16:creationId xmlns:a16="http://schemas.microsoft.com/office/drawing/2014/main" xmlns="" id="{00000000-0008-0000-0300-00007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4" name="Text Box 9">
          <a:extLst>
            <a:ext uri="{FF2B5EF4-FFF2-40B4-BE49-F238E27FC236}">
              <a16:creationId xmlns:a16="http://schemas.microsoft.com/office/drawing/2014/main" xmlns="" id="{00000000-0008-0000-0300-00007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5" name="Text Box 10">
          <a:extLst>
            <a:ext uri="{FF2B5EF4-FFF2-40B4-BE49-F238E27FC236}">
              <a16:creationId xmlns:a16="http://schemas.microsoft.com/office/drawing/2014/main" xmlns="" id="{00000000-0008-0000-0300-00007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6" name="Text Box 4">
          <a:extLst>
            <a:ext uri="{FF2B5EF4-FFF2-40B4-BE49-F238E27FC236}">
              <a16:creationId xmlns:a16="http://schemas.microsoft.com/office/drawing/2014/main" xmlns="" id="{00000000-0008-0000-0300-00007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7" name="Text Box 5">
          <a:extLst>
            <a:ext uri="{FF2B5EF4-FFF2-40B4-BE49-F238E27FC236}">
              <a16:creationId xmlns:a16="http://schemas.microsoft.com/office/drawing/2014/main" xmlns="" id="{00000000-0008-0000-0300-00007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8" name="Text Box 9">
          <a:extLst>
            <a:ext uri="{FF2B5EF4-FFF2-40B4-BE49-F238E27FC236}">
              <a16:creationId xmlns:a16="http://schemas.microsoft.com/office/drawing/2014/main" xmlns="" id="{00000000-0008-0000-0300-00007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9" name="Text Box 4">
          <a:extLst>
            <a:ext uri="{FF2B5EF4-FFF2-40B4-BE49-F238E27FC236}">
              <a16:creationId xmlns:a16="http://schemas.microsoft.com/office/drawing/2014/main" xmlns="" id="{00000000-0008-0000-0300-00007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0" name="Text Box 5">
          <a:extLst>
            <a:ext uri="{FF2B5EF4-FFF2-40B4-BE49-F238E27FC236}">
              <a16:creationId xmlns:a16="http://schemas.microsoft.com/office/drawing/2014/main" xmlns="" id="{00000000-0008-0000-0300-00007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1" name="Text Box 9">
          <a:extLst>
            <a:ext uri="{FF2B5EF4-FFF2-40B4-BE49-F238E27FC236}">
              <a16:creationId xmlns:a16="http://schemas.microsoft.com/office/drawing/2014/main" xmlns="" id="{00000000-0008-0000-0300-00007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2" name="Text Box 4">
          <a:extLst>
            <a:ext uri="{FF2B5EF4-FFF2-40B4-BE49-F238E27FC236}">
              <a16:creationId xmlns:a16="http://schemas.microsoft.com/office/drawing/2014/main" xmlns="" id="{00000000-0008-0000-0300-00007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3" name="Text Box 4">
          <a:extLst>
            <a:ext uri="{FF2B5EF4-FFF2-40B4-BE49-F238E27FC236}">
              <a16:creationId xmlns:a16="http://schemas.microsoft.com/office/drawing/2014/main" xmlns="" id="{00000000-0008-0000-0300-00007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4" name="Text Box 4">
          <a:extLst>
            <a:ext uri="{FF2B5EF4-FFF2-40B4-BE49-F238E27FC236}">
              <a16:creationId xmlns:a16="http://schemas.microsoft.com/office/drawing/2014/main" xmlns="" id="{00000000-0008-0000-0300-00007C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5" name="Text Box 5">
          <a:extLst>
            <a:ext uri="{FF2B5EF4-FFF2-40B4-BE49-F238E27FC236}">
              <a16:creationId xmlns:a16="http://schemas.microsoft.com/office/drawing/2014/main" xmlns="" id="{00000000-0008-0000-0300-00007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6" name="Text Box 9">
          <a:extLst>
            <a:ext uri="{FF2B5EF4-FFF2-40B4-BE49-F238E27FC236}">
              <a16:creationId xmlns:a16="http://schemas.microsoft.com/office/drawing/2014/main" xmlns="" id="{00000000-0008-0000-0300-00007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7" name="Text Box 10">
          <a:extLst>
            <a:ext uri="{FF2B5EF4-FFF2-40B4-BE49-F238E27FC236}">
              <a16:creationId xmlns:a16="http://schemas.microsoft.com/office/drawing/2014/main" xmlns="" id="{00000000-0008-0000-0300-00007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8" name="Text Box 4">
          <a:extLst>
            <a:ext uri="{FF2B5EF4-FFF2-40B4-BE49-F238E27FC236}">
              <a16:creationId xmlns:a16="http://schemas.microsoft.com/office/drawing/2014/main" xmlns="" id="{00000000-0008-0000-0300-000080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9" name="Text Box 5">
          <a:extLst>
            <a:ext uri="{FF2B5EF4-FFF2-40B4-BE49-F238E27FC236}">
              <a16:creationId xmlns:a16="http://schemas.microsoft.com/office/drawing/2014/main" xmlns="" id="{00000000-0008-0000-0300-000081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0" name="Text Box 9">
          <a:extLst>
            <a:ext uri="{FF2B5EF4-FFF2-40B4-BE49-F238E27FC236}">
              <a16:creationId xmlns:a16="http://schemas.microsoft.com/office/drawing/2014/main" xmlns="" id="{00000000-0008-0000-0300-000082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1" name="Text Box 10">
          <a:extLst>
            <a:ext uri="{FF2B5EF4-FFF2-40B4-BE49-F238E27FC236}">
              <a16:creationId xmlns:a16="http://schemas.microsoft.com/office/drawing/2014/main" xmlns="" id="{00000000-0008-0000-0300-000083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2" name="Text Box 4">
          <a:extLst>
            <a:ext uri="{FF2B5EF4-FFF2-40B4-BE49-F238E27FC236}">
              <a16:creationId xmlns:a16="http://schemas.microsoft.com/office/drawing/2014/main" xmlns="" id="{00000000-0008-0000-0300-000084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3" name="Text Box 5">
          <a:extLst>
            <a:ext uri="{FF2B5EF4-FFF2-40B4-BE49-F238E27FC236}">
              <a16:creationId xmlns:a16="http://schemas.microsoft.com/office/drawing/2014/main" xmlns="" id="{00000000-0008-0000-0300-000085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4" name="Text Box 9">
          <a:extLst>
            <a:ext uri="{FF2B5EF4-FFF2-40B4-BE49-F238E27FC236}">
              <a16:creationId xmlns:a16="http://schemas.microsoft.com/office/drawing/2014/main" xmlns="" id="{00000000-0008-0000-0300-000086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5" name="Text Box 10">
          <a:extLst>
            <a:ext uri="{FF2B5EF4-FFF2-40B4-BE49-F238E27FC236}">
              <a16:creationId xmlns:a16="http://schemas.microsoft.com/office/drawing/2014/main" xmlns="" id="{00000000-0008-0000-0300-000087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6" name="Text Box 4">
          <a:extLst>
            <a:ext uri="{FF2B5EF4-FFF2-40B4-BE49-F238E27FC236}">
              <a16:creationId xmlns:a16="http://schemas.microsoft.com/office/drawing/2014/main" xmlns="" id="{00000000-0008-0000-0300-000088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7" name="Text Box 5">
          <a:extLst>
            <a:ext uri="{FF2B5EF4-FFF2-40B4-BE49-F238E27FC236}">
              <a16:creationId xmlns:a16="http://schemas.microsoft.com/office/drawing/2014/main" xmlns="" id="{00000000-0008-0000-0300-000089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8" name="Text Box 9">
          <a:extLst>
            <a:ext uri="{FF2B5EF4-FFF2-40B4-BE49-F238E27FC236}">
              <a16:creationId xmlns:a16="http://schemas.microsoft.com/office/drawing/2014/main" xmlns="" id="{00000000-0008-0000-0300-00008A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9" name="Text Box 10">
          <a:extLst>
            <a:ext uri="{FF2B5EF4-FFF2-40B4-BE49-F238E27FC236}">
              <a16:creationId xmlns:a16="http://schemas.microsoft.com/office/drawing/2014/main" xmlns="" id="{00000000-0008-0000-0300-00008B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0" name="Text Box 4">
          <a:extLst>
            <a:ext uri="{FF2B5EF4-FFF2-40B4-BE49-F238E27FC236}">
              <a16:creationId xmlns:a16="http://schemas.microsoft.com/office/drawing/2014/main" xmlns="" id="{00000000-0008-0000-0300-00008C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1" name="Text Box 5">
          <a:extLst>
            <a:ext uri="{FF2B5EF4-FFF2-40B4-BE49-F238E27FC236}">
              <a16:creationId xmlns:a16="http://schemas.microsoft.com/office/drawing/2014/main" xmlns="" id="{00000000-0008-0000-0300-00008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2" name="Text Box 9">
          <a:extLst>
            <a:ext uri="{FF2B5EF4-FFF2-40B4-BE49-F238E27FC236}">
              <a16:creationId xmlns:a16="http://schemas.microsoft.com/office/drawing/2014/main" xmlns="" id="{00000000-0008-0000-0300-00008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3" name="Text Box 10">
          <a:extLst>
            <a:ext uri="{FF2B5EF4-FFF2-40B4-BE49-F238E27FC236}">
              <a16:creationId xmlns:a16="http://schemas.microsoft.com/office/drawing/2014/main" xmlns="" id="{00000000-0008-0000-0300-00008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4" name="Text Box 4">
          <a:extLst>
            <a:ext uri="{FF2B5EF4-FFF2-40B4-BE49-F238E27FC236}">
              <a16:creationId xmlns:a16="http://schemas.microsoft.com/office/drawing/2014/main" xmlns="" id="{00000000-0008-0000-0300-000090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5" name="Text Box 5">
          <a:extLst>
            <a:ext uri="{FF2B5EF4-FFF2-40B4-BE49-F238E27FC236}">
              <a16:creationId xmlns:a16="http://schemas.microsoft.com/office/drawing/2014/main" xmlns="" id="{00000000-0008-0000-0300-000091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6" name="Text Box 9">
          <a:extLst>
            <a:ext uri="{FF2B5EF4-FFF2-40B4-BE49-F238E27FC236}">
              <a16:creationId xmlns:a16="http://schemas.microsoft.com/office/drawing/2014/main" xmlns="" id="{00000000-0008-0000-0300-000092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7" name="Text Box 10">
          <a:extLst>
            <a:ext uri="{FF2B5EF4-FFF2-40B4-BE49-F238E27FC236}">
              <a16:creationId xmlns:a16="http://schemas.microsoft.com/office/drawing/2014/main" xmlns="" id="{00000000-0008-0000-0300-000093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8" name="Text Box 4">
          <a:extLst>
            <a:ext uri="{FF2B5EF4-FFF2-40B4-BE49-F238E27FC236}">
              <a16:creationId xmlns:a16="http://schemas.microsoft.com/office/drawing/2014/main" xmlns="" id="{00000000-0008-0000-0300-000094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9" name="Text Box 5">
          <a:extLst>
            <a:ext uri="{FF2B5EF4-FFF2-40B4-BE49-F238E27FC236}">
              <a16:creationId xmlns:a16="http://schemas.microsoft.com/office/drawing/2014/main" xmlns="" id="{00000000-0008-0000-0300-000095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50" name="Text Box 9">
          <a:extLst>
            <a:ext uri="{FF2B5EF4-FFF2-40B4-BE49-F238E27FC236}">
              <a16:creationId xmlns:a16="http://schemas.microsoft.com/office/drawing/2014/main" xmlns="" id="{00000000-0008-0000-0300-000096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51" name="Text Box 10">
          <a:extLst>
            <a:ext uri="{FF2B5EF4-FFF2-40B4-BE49-F238E27FC236}">
              <a16:creationId xmlns:a16="http://schemas.microsoft.com/office/drawing/2014/main" xmlns="" id="{00000000-0008-0000-0300-000097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2" name="Text Box 4">
          <a:extLst>
            <a:ext uri="{FF2B5EF4-FFF2-40B4-BE49-F238E27FC236}">
              <a16:creationId xmlns:a16="http://schemas.microsoft.com/office/drawing/2014/main" xmlns="" id="{00000000-0008-0000-0300-00009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3" name="Text Box 5">
          <a:extLst>
            <a:ext uri="{FF2B5EF4-FFF2-40B4-BE49-F238E27FC236}">
              <a16:creationId xmlns:a16="http://schemas.microsoft.com/office/drawing/2014/main" xmlns="" id="{00000000-0008-0000-0300-00009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4" name="Text Box 9">
          <a:extLst>
            <a:ext uri="{FF2B5EF4-FFF2-40B4-BE49-F238E27FC236}">
              <a16:creationId xmlns:a16="http://schemas.microsoft.com/office/drawing/2014/main" xmlns="" id="{00000000-0008-0000-0300-00009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5" name="Text Box 10">
          <a:extLst>
            <a:ext uri="{FF2B5EF4-FFF2-40B4-BE49-F238E27FC236}">
              <a16:creationId xmlns:a16="http://schemas.microsoft.com/office/drawing/2014/main" xmlns="" id="{00000000-0008-0000-0300-00009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6" name="Text Box 4">
          <a:extLst>
            <a:ext uri="{FF2B5EF4-FFF2-40B4-BE49-F238E27FC236}">
              <a16:creationId xmlns:a16="http://schemas.microsoft.com/office/drawing/2014/main" xmlns="" id="{00000000-0008-0000-0300-00009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7" name="Text Box 5">
          <a:extLst>
            <a:ext uri="{FF2B5EF4-FFF2-40B4-BE49-F238E27FC236}">
              <a16:creationId xmlns:a16="http://schemas.microsoft.com/office/drawing/2014/main" xmlns="" id="{00000000-0008-0000-0300-00009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8" name="Text Box 9">
          <a:extLst>
            <a:ext uri="{FF2B5EF4-FFF2-40B4-BE49-F238E27FC236}">
              <a16:creationId xmlns:a16="http://schemas.microsoft.com/office/drawing/2014/main" xmlns="" id="{00000000-0008-0000-0300-00009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9" name="Text Box 10">
          <a:extLst>
            <a:ext uri="{FF2B5EF4-FFF2-40B4-BE49-F238E27FC236}">
              <a16:creationId xmlns:a16="http://schemas.microsoft.com/office/drawing/2014/main" xmlns="" id="{00000000-0008-0000-0300-00009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0" name="Text Box 4">
          <a:extLst>
            <a:ext uri="{FF2B5EF4-FFF2-40B4-BE49-F238E27FC236}">
              <a16:creationId xmlns:a16="http://schemas.microsoft.com/office/drawing/2014/main" xmlns="" id="{00000000-0008-0000-0300-0000A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1" name="Text Box 5">
          <a:extLst>
            <a:ext uri="{FF2B5EF4-FFF2-40B4-BE49-F238E27FC236}">
              <a16:creationId xmlns:a16="http://schemas.microsoft.com/office/drawing/2014/main" xmlns="" id="{00000000-0008-0000-0300-0000A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2" name="Text Box 9">
          <a:extLst>
            <a:ext uri="{FF2B5EF4-FFF2-40B4-BE49-F238E27FC236}">
              <a16:creationId xmlns:a16="http://schemas.microsoft.com/office/drawing/2014/main" xmlns="" id="{00000000-0008-0000-0300-0000A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3" name="Text Box 10">
          <a:extLst>
            <a:ext uri="{FF2B5EF4-FFF2-40B4-BE49-F238E27FC236}">
              <a16:creationId xmlns:a16="http://schemas.microsoft.com/office/drawing/2014/main" xmlns="" id="{00000000-0008-0000-0300-0000A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4" name="Text Box 4">
          <a:extLst>
            <a:ext uri="{FF2B5EF4-FFF2-40B4-BE49-F238E27FC236}">
              <a16:creationId xmlns:a16="http://schemas.microsoft.com/office/drawing/2014/main" xmlns="" id="{00000000-0008-0000-0300-0000A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5" name="Text Box 5">
          <a:extLst>
            <a:ext uri="{FF2B5EF4-FFF2-40B4-BE49-F238E27FC236}">
              <a16:creationId xmlns:a16="http://schemas.microsoft.com/office/drawing/2014/main" xmlns="" id="{00000000-0008-0000-0300-0000A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6" name="Text Box 9">
          <a:extLst>
            <a:ext uri="{FF2B5EF4-FFF2-40B4-BE49-F238E27FC236}">
              <a16:creationId xmlns:a16="http://schemas.microsoft.com/office/drawing/2014/main" xmlns="" id="{00000000-0008-0000-0300-0000A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7" name="Text Box 10">
          <a:extLst>
            <a:ext uri="{FF2B5EF4-FFF2-40B4-BE49-F238E27FC236}">
              <a16:creationId xmlns:a16="http://schemas.microsoft.com/office/drawing/2014/main" xmlns="" id="{00000000-0008-0000-0300-0000A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8" name="Text Box 4">
          <a:extLst>
            <a:ext uri="{FF2B5EF4-FFF2-40B4-BE49-F238E27FC236}">
              <a16:creationId xmlns:a16="http://schemas.microsoft.com/office/drawing/2014/main" xmlns="" id="{00000000-0008-0000-0300-0000A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9" name="Text Box 5">
          <a:extLst>
            <a:ext uri="{FF2B5EF4-FFF2-40B4-BE49-F238E27FC236}">
              <a16:creationId xmlns:a16="http://schemas.microsoft.com/office/drawing/2014/main" xmlns="" id="{00000000-0008-0000-0300-0000A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0" name="Text Box 9">
          <a:extLst>
            <a:ext uri="{FF2B5EF4-FFF2-40B4-BE49-F238E27FC236}">
              <a16:creationId xmlns:a16="http://schemas.microsoft.com/office/drawing/2014/main" xmlns="" id="{00000000-0008-0000-0300-0000A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1" name="Text Box 10">
          <a:extLst>
            <a:ext uri="{FF2B5EF4-FFF2-40B4-BE49-F238E27FC236}">
              <a16:creationId xmlns:a16="http://schemas.microsoft.com/office/drawing/2014/main" xmlns="" id="{00000000-0008-0000-0300-0000A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2" name="Text Box 4">
          <a:extLst>
            <a:ext uri="{FF2B5EF4-FFF2-40B4-BE49-F238E27FC236}">
              <a16:creationId xmlns:a16="http://schemas.microsoft.com/office/drawing/2014/main" xmlns="" id="{00000000-0008-0000-0300-0000A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3" name="Text Box 5">
          <a:extLst>
            <a:ext uri="{FF2B5EF4-FFF2-40B4-BE49-F238E27FC236}">
              <a16:creationId xmlns:a16="http://schemas.microsoft.com/office/drawing/2014/main" xmlns="" id="{00000000-0008-0000-0300-0000A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4" name="Text Box 9">
          <a:extLst>
            <a:ext uri="{FF2B5EF4-FFF2-40B4-BE49-F238E27FC236}">
              <a16:creationId xmlns:a16="http://schemas.microsoft.com/office/drawing/2014/main" xmlns="" id="{00000000-0008-0000-0300-0000A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5" name="Text Box 10">
          <a:extLst>
            <a:ext uri="{FF2B5EF4-FFF2-40B4-BE49-F238E27FC236}">
              <a16:creationId xmlns:a16="http://schemas.microsoft.com/office/drawing/2014/main" xmlns="" id="{00000000-0008-0000-0300-0000A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6" name="Text Box 4">
          <a:extLst>
            <a:ext uri="{FF2B5EF4-FFF2-40B4-BE49-F238E27FC236}">
              <a16:creationId xmlns:a16="http://schemas.microsoft.com/office/drawing/2014/main" xmlns="" id="{00000000-0008-0000-0300-0000B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7" name="Text Box 5">
          <a:extLst>
            <a:ext uri="{FF2B5EF4-FFF2-40B4-BE49-F238E27FC236}">
              <a16:creationId xmlns:a16="http://schemas.microsoft.com/office/drawing/2014/main" xmlns="" id="{00000000-0008-0000-0300-0000B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8" name="Text Box 9">
          <a:extLst>
            <a:ext uri="{FF2B5EF4-FFF2-40B4-BE49-F238E27FC236}">
              <a16:creationId xmlns:a16="http://schemas.microsoft.com/office/drawing/2014/main" xmlns="" id="{00000000-0008-0000-0300-0000B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9" name="Text Box 10">
          <a:extLst>
            <a:ext uri="{FF2B5EF4-FFF2-40B4-BE49-F238E27FC236}">
              <a16:creationId xmlns:a16="http://schemas.microsoft.com/office/drawing/2014/main" xmlns="" id="{00000000-0008-0000-0300-0000B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0" name="Text Box 4">
          <a:extLst>
            <a:ext uri="{FF2B5EF4-FFF2-40B4-BE49-F238E27FC236}">
              <a16:creationId xmlns:a16="http://schemas.microsoft.com/office/drawing/2014/main" xmlns="" id="{00000000-0008-0000-0300-0000B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1" name="Text Box 5">
          <a:extLst>
            <a:ext uri="{FF2B5EF4-FFF2-40B4-BE49-F238E27FC236}">
              <a16:creationId xmlns:a16="http://schemas.microsoft.com/office/drawing/2014/main" xmlns="" id="{00000000-0008-0000-0300-0000B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2" name="Text Box 9">
          <a:extLst>
            <a:ext uri="{FF2B5EF4-FFF2-40B4-BE49-F238E27FC236}">
              <a16:creationId xmlns:a16="http://schemas.microsoft.com/office/drawing/2014/main" xmlns="" id="{00000000-0008-0000-0300-0000B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3" name="Text Box 10">
          <a:extLst>
            <a:ext uri="{FF2B5EF4-FFF2-40B4-BE49-F238E27FC236}">
              <a16:creationId xmlns:a16="http://schemas.microsoft.com/office/drawing/2014/main" xmlns="" id="{00000000-0008-0000-0300-0000B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4" name="Text Box 4">
          <a:extLst>
            <a:ext uri="{FF2B5EF4-FFF2-40B4-BE49-F238E27FC236}">
              <a16:creationId xmlns:a16="http://schemas.microsoft.com/office/drawing/2014/main" xmlns="" id="{00000000-0008-0000-0300-0000B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5" name="Text Box 5">
          <a:extLst>
            <a:ext uri="{FF2B5EF4-FFF2-40B4-BE49-F238E27FC236}">
              <a16:creationId xmlns:a16="http://schemas.microsoft.com/office/drawing/2014/main" xmlns="" id="{00000000-0008-0000-0300-0000B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6" name="Text Box 9">
          <a:extLst>
            <a:ext uri="{FF2B5EF4-FFF2-40B4-BE49-F238E27FC236}">
              <a16:creationId xmlns:a16="http://schemas.microsoft.com/office/drawing/2014/main" xmlns="" id="{00000000-0008-0000-0300-0000B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7" name="Text Box 10">
          <a:extLst>
            <a:ext uri="{FF2B5EF4-FFF2-40B4-BE49-F238E27FC236}">
              <a16:creationId xmlns:a16="http://schemas.microsoft.com/office/drawing/2014/main" xmlns="" id="{00000000-0008-0000-0300-0000B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8" name="Text Box 4">
          <a:extLst>
            <a:ext uri="{FF2B5EF4-FFF2-40B4-BE49-F238E27FC236}">
              <a16:creationId xmlns:a16="http://schemas.microsoft.com/office/drawing/2014/main" xmlns="" id="{00000000-0008-0000-0300-0000B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9" name="Text Box 5">
          <a:extLst>
            <a:ext uri="{FF2B5EF4-FFF2-40B4-BE49-F238E27FC236}">
              <a16:creationId xmlns:a16="http://schemas.microsoft.com/office/drawing/2014/main" xmlns="" id="{00000000-0008-0000-0300-0000B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0" name="Text Box 9">
          <a:extLst>
            <a:ext uri="{FF2B5EF4-FFF2-40B4-BE49-F238E27FC236}">
              <a16:creationId xmlns:a16="http://schemas.microsoft.com/office/drawing/2014/main" xmlns="" id="{00000000-0008-0000-0300-0000B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1" name="Text Box 10">
          <a:extLst>
            <a:ext uri="{FF2B5EF4-FFF2-40B4-BE49-F238E27FC236}">
              <a16:creationId xmlns:a16="http://schemas.microsoft.com/office/drawing/2014/main" xmlns="" id="{00000000-0008-0000-0300-0000B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2" name="Text Box 4">
          <a:extLst>
            <a:ext uri="{FF2B5EF4-FFF2-40B4-BE49-F238E27FC236}">
              <a16:creationId xmlns:a16="http://schemas.microsoft.com/office/drawing/2014/main" xmlns="" id="{00000000-0008-0000-0300-0000C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3" name="Text Box 5">
          <a:extLst>
            <a:ext uri="{FF2B5EF4-FFF2-40B4-BE49-F238E27FC236}">
              <a16:creationId xmlns:a16="http://schemas.microsoft.com/office/drawing/2014/main" xmlns="" id="{00000000-0008-0000-0300-0000C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4" name="Text Box 9">
          <a:extLst>
            <a:ext uri="{FF2B5EF4-FFF2-40B4-BE49-F238E27FC236}">
              <a16:creationId xmlns:a16="http://schemas.microsoft.com/office/drawing/2014/main" xmlns="" id="{00000000-0008-0000-0300-0000C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5" name="Text Box 10">
          <a:extLst>
            <a:ext uri="{FF2B5EF4-FFF2-40B4-BE49-F238E27FC236}">
              <a16:creationId xmlns:a16="http://schemas.microsoft.com/office/drawing/2014/main" xmlns="" id="{00000000-0008-0000-0300-0000C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6" name="Text Box 4">
          <a:extLst>
            <a:ext uri="{FF2B5EF4-FFF2-40B4-BE49-F238E27FC236}">
              <a16:creationId xmlns:a16="http://schemas.microsoft.com/office/drawing/2014/main" xmlns="" id="{00000000-0008-0000-0300-0000C4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7" name="Text Box 5">
          <a:extLst>
            <a:ext uri="{FF2B5EF4-FFF2-40B4-BE49-F238E27FC236}">
              <a16:creationId xmlns:a16="http://schemas.microsoft.com/office/drawing/2014/main" xmlns="" id="{00000000-0008-0000-0300-0000C5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8" name="Text Box 9">
          <a:extLst>
            <a:ext uri="{FF2B5EF4-FFF2-40B4-BE49-F238E27FC236}">
              <a16:creationId xmlns:a16="http://schemas.microsoft.com/office/drawing/2014/main" xmlns="" id="{00000000-0008-0000-0300-0000C6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9" name="Text Box 10">
          <a:extLst>
            <a:ext uri="{FF2B5EF4-FFF2-40B4-BE49-F238E27FC236}">
              <a16:creationId xmlns:a16="http://schemas.microsoft.com/office/drawing/2014/main" xmlns="" id="{00000000-0008-0000-0300-0000C7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0" name="Text Box 4">
          <a:extLst>
            <a:ext uri="{FF2B5EF4-FFF2-40B4-BE49-F238E27FC236}">
              <a16:creationId xmlns:a16="http://schemas.microsoft.com/office/drawing/2014/main" xmlns="" id="{00000000-0008-0000-0300-0000C8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1" name="Text Box 5">
          <a:extLst>
            <a:ext uri="{FF2B5EF4-FFF2-40B4-BE49-F238E27FC236}">
              <a16:creationId xmlns:a16="http://schemas.microsoft.com/office/drawing/2014/main" xmlns="" id="{00000000-0008-0000-0300-0000C9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2" name="Text Box 9">
          <a:extLst>
            <a:ext uri="{FF2B5EF4-FFF2-40B4-BE49-F238E27FC236}">
              <a16:creationId xmlns:a16="http://schemas.microsoft.com/office/drawing/2014/main" xmlns="" id="{00000000-0008-0000-0300-0000CA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3" name="Text Box 10">
          <a:extLst>
            <a:ext uri="{FF2B5EF4-FFF2-40B4-BE49-F238E27FC236}">
              <a16:creationId xmlns:a16="http://schemas.microsoft.com/office/drawing/2014/main" xmlns="" id="{00000000-0008-0000-0300-0000CB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4" name="Text Box 4">
          <a:extLst>
            <a:ext uri="{FF2B5EF4-FFF2-40B4-BE49-F238E27FC236}">
              <a16:creationId xmlns:a16="http://schemas.microsoft.com/office/drawing/2014/main" xmlns="" id="{00000000-0008-0000-0300-0000CC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5" name="Text Box 5">
          <a:extLst>
            <a:ext uri="{FF2B5EF4-FFF2-40B4-BE49-F238E27FC236}">
              <a16:creationId xmlns:a16="http://schemas.microsoft.com/office/drawing/2014/main" xmlns="" id="{00000000-0008-0000-0300-0000CD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6" name="Text Box 9">
          <a:extLst>
            <a:ext uri="{FF2B5EF4-FFF2-40B4-BE49-F238E27FC236}">
              <a16:creationId xmlns:a16="http://schemas.microsoft.com/office/drawing/2014/main" xmlns="" id="{00000000-0008-0000-0300-0000CE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7" name="Text Box 10">
          <a:extLst>
            <a:ext uri="{FF2B5EF4-FFF2-40B4-BE49-F238E27FC236}">
              <a16:creationId xmlns:a16="http://schemas.microsoft.com/office/drawing/2014/main" xmlns="" id="{00000000-0008-0000-0300-0000CF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8" name="Text Box 4">
          <a:extLst>
            <a:ext uri="{FF2B5EF4-FFF2-40B4-BE49-F238E27FC236}">
              <a16:creationId xmlns:a16="http://schemas.microsoft.com/office/drawing/2014/main" xmlns="" id="{00000000-0008-0000-0300-0000D0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9" name="Text Box 5">
          <a:extLst>
            <a:ext uri="{FF2B5EF4-FFF2-40B4-BE49-F238E27FC236}">
              <a16:creationId xmlns:a16="http://schemas.microsoft.com/office/drawing/2014/main" xmlns="" id="{00000000-0008-0000-0300-0000D1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10" name="Text Box 9">
          <a:extLst>
            <a:ext uri="{FF2B5EF4-FFF2-40B4-BE49-F238E27FC236}">
              <a16:creationId xmlns:a16="http://schemas.microsoft.com/office/drawing/2014/main" xmlns="" id="{00000000-0008-0000-0300-0000D2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11" name="Text Box 10">
          <a:extLst>
            <a:ext uri="{FF2B5EF4-FFF2-40B4-BE49-F238E27FC236}">
              <a16:creationId xmlns:a16="http://schemas.microsoft.com/office/drawing/2014/main" xmlns="" id="{00000000-0008-0000-0300-0000D3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2" name="Text Box 4">
          <a:extLst>
            <a:ext uri="{FF2B5EF4-FFF2-40B4-BE49-F238E27FC236}">
              <a16:creationId xmlns:a16="http://schemas.microsoft.com/office/drawing/2014/main" xmlns="" id="{00000000-0008-0000-0300-0000D4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3" name="Text Box 5">
          <a:extLst>
            <a:ext uri="{FF2B5EF4-FFF2-40B4-BE49-F238E27FC236}">
              <a16:creationId xmlns:a16="http://schemas.microsoft.com/office/drawing/2014/main" xmlns="" id="{00000000-0008-0000-0300-0000D5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4" name="Text Box 9">
          <a:extLst>
            <a:ext uri="{FF2B5EF4-FFF2-40B4-BE49-F238E27FC236}">
              <a16:creationId xmlns:a16="http://schemas.microsoft.com/office/drawing/2014/main" xmlns="" id="{00000000-0008-0000-0300-0000D6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5" name="Text Box 10">
          <a:extLst>
            <a:ext uri="{FF2B5EF4-FFF2-40B4-BE49-F238E27FC236}">
              <a16:creationId xmlns:a16="http://schemas.microsoft.com/office/drawing/2014/main" xmlns="" id="{00000000-0008-0000-0300-0000D7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6" name="Text Box 4">
          <a:extLst>
            <a:ext uri="{FF2B5EF4-FFF2-40B4-BE49-F238E27FC236}">
              <a16:creationId xmlns:a16="http://schemas.microsoft.com/office/drawing/2014/main" xmlns="" id="{00000000-0008-0000-0300-0000D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7" name="Text Box 5">
          <a:extLst>
            <a:ext uri="{FF2B5EF4-FFF2-40B4-BE49-F238E27FC236}">
              <a16:creationId xmlns:a16="http://schemas.microsoft.com/office/drawing/2014/main" xmlns="" id="{00000000-0008-0000-0300-0000D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8" name="Text Box 9">
          <a:extLst>
            <a:ext uri="{FF2B5EF4-FFF2-40B4-BE49-F238E27FC236}">
              <a16:creationId xmlns:a16="http://schemas.microsoft.com/office/drawing/2014/main" xmlns="" id="{00000000-0008-0000-0300-0000D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9" name="Text Box 4">
          <a:extLst>
            <a:ext uri="{FF2B5EF4-FFF2-40B4-BE49-F238E27FC236}">
              <a16:creationId xmlns:a16="http://schemas.microsoft.com/office/drawing/2014/main" xmlns="" id="{00000000-0008-0000-0300-0000DB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0" name="Text Box 5">
          <a:extLst>
            <a:ext uri="{FF2B5EF4-FFF2-40B4-BE49-F238E27FC236}">
              <a16:creationId xmlns:a16="http://schemas.microsoft.com/office/drawing/2014/main" xmlns="" id="{00000000-0008-0000-0300-0000DC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1" name="Text Box 9">
          <a:extLst>
            <a:ext uri="{FF2B5EF4-FFF2-40B4-BE49-F238E27FC236}">
              <a16:creationId xmlns:a16="http://schemas.microsoft.com/office/drawing/2014/main" xmlns="" id="{00000000-0008-0000-0300-0000DD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2" name="Text Box 10">
          <a:extLst>
            <a:ext uri="{FF2B5EF4-FFF2-40B4-BE49-F238E27FC236}">
              <a16:creationId xmlns:a16="http://schemas.microsoft.com/office/drawing/2014/main" xmlns="" id="{00000000-0008-0000-0300-0000DE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3" name="Text Box 4">
          <a:extLst>
            <a:ext uri="{FF2B5EF4-FFF2-40B4-BE49-F238E27FC236}">
              <a16:creationId xmlns:a16="http://schemas.microsoft.com/office/drawing/2014/main" xmlns="" id="{00000000-0008-0000-0300-0000DF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4" name="Text Box 5">
          <a:extLst>
            <a:ext uri="{FF2B5EF4-FFF2-40B4-BE49-F238E27FC236}">
              <a16:creationId xmlns:a16="http://schemas.microsoft.com/office/drawing/2014/main" xmlns="" id="{00000000-0008-0000-0300-0000E0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5" name="Text Box 9">
          <a:extLst>
            <a:ext uri="{FF2B5EF4-FFF2-40B4-BE49-F238E27FC236}">
              <a16:creationId xmlns:a16="http://schemas.microsoft.com/office/drawing/2014/main" xmlns="" id="{00000000-0008-0000-0300-0000E1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6" name="Text Box 4">
          <a:extLst>
            <a:ext uri="{FF2B5EF4-FFF2-40B4-BE49-F238E27FC236}">
              <a16:creationId xmlns:a16="http://schemas.microsoft.com/office/drawing/2014/main" xmlns="" id="{00000000-0008-0000-0300-0000E2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7" name="Text Box 5">
          <a:extLst>
            <a:ext uri="{FF2B5EF4-FFF2-40B4-BE49-F238E27FC236}">
              <a16:creationId xmlns:a16="http://schemas.microsoft.com/office/drawing/2014/main" xmlns="" id="{00000000-0008-0000-0300-0000E3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8" name="Text Box 9">
          <a:extLst>
            <a:ext uri="{FF2B5EF4-FFF2-40B4-BE49-F238E27FC236}">
              <a16:creationId xmlns:a16="http://schemas.microsoft.com/office/drawing/2014/main" xmlns="" id="{00000000-0008-0000-0300-0000E4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9" name="Text Box 4">
          <a:extLst>
            <a:ext uri="{FF2B5EF4-FFF2-40B4-BE49-F238E27FC236}">
              <a16:creationId xmlns:a16="http://schemas.microsoft.com/office/drawing/2014/main" xmlns="" id="{00000000-0008-0000-0300-0000E5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30" name="Text Box 4">
          <a:extLst>
            <a:ext uri="{FF2B5EF4-FFF2-40B4-BE49-F238E27FC236}">
              <a16:creationId xmlns:a16="http://schemas.microsoft.com/office/drawing/2014/main" xmlns="" id="{00000000-0008-0000-0300-0000E6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1" name="Text Box 4">
          <a:extLst>
            <a:ext uri="{FF2B5EF4-FFF2-40B4-BE49-F238E27FC236}">
              <a16:creationId xmlns:a16="http://schemas.microsoft.com/office/drawing/2014/main" xmlns="" id="{00000000-0008-0000-0300-0000E7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2" name="Text Box 5">
          <a:extLst>
            <a:ext uri="{FF2B5EF4-FFF2-40B4-BE49-F238E27FC236}">
              <a16:creationId xmlns:a16="http://schemas.microsoft.com/office/drawing/2014/main" xmlns="" id="{00000000-0008-0000-0300-0000E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3" name="Text Box 9">
          <a:extLst>
            <a:ext uri="{FF2B5EF4-FFF2-40B4-BE49-F238E27FC236}">
              <a16:creationId xmlns:a16="http://schemas.microsoft.com/office/drawing/2014/main" xmlns="" id="{00000000-0008-0000-0300-0000E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4" name="Text Box 10">
          <a:extLst>
            <a:ext uri="{FF2B5EF4-FFF2-40B4-BE49-F238E27FC236}">
              <a16:creationId xmlns:a16="http://schemas.microsoft.com/office/drawing/2014/main" xmlns="" id="{00000000-0008-0000-0300-0000E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5" name="Text Box 4">
          <a:extLst>
            <a:ext uri="{FF2B5EF4-FFF2-40B4-BE49-F238E27FC236}">
              <a16:creationId xmlns:a16="http://schemas.microsoft.com/office/drawing/2014/main" xmlns="" id="{00000000-0008-0000-0300-0000EB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6" name="Text Box 5">
          <a:extLst>
            <a:ext uri="{FF2B5EF4-FFF2-40B4-BE49-F238E27FC236}">
              <a16:creationId xmlns:a16="http://schemas.microsoft.com/office/drawing/2014/main" xmlns="" id="{00000000-0008-0000-0300-0000EC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7" name="Text Box 9">
          <a:extLst>
            <a:ext uri="{FF2B5EF4-FFF2-40B4-BE49-F238E27FC236}">
              <a16:creationId xmlns:a16="http://schemas.microsoft.com/office/drawing/2014/main" xmlns="" id="{00000000-0008-0000-0300-0000ED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8" name="Text Box 10">
          <a:extLst>
            <a:ext uri="{FF2B5EF4-FFF2-40B4-BE49-F238E27FC236}">
              <a16:creationId xmlns:a16="http://schemas.microsoft.com/office/drawing/2014/main" xmlns="" id="{00000000-0008-0000-0300-0000EE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9" name="Text Box 4">
          <a:extLst>
            <a:ext uri="{FF2B5EF4-FFF2-40B4-BE49-F238E27FC236}">
              <a16:creationId xmlns:a16="http://schemas.microsoft.com/office/drawing/2014/main" xmlns="" id="{00000000-0008-0000-0300-0000EF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0" name="Text Box 5">
          <a:extLst>
            <a:ext uri="{FF2B5EF4-FFF2-40B4-BE49-F238E27FC236}">
              <a16:creationId xmlns:a16="http://schemas.microsoft.com/office/drawing/2014/main" xmlns="" id="{00000000-0008-0000-0300-0000F0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1" name="Text Box 9">
          <a:extLst>
            <a:ext uri="{FF2B5EF4-FFF2-40B4-BE49-F238E27FC236}">
              <a16:creationId xmlns:a16="http://schemas.microsoft.com/office/drawing/2014/main" xmlns="" id="{00000000-0008-0000-0300-0000F1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2" name="Text Box 10">
          <a:extLst>
            <a:ext uri="{FF2B5EF4-FFF2-40B4-BE49-F238E27FC236}">
              <a16:creationId xmlns:a16="http://schemas.microsoft.com/office/drawing/2014/main" xmlns="" id="{00000000-0008-0000-0300-0000F2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3" name="Text Box 4">
          <a:extLst>
            <a:ext uri="{FF2B5EF4-FFF2-40B4-BE49-F238E27FC236}">
              <a16:creationId xmlns:a16="http://schemas.microsoft.com/office/drawing/2014/main" xmlns="" id="{00000000-0008-0000-0300-0000F3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4" name="Text Box 5">
          <a:extLst>
            <a:ext uri="{FF2B5EF4-FFF2-40B4-BE49-F238E27FC236}">
              <a16:creationId xmlns:a16="http://schemas.microsoft.com/office/drawing/2014/main" xmlns="" id="{00000000-0008-0000-0300-0000F4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5" name="Text Box 9">
          <a:extLst>
            <a:ext uri="{FF2B5EF4-FFF2-40B4-BE49-F238E27FC236}">
              <a16:creationId xmlns:a16="http://schemas.microsoft.com/office/drawing/2014/main" xmlns="" id="{00000000-0008-0000-0300-0000F5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6" name="Text Box 10">
          <a:extLst>
            <a:ext uri="{FF2B5EF4-FFF2-40B4-BE49-F238E27FC236}">
              <a16:creationId xmlns:a16="http://schemas.microsoft.com/office/drawing/2014/main" xmlns="" id="{00000000-0008-0000-0300-0000F6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7" name="Text Box 4">
          <a:extLst>
            <a:ext uri="{FF2B5EF4-FFF2-40B4-BE49-F238E27FC236}">
              <a16:creationId xmlns:a16="http://schemas.microsoft.com/office/drawing/2014/main" xmlns="" id="{00000000-0008-0000-0300-0000F7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8" name="Text Box 5">
          <a:extLst>
            <a:ext uri="{FF2B5EF4-FFF2-40B4-BE49-F238E27FC236}">
              <a16:creationId xmlns:a16="http://schemas.microsoft.com/office/drawing/2014/main" xmlns="" id="{00000000-0008-0000-0300-0000F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9" name="Text Box 9">
          <a:extLst>
            <a:ext uri="{FF2B5EF4-FFF2-40B4-BE49-F238E27FC236}">
              <a16:creationId xmlns:a16="http://schemas.microsoft.com/office/drawing/2014/main" xmlns="" id="{00000000-0008-0000-0300-0000F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0" name="Text Box 10">
          <a:extLst>
            <a:ext uri="{FF2B5EF4-FFF2-40B4-BE49-F238E27FC236}">
              <a16:creationId xmlns:a16="http://schemas.microsoft.com/office/drawing/2014/main" xmlns="" id="{00000000-0008-0000-0300-0000F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1" name="Text Box 4">
          <a:extLst>
            <a:ext uri="{FF2B5EF4-FFF2-40B4-BE49-F238E27FC236}">
              <a16:creationId xmlns:a16="http://schemas.microsoft.com/office/drawing/2014/main" xmlns="" id="{00000000-0008-0000-0300-0000FB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2" name="Text Box 5">
          <a:extLst>
            <a:ext uri="{FF2B5EF4-FFF2-40B4-BE49-F238E27FC236}">
              <a16:creationId xmlns:a16="http://schemas.microsoft.com/office/drawing/2014/main" xmlns="" id="{00000000-0008-0000-0300-0000FC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3" name="Text Box 9">
          <a:extLst>
            <a:ext uri="{FF2B5EF4-FFF2-40B4-BE49-F238E27FC236}">
              <a16:creationId xmlns:a16="http://schemas.microsoft.com/office/drawing/2014/main" xmlns="" id="{00000000-0008-0000-0300-0000FD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4" name="Text Box 10">
          <a:extLst>
            <a:ext uri="{FF2B5EF4-FFF2-40B4-BE49-F238E27FC236}">
              <a16:creationId xmlns:a16="http://schemas.microsoft.com/office/drawing/2014/main" xmlns="" id="{00000000-0008-0000-0300-0000FE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5" name="Text Box 4">
          <a:extLst>
            <a:ext uri="{FF2B5EF4-FFF2-40B4-BE49-F238E27FC236}">
              <a16:creationId xmlns:a16="http://schemas.microsoft.com/office/drawing/2014/main" xmlns="" id="{00000000-0008-0000-0300-0000FF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6" name="Text Box 5">
          <a:extLst>
            <a:ext uri="{FF2B5EF4-FFF2-40B4-BE49-F238E27FC236}">
              <a16:creationId xmlns:a16="http://schemas.microsoft.com/office/drawing/2014/main" xmlns="" id="{00000000-0008-0000-0300-000000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7" name="Text Box 9">
          <a:extLst>
            <a:ext uri="{FF2B5EF4-FFF2-40B4-BE49-F238E27FC236}">
              <a16:creationId xmlns:a16="http://schemas.microsoft.com/office/drawing/2014/main" xmlns="" id="{00000000-0008-0000-0300-000001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8" name="Text Box 10">
          <a:extLst>
            <a:ext uri="{FF2B5EF4-FFF2-40B4-BE49-F238E27FC236}">
              <a16:creationId xmlns:a16="http://schemas.microsoft.com/office/drawing/2014/main" xmlns="" id="{00000000-0008-0000-0300-000002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59" name="Text Box 4">
          <a:extLst>
            <a:ext uri="{FF2B5EF4-FFF2-40B4-BE49-F238E27FC236}">
              <a16:creationId xmlns:a16="http://schemas.microsoft.com/office/drawing/2014/main" xmlns="" id="{00000000-0008-0000-0300-00000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0" name="Text Box 5">
          <a:extLst>
            <a:ext uri="{FF2B5EF4-FFF2-40B4-BE49-F238E27FC236}">
              <a16:creationId xmlns:a16="http://schemas.microsoft.com/office/drawing/2014/main" xmlns="" id="{00000000-0008-0000-0300-00000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1" name="Text Box 9">
          <a:extLst>
            <a:ext uri="{FF2B5EF4-FFF2-40B4-BE49-F238E27FC236}">
              <a16:creationId xmlns:a16="http://schemas.microsoft.com/office/drawing/2014/main" xmlns="" id="{00000000-0008-0000-0300-00000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2" name="Text Box 10">
          <a:extLst>
            <a:ext uri="{FF2B5EF4-FFF2-40B4-BE49-F238E27FC236}">
              <a16:creationId xmlns:a16="http://schemas.microsoft.com/office/drawing/2014/main" xmlns="" id="{00000000-0008-0000-0300-00000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3" name="Text Box 4">
          <a:extLst>
            <a:ext uri="{FF2B5EF4-FFF2-40B4-BE49-F238E27FC236}">
              <a16:creationId xmlns:a16="http://schemas.microsoft.com/office/drawing/2014/main" xmlns="" id="{00000000-0008-0000-0300-00000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4" name="Text Box 5">
          <a:extLst>
            <a:ext uri="{FF2B5EF4-FFF2-40B4-BE49-F238E27FC236}">
              <a16:creationId xmlns:a16="http://schemas.microsoft.com/office/drawing/2014/main" xmlns="" id="{00000000-0008-0000-0300-00000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5" name="Text Box 9">
          <a:extLst>
            <a:ext uri="{FF2B5EF4-FFF2-40B4-BE49-F238E27FC236}">
              <a16:creationId xmlns:a16="http://schemas.microsoft.com/office/drawing/2014/main" xmlns="" id="{00000000-0008-0000-0300-00000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6" name="Text Box 10">
          <a:extLst>
            <a:ext uri="{FF2B5EF4-FFF2-40B4-BE49-F238E27FC236}">
              <a16:creationId xmlns:a16="http://schemas.microsoft.com/office/drawing/2014/main" xmlns="" id="{00000000-0008-0000-0300-00000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7" name="Text Box 4">
          <a:extLst>
            <a:ext uri="{FF2B5EF4-FFF2-40B4-BE49-F238E27FC236}">
              <a16:creationId xmlns:a16="http://schemas.microsoft.com/office/drawing/2014/main" xmlns="" id="{00000000-0008-0000-0300-00000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8" name="Text Box 5">
          <a:extLst>
            <a:ext uri="{FF2B5EF4-FFF2-40B4-BE49-F238E27FC236}">
              <a16:creationId xmlns:a16="http://schemas.microsoft.com/office/drawing/2014/main" xmlns="" id="{00000000-0008-0000-0300-00000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9" name="Text Box 9">
          <a:extLst>
            <a:ext uri="{FF2B5EF4-FFF2-40B4-BE49-F238E27FC236}">
              <a16:creationId xmlns:a16="http://schemas.microsoft.com/office/drawing/2014/main" xmlns="" id="{00000000-0008-0000-0300-00000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0" name="Text Box 10">
          <a:extLst>
            <a:ext uri="{FF2B5EF4-FFF2-40B4-BE49-F238E27FC236}">
              <a16:creationId xmlns:a16="http://schemas.microsoft.com/office/drawing/2014/main" xmlns="" id="{00000000-0008-0000-0300-00000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1" name="Text Box 4">
          <a:extLst>
            <a:ext uri="{FF2B5EF4-FFF2-40B4-BE49-F238E27FC236}">
              <a16:creationId xmlns:a16="http://schemas.microsoft.com/office/drawing/2014/main" xmlns="" id="{00000000-0008-0000-0300-00000F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2" name="Text Box 5">
          <a:extLst>
            <a:ext uri="{FF2B5EF4-FFF2-40B4-BE49-F238E27FC236}">
              <a16:creationId xmlns:a16="http://schemas.microsoft.com/office/drawing/2014/main" xmlns="" id="{00000000-0008-0000-0300-000010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3" name="Text Box 9">
          <a:extLst>
            <a:ext uri="{FF2B5EF4-FFF2-40B4-BE49-F238E27FC236}">
              <a16:creationId xmlns:a16="http://schemas.microsoft.com/office/drawing/2014/main" xmlns="" id="{00000000-0008-0000-0300-000011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4" name="Text Box 10">
          <a:extLst>
            <a:ext uri="{FF2B5EF4-FFF2-40B4-BE49-F238E27FC236}">
              <a16:creationId xmlns:a16="http://schemas.microsoft.com/office/drawing/2014/main" xmlns="" id="{00000000-0008-0000-0300-000012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5" name="Text Box 4">
          <a:extLst>
            <a:ext uri="{FF2B5EF4-FFF2-40B4-BE49-F238E27FC236}">
              <a16:creationId xmlns:a16="http://schemas.microsoft.com/office/drawing/2014/main" xmlns="" id="{00000000-0008-0000-0300-00001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6" name="Text Box 5">
          <a:extLst>
            <a:ext uri="{FF2B5EF4-FFF2-40B4-BE49-F238E27FC236}">
              <a16:creationId xmlns:a16="http://schemas.microsoft.com/office/drawing/2014/main" xmlns="" id="{00000000-0008-0000-0300-00001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7" name="Text Box 9">
          <a:extLst>
            <a:ext uri="{FF2B5EF4-FFF2-40B4-BE49-F238E27FC236}">
              <a16:creationId xmlns:a16="http://schemas.microsoft.com/office/drawing/2014/main" xmlns="" id="{00000000-0008-0000-0300-00001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8" name="Text Box 10">
          <a:extLst>
            <a:ext uri="{FF2B5EF4-FFF2-40B4-BE49-F238E27FC236}">
              <a16:creationId xmlns:a16="http://schemas.microsoft.com/office/drawing/2014/main" xmlns="" id="{00000000-0008-0000-0300-00001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9" name="Text Box 4">
          <a:extLst>
            <a:ext uri="{FF2B5EF4-FFF2-40B4-BE49-F238E27FC236}">
              <a16:creationId xmlns:a16="http://schemas.microsoft.com/office/drawing/2014/main" xmlns="" id="{00000000-0008-0000-0300-00001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0" name="Text Box 5">
          <a:extLst>
            <a:ext uri="{FF2B5EF4-FFF2-40B4-BE49-F238E27FC236}">
              <a16:creationId xmlns:a16="http://schemas.microsoft.com/office/drawing/2014/main" xmlns="" id="{00000000-0008-0000-0300-00001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1" name="Text Box 9">
          <a:extLst>
            <a:ext uri="{FF2B5EF4-FFF2-40B4-BE49-F238E27FC236}">
              <a16:creationId xmlns:a16="http://schemas.microsoft.com/office/drawing/2014/main" xmlns="" id="{00000000-0008-0000-0300-00001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2" name="Text Box 10">
          <a:extLst>
            <a:ext uri="{FF2B5EF4-FFF2-40B4-BE49-F238E27FC236}">
              <a16:creationId xmlns:a16="http://schemas.microsoft.com/office/drawing/2014/main" xmlns="" id="{00000000-0008-0000-0300-00001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3" name="Text Box 4">
          <a:extLst>
            <a:ext uri="{FF2B5EF4-FFF2-40B4-BE49-F238E27FC236}">
              <a16:creationId xmlns:a16="http://schemas.microsoft.com/office/drawing/2014/main" xmlns="" id="{00000000-0008-0000-0300-00001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4" name="Text Box 5">
          <a:extLst>
            <a:ext uri="{FF2B5EF4-FFF2-40B4-BE49-F238E27FC236}">
              <a16:creationId xmlns:a16="http://schemas.microsoft.com/office/drawing/2014/main" xmlns="" id="{00000000-0008-0000-0300-00001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5" name="Text Box 9">
          <a:extLst>
            <a:ext uri="{FF2B5EF4-FFF2-40B4-BE49-F238E27FC236}">
              <a16:creationId xmlns:a16="http://schemas.microsoft.com/office/drawing/2014/main" xmlns="" id="{00000000-0008-0000-0300-00001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6" name="Text Box 10">
          <a:extLst>
            <a:ext uri="{FF2B5EF4-FFF2-40B4-BE49-F238E27FC236}">
              <a16:creationId xmlns:a16="http://schemas.microsoft.com/office/drawing/2014/main" xmlns="" id="{00000000-0008-0000-0300-00001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7" name="Text Box 4">
          <a:extLst>
            <a:ext uri="{FF2B5EF4-FFF2-40B4-BE49-F238E27FC236}">
              <a16:creationId xmlns:a16="http://schemas.microsoft.com/office/drawing/2014/main" xmlns="" id="{00000000-0008-0000-0300-00001F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8" name="Text Box 5">
          <a:extLst>
            <a:ext uri="{FF2B5EF4-FFF2-40B4-BE49-F238E27FC236}">
              <a16:creationId xmlns:a16="http://schemas.microsoft.com/office/drawing/2014/main" xmlns="" id="{00000000-0008-0000-0300-000020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9" name="Text Box 9">
          <a:extLst>
            <a:ext uri="{FF2B5EF4-FFF2-40B4-BE49-F238E27FC236}">
              <a16:creationId xmlns:a16="http://schemas.microsoft.com/office/drawing/2014/main" xmlns="" id="{00000000-0008-0000-0300-000021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0" name="Text Box 10">
          <a:extLst>
            <a:ext uri="{FF2B5EF4-FFF2-40B4-BE49-F238E27FC236}">
              <a16:creationId xmlns:a16="http://schemas.microsoft.com/office/drawing/2014/main" xmlns="" id="{00000000-0008-0000-0300-000022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1" name="Text Box 4">
          <a:extLst>
            <a:ext uri="{FF2B5EF4-FFF2-40B4-BE49-F238E27FC236}">
              <a16:creationId xmlns:a16="http://schemas.microsoft.com/office/drawing/2014/main" xmlns="" id="{00000000-0008-0000-0300-00002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2" name="Text Box 5">
          <a:extLst>
            <a:ext uri="{FF2B5EF4-FFF2-40B4-BE49-F238E27FC236}">
              <a16:creationId xmlns:a16="http://schemas.microsoft.com/office/drawing/2014/main" xmlns="" id="{00000000-0008-0000-0300-00002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3" name="Text Box 9">
          <a:extLst>
            <a:ext uri="{FF2B5EF4-FFF2-40B4-BE49-F238E27FC236}">
              <a16:creationId xmlns:a16="http://schemas.microsoft.com/office/drawing/2014/main" xmlns="" id="{00000000-0008-0000-0300-00002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4" name="Text Box 10">
          <a:extLst>
            <a:ext uri="{FF2B5EF4-FFF2-40B4-BE49-F238E27FC236}">
              <a16:creationId xmlns:a16="http://schemas.microsoft.com/office/drawing/2014/main" xmlns="" id="{00000000-0008-0000-0300-00002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5" name="Text Box 4">
          <a:extLst>
            <a:ext uri="{FF2B5EF4-FFF2-40B4-BE49-F238E27FC236}">
              <a16:creationId xmlns:a16="http://schemas.microsoft.com/office/drawing/2014/main" xmlns="" id="{00000000-0008-0000-0300-00002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6" name="Text Box 5">
          <a:extLst>
            <a:ext uri="{FF2B5EF4-FFF2-40B4-BE49-F238E27FC236}">
              <a16:creationId xmlns:a16="http://schemas.microsoft.com/office/drawing/2014/main" xmlns="" id="{00000000-0008-0000-0300-00002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7" name="Text Box 9">
          <a:extLst>
            <a:ext uri="{FF2B5EF4-FFF2-40B4-BE49-F238E27FC236}">
              <a16:creationId xmlns:a16="http://schemas.microsoft.com/office/drawing/2014/main" xmlns="" id="{00000000-0008-0000-0300-00002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8" name="Text Box 10">
          <a:extLst>
            <a:ext uri="{FF2B5EF4-FFF2-40B4-BE49-F238E27FC236}">
              <a16:creationId xmlns:a16="http://schemas.microsoft.com/office/drawing/2014/main" xmlns="" id="{00000000-0008-0000-0300-00002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9" name="Text Box 4">
          <a:extLst>
            <a:ext uri="{FF2B5EF4-FFF2-40B4-BE49-F238E27FC236}">
              <a16:creationId xmlns:a16="http://schemas.microsoft.com/office/drawing/2014/main" xmlns="" id="{00000000-0008-0000-0300-00002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0" name="Text Box 5">
          <a:extLst>
            <a:ext uri="{FF2B5EF4-FFF2-40B4-BE49-F238E27FC236}">
              <a16:creationId xmlns:a16="http://schemas.microsoft.com/office/drawing/2014/main" xmlns="" id="{00000000-0008-0000-0300-00002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1" name="Text Box 9">
          <a:extLst>
            <a:ext uri="{FF2B5EF4-FFF2-40B4-BE49-F238E27FC236}">
              <a16:creationId xmlns:a16="http://schemas.microsoft.com/office/drawing/2014/main" xmlns="" id="{00000000-0008-0000-0300-00002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2" name="Text Box 10">
          <a:extLst>
            <a:ext uri="{FF2B5EF4-FFF2-40B4-BE49-F238E27FC236}">
              <a16:creationId xmlns:a16="http://schemas.microsoft.com/office/drawing/2014/main" xmlns="" id="{00000000-0008-0000-0300-00002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3" name="Text Box 4">
          <a:extLst>
            <a:ext uri="{FF2B5EF4-FFF2-40B4-BE49-F238E27FC236}">
              <a16:creationId xmlns:a16="http://schemas.microsoft.com/office/drawing/2014/main" xmlns="" id="{00000000-0008-0000-0300-00002F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4" name="Text Box 5">
          <a:extLst>
            <a:ext uri="{FF2B5EF4-FFF2-40B4-BE49-F238E27FC236}">
              <a16:creationId xmlns:a16="http://schemas.microsoft.com/office/drawing/2014/main" xmlns="" id="{00000000-0008-0000-0300-000030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5" name="Text Box 9">
          <a:extLst>
            <a:ext uri="{FF2B5EF4-FFF2-40B4-BE49-F238E27FC236}">
              <a16:creationId xmlns:a16="http://schemas.microsoft.com/office/drawing/2014/main" xmlns="" id="{00000000-0008-0000-0300-000031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6" name="Text Box 10">
          <a:extLst>
            <a:ext uri="{FF2B5EF4-FFF2-40B4-BE49-F238E27FC236}">
              <a16:creationId xmlns:a16="http://schemas.microsoft.com/office/drawing/2014/main" xmlns="" id="{00000000-0008-0000-0300-000032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7" name="Text Box 4">
          <a:extLst>
            <a:ext uri="{FF2B5EF4-FFF2-40B4-BE49-F238E27FC236}">
              <a16:creationId xmlns:a16="http://schemas.microsoft.com/office/drawing/2014/main" xmlns="" id="{00000000-0008-0000-0300-00003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8" name="Text Box 5">
          <a:extLst>
            <a:ext uri="{FF2B5EF4-FFF2-40B4-BE49-F238E27FC236}">
              <a16:creationId xmlns:a16="http://schemas.microsoft.com/office/drawing/2014/main" xmlns="" id="{00000000-0008-0000-0300-00003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9" name="Text Box 9">
          <a:extLst>
            <a:ext uri="{FF2B5EF4-FFF2-40B4-BE49-F238E27FC236}">
              <a16:creationId xmlns:a16="http://schemas.microsoft.com/office/drawing/2014/main" xmlns="" id="{00000000-0008-0000-0300-00003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0" name="Text Box 10">
          <a:extLst>
            <a:ext uri="{FF2B5EF4-FFF2-40B4-BE49-F238E27FC236}">
              <a16:creationId xmlns:a16="http://schemas.microsoft.com/office/drawing/2014/main" xmlns="" id="{00000000-0008-0000-0300-00003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1" name="Text Box 4">
          <a:extLst>
            <a:ext uri="{FF2B5EF4-FFF2-40B4-BE49-F238E27FC236}">
              <a16:creationId xmlns:a16="http://schemas.microsoft.com/office/drawing/2014/main" xmlns="" id="{00000000-0008-0000-0300-00003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2" name="Text Box 5">
          <a:extLst>
            <a:ext uri="{FF2B5EF4-FFF2-40B4-BE49-F238E27FC236}">
              <a16:creationId xmlns:a16="http://schemas.microsoft.com/office/drawing/2014/main" xmlns="" id="{00000000-0008-0000-0300-00003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3" name="Text Box 9">
          <a:extLst>
            <a:ext uri="{FF2B5EF4-FFF2-40B4-BE49-F238E27FC236}">
              <a16:creationId xmlns:a16="http://schemas.microsoft.com/office/drawing/2014/main" xmlns="" id="{00000000-0008-0000-0300-00003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4" name="Text Box 4">
          <a:extLst>
            <a:ext uri="{FF2B5EF4-FFF2-40B4-BE49-F238E27FC236}">
              <a16:creationId xmlns:a16="http://schemas.microsoft.com/office/drawing/2014/main" xmlns="" id="{00000000-0008-0000-0300-00003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5" name="Text Box 5">
          <a:extLst>
            <a:ext uri="{FF2B5EF4-FFF2-40B4-BE49-F238E27FC236}">
              <a16:creationId xmlns:a16="http://schemas.microsoft.com/office/drawing/2014/main" xmlns="" id="{00000000-0008-0000-0300-00003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6" name="Text Box 9">
          <a:extLst>
            <a:ext uri="{FF2B5EF4-FFF2-40B4-BE49-F238E27FC236}">
              <a16:creationId xmlns:a16="http://schemas.microsoft.com/office/drawing/2014/main" xmlns="" id="{00000000-0008-0000-0300-00003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7" name="Text Box 10">
          <a:extLst>
            <a:ext uri="{FF2B5EF4-FFF2-40B4-BE49-F238E27FC236}">
              <a16:creationId xmlns:a16="http://schemas.microsoft.com/office/drawing/2014/main" xmlns="" id="{00000000-0008-0000-0300-00003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8" name="Text Box 4">
          <a:extLst>
            <a:ext uri="{FF2B5EF4-FFF2-40B4-BE49-F238E27FC236}">
              <a16:creationId xmlns:a16="http://schemas.microsoft.com/office/drawing/2014/main" xmlns="" id="{00000000-0008-0000-0300-00003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9" name="Text Box 5">
          <a:extLst>
            <a:ext uri="{FF2B5EF4-FFF2-40B4-BE49-F238E27FC236}">
              <a16:creationId xmlns:a16="http://schemas.microsoft.com/office/drawing/2014/main" xmlns="" id="{00000000-0008-0000-0300-00003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0" name="Text Box 9">
          <a:extLst>
            <a:ext uri="{FF2B5EF4-FFF2-40B4-BE49-F238E27FC236}">
              <a16:creationId xmlns:a16="http://schemas.microsoft.com/office/drawing/2014/main" xmlns="" id="{00000000-0008-0000-0300-00004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1" name="Text Box 4">
          <a:extLst>
            <a:ext uri="{FF2B5EF4-FFF2-40B4-BE49-F238E27FC236}">
              <a16:creationId xmlns:a16="http://schemas.microsoft.com/office/drawing/2014/main" xmlns="" id="{00000000-0008-0000-0300-00004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2" name="Text Box 5">
          <a:extLst>
            <a:ext uri="{FF2B5EF4-FFF2-40B4-BE49-F238E27FC236}">
              <a16:creationId xmlns:a16="http://schemas.microsoft.com/office/drawing/2014/main" xmlns="" id="{00000000-0008-0000-0300-00004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3" name="Text Box 9">
          <a:extLst>
            <a:ext uri="{FF2B5EF4-FFF2-40B4-BE49-F238E27FC236}">
              <a16:creationId xmlns:a16="http://schemas.microsoft.com/office/drawing/2014/main" xmlns="" id="{00000000-0008-0000-0300-00004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4" name="Text Box 4">
          <a:extLst>
            <a:ext uri="{FF2B5EF4-FFF2-40B4-BE49-F238E27FC236}">
              <a16:creationId xmlns:a16="http://schemas.microsoft.com/office/drawing/2014/main" xmlns="" id="{00000000-0008-0000-0300-00004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5" name="Text Box 4">
          <a:extLst>
            <a:ext uri="{FF2B5EF4-FFF2-40B4-BE49-F238E27FC236}">
              <a16:creationId xmlns:a16="http://schemas.microsoft.com/office/drawing/2014/main" xmlns="" id="{00000000-0008-0000-0300-00004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6" name="Text Box 4">
          <a:extLst>
            <a:ext uri="{FF2B5EF4-FFF2-40B4-BE49-F238E27FC236}">
              <a16:creationId xmlns:a16="http://schemas.microsoft.com/office/drawing/2014/main" xmlns="" id="{00000000-0008-0000-0300-000046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7" name="Text Box 5">
          <a:extLst>
            <a:ext uri="{FF2B5EF4-FFF2-40B4-BE49-F238E27FC236}">
              <a16:creationId xmlns:a16="http://schemas.microsoft.com/office/drawing/2014/main" xmlns="" id="{00000000-0008-0000-0300-00004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8" name="Text Box 9">
          <a:extLst>
            <a:ext uri="{FF2B5EF4-FFF2-40B4-BE49-F238E27FC236}">
              <a16:creationId xmlns:a16="http://schemas.microsoft.com/office/drawing/2014/main" xmlns="" id="{00000000-0008-0000-0300-00004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9" name="Text Box 10">
          <a:extLst>
            <a:ext uri="{FF2B5EF4-FFF2-40B4-BE49-F238E27FC236}">
              <a16:creationId xmlns:a16="http://schemas.microsoft.com/office/drawing/2014/main" xmlns="" id="{00000000-0008-0000-0300-00004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0" name="Text Box 4">
          <a:extLst>
            <a:ext uri="{FF2B5EF4-FFF2-40B4-BE49-F238E27FC236}">
              <a16:creationId xmlns:a16="http://schemas.microsoft.com/office/drawing/2014/main" xmlns="" id="{00000000-0008-0000-0300-00004A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1" name="Text Box 5">
          <a:extLst>
            <a:ext uri="{FF2B5EF4-FFF2-40B4-BE49-F238E27FC236}">
              <a16:creationId xmlns:a16="http://schemas.microsoft.com/office/drawing/2014/main" xmlns="" id="{00000000-0008-0000-0300-00004B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2" name="Text Box 9">
          <a:extLst>
            <a:ext uri="{FF2B5EF4-FFF2-40B4-BE49-F238E27FC236}">
              <a16:creationId xmlns:a16="http://schemas.microsoft.com/office/drawing/2014/main" xmlns="" id="{00000000-0008-0000-0300-00004C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3" name="Text Box 10">
          <a:extLst>
            <a:ext uri="{FF2B5EF4-FFF2-40B4-BE49-F238E27FC236}">
              <a16:creationId xmlns:a16="http://schemas.microsoft.com/office/drawing/2014/main" xmlns="" id="{00000000-0008-0000-0300-00004D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4" name="Text Box 4">
          <a:extLst>
            <a:ext uri="{FF2B5EF4-FFF2-40B4-BE49-F238E27FC236}">
              <a16:creationId xmlns:a16="http://schemas.microsoft.com/office/drawing/2014/main" xmlns="" id="{00000000-0008-0000-0300-00004E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5" name="Text Box 5">
          <a:extLst>
            <a:ext uri="{FF2B5EF4-FFF2-40B4-BE49-F238E27FC236}">
              <a16:creationId xmlns:a16="http://schemas.microsoft.com/office/drawing/2014/main" xmlns="" id="{00000000-0008-0000-0300-00004F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6" name="Text Box 9">
          <a:extLst>
            <a:ext uri="{FF2B5EF4-FFF2-40B4-BE49-F238E27FC236}">
              <a16:creationId xmlns:a16="http://schemas.microsoft.com/office/drawing/2014/main" xmlns="" id="{00000000-0008-0000-0300-000050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7" name="Text Box 10">
          <a:extLst>
            <a:ext uri="{FF2B5EF4-FFF2-40B4-BE49-F238E27FC236}">
              <a16:creationId xmlns:a16="http://schemas.microsoft.com/office/drawing/2014/main" xmlns="" id="{00000000-0008-0000-0300-000051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8" name="Text Box 4">
          <a:extLst>
            <a:ext uri="{FF2B5EF4-FFF2-40B4-BE49-F238E27FC236}">
              <a16:creationId xmlns:a16="http://schemas.microsoft.com/office/drawing/2014/main" xmlns="" id="{00000000-0008-0000-0300-000052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9" name="Text Box 5">
          <a:extLst>
            <a:ext uri="{FF2B5EF4-FFF2-40B4-BE49-F238E27FC236}">
              <a16:creationId xmlns:a16="http://schemas.microsoft.com/office/drawing/2014/main" xmlns="" id="{00000000-0008-0000-0300-000053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0" name="Text Box 9">
          <a:extLst>
            <a:ext uri="{FF2B5EF4-FFF2-40B4-BE49-F238E27FC236}">
              <a16:creationId xmlns:a16="http://schemas.microsoft.com/office/drawing/2014/main" xmlns="" id="{00000000-0008-0000-0300-000054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1" name="Text Box 10">
          <a:extLst>
            <a:ext uri="{FF2B5EF4-FFF2-40B4-BE49-F238E27FC236}">
              <a16:creationId xmlns:a16="http://schemas.microsoft.com/office/drawing/2014/main" xmlns="" id="{00000000-0008-0000-0300-000055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2" name="Text Box 4">
          <a:extLst>
            <a:ext uri="{FF2B5EF4-FFF2-40B4-BE49-F238E27FC236}">
              <a16:creationId xmlns:a16="http://schemas.microsoft.com/office/drawing/2014/main" xmlns="" id="{00000000-0008-0000-0300-000056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3" name="Text Box 5">
          <a:extLst>
            <a:ext uri="{FF2B5EF4-FFF2-40B4-BE49-F238E27FC236}">
              <a16:creationId xmlns:a16="http://schemas.microsoft.com/office/drawing/2014/main" xmlns="" id="{00000000-0008-0000-0300-00005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4" name="Text Box 9">
          <a:extLst>
            <a:ext uri="{FF2B5EF4-FFF2-40B4-BE49-F238E27FC236}">
              <a16:creationId xmlns:a16="http://schemas.microsoft.com/office/drawing/2014/main" xmlns="" id="{00000000-0008-0000-0300-00005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5" name="Text Box 10">
          <a:extLst>
            <a:ext uri="{FF2B5EF4-FFF2-40B4-BE49-F238E27FC236}">
              <a16:creationId xmlns:a16="http://schemas.microsoft.com/office/drawing/2014/main" xmlns="" id="{00000000-0008-0000-0300-00005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6" name="Text Box 4">
          <a:extLst>
            <a:ext uri="{FF2B5EF4-FFF2-40B4-BE49-F238E27FC236}">
              <a16:creationId xmlns:a16="http://schemas.microsoft.com/office/drawing/2014/main" xmlns="" id="{00000000-0008-0000-0300-00005A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7" name="Text Box 5">
          <a:extLst>
            <a:ext uri="{FF2B5EF4-FFF2-40B4-BE49-F238E27FC236}">
              <a16:creationId xmlns:a16="http://schemas.microsoft.com/office/drawing/2014/main" xmlns="" id="{00000000-0008-0000-0300-00005B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8" name="Text Box 9">
          <a:extLst>
            <a:ext uri="{FF2B5EF4-FFF2-40B4-BE49-F238E27FC236}">
              <a16:creationId xmlns:a16="http://schemas.microsoft.com/office/drawing/2014/main" xmlns="" id="{00000000-0008-0000-0300-00005C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9" name="Text Box 10">
          <a:extLst>
            <a:ext uri="{FF2B5EF4-FFF2-40B4-BE49-F238E27FC236}">
              <a16:creationId xmlns:a16="http://schemas.microsoft.com/office/drawing/2014/main" xmlns="" id="{00000000-0008-0000-0300-00005D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0" name="Text Box 4">
          <a:extLst>
            <a:ext uri="{FF2B5EF4-FFF2-40B4-BE49-F238E27FC236}">
              <a16:creationId xmlns:a16="http://schemas.microsoft.com/office/drawing/2014/main" xmlns="" id="{00000000-0008-0000-0300-00005E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1" name="Text Box 5">
          <a:extLst>
            <a:ext uri="{FF2B5EF4-FFF2-40B4-BE49-F238E27FC236}">
              <a16:creationId xmlns:a16="http://schemas.microsoft.com/office/drawing/2014/main" xmlns="" id="{00000000-0008-0000-0300-00005F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2" name="Text Box 9">
          <a:extLst>
            <a:ext uri="{FF2B5EF4-FFF2-40B4-BE49-F238E27FC236}">
              <a16:creationId xmlns:a16="http://schemas.microsoft.com/office/drawing/2014/main" xmlns="" id="{00000000-0008-0000-0300-000060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3" name="Text Box 10">
          <a:extLst>
            <a:ext uri="{FF2B5EF4-FFF2-40B4-BE49-F238E27FC236}">
              <a16:creationId xmlns:a16="http://schemas.microsoft.com/office/drawing/2014/main" xmlns="" id="{00000000-0008-0000-0300-000061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4" name="Text Box 4">
          <a:extLst>
            <a:ext uri="{FF2B5EF4-FFF2-40B4-BE49-F238E27FC236}">
              <a16:creationId xmlns:a16="http://schemas.microsoft.com/office/drawing/2014/main" xmlns="" id="{00000000-0008-0000-0300-00006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5" name="Text Box 5">
          <a:extLst>
            <a:ext uri="{FF2B5EF4-FFF2-40B4-BE49-F238E27FC236}">
              <a16:creationId xmlns:a16="http://schemas.microsoft.com/office/drawing/2014/main" xmlns="" id="{00000000-0008-0000-0300-00006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6" name="Text Box 9">
          <a:extLst>
            <a:ext uri="{FF2B5EF4-FFF2-40B4-BE49-F238E27FC236}">
              <a16:creationId xmlns:a16="http://schemas.microsoft.com/office/drawing/2014/main" xmlns="" id="{00000000-0008-0000-0300-00006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7" name="Text Box 10">
          <a:extLst>
            <a:ext uri="{FF2B5EF4-FFF2-40B4-BE49-F238E27FC236}">
              <a16:creationId xmlns:a16="http://schemas.microsoft.com/office/drawing/2014/main" xmlns="" id="{00000000-0008-0000-0300-00006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8" name="Text Box 4">
          <a:extLst>
            <a:ext uri="{FF2B5EF4-FFF2-40B4-BE49-F238E27FC236}">
              <a16:creationId xmlns:a16="http://schemas.microsoft.com/office/drawing/2014/main" xmlns="" id="{00000000-0008-0000-0300-00006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9" name="Text Box 5">
          <a:extLst>
            <a:ext uri="{FF2B5EF4-FFF2-40B4-BE49-F238E27FC236}">
              <a16:creationId xmlns:a16="http://schemas.microsoft.com/office/drawing/2014/main" xmlns="" id="{00000000-0008-0000-0300-00006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0" name="Text Box 9">
          <a:extLst>
            <a:ext uri="{FF2B5EF4-FFF2-40B4-BE49-F238E27FC236}">
              <a16:creationId xmlns:a16="http://schemas.microsoft.com/office/drawing/2014/main" xmlns="" id="{00000000-0008-0000-0300-00006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1" name="Text Box 10">
          <a:extLst>
            <a:ext uri="{FF2B5EF4-FFF2-40B4-BE49-F238E27FC236}">
              <a16:creationId xmlns:a16="http://schemas.microsoft.com/office/drawing/2014/main" xmlns="" id="{00000000-0008-0000-0300-00006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2" name="Text Box 4">
          <a:extLst>
            <a:ext uri="{FF2B5EF4-FFF2-40B4-BE49-F238E27FC236}">
              <a16:creationId xmlns:a16="http://schemas.microsoft.com/office/drawing/2014/main" xmlns="" id="{00000000-0008-0000-0300-00006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3" name="Text Box 5">
          <a:extLst>
            <a:ext uri="{FF2B5EF4-FFF2-40B4-BE49-F238E27FC236}">
              <a16:creationId xmlns:a16="http://schemas.microsoft.com/office/drawing/2014/main" xmlns="" id="{00000000-0008-0000-0300-00006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4" name="Text Box 9">
          <a:extLst>
            <a:ext uri="{FF2B5EF4-FFF2-40B4-BE49-F238E27FC236}">
              <a16:creationId xmlns:a16="http://schemas.microsoft.com/office/drawing/2014/main" xmlns="" id="{00000000-0008-0000-0300-00006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5" name="Text Box 10">
          <a:extLst>
            <a:ext uri="{FF2B5EF4-FFF2-40B4-BE49-F238E27FC236}">
              <a16:creationId xmlns:a16="http://schemas.microsoft.com/office/drawing/2014/main" xmlns="" id="{00000000-0008-0000-0300-00006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6" name="Text Box 4">
          <a:extLst>
            <a:ext uri="{FF2B5EF4-FFF2-40B4-BE49-F238E27FC236}">
              <a16:creationId xmlns:a16="http://schemas.microsoft.com/office/drawing/2014/main" xmlns="" id="{00000000-0008-0000-0300-00006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7" name="Text Box 5">
          <a:extLst>
            <a:ext uri="{FF2B5EF4-FFF2-40B4-BE49-F238E27FC236}">
              <a16:creationId xmlns:a16="http://schemas.microsoft.com/office/drawing/2014/main" xmlns="" id="{00000000-0008-0000-0300-00006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8" name="Text Box 9">
          <a:extLst>
            <a:ext uri="{FF2B5EF4-FFF2-40B4-BE49-F238E27FC236}">
              <a16:creationId xmlns:a16="http://schemas.microsoft.com/office/drawing/2014/main" xmlns="" id="{00000000-0008-0000-0300-00007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9" name="Text Box 10">
          <a:extLst>
            <a:ext uri="{FF2B5EF4-FFF2-40B4-BE49-F238E27FC236}">
              <a16:creationId xmlns:a16="http://schemas.microsoft.com/office/drawing/2014/main" xmlns="" id="{00000000-0008-0000-0300-00007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0" name="Text Box 4">
          <a:extLst>
            <a:ext uri="{FF2B5EF4-FFF2-40B4-BE49-F238E27FC236}">
              <a16:creationId xmlns:a16="http://schemas.microsoft.com/office/drawing/2014/main" xmlns="" id="{00000000-0008-0000-0300-00007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1" name="Text Box 5">
          <a:extLst>
            <a:ext uri="{FF2B5EF4-FFF2-40B4-BE49-F238E27FC236}">
              <a16:creationId xmlns:a16="http://schemas.microsoft.com/office/drawing/2014/main" xmlns="" id="{00000000-0008-0000-0300-00007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2" name="Text Box 9">
          <a:extLst>
            <a:ext uri="{FF2B5EF4-FFF2-40B4-BE49-F238E27FC236}">
              <a16:creationId xmlns:a16="http://schemas.microsoft.com/office/drawing/2014/main" xmlns="" id="{00000000-0008-0000-0300-00007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3" name="Text Box 10">
          <a:extLst>
            <a:ext uri="{FF2B5EF4-FFF2-40B4-BE49-F238E27FC236}">
              <a16:creationId xmlns:a16="http://schemas.microsoft.com/office/drawing/2014/main" xmlns="" id="{00000000-0008-0000-0300-00007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4" name="Text Box 4">
          <a:extLst>
            <a:ext uri="{FF2B5EF4-FFF2-40B4-BE49-F238E27FC236}">
              <a16:creationId xmlns:a16="http://schemas.microsoft.com/office/drawing/2014/main" xmlns="" id="{00000000-0008-0000-0300-00007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5" name="Text Box 5">
          <a:extLst>
            <a:ext uri="{FF2B5EF4-FFF2-40B4-BE49-F238E27FC236}">
              <a16:creationId xmlns:a16="http://schemas.microsoft.com/office/drawing/2014/main" xmlns="" id="{00000000-0008-0000-0300-00007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6" name="Text Box 9">
          <a:extLst>
            <a:ext uri="{FF2B5EF4-FFF2-40B4-BE49-F238E27FC236}">
              <a16:creationId xmlns:a16="http://schemas.microsoft.com/office/drawing/2014/main" xmlns="" id="{00000000-0008-0000-0300-00007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7" name="Text Box 10">
          <a:extLst>
            <a:ext uri="{FF2B5EF4-FFF2-40B4-BE49-F238E27FC236}">
              <a16:creationId xmlns:a16="http://schemas.microsoft.com/office/drawing/2014/main" xmlns="" id="{00000000-0008-0000-0300-00007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8" name="Text Box 4">
          <a:extLst>
            <a:ext uri="{FF2B5EF4-FFF2-40B4-BE49-F238E27FC236}">
              <a16:creationId xmlns:a16="http://schemas.microsoft.com/office/drawing/2014/main" xmlns="" id="{00000000-0008-0000-0300-00007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9" name="Text Box 5">
          <a:extLst>
            <a:ext uri="{FF2B5EF4-FFF2-40B4-BE49-F238E27FC236}">
              <a16:creationId xmlns:a16="http://schemas.microsoft.com/office/drawing/2014/main" xmlns="" id="{00000000-0008-0000-0300-00007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0" name="Text Box 9">
          <a:extLst>
            <a:ext uri="{FF2B5EF4-FFF2-40B4-BE49-F238E27FC236}">
              <a16:creationId xmlns:a16="http://schemas.microsoft.com/office/drawing/2014/main" xmlns="" id="{00000000-0008-0000-0300-00007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1" name="Text Box 10">
          <a:extLst>
            <a:ext uri="{FF2B5EF4-FFF2-40B4-BE49-F238E27FC236}">
              <a16:creationId xmlns:a16="http://schemas.microsoft.com/office/drawing/2014/main" xmlns="" id="{00000000-0008-0000-0300-00007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2" name="Text Box 4">
          <a:extLst>
            <a:ext uri="{FF2B5EF4-FFF2-40B4-BE49-F238E27FC236}">
              <a16:creationId xmlns:a16="http://schemas.microsoft.com/office/drawing/2014/main" xmlns="" id="{00000000-0008-0000-0300-00007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3" name="Text Box 5">
          <a:extLst>
            <a:ext uri="{FF2B5EF4-FFF2-40B4-BE49-F238E27FC236}">
              <a16:creationId xmlns:a16="http://schemas.microsoft.com/office/drawing/2014/main" xmlns="" id="{00000000-0008-0000-0300-00007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4" name="Text Box 9">
          <a:extLst>
            <a:ext uri="{FF2B5EF4-FFF2-40B4-BE49-F238E27FC236}">
              <a16:creationId xmlns:a16="http://schemas.microsoft.com/office/drawing/2014/main" xmlns="" id="{00000000-0008-0000-0300-00008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5" name="Text Box 10">
          <a:extLst>
            <a:ext uri="{FF2B5EF4-FFF2-40B4-BE49-F238E27FC236}">
              <a16:creationId xmlns:a16="http://schemas.microsoft.com/office/drawing/2014/main" xmlns="" id="{00000000-0008-0000-0300-00008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6" name="Text Box 4">
          <a:extLst>
            <a:ext uri="{FF2B5EF4-FFF2-40B4-BE49-F238E27FC236}">
              <a16:creationId xmlns:a16="http://schemas.microsoft.com/office/drawing/2014/main" xmlns="" id="{00000000-0008-0000-0300-00008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7" name="Text Box 5">
          <a:extLst>
            <a:ext uri="{FF2B5EF4-FFF2-40B4-BE49-F238E27FC236}">
              <a16:creationId xmlns:a16="http://schemas.microsoft.com/office/drawing/2014/main" xmlns="" id="{00000000-0008-0000-0300-00008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8" name="Text Box 9">
          <a:extLst>
            <a:ext uri="{FF2B5EF4-FFF2-40B4-BE49-F238E27FC236}">
              <a16:creationId xmlns:a16="http://schemas.microsoft.com/office/drawing/2014/main" xmlns="" id="{00000000-0008-0000-0300-00008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9" name="Text Box 10">
          <a:extLst>
            <a:ext uri="{FF2B5EF4-FFF2-40B4-BE49-F238E27FC236}">
              <a16:creationId xmlns:a16="http://schemas.microsoft.com/office/drawing/2014/main" xmlns="" id="{00000000-0008-0000-0300-00008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0" name="Text Box 4">
          <a:extLst>
            <a:ext uri="{FF2B5EF4-FFF2-40B4-BE49-F238E27FC236}">
              <a16:creationId xmlns:a16="http://schemas.microsoft.com/office/drawing/2014/main" xmlns="" id="{00000000-0008-0000-0300-00008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1" name="Text Box 5">
          <a:extLst>
            <a:ext uri="{FF2B5EF4-FFF2-40B4-BE49-F238E27FC236}">
              <a16:creationId xmlns:a16="http://schemas.microsoft.com/office/drawing/2014/main" xmlns="" id="{00000000-0008-0000-0300-00008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2" name="Text Box 9">
          <a:extLst>
            <a:ext uri="{FF2B5EF4-FFF2-40B4-BE49-F238E27FC236}">
              <a16:creationId xmlns:a16="http://schemas.microsoft.com/office/drawing/2014/main" xmlns="" id="{00000000-0008-0000-0300-00008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3" name="Text Box 10">
          <a:extLst>
            <a:ext uri="{FF2B5EF4-FFF2-40B4-BE49-F238E27FC236}">
              <a16:creationId xmlns:a16="http://schemas.microsoft.com/office/drawing/2014/main" xmlns="" id="{00000000-0008-0000-0300-00008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4" name="Text Box 4">
          <a:extLst>
            <a:ext uri="{FF2B5EF4-FFF2-40B4-BE49-F238E27FC236}">
              <a16:creationId xmlns:a16="http://schemas.microsoft.com/office/drawing/2014/main" xmlns="" id="{00000000-0008-0000-0300-00008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5" name="Text Box 5">
          <a:extLst>
            <a:ext uri="{FF2B5EF4-FFF2-40B4-BE49-F238E27FC236}">
              <a16:creationId xmlns:a16="http://schemas.microsoft.com/office/drawing/2014/main" xmlns="" id="{00000000-0008-0000-0300-00008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6" name="Text Box 9">
          <a:extLst>
            <a:ext uri="{FF2B5EF4-FFF2-40B4-BE49-F238E27FC236}">
              <a16:creationId xmlns:a16="http://schemas.microsoft.com/office/drawing/2014/main" xmlns="" id="{00000000-0008-0000-0300-00008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7" name="Text Box 10">
          <a:extLst>
            <a:ext uri="{FF2B5EF4-FFF2-40B4-BE49-F238E27FC236}">
              <a16:creationId xmlns:a16="http://schemas.microsoft.com/office/drawing/2014/main" xmlns="" id="{00000000-0008-0000-0300-00008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98" name="Text Box 4">
          <a:extLst>
            <a:ext uri="{FF2B5EF4-FFF2-40B4-BE49-F238E27FC236}">
              <a16:creationId xmlns:a16="http://schemas.microsoft.com/office/drawing/2014/main" xmlns="" id="{00000000-0008-0000-0300-00008E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99" name="Text Box 5">
          <a:extLst>
            <a:ext uri="{FF2B5EF4-FFF2-40B4-BE49-F238E27FC236}">
              <a16:creationId xmlns:a16="http://schemas.microsoft.com/office/drawing/2014/main" xmlns="" id="{00000000-0008-0000-0300-00008F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00" name="Text Box 9">
          <a:extLst>
            <a:ext uri="{FF2B5EF4-FFF2-40B4-BE49-F238E27FC236}">
              <a16:creationId xmlns:a16="http://schemas.microsoft.com/office/drawing/2014/main" xmlns="" id="{00000000-0008-0000-0300-000090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01" name="Text Box 10">
          <a:extLst>
            <a:ext uri="{FF2B5EF4-FFF2-40B4-BE49-F238E27FC236}">
              <a16:creationId xmlns:a16="http://schemas.microsoft.com/office/drawing/2014/main" xmlns="" id="{00000000-0008-0000-0300-000091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2" name="Text Box 4">
          <a:extLst>
            <a:ext uri="{FF2B5EF4-FFF2-40B4-BE49-F238E27FC236}">
              <a16:creationId xmlns:a16="http://schemas.microsoft.com/office/drawing/2014/main" xmlns="" id="{00000000-0008-0000-0300-00009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3" name="Text Box 5">
          <a:extLst>
            <a:ext uri="{FF2B5EF4-FFF2-40B4-BE49-F238E27FC236}">
              <a16:creationId xmlns:a16="http://schemas.microsoft.com/office/drawing/2014/main" xmlns="" id="{00000000-0008-0000-0300-00009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4" name="Text Box 9">
          <a:extLst>
            <a:ext uri="{FF2B5EF4-FFF2-40B4-BE49-F238E27FC236}">
              <a16:creationId xmlns:a16="http://schemas.microsoft.com/office/drawing/2014/main" xmlns="" id="{00000000-0008-0000-0300-00009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5" name="Text Box 10">
          <a:extLst>
            <a:ext uri="{FF2B5EF4-FFF2-40B4-BE49-F238E27FC236}">
              <a16:creationId xmlns:a16="http://schemas.microsoft.com/office/drawing/2014/main" xmlns="" id="{00000000-0008-0000-0300-00009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6" name="Text Box 4">
          <a:extLst>
            <a:ext uri="{FF2B5EF4-FFF2-40B4-BE49-F238E27FC236}">
              <a16:creationId xmlns:a16="http://schemas.microsoft.com/office/drawing/2014/main" xmlns="" id="{00000000-0008-0000-0300-00009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7" name="Text Box 5">
          <a:extLst>
            <a:ext uri="{FF2B5EF4-FFF2-40B4-BE49-F238E27FC236}">
              <a16:creationId xmlns:a16="http://schemas.microsoft.com/office/drawing/2014/main" xmlns="" id="{00000000-0008-0000-0300-00009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8" name="Text Box 9">
          <a:extLst>
            <a:ext uri="{FF2B5EF4-FFF2-40B4-BE49-F238E27FC236}">
              <a16:creationId xmlns:a16="http://schemas.microsoft.com/office/drawing/2014/main" xmlns="" id="{00000000-0008-0000-0300-00009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9" name="Text Box 4">
          <a:extLst>
            <a:ext uri="{FF2B5EF4-FFF2-40B4-BE49-F238E27FC236}">
              <a16:creationId xmlns:a16="http://schemas.microsoft.com/office/drawing/2014/main" xmlns="" id="{00000000-0008-0000-0300-00009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0" name="Text Box 5">
          <a:extLst>
            <a:ext uri="{FF2B5EF4-FFF2-40B4-BE49-F238E27FC236}">
              <a16:creationId xmlns:a16="http://schemas.microsoft.com/office/drawing/2014/main" xmlns="" id="{00000000-0008-0000-0300-00009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1" name="Text Box 9">
          <a:extLst>
            <a:ext uri="{FF2B5EF4-FFF2-40B4-BE49-F238E27FC236}">
              <a16:creationId xmlns:a16="http://schemas.microsoft.com/office/drawing/2014/main" xmlns="" id="{00000000-0008-0000-0300-00009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2" name="Text Box 10">
          <a:extLst>
            <a:ext uri="{FF2B5EF4-FFF2-40B4-BE49-F238E27FC236}">
              <a16:creationId xmlns:a16="http://schemas.microsoft.com/office/drawing/2014/main" xmlns="" id="{00000000-0008-0000-0300-00009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3" name="Text Box 4">
          <a:extLst>
            <a:ext uri="{FF2B5EF4-FFF2-40B4-BE49-F238E27FC236}">
              <a16:creationId xmlns:a16="http://schemas.microsoft.com/office/drawing/2014/main" xmlns="" id="{00000000-0008-0000-0300-00009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4" name="Text Box 5">
          <a:extLst>
            <a:ext uri="{FF2B5EF4-FFF2-40B4-BE49-F238E27FC236}">
              <a16:creationId xmlns:a16="http://schemas.microsoft.com/office/drawing/2014/main" xmlns="" id="{00000000-0008-0000-0300-00009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5" name="Text Box 9">
          <a:extLst>
            <a:ext uri="{FF2B5EF4-FFF2-40B4-BE49-F238E27FC236}">
              <a16:creationId xmlns:a16="http://schemas.microsoft.com/office/drawing/2014/main" xmlns="" id="{00000000-0008-0000-0300-00009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6" name="Text Box 4">
          <a:extLst>
            <a:ext uri="{FF2B5EF4-FFF2-40B4-BE49-F238E27FC236}">
              <a16:creationId xmlns:a16="http://schemas.microsoft.com/office/drawing/2014/main" xmlns="" id="{00000000-0008-0000-0300-0000A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7" name="Text Box 5">
          <a:extLst>
            <a:ext uri="{FF2B5EF4-FFF2-40B4-BE49-F238E27FC236}">
              <a16:creationId xmlns:a16="http://schemas.microsoft.com/office/drawing/2014/main" xmlns="" id="{00000000-0008-0000-0300-0000A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8" name="Text Box 9">
          <a:extLst>
            <a:ext uri="{FF2B5EF4-FFF2-40B4-BE49-F238E27FC236}">
              <a16:creationId xmlns:a16="http://schemas.microsoft.com/office/drawing/2014/main" xmlns="" id="{00000000-0008-0000-0300-0000A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9" name="Text Box 4">
          <a:extLst>
            <a:ext uri="{FF2B5EF4-FFF2-40B4-BE49-F238E27FC236}">
              <a16:creationId xmlns:a16="http://schemas.microsoft.com/office/drawing/2014/main" xmlns="" id="{00000000-0008-0000-0300-0000A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20" name="Text Box 4">
          <a:extLst>
            <a:ext uri="{FF2B5EF4-FFF2-40B4-BE49-F238E27FC236}">
              <a16:creationId xmlns:a16="http://schemas.microsoft.com/office/drawing/2014/main" xmlns="" id="{00000000-0008-0000-0300-0000A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1" name="Text Box 4">
          <a:extLst>
            <a:ext uri="{FF2B5EF4-FFF2-40B4-BE49-F238E27FC236}">
              <a16:creationId xmlns:a16="http://schemas.microsoft.com/office/drawing/2014/main" xmlns="" id="{00000000-0008-0000-0300-0000A5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2" name="Text Box 5">
          <a:extLst>
            <a:ext uri="{FF2B5EF4-FFF2-40B4-BE49-F238E27FC236}">
              <a16:creationId xmlns:a16="http://schemas.microsoft.com/office/drawing/2014/main" xmlns="" id="{00000000-0008-0000-0300-0000A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3" name="Text Box 9">
          <a:extLst>
            <a:ext uri="{FF2B5EF4-FFF2-40B4-BE49-F238E27FC236}">
              <a16:creationId xmlns:a16="http://schemas.microsoft.com/office/drawing/2014/main" xmlns="" id="{00000000-0008-0000-0300-0000A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4" name="Text Box 10">
          <a:extLst>
            <a:ext uri="{FF2B5EF4-FFF2-40B4-BE49-F238E27FC236}">
              <a16:creationId xmlns:a16="http://schemas.microsoft.com/office/drawing/2014/main" xmlns="" id="{00000000-0008-0000-0300-0000A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5" name="Text Box 4">
          <a:extLst>
            <a:ext uri="{FF2B5EF4-FFF2-40B4-BE49-F238E27FC236}">
              <a16:creationId xmlns:a16="http://schemas.microsoft.com/office/drawing/2014/main" xmlns="" id="{00000000-0008-0000-0300-0000A9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6" name="Text Box 5">
          <a:extLst>
            <a:ext uri="{FF2B5EF4-FFF2-40B4-BE49-F238E27FC236}">
              <a16:creationId xmlns:a16="http://schemas.microsoft.com/office/drawing/2014/main" xmlns="" id="{00000000-0008-0000-0300-0000AA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7" name="Text Box 9">
          <a:extLst>
            <a:ext uri="{FF2B5EF4-FFF2-40B4-BE49-F238E27FC236}">
              <a16:creationId xmlns:a16="http://schemas.microsoft.com/office/drawing/2014/main" xmlns="" id="{00000000-0008-0000-0300-0000AB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8" name="Text Box 10">
          <a:extLst>
            <a:ext uri="{FF2B5EF4-FFF2-40B4-BE49-F238E27FC236}">
              <a16:creationId xmlns:a16="http://schemas.microsoft.com/office/drawing/2014/main" xmlns="" id="{00000000-0008-0000-0300-0000AC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9" name="Text Box 4">
          <a:extLst>
            <a:ext uri="{FF2B5EF4-FFF2-40B4-BE49-F238E27FC236}">
              <a16:creationId xmlns:a16="http://schemas.microsoft.com/office/drawing/2014/main" xmlns="" id="{00000000-0008-0000-0300-0000AD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0" name="Text Box 5">
          <a:extLst>
            <a:ext uri="{FF2B5EF4-FFF2-40B4-BE49-F238E27FC236}">
              <a16:creationId xmlns:a16="http://schemas.microsoft.com/office/drawing/2014/main" xmlns="" id="{00000000-0008-0000-0300-0000AE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1" name="Text Box 9">
          <a:extLst>
            <a:ext uri="{FF2B5EF4-FFF2-40B4-BE49-F238E27FC236}">
              <a16:creationId xmlns:a16="http://schemas.microsoft.com/office/drawing/2014/main" xmlns="" id="{00000000-0008-0000-0300-0000AF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2" name="Text Box 10">
          <a:extLst>
            <a:ext uri="{FF2B5EF4-FFF2-40B4-BE49-F238E27FC236}">
              <a16:creationId xmlns:a16="http://schemas.microsoft.com/office/drawing/2014/main" xmlns="" id="{00000000-0008-0000-0300-0000B0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3" name="Text Box 4">
          <a:extLst>
            <a:ext uri="{FF2B5EF4-FFF2-40B4-BE49-F238E27FC236}">
              <a16:creationId xmlns:a16="http://schemas.microsoft.com/office/drawing/2014/main" xmlns="" id="{00000000-0008-0000-0300-0000B1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4" name="Text Box 5">
          <a:extLst>
            <a:ext uri="{FF2B5EF4-FFF2-40B4-BE49-F238E27FC236}">
              <a16:creationId xmlns:a16="http://schemas.microsoft.com/office/drawing/2014/main" xmlns="" id="{00000000-0008-0000-0300-0000B2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5" name="Text Box 9">
          <a:extLst>
            <a:ext uri="{FF2B5EF4-FFF2-40B4-BE49-F238E27FC236}">
              <a16:creationId xmlns:a16="http://schemas.microsoft.com/office/drawing/2014/main" xmlns="" id="{00000000-0008-0000-0300-0000B3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6" name="Text Box 10">
          <a:extLst>
            <a:ext uri="{FF2B5EF4-FFF2-40B4-BE49-F238E27FC236}">
              <a16:creationId xmlns:a16="http://schemas.microsoft.com/office/drawing/2014/main" xmlns="" id="{00000000-0008-0000-0300-0000B4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7" name="Text Box 4">
          <a:extLst>
            <a:ext uri="{FF2B5EF4-FFF2-40B4-BE49-F238E27FC236}">
              <a16:creationId xmlns:a16="http://schemas.microsoft.com/office/drawing/2014/main" xmlns="" id="{00000000-0008-0000-0300-0000B5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8" name="Text Box 5">
          <a:extLst>
            <a:ext uri="{FF2B5EF4-FFF2-40B4-BE49-F238E27FC236}">
              <a16:creationId xmlns:a16="http://schemas.microsoft.com/office/drawing/2014/main" xmlns="" id="{00000000-0008-0000-0300-0000B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9" name="Text Box 9">
          <a:extLst>
            <a:ext uri="{FF2B5EF4-FFF2-40B4-BE49-F238E27FC236}">
              <a16:creationId xmlns:a16="http://schemas.microsoft.com/office/drawing/2014/main" xmlns="" id="{00000000-0008-0000-0300-0000B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0" name="Text Box 10">
          <a:extLst>
            <a:ext uri="{FF2B5EF4-FFF2-40B4-BE49-F238E27FC236}">
              <a16:creationId xmlns:a16="http://schemas.microsoft.com/office/drawing/2014/main" xmlns="" id="{00000000-0008-0000-0300-0000B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1" name="Text Box 4">
          <a:extLst>
            <a:ext uri="{FF2B5EF4-FFF2-40B4-BE49-F238E27FC236}">
              <a16:creationId xmlns:a16="http://schemas.microsoft.com/office/drawing/2014/main" xmlns="" id="{00000000-0008-0000-0300-0000B9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2" name="Text Box 5">
          <a:extLst>
            <a:ext uri="{FF2B5EF4-FFF2-40B4-BE49-F238E27FC236}">
              <a16:creationId xmlns:a16="http://schemas.microsoft.com/office/drawing/2014/main" xmlns="" id="{00000000-0008-0000-0300-0000BA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3" name="Text Box 9">
          <a:extLst>
            <a:ext uri="{FF2B5EF4-FFF2-40B4-BE49-F238E27FC236}">
              <a16:creationId xmlns:a16="http://schemas.microsoft.com/office/drawing/2014/main" xmlns="" id="{00000000-0008-0000-0300-0000BB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4" name="Text Box 10">
          <a:extLst>
            <a:ext uri="{FF2B5EF4-FFF2-40B4-BE49-F238E27FC236}">
              <a16:creationId xmlns:a16="http://schemas.microsoft.com/office/drawing/2014/main" xmlns="" id="{00000000-0008-0000-0300-0000BC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5" name="Text Box 4">
          <a:extLst>
            <a:ext uri="{FF2B5EF4-FFF2-40B4-BE49-F238E27FC236}">
              <a16:creationId xmlns:a16="http://schemas.microsoft.com/office/drawing/2014/main" xmlns="" id="{00000000-0008-0000-0300-0000BD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6" name="Text Box 5">
          <a:extLst>
            <a:ext uri="{FF2B5EF4-FFF2-40B4-BE49-F238E27FC236}">
              <a16:creationId xmlns:a16="http://schemas.microsoft.com/office/drawing/2014/main" xmlns="" id="{00000000-0008-0000-0300-0000BE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7" name="Text Box 9">
          <a:extLst>
            <a:ext uri="{FF2B5EF4-FFF2-40B4-BE49-F238E27FC236}">
              <a16:creationId xmlns:a16="http://schemas.microsoft.com/office/drawing/2014/main" xmlns="" id="{00000000-0008-0000-0300-0000BF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8" name="Text Box 10">
          <a:extLst>
            <a:ext uri="{FF2B5EF4-FFF2-40B4-BE49-F238E27FC236}">
              <a16:creationId xmlns:a16="http://schemas.microsoft.com/office/drawing/2014/main" xmlns="" id="{00000000-0008-0000-0300-0000C0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49" name="Text Box 4">
          <a:extLst>
            <a:ext uri="{FF2B5EF4-FFF2-40B4-BE49-F238E27FC236}">
              <a16:creationId xmlns:a16="http://schemas.microsoft.com/office/drawing/2014/main" xmlns="" id="{00000000-0008-0000-0300-0000C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0" name="Text Box 5">
          <a:extLst>
            <a:ext uri="{FF2B5EF4-FFF2-40B4-BE49-F238E27FC236}">
              <a16:creationId xmlns:a16="http://schemas.microsoft.com/office/drawing/2014/main" xmlns="" id="{00000000-0008-0000-0300-0000C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1" name="Text Box 9">
          <a:extLst>
            <a:ext uri="{FF2B5EF4-FFF2-40B4-BE49-F238E27FC236}">
              <a16:creationId xmlns:a16="http://schemas.microsoft.com/office/drawing/2014/main" xmlns="" id="{00000000-0008-0000-0300-0000C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2" name="Text Box 10">
          <a:extLst>
            <a:ext uri="{FF2B5EF4-FFF2-40B4-BE49-F238E27FC236}">
              <a16:creationId xmlns:a16="http://schemas.microsoft.com/office/drawing/2014/main" xmlns="" id="{00000000-0008-0000-0300-0000C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3" name="Text Box 4">
          <a:extLst>
            <a:ext uri="{FF2B5EF4-FFF2-40B4-BE49-F238E27FC236}">
              <a16:creationId xmlns:a16="http://schemas.microsoft.com/office/drawing/2014/main" xmlns="" id="{00000000-0008-0000-0300-0000C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4" name="Text Box 5">
          <a:extLst>
            <a:ext uri="{FF2B5EF4-FFF2-40B4-BE49-F238E27FC236}">
              <a16:creationId xmlns:a16="http://schemas.microsoft.com/office/drawing/2014/main" xmlns="" id="{00000000-0008-0000-0300-0000C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5" name="Text Box 9">
          <a:extLst>
            <a:ext uri="{FF2B5EF4-FFF2-40B4-BE49-F238E27FC236}">
              <a16:creationId xmlns:a16="http://schemas.microsoft.com/office/drawing/2014/main" xmlns="" id="{00000000-0008-0000-0300-0000C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6" name="Text Box 10">
          <a:extLst>
            <a:ext uri="{FF2B5EF4-FFF2-40B4-BE49-F238E27FC236}">
              <a16:creationId xmlns:a16="http://schemas.microsoft.com/office/drawing/2014/main" xmlns="" id="{00000000-0008-0000-0300-0000C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7" name="Text Box 4">
          <a:extLst>
            <a:ext uri="{FF2B5EF4-FFF2-40B4-BE49-F238E27FC236}">
              <a16:creationId xmlns:a16="http://schemas.microsoft.com/office/drawing/2014/main" xmlns="" id="{00000000-0008-0000-0300-0000C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8" name="Text Box 5">
          <a:extLst>
            <a:ext uri="{FF2B5EF4-FFF2-40B4-BE49-F238E27FC236}">
              <a16:creationId xmlns:a16="http://schemas.microsoft.com/office/drawing/2014/main" xmlns="" id="{00000000-0008-0000-0300-0000C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9" name="Text Box 9">
          <a:extLst>
            <a:ext uri="{FF2B5EF4-FFF2-40B4-BE49-F238E27FC236}">
              <a16:creationId xmlns:a16="http://schemas.microsoft.com/office/drawing/2014/main" xmlns="" id="{00000000-0008-0000-0300-0000C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0" name="Text Box 10">
          <a:extLst>
            <a:ext uri="{FF2B5EF4-FFF2-40B4-BE49-F238E27FC236}">
              <a16:creationId xmlns:a16="http://schemas.microsoft.com/office/drawing/2014/main" xmlns="" id="{00000000-0008-0000-0300-0000C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1" name="Text Box 4">
          <a:extLst>
            <a:ext uri="{FF2B5EF4-FFF2-40B4-BE49-F238E27FC236}">
              <a16:creationId xmlns:a16="http://schemas.microsoft.com/office/drawing/2014/main" xmlns="" id="{00000000-0008-0000-0300-0000C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2" name="Text Box 5">
          <a:extLst>
            <a:ext uri="{FF2B5EF4-FFF2-40B4-BE49-F238E27FC236}">
              <a16:creationId xmlns:a16="http://schemas.microsoft.com/office/drawing/2014/main" xmlns="" id="{00000000-0008-0000-0300-0000C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3" name="Text Box 9">
          <a:extLst>
            <a:ext uri="{FF2B5EF4-FFF2-40B4-BE49-F238E27FC236}">
              <a16:creationId xmlns:a16="http://schemas.microsoft.com/office/drawing/2014/main" xmlns="" id="{00000000-0008-0000-0300-0000C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4" name="Text Box 10">
          <a:extLst>
            <a:ext uri="{FF2B5EF4-FFF2-40B4-BE49-F238E27FC236}">
              <a16:creationId xmlns:a16="http://schemas.microsoft.com/office/drawing/2014/main" xmlns="" id="{00000000-0008-0000-0300-0000D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5" name="Text Box 4">
          <a:extLst>
            <a:ext uri="{FF2B5EF4-FFF2-40B4-BE49-F238E27FC236}">
              <a16:creationId xmlns:a16="http://schemas.microsoft.com/office/drawing/2014/main" xmlns="" id="{00000000-0008-0000-0300-0000D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6" name="Text Box 5">
          <a:extLst>
            <a:ext uri="{FF2B5EF4-FFF2-40B4-BE49-F238E27FC236}">
              <a16:creationId xmlns:a16="http://schemas.microsoft.com/office/drawing/2014/main" xmlns="" id="{00000000-0008-0000-0300-0000D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7" name="Text Box 9">
          <a:extLst>
            <a:ext uri="{FF2B5EF4-FFF2-40B4-BE49-F238E27FC236}">
              <a16:creationId xmlns:a16="http://schemas.microsoft.com/office/drawing/2014/main" xmlns="" id="{00000000-0008-0000-0300-0000D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8" name="Text Box 10">
          <a:extLst>
            <a:ext uri="{FF2B5EF4-FFF2-40B4-BE49-F238E27FC236}">
              <a16:creationId xmlns:a16="http://schemas.microsoft.com/office/drawing/2014/main" xmlns="" id="{00000000-0008-0000-0300-0000D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9" name="Text Box 4">
          <a:extLst>
            <a:ext uri="{FF2B5EF4-FFF2-40B4-BE49-F238E27FC236}">
              <a16:creationId xmlns:a16="http://schemas.microsoft.com/office/drawing/2014/main" xmlns="" id="{00000000-0008-0000-0300-0000D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0" name="Text Box 5">
          <a:extLst>
            <a:ext uri="{FF2B5EF4-FFF2-40B4-BE49-F238E27FC236}">
              <a16:creationId xmlns:a16="http://schemas.microsoft.com/office/drawing/2014/main" xmlns="" id="{00000000-0008-0000-0300-0000D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1" name="Text Box 9">
          <a:extLst>
            <a:ext uri="{FF2B5EF4-FFF2-40B4-BE49-F238E27FC236}">
              <a16:creationId xmlns:a16="http://schemas.microsoft.com/office/drawing/2014/main" xmlns="" id="{00000000-0008-0000-0300-0000D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2" name="Text Box 10">
          <a:extLst>
            <a:ext uri="{FF2B5EF4-FFF2-40B4-BE49-F238E27FC236}">
              <a16:creationId xmlns:a16="http://schemas.microsoft.com/office/drawing/2014/main" xmlns="" id="{00000000-0008-0000-0300-0000D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3" name="Text Box 4">
          <a:extLst>
            <a:ext uri="{FF2B5EF4-FFF2-40B4-BE49-F238E27FC236}">
              <a16:creationId xmlns:a16="http://schemas.microsoft.com/office/drawing/2014/main" xmlns="" id="{00000000-0008-0000-0300-0000D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4" name="Text Box 5">
          <a:extLst>
            <a:ext uri="{FF2B5EF4-FFF2-40B4-BE49-F238E27FC236}">
              <a16:creationId xmlns:a16="http://schemas.microsoft.com/office/drawing/2014/main" xmlns="" id="{00000000-0008-0000-0300-0000D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5" name="Text Box 9">
          <a:extLst>
            <a:ext uri="{FF2B5EF4-FFF2-40B4-BE49-F238E27FC236}">
              <a16:creationId xmlns:a16="http://schemas.microsoft.com/office/drawing/2014/main" xmlns="" id="{00000000-0008-0000-0300-0000D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6" name="Text Box 10">
          <a:extLst>
            <a:ext uri="{FF2B5EF4-FFF2-40B4-BE49-F238E27FC236}">
              <a16:creationId xmlns:a16="http://schemas.microsoft.com/office/drawing/2014/main" xmlns="" id="{00000000-0008-0000-0300-0000D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7" name="Text Box 4">
          <a:extLst>
            <a:ext uri="{FF2B5EF4-FFF2-40B4-BE49-F238E27FC236}">
              <a16:creationId xmlns:a16="http://schemas.microsoft.com/office/drawing/2014/main" xmlns="" id="{00000000-0008-0000-0300-0000D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8" name="Text Box 5">
          <a:extLst>
            <a:ext uri="{FF2B5EF4-FFF2-40B4-BE49-F238E27FC236}">
              <a16:creationId xmlns:a16="http://schemas.microsoft.com/office/drawing/2014/main" xmlns="" id="{00000000-0008-0000-0300-0000D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9" name="Text Box 9">
          <a:extLst>
            <a:ext uri="{FF2B5EF4-FFF2-40B4-BE49-F238E27FC236}">
              <a16:creationId xmlns:a16="http://schemas.microsoft.com/office/drawing/2014/main" xmlns="" id="{00000000-0008-0000-0300-0000D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0" name="Text Box 10">
          <a:extLst>
            <a:ext uri="{FF2B5EF4-FFF2-40B4-BE49-F238E27FC236}">
              <a16:creationId xmlns:a16="http://schemas.microsoft.com/office/drawing/2014/main" xmlns="" id="{00000000-0008-0000-0300-0000E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1" name="Text Box 4">
          <a:extLst>
            <a:ext uri="{FF2B5EF4-FFF2-40B4-BE49-F238E27FC236}">
              <a16:creationId xmlns:a16="http://schemas.microsoft.com/office/drawing/2014/main" xmlns="" id="{00000000-0008-0000-0300-0000E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2" name="Text Box 5">
          <a:extLst>
            <a:ext uri="{FF2B5EF4-FFF2-40B4-BE49-F238E27FC236}">
              <a16:creationId xmlns:a16="http://schemas.microsoft.com/office/drawing/2014/main" xmlns="" id="{00000000-0008-0000-0300-0000E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3" name="Text Box 9">
          <a:extLst>
            <a:ext uri="{FF2B5EF4-FFF2-40B4-BE49-F238E27FC236}">
              <a16:creationId xmlns:a16="http://schemas.microsoft.com/office/drawing/2014/main" xmlns="" id="{00000000-0008-0000-0300-0000E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4" name="Text Box 10">
          <a:extLst>
            <a:ext uri="{FF2B5EF4-FFF2-40B4-BE49-F238E27FC236}">
              <a16:creationId xmlns:a16="http://schemas.microsoft.com/office/drawing/2014/main" xmlns="" id="{00000000-0008-0000-0300-0000E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5" name="Text Box 4">
          <a:extLst>
            <a:ext uri="{FF2B5EF4-FFF2-40B4-BE49-F238E27FC236}">
              <a16:creationId xmlns:a16="http://schemas.microsoft.com/office/drawing/2014/main" xmlns="" id="{00000000-0008-0000-0300-0000E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6" name="Text Box 5">
          <a:extLst>
            <a:ext uri="{FF2B5EF4-FFF2-40B4-BE49-F238E27FC236}">
              <a16:creationId xmlns:a16="http://schemas.microsoft.com/office/drawing/2014/main" xmlns="" id="{00000000-0008-0000-0300-0000E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7" name="Text Box 9">
          <a:extLst>
            <a:ext uri="{FF2B5EF4-FFF2-40B4-BE49-F238E27FC236}">
              <a16:creationId xmlns:a16="http://schemas.microsoft.com/office/drawing/2014/main" xmlns="" id="{00000000-0008-0000-0300-0000E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8" name="Text Box 10">
          <a:extLst>
            <a:ext uri="{FF2B5EF4-FFF2-40B4-BE49-F238E27FC236}">
              <a16:creationId xmlns:a16="http://schemas.microsoft.com/office/drawing/2014/main" xmlns="" id="{00000000-0008-0000-0300-0000E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9" name="Text Box 4">
          <a:extLst>
            <a:ext uri="{FF2B5EF4-FFF2-40B4-BE49-F238E27FC236}">
              <a16:creationId xmlns:a16="http://schemas.microsoft.com/office/drawing/2014/main" xmlns="" id="{00000000-0008-0000-0300-0000E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0" name="Text Box 5">
          <a:extLst>
            <a:ext uri="{FF2B5EF4-FFF2-40B4-BE49-F238E27FC236}">
              <a16:creationId xmlns:a16="http://schemas.microsoft.com/office/drawing/2014/main" xmlns="" id="{00000000-0008-0000-0300-0000E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1" name="Text Box 9">
          <a:extLst>
            <a:ext uri="{FF2B5EF4-FFF2-40B4-BE49-F238E27FC236}">
              <a16:creationId xmlns:a16="http://schemas.microsoft.com/office/drawing/2014/main" xmlns="" id="{00000000-0008-0000-0300-0000E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2" name="Text Box 10">
          <a:extLst>
            <a:ext uri="{FF2B5EF4-FFF2-40B4-BE49-F238E27FC236}">
              <a16:creationId xmlns:a16="http://schemas.microsoft.com/office/drawing/2014/main" xmlns="" id="{00000000-0008-0000-0300-0000E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3" name="Text Box 4">
          <a:extLst>
            <a:ext uri="{FF2B5EF4-FFF2-40B4-BE49-F238E27FC236}">
              <a16:creationId xmlns:a16="http://schemas.microsoft.com/office/drawing/2014/main" xmlns="" id="{00000000-0008-0000-0300-0000ED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4" name="Text Box 5">
          <a:extLst>
            <a:ext uri="{FF2B5EF4-FFF2-40B4-BE49-F238E27FC236}">
              <a16:creationId xmlns:a16="http://schemas.microsoft.com/office/drawing/2014/main" xmlns="" id="{00000000-0008-0000-0300-0000EE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5" name="Text Box 9">
          <a:extLst>
            <a:ext uri="{FF2B5EF4-FFF2-40B4-BE49-F238E27FC236}">
              <a16:creationId xmlns:a16="http://schemas.microsoft.com/office/drawing/2014/main" xmlns="" id="{00000000-0008-0000-0300-0000EF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6" name="Text Box 10">
          <a:extLst>
            <a:ext uri="{FF2B5EF4-FFF2-40B4-BE49-F238E27FC236}">
              <a16:creationId xmlns:a16="http://schemas.microsoft.com/office/drawing/2014/main" xmlns="" id="{00000000-0008-0000-0300-0000F0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7" name="Text Box 4">
          <a:extLst>
            <a:ext uri="{FF2B5EF4-FFF2-40B4-BE49-F238E27FC236}">
              <a16:creationId xmlns:a16="http://schemas.microsoft.com/office/drawing/2014/main" xmlns="" id="{9A881EB2-D354-4A97-8DC7-0DEF35671EC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8" name="Text Box 5">
          <a:extLst>
            <a:ext uri="{FF2B5EF4-FFF2-40B4-BE49-F238E27FC236}">
              <a16:creationId xmlns:a16="http://schemas.microsoft.com/office/drawing/2014/main" xmlns="" id="{61B4604F-F107-4C7E-BA31-AEFA9CBC116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9" name="Text Box 9">
          <a:extLst>
            <a:ext uri="{FF2B5EF4-FFF2-40B4-BE49-F238E27FC236}">
              <a16:creationId xmlns:a16="http://schemas.microsoft.com/office/drawing/2014/main" xmlns="" id="{CDD40B37-62A0-4F17-8ACD-9CDB9DC0FDD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0" name="Text Box 10">
          <a:extLst>
            <a:ext uri="{FF2B5EF4-FFF2-40B4-BE49-F238E27FC236}">
              <a16:creationId xmlns:a16="http://schemas.microsoft.com/office/drawing/2014/main" xmlns="" id="{5F3E1380-6383-414F-BD01-D6769441BCA8}"/>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1" name="Text Box 4">
          <a:extLst>
            <a:ext uri="{FF2B5EF4-FFF2-40B4-BE49-F238E27FC236}">
              <a16:creationId xmlns:a16="http://schemas.microsoft.com/office/drawing/2014/main" xmlns="" id="{5DF89EE4-0F9C-4F61-BC39-81F47BD1AB14}"/>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2" name="Text Box 5">
          <a:extLst>
            <a:ext uri="{FF2B5EF4-FFF2-40B4-BE49-F238E27FC236}">
              <a16:creationId xmlns:a16="http://schemas.microsoft.com/office/drawing/2014/main" xmlns="" id="{A4D9A1F5-9F7E-46DD-B094-1069A11B30AE}"/>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3" name="Text Box 9">
          <a:extLst>
            <a:ext uri="{FF2B5EF4-FFF2-40B4-BE49-F238E27FC236}">
              <a16:creationId xmlns:a16="http://schemas.microsoft.com/office/drawing/2014/main" xmlns="" id="{8AD73163-22A7-466A-8DB5-F04752B63DF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4" name="Text Box 4">
          <a:extLst>
            <a:ext uri="{FF2B5EF4-FFF2-40B4-BE49-F238E27FC236}">
              <a16:creationId xmlns:a16="http://schemas.microsoft.com/office/drawing/2014/main" xmlns="" id="{132B3C44-56E6-4CE9-9C0D-5D99F81AEE7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5" name="Text Box 5">
          <a:extLst>
            <a:ext uri="{FF2B5EF4-FFF2-40B4-BE49-F238E27FC236}">
              <a16:creationId xmlns:a16="http://schemas.microsoft.com/office/drawing/2014/main" xmlns="" id="{077DC7D7-01CF-4B43-9C60-D114D7FD1D5C}"/>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6" name="Text Box 9">
          <a:extLst>
            <a:ext uri="{FF2B5EF4-FFF2-40B4-BE49-F238E27FC236}">
              <a16:creationId xmlns:a16="http://schemas.microsoft.com/office/drawing/2014/main" xmlns="" id="{53CBE9F4-879C-45DC-BBD4-833BD159D91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7" name="Text Box 10">
          <a:extLst>
            <a:ext uri="{FF2B5EF4-FFF2-40B4-BE49-F238E27FC236}">
              <a16:creationId xmlns:a16="http://schemas.microsoft.com/office/drawing/2014/main" xmlns="" id="{94690E30-EE58-4A2F-947A-3692245D7F7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8" name="Text Box 4">
          <a:extLst>
            <a:ext uri="{FF2B5EF4-FFF2-40B4-BE49-F238E27FC236}">
              <a16:creationId xmlns:a16="http://schemas.microsoft.com/office/drawing/2014/main" xmlns="" id="{D0A4C047-E435-4344-88AD-8AE3B2A4CDB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9" name="Text Box 5">
          <a:extLst>
            <a:ext uri="{FF2B5EF4-FFF2-40B4-BE49-F238E27FC236}">
              <a16:creationId xmlns:a16="http://schemas.microsoft.com/office/drawing/2014/main" xmlns="" id="{782974D7-0516-4A25-8E4B-4B6FC946CA3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0" name="Text Box 9">
          <a:extLst>
            <a:ext uri="{FF2B5EF4-FFF2-40B4-BE49-F238E27FC236}">
              <a16:creationId xmlns:a16="http://schemas.microsoft.com/office/drawing/2014/main" xmlns="" id="{AD4EA220-6A24-4059-92EE-D0AA83B5DD8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1" name="Text Box 4">
          <a:extLst>
            <a:ext uri="{FF2B5EF4-FFF2-40B4-BE49-F238E27FC236}">
              <a16:creationId xmlns:a16="http://schemas.microsoft.com/office/drawing/2014/main" xmlns="" id="{16066683-4775-421E-98BE-67629FE4AFB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2" name="Text Box 5">
          <a:extLst>
            <a:ext uri="{FF2B5EF4-FFF2-40B4-BE49-F238E27FC236}">
              <a16:creationId xmlns:a16="http://schemas.microsoft.com/office/drawing/2014/main" xmlns="" id="{38EFC6B1-FD27-4E90-AE84-FD8986D4D4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3" name="Text Box 9">
          <a:extLst>
            <a:ext uri="{FF2B5EF4-FFF2-40B4-BE49-F238E27FC236}">
              <a16:creationId xmlns:a16="http://schemas.microsoft.com/office/drawing/2014/main" xmlns="" id="{729CBAB6-28AA-4DEE-BB30-A07F9738F81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4" name="Text Box 4">
          <a:extLst>
            <a:ext uri="{FF2B5EF4-FFF2-40B4-BE49-F238E27FC236}">
              <a16:creationId xmlns:a16="http://schemas.microsoft.com/office/drawing/2014/main" xmlns="" id="{CB18C31F-A47D-413C-B4E3-88D525AB786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5" name="Text Box 4">
          <a:extLst>
            <a:ext uri="{FF2B5EF4-FFF2-40B4-BE49-F238E27FC236}">
              <a16:creationId xmlns:a16="http://schemas.microsoft.com/office/drawing/2014/main" xmlns="" id="{8B7F9198-854A-4EAB-9713-3389738E049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6" name="Text Box 4">
          <a:extLst>
            <a:ext uri="{FF2B5EF4-FFF2-40B4-BE49-F238E27FC236}">
              <a16:creationId xmlns:a16="http://schemas.microsoft.com/office/drawing/2014/main" xmlns="" id="{33BE41E4-B63D-49E5-B01B-6D6045E3A876}"/>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7" name="Text Box 5">
          <a:extLst>
            <a:ext uri="{FF2B5EF4-FFF2-40B4-BE49-F238E27FC236}">
              <a16:creationId xmlns:a16="http://schemas.microsoft.com/office/drawing/2014/main" xmlns="" id="{577FF9CA-C8BF-44A2-95AB-D183EBCFF1B4}"/>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8" name="Text Box 9">
          <a:extLst>
            <a:ext uri="{FF2B5EF4-FFF2-40B4-BE49-F238E27FC236}">
              <a16:creationId xmlns:a16="http://schemas.microsoft.com/office/drawing/2014/main" xmlns="" id="{623F501F-941F-49AB-AB0E-566644AD0361}"/>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9" name="Text Box 10">
          <a:extLst>
            <a:ext uri="{FF2B5EF4-FFF2-40B4-BE49-F238E27FC236}">
              <a16:creationId xmlns:a16="http://schemas.microsoft.com/office/drawing/2014/main" xmlns="" id="{CAD74758-C982-4AD2-888C-5FA3B5B44C5B}"/>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0" name="Text Box 4">
          <a:extLst>
            <a:ext uri="{FF2B5EF4-FFF2-40B4-BE49-F238E27FC236}">
              <a16:creationId xmlns:a16="http://schemas.microsoft.com/office/drawing/2014/main" xmlns="" id="{59135E0E-6B79-4A5C-9C44-9F13B55785F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1" name="Text Box 5">
          <a:extLst>
            <a:ext uri="{FF2B5EF4-FFF2-40B4-BE49-F238E27FC236}">
              <a16:creationId xmlns:a16="http://schemas.microsoft.com/office/drawing/2014/main" xmlns="" id="{A963A670-0933-459D-AFC8-634C0201E86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2" name="Text Box 9">
          <a:extLst>
            <a:ext uri="{FF2B5EF4-FFF2-40B4-BE49-F238E27FC236}">
              <a16:creationId xmlns:a16="http://schemas.microsoft.com/office/drawing/2014/main" xmlns="" id="{5237F25A-DE43-4CC6-A36A-58C00F0C65E7}"/>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3" name="Text Box 10">
          <a:extLst>
            <a:ext uri="{FF2B5EF4-FFF2-40B4-BE49-F238E27FC236}">
              <a16:creationId xmlns:a16="http://schemas.microsoft.com/office/drawing/2014/main" xmlns="" id="{8A5FC900-91CA-43FE-8B25-8A1B532C1E7E}"/>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4" name="Text Box 4">
          <a:extLst>
            <a:ext uri="{FF2B5EF4-FFF2-40B4-BE49-F238E27FC236}">
              <a16:creationId xmlns:a16="http://schemas.microsoft.com/office/drawing/2014/main" xmlns="" id="{4027E2FA-B62D-4E51-8B80-2D2FDB575B7C}"/>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5" name="Text Box 5">
          <a:extLst>
            <a:ext uri="{FF2B5EF4-FFF2-40B4-BE49-F238E27FC236}">
              <a16:creationId xmlns:a16="http://schemas.microsoft.com/office/drawing/2014/main" xmlns="" id="{9301214C-5E45-4500-93E1-1B9BC37503D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6" name="Text Box 9">
          <a:extLst>
            <a:ext uri="{FF2B5EF4-FFF2-40B4-BE49-F238E27FC236}">
              <a16:creationId xmlns:a16="http://schemas.microsoft.com/office/drawing/2014/main" xmlns="" id="{5F62C0B4-6084-4638-87F0-4998EE729A1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7" name="Text Box 10">
          <a:extLst>
            <a:ext uri="{FF2B5EF4-FFF2-40B4-BE49-F238E27FC236}">
              <a16:creationId xmlns:a16="http://schemas.microsoft.com/office/drawing/2014/main" xmlns="" id="{F3CF5DA7-C10B-420C-98E3-120571FA901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8" name="Text Box 4">
          <a:extLst>
            <a:ext uri="{FF2B5EF4-FFF2-40B4-BE49-F238E27FC236}">
              <a16:creationId xmlns:a16="http://schemas.microsoft.com/office/drawing/2014/main" xmlns="" id="{C0448AD8-4D37-416A-87F4-489EFE031CB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9" name="Text Box 5">
          <a:extLst>
            <a:ext uri="{FF2B5EF4-FFF2-40B4-BE49-F238E27FC236}">
              <a16:creationId xmlns:a16="http://schemas.microsoft.com/office/drawing/2014/main" xmlns="" id="{921B0A4C-C1B4-4985-A390-C79B1795BA9C}"/>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0" name="Text Box 9">
          <a:extLst>
            <a:ext uri="{FF2B5EF4-FFF2-40B4-BE49-F238E27FC236}">
              <a16:creationId xmlns:a16="http://schemas.microsoft.com/office/drawing/2014/main" xmlns="" id="{3D2C1E61-6D2C-4EA1-B62D-C66264E96221}"/>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1" name="Text Box 10">
          <a:extLst>
            <a:ext uri="{FF2B5EF4-FFF2-40B4-BE49-F238E27FC236}">
              <a16:creationId xmlns:a16="http://schemas.microsoft.com/office/drawing/2014/main" xmlns="" id="{68783ABC-228B-4AAC-8A34-B61F41E5332D}"/>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2" name="Text Box 4">
          <a:extLst>
            <a:ext uri="{FF2B5EF4-FFF2-40B4-BE49-F238E27FC236}">
              <a16:creationId xmlns:a16="http://schemas.microsoft.com/office/drawing/2014/main" xmlns="" id="{AE4DB56C-1880-4D45-9739-B339215916A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3" name="Text Box 5">
          <a:extLst>
            <a:ext uri="{FF2B5EF4-FFF2-40B4-BE49-F238E27FC236}">
              <a16:creationId xmlns:a16="http://schemas.microsoft.com/office/drawing/2014/main" xmlns="" id="{6A33C188-6EF1-48B7-A179-E7302B3F964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4" name="Text Box 9">
          <a:extLst>
            <a:ext uri="{FF2B5EF4-FFF2-40B4-BE49-F238E27FC236}">
              <a16:creationId xmlns:a16="http://schemas.microsoft.com/office/drawing/2014/main" xmlns="" id="{C0F8F3C3-B0DD-4E9F-99CD-8F6466E34C8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5" name="Text Box 10">
          <a:extLst>
            <a:ext uri="{FF2B5EF4-FFF2-40B4-BE49-F238E27FC236}">
              <a16:creationId xmlns:a16="http://schemas.microsoft.com/office/drawing/2014/main" xmlns="" id="{8230AA05-0DE0-4547-8F1E-09C21B8CBB0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6" name="Text Box 4">
          <a:extLst>
            <a:ext uri="{FF2B5EF4-FFF2-40B4-BE49-F238E27FC236}">
              <a16:creationId xmlns:a16="http://schemas.microsoft.com/office/drawing/2014/main" xmlns="" id="{14D69EC1-F922-4D1E-8AFB-1318B2BA428F}"/>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7" name="Text Box 5">
          <a:extLst>
            <a:ext uri="{FF2B5EF4-FFF2-40B4-BE49-F238E27FC236}">
              <a16:creationId xmlns:a16="http://schemas.microsoft.com/office/drawing/2014/main" xmlns="" id="{6A679DD6-E74C-4649-A963-1029C9DB0BC7}"/>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8" name="Text Box 9">
          <a:extLst>
            <a:ext uri="{FF2B5EF4-FFF2-40B4-BE49-F238E27FC236}">
              <a16:creationId xmlns:a16="http://schemas.microsoft.com/office/drawing/2014/main" xmlns="" id="{3B29D90F-6EE1-4B0D-8916-3804D6CBE6ED}"/>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9" name="Text Box 10">
          <a:extLst>
            <a:ext uri="{FF2B5EF4-FFF2-40B4-BE49-F238E27FC236}">
              <a16:creationId xmlns:a16="http://schemas.microsoft.com/office/drawing/2014/main" xmlns="" id="{442FCCB0-58B4-4E4C-99A5-504AA026120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0" name="Text Box 4">
          <a:extLst>
            <a:ext uri="{FF2B5EF4-FFF2-40B4-BE49-F238E27FC236}">
              <a16:creationId xmlns:a16="http://schemas.microsoft.com/office/drawing/2014/main" xmlns="" id="{1A0E2C5E-97B5-438C-8C73-874BAA05F6D5}"/>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1" name="Text Box 5">
          <a:extLst>
            <a:ext uri="{FF2B5EF4-FFF2-40B4-BE49-F238E27FC236}">
              <a16:creationId xmlns:a16="http://schemas.microsoft.com/office/drawing/2014/main" xmlns="" id="{8F0CB74D-1342-4E83-AE56-7E54819F6AB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2" name="Text Box 9">
          <a:extLst>
            <a:ext uri="{FF2B5EF4-FFF2-40B4-BE49-F238E27FC236}">
              <a16:creationId xmlns:a16="http://schemas.microsoft.com/office/drawing/2014/main" xmlns="" id="{0C3010DC-776E-40A2-A875-C39726B215F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3" name="Text Box 10">
          <a:extLst>
            <a:ext uri="{FF2B5EF4-FFF2-40B4-BE49-F238E27FC236}">
              <a16:creationId xmlns:a16="http://schemas.microsoft.com/office/drawing/2014/main" xmlns="" id="{A9249A71-24BA-4124-84DC-CAEB1E78060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4" name="Text Box 4">
          <a:extLst>
            <a:ext uri="{FF2B5EF4-FFF2-40B4-BE49-F238E27FC236}">
              <a16:creationId xmlns:a16="http://schemas.microsoft.com/office/drawing/2014/main" xmlns="" id="{721CDC8F-CDF3-47F4-9724-BCCBD012B4B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5" name="Text Box 5">
          <a:extLst>
            <a:ext uri="{FF2B5EF4-FFF2-40B4-BE49-F238E27FC236}">
              <a16:creationId xmlns:a16="http://schemas.microsoft.com/office/drawing/2014/main" xmlns="" id="{D01DABE7-B481-4518-83E7-05E1DFC575D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6" name="Text Box 9">
          <a:extLst>
            <a:ext uri="{FF2B5EF4-FFF2-40B4-BE49-F238E27FC236}">
              <a16:creationId xmlns:a16="http://schemas.microsoft.com/office/drawing/2014/main" xmlns="" id="{43862B55-E9E4-49EA-9A8B-F833ED201D40}"/>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7" name="Text Box 10">
          <a:extLst>
            <a:ext uri="{FF2B5EF4-FFF2-40B4-BE49-F238E27FC236}">
              <a16:creationId xmlns:a16="http://schemas.microsoft.com/office/drawing/2014/main" xmlns="" id="{03870624-9D81-4C4B-8F73-0585D97DBEE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8" name="Text Box 4">
          <a:extLst>
            <a:ext uri="{FF2B5EF4-FFF2-40B4-BE49-F238E27FC236}">
              <a16:creationId xmlns:a16="http://schemas.microsoft.com/office/drawing/2014/main" xmlns="" id="{D0EB6FF7-B42B-421A-96DC-1BB0D9F68B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9" name="Text Box 5">
          <a:extLst>
            <a:ext uri="{FF2B5EF4-FFF2-40B4-BE49-F238E27FC236}">
              <a16:creationId xmlns:a16="http://schemas.microsoft.com/office/drawing/2014/main" xmlns="" id="{22385D84-F101-489F-8E66-E06440459F1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0" name="Text Box 9">
          <a:extLst>
            <a:ext uri="{FF2B5EF4-FFF2-40B4-BE49-F238E27FC236}">
              <a16:creationId xmlns:a16="http://schemas.microsoft.com/office/drawing/2014/main" xmlns="" id="{3FA48A06-7EDD-4F7F-9D22-7927549EE53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1" name="Text Box 10">
          <a:extLst>
            <a:ext uri="{FF2B5EF4-FFF2-40B4-BE49-F238E27FC236}">
              <a16:creationId xmlns:a16="http://schemas.microsoft.com/office/drawing/2014/main" xmlns="" id="{614E2303-3DA0-43A1-9FC1-A0C0CB55E0A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2" name="Text Box 4">
          <a:extLst>
            <a:ext uri="{FF2B5EF4-FFF2-40B4-BE49-F238E27FC236}">
              <a16:creationId xmlns:a16="http://schemas.microsoft.com/office/drawing/2014/main" xmlns="" id="{2392F43D-CBC0-4D15-BCD1-03651D4F11A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3" name="Text Box 5">
          <a:extLst>
            <a:ext uri="{FF2B5EF4-FFF2-40B4-BE49-F238E27FC236}">
              <a16:creationId xmlns:a16="http://schemas.microsoft.com/office/drawing/2014/main" xmlns="" id="{15FF11E5-2F1F-4736-8315-66827387711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4" name="Text Box 9">
          <a:extLst>
            <a:ext uri="{FF2B5EF4-FFF2-40B4-BE49-F238E27FC236}">
              <a16:creationId xmlns:a16="http://schemas.microsoft.com/office/drawing/2014/main" xmlns="" id="{7F42208B-7546-450D-8A82-A857C5F60FB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5" name="Text Box 10">
          <a:extLst>
            <a:ext uri="{FF2B5EF4-FFF2-40B4-BE49-F238E27FC236}">
              <a16:creationId xmlns:a16="http://schemas.microsoft.com/office/drawing/2014/main" xmlns="" id="{9B87B39D-D794-4140-91C9-A4D16B8FDCC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6" name="Text Box 4">
          <a:extLst>
            <a:ext uri="{FF2B5EF4-FFF2-40B4-BE49-F238E27FC236}">
              <a16:creationId xmlns:a16="http://schemas.microsoft.com/office/drawing/2014/main" xmlns="" id="{2AECF8FC-B972-4B94-8DE4-C81E8E55D2F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7" name="Text Box 5">
          <a:extLst>
            <a:ext uri="{FF2B5EF4-FFF2-40B4-BE49-F238E27FC236}">
              <a16:creationId xmlns:a16="http://schemas.microsoft.com/office/drawing/2014/main" xmlns="" id="{3FA28CF2-BCA3-46AF-9B1B-68A7FAA31D2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8" name="Text Box 9">
          <a:extLst>
            <a:ext uri="{FF2B5EF4-FFF2-40B4-BE49-F238E27FC236}">
              <a16:creationId xmlns:a16="http://schemas.microsoft.com/office/drawing/2014/main" xmlns="" id="{2FF41806-7B34-415F-818F-28AC6DB39D6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9" name="Text Box 10">
          <a:extLst>
            <a:ext uri="{FF2B5EF4-FFF2-40B4-BE49-F238E27FC236}">
              <a16:creationId xmlns:a16="http://schemas.microsoft.com/office/drawing/2014/main" xmlns="" id="{30BF4D7B-AE7F-497A-A4D0-29B1356CF1D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0" name="Text Box 4">
          <a:extLst>
            <a:ext uri="{FF2B5EF4-FFF2-40B4-BE49-F238E27FC236}">
              <a16:creationId xmlns:a16="http://schemas.microsoft.com/office/drawing/2014/main" xmlns="" id="{694C4806-A828-49C2-A01A-7439DA75DF6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1" name="Text Box 5">
          <a:extLst>
            <a:ext uri="{FF2B5EF4-FFF2-40B4-BE49-F238E27FC236}">
              <a16:creationId xmlns:a16="http://schemas.microsoft.com/office/drawing/2014/main" xmlns="" id="{5319E609-3402-4C39-B7E0-02331B456C2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2" name="Text Box 9">
          <a:extLst>
            <a:ext uri="{FF2B5EF4-FFF2-40B4-BE49-F238E27FC236}">
              <a16:creationId xmlns:a16="http://schemas.microsoft.com/office/drawing/2014/main" xmlns="" id="{3E6F0401-904F-477A-9212-1434FC3EA57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3" name="Text Box 10">
          <a:extLst>
            <a:ext uri="{FF2B5EF4-FFF2-40B4-BE49-F238E27FC236}">
              <a16:creationId xmlns:a16="http://schemas.microsoft.com/office/drawing/2014/main" xmlns="" id="{68E15D9F-37BB-4F3D-8CB2-043B5624E94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4" name="Text Box 4">
          <a:extLst>
            <a:ext uri="{FF2B5EF4-FFF2-40B4-BE49-F238E27FC236}">
              <a16:creationId xmlns:a16="http://schemas.microsoft.com/office/drawing/2014/main" xmlns="" id="{EEFAB352-8FAF-4490-9D82-2AAB020C9BD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5" name="Text Box 5">
          <a:extLst>
            <a:ext uri="{FF2B5EF4-FFF2-40B4-BE49-F238E27FC236}">
              <a16:creationId xmlns:a16="http://schemas.microsoft.com/office/drawing/2014/main" xmlns="" id="{88130EE6-8F04-4F36-A790-171983EB59B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6" name="Text Box 9">
          <a:extLst>
            <a:ext uri="{FF2B5EF4-FFF2-40B4-BE49-F238E27FC236}">
              <a16:creationId xmlns:a16="http://schemas.microsoft.com/office/drawing/2014/main" xmlns="" id="{CD8CA038-49D9-498E-8DB4-592204FA777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7" name="Text Box 10">
          <a:extLst>
            <a:ext uri="{FF2B5EF4-FFF2-40B4-BE49-F238E27FC236}">
              <a16:creationId xmlns:a16="http://schemas.microsoft.com/office/drawing/2014/main" xmlns="" id="{C01732DC-435D-430B-8A89-A7E22B4A91E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8" name="Text Box 4">
          <a:extLst>
            <a:ext uri="{FF2B5EF4-FFF2-40B4-BE49-F238E27FC236}">
              <a16:creationId xmlns:a16="http://schemas.microsoft.com/office/drawing/2014/main" xmlns="" id="{5F1A510E-9C3D-4B7F-8243-0EA12DB3078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9" name="Text Box 5">
          <a:extLst>
            <a:ext uri="{FF2B5EF4-FFF2-40B4-BE49-F238E27FC236}">
              <a16:creationId xmlns:a16="http://schemas.microsoft.com/office/drawing/2014/main" xmlns="" id="{0D388A70-2277-43E7-9316-6860C4AA412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0" name="Text Box 9">
          <a:extLst>
            <a:ext uri="{FF2B5EF4-FFF2-40B4-BE49-F238E27FC236}">
              <a16:creationId xmlns:a16="http://schemas.microsoft.com/office/drawing/2014/main" xmlns="" id="{E89CF010-076D-426A-8AEF-B2AEB19CE3A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1" name="Text Box 10">
          <a:extLst>
            <a:ext uri="{FF2B5EF4-FFF2-40B4-BE49-F238E27FC236}">
              <a16:creationId xmlns:a16="http://schemas.microsoft.com/office/drawing/2014/main" xmlns="" id="{1ED920AF-2BF3-4C48-9353-D17DF765B6F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2" name="Text Box 4">
          <a:extLst>
            <a:ext uri="{FF2B5EF4-FFF2-40B4-BE49-F238E27FC236}">
              <a16:creationId xmlns:a16="http://schemas.microsoft.com/office/drawing/2014/main" xmlns="" id="{A6048E45-7F7E-49A0-B681-D40C5B4B957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3" name="Text Box 5">
          <a:extLst>
            <a:ext uri="{FF2B5EF4-FFF2-40B4-BE49-F238E27FC236}">
              <a16:creationId xmlns:a16="http://schemas.microsoft.com/office/drawing/2014/main" xmlns="" id="{59CF3B6D-733B-41BB-8E59-A251243C914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4" name="Text Box 9">
          <a:extLst>
            <a:ext uri="{FF2B5EF4-FFF2-40B4-BE49-F238E27FC236}">
              <a16:creationId xmlns:a16="http://schemas.microsoft.com/office/drawing/2014/main" xmlns="" id="{D740C686-6A41-488D-904E-D49555FE94F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5" name="Text Box 10">
          <a:extLst>
            <a:ext uri="{FF2B5EF4-FFF2-40B4-BE49-F238E27FC236}">
              <a16:creationId xmlns:a16="http://schemas.microsoft.com/office/drawing/2014/main" xmlns="" id="{6D530F0B-B9AA-4F04-BDE2-7E70BE3749D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6" name="Text Box 4">
          <a:extLst>
            <a:ext uri="{FF2B5EF4-FFF2-40B4-BE49-F238E27FC236}">
              <a16:creationId xmlns:a16="http://schemas.microsoft.com/office/drawing/2014/main" xmlns="" id="{4AEC0EDB-3334-44ED-A839-9ED70F17198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7" name="Text Box 5">
          <a:extLst>
            <a:ext uri="{FF2B5EF4-FFF2-40B4-BE49-F238E27FC236}">
              <a16:creationId xmlns:a16="http://schemas.microsoft.com/office/drawing/2014/main" xmlns="" id="{464D21F9-6283-40CA-B736-844271893FF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8" name="Text Box 9">
          <a:extLst>
            <a:ext uri="{FF2B5EF4-FFF2-40B4-BE49-F238E27FC236}">
              <a16:creationId xmlns:a16="http://schemas.microsoft.com/office/drawing/2014/main" xmlns="" id="{D156C47D-777E-4D79-9259-F07E205103A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9" name="Text Box 10">
          <a:extLst>
            <a:ext uri="{FF2B5EF4-FFF2-40B4-BE49-F238E27FC236}">
              <a16:creationId xmlns:a16="http://schemas.microsoft.com/office/drawing/2014/main" xmlns="" id="{F7E47D9A-3384-4B6B-A5A1-BADB2E78221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0" name="Text Box 4">
          <a:extLst>
            <a:ext uri="{FF2B5EF4-FFF2-40B4-BE49-F238E27FC236}">
              <a16:creationId xmlns:a16="http://schemas.microsoft.com/office/drawing/2014/main" xmlns="" id="{F09EC824-C787-41D4-88D6-B0AFBE0F8F5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1" name="Text Box 5">
          <a:extLst>
            <a:ext uri="{FF2B5EF4-FFF2-40B4-BE49-F238E27FC236}">
              <a16:creationId xmlns:a16="http://schemas.microsoft.com/office/drawing/2014/main" xmlns="" id="{01567EBA-7A44-4DBD-98E1-15F4AA887C72}"/>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2" name="Text Box 9">
          <a:extLst>
            <a:ext uri="{FF2B5EF4-FFF2-40B4-BE49-F238E27FC236}">
              <a16:creationId xmlns:a16="http://schemas.microsoft.com/office/drawing/2014/main" xmlns="" id="{A975EAA8-4DF7-4BEA-9532-BBF7A7558C2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3" name="Text Box 10">
          <a:extLst>
            <a:ext uri="{FF2B5EF4-FFF2-40B4-BE49-F238E27FC236}">
              <a16:creationId xmlns:a16="http://schemas.microsoft.com/office/drawing/2014/main" xmlns="" id="{BDE44234-AEFA-4628-A269-6C4E34D3334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4" name="Text Box 4">
          <a:extLst>
            <a:ext uri="{FF2B5EF4-FFF2-40B4-BE49-F238E27FC236}">
              <a16:creationId xmlns:a16="http://schemas.microsoft.com/office/drawing/2014/main" xmlns="" id="{F9215192-BCA1-425B-9687-7059B82BDD22}"/>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5" name="Text Box 5">
          <a:extLst>
            <a:ext uri="{FF2B5EF4-FFF2-40B4-BE49-F238E27FC236}">
              <a16:creationId xmlns:a16="http://schemas.microsoft.com/office/drawing/2014/main" xmlns="" id="{5B72F517-819A-4D46-B0F6-5B774B1A0C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6" name="Text Box 9">
          <a:extLst>
            <a:ext uri="{FF2B5EF4-FFF2-40B4-BE49-F238E27FC236}">
              <a16:creationId xmlns:a16="http://schemas.microsoft.com/office/drawing/2014/main" xmlns="" id="{C8276915-81BA-44C5-99F4-4DE3CA0DC40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7" name="Text Box 10">
          <a:extLst>
            <a:ext uri="{FF2B5EF4-FFF2-40B4-BE49-F238E27FC236}">
              <a16:creationId xmlns:a16="http://schemas.microsoft.com/office/drawing/2014/main" xmlns="" id="{E3C37B29-509C-489F-BC0F-453078159BA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88" name="Text Box 4">
          <a:extLst>
            <a:ext uri="{FF2B5EF4-FFF2-40B4-BE49-F238E27FC236}">
              <a16:creationId xmlns:a16="http://schemas.microsoft.com/office/drawing/2014/main" xmlns="" id="{0A98ABC9-BADC-46ED-868A-88FFD95AABE8}"/>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89" name="Text Box 5">
          <a:extLst>
            <a:ext uri="{FF2B5EF4-FFF2-40B4-BE49-F238E27FC236}">
              <a16:creationId xmlns:a16="http://schemas.microsoft.com/office/drawing/2014/main" xmlns="" id="{47CE08D7-5F19-457E-9BA1-6CDD4B864D8F}"/>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90" name="Text Box 9">
          <a:extLst>
            <a:ext uri="{FF2B5EF4-FFF2-40B4-BE49-F238E27FC236}">
              <a16:creationId xmlns:a16="http://schemas.microsoft.com/office/drawing/2014/main" xmlns="" id="{C7A0E339-5AC9-49AE-8EC6-FEF3A85303A6}"/>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91" name="Text Box 10">
          <a:extLst>
            <a:ext uri="{FF2B5EF4-FFF2-40B4-BE49-F238E27FC236}">
              <a16:creationId xmlns:a16="http://schemas.microsoft.com/office/drawing/2014/main" xmlns="" id="{996D1874-C2D5-48FF-9EDC-E23D1A18222A}"/>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OQ%20Calculations%20-%20Conference%20H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ting"/>
      <sheetName val="Foundation beam"/>
      <sheetName val="ground Floor Columns"/>
      <sheetName val="Roof beam"/>
      <sheetName val="Ground Slab"/>
      <sheetName val="Masonry &amp; Plastering "/>
      <sheetName val="Doors &amp; Windows"/>
      <sheetName val="Tiling"/>
      <sheetName val="Painting"/>
      <sheetName val="Roof Frame &amp; COver"/>
      <sheetName val="Electrical Installation"/>
      <sheetName val="Plumbing "/>
    </sheetNames>
    <sheetDataSet>
      <sheetData sheetId="0">
        <row r="7">
          <cell r="G7">
            <v>0.68599999999999994</v>
          </cell>
        </row>
        <row r="20">
          <cell r="G20">
            <v>4.1159999999999988</v>
          </cell>
        </row>
      </sheetData>
      <sheetData sheetId="1">
        <row r="6">
          <cell r="F6">
            <v>2.4560000000000004</v>
          </cell>
        </row>
        <row r="14">
          <cell r="F14">
            <v>12.636000000000003</v>
          </cell>
        </row>
        <row r="15">
          <cell r="F15">
            <v>2.048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6:I19"/>
  <sheetViews>
    <sheetView view="pageBreakPreview" zoomScale="85" zoomScaleSheetLayoutView="85" workbookViewId="0">
      <selection activeCell="A18" sqref="A18"/>
    </sheetView>
  </sheetViews>
  <sheetFormatPr defaultRowHeight="12.75" x14ac:dyDescent="0.2"/>
  <cols>
    <col min="1" max="16384" width="9.140625" style="18"/>
  </cols>
  <sheetData>
    <row r="16" spans="1:9" ht="26.25" x14ac:dyDescent="0.2">
      <c r="A16" s="252" t="s">
        <v>0</v>
      </c>
      <c r="B16" s="252"/>
      <c r="C16" s="252"/>
      <c r="D16" s="252"/>
      <c r="E16" s="252"/>
      <c r="F16" s="252"/>
      <c r="G16" s="252"/>
      <c r="H16" s="252"/>
      <c r="I16" s="252"/>
    </row>
    <row r="17" spans="1:9" ht="24" customHeight="1" x14ac:dyDescent="0.2">
      <c r="A17" s="253" t="s">
        <v>219</v>
      </c>
      <c r="B17" s="253"/>
      <c r="C17" s="253"/>
      <c r="D17" s="253"/>
      <c r="E17" s="253"/>
      <c r="F17" s="253"/>
      <c r="G17" s="253"/>
      <c r="H17" s="253"/>
      <c r="I17" s="253"/>
    </row>
    <row r="19" spans="1:9" ht="15" x14ac:dyDescent="0.25">
      <c r="A19" s="254" t="s">
        <v>218</v>
      </c>
      <c r="B19" s="254"/>
      <c r="C19" s="254"/>
      <c r="D19" s="254"/>
      <c r="E19" s="254"/>
      <c r="F19" s="254"/>
      <c r="G19" s="254"/>
      <c r="H19" s="254"/>
      <c r="I19" s="254"/>
    </row>
  </sheetData>
  <mergeCells count="3">
    <mergeCell ref="A16:I16"/>
    <mergeCell ref="A17:I17"/>
    <mergeCell ref="A19:I19"/>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Y22"/>
  <sheetViews>
    <sheetView tabSelected="1" zoomScale="70" zoomScaleNormal="70" zoomScaleSheetLayoutView="100" workbookViewId="0">
      <selection activeCell="G30" sqref="G30"/>
    </sheetView>
  </sheetViews>
  <sheetFormatPr defaultColWidth="9.140625" defaultRowHeight="15.75" outlineLevelCol="1" x14ac:dyDescent="0.25"/>
  <cols>
    <col min="1" max="1" width="1.5703125" style="20" customWidth="1"/>
    <col min="2" max="2" width="46.7109375" style="20" customWidth="1"/>
    <col min="3" max="3" width="18.140625" style="20" customWidth="1" outlineLevel="1"/>
    <col min="4" max="4" width="0.7109375" style="20" customWidth="1"/>
    <col min="5" max="5" width="27.42578125" style="20" customWidth="1" outlineLevel="1"/>
    <col min="6" max="6" width="8.140625" style="20" customWidth="1" outlineLevel="1"/>
    <col min="7" max="7" width="9.140625" style="20"/>
    <col min="8" max="10" width="9.140625" style="37"/>
    <col min="11" max="11" width="11.140625" style="37" bestFit="1" customWidth="1"/>
    <col min="12" max="16384" width="9.140625" style="20"/>
  </cols>
  <sheetData>
    <row r="2" spans="1:181" s="189" customFormat="1" ht="18" customHeight="1" x14ac:dyDescent="0.25">
      <c r="A2" s="190"/>
      <c r="B2" s="264" t="s">
        <v>112</v>
      </c>
      <c r="C2" s="264"/>
      <c r="D2" s="264"/>
      <c r="E2" s="264"/>
      <c r="F2" s="264"/>
      <c r="G2" s="188"/>
      <c r="H2" s="188"/>
      <c r="I2" s="263"/>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8"/>
      <c r="BK2" s="188"/>
      <c r="BL2" s="188"/>
      <c r="BM2" s="188"/>
      <c r="BN2" s="188"/>
      <c r="BO2" s="188"/>
      <c r="BP2" s="188"/>
      <c r="BQ2" s="188"/>
      <c r="BR2" s="188"/>
      <c r="BS2" s="188"/>
      <c r="BT2" s="188"/>
      <c r="BU2" s="188"/>
      <c r="BV2" s="188"/>
      <c r="BW2" s="188"/>
      <c r="BX2" s="188"/>
      <c r="BY2" s="188"/>
      <c r="BZ2" s="188"/>
      <c r="CA2" s="188"/>
      <c r="CB2" s="188"/>
      <c r="CC2" s="188"/>
      <c r="CD2" s="188"/>
      <c r="CE2" s="188"/>
      <c r="CF2" s="188"/>
      <c r="CG2" s="188"/>
      <c r="CH2" s="188"/>
      <c r="CI2" s="188"/>
      <c r="CJ2" s="188"/>
      <c r="CK2" s="188"/>
      <c r="CL2" s="188"/>
      <c r="CM2" s="188"/>
      <c r="CN2" s="188"/>
      <c r="CO2" s="188"/>
      <c r="CP2" s="188"/>
      <c r="CQ2" s="188"/>
      <c r="CR2" s="188"/>
      <c r="CS2" s="188"/>
      <c r="CT2" s="188"/>
      <c r="CU2" s="188"/>
      <c r="CV2" s="188"/>
      <c r="CW2" s="188"/>
      <c r="CX2" s="188"/>
      <c r="CY2" s="188"/>
      <c r="CZ2" s="188"/>
      <c r="DA2" s="188"/>
      <c r="DB2" s="188"/>
      <c r="DC2" s="188"/>
      <c r="DD2" s="188"/>
      <c r="DE2" s="188"/>
      <c r="DF2" s="188"/>
      <c r="DG2" s="188"/>
      <c r="DH2" s="188"/>
      <c r="DI2" s="188"/>
      <c r="DJ2" s="188"/>
      <c r="DK2" s="188"/>
      <c r="DL2" s="188"/>
      <c r="DM2" s="188"/>
      <c r="DN2" s="188"/>
      <c r="DO2" s="188"/>
      <c r="DP2" s="188"/>
      <c r="DQ2" s="188"/>
      <c r="DR2" s="188"/>
      <c r="DS2" s="188"/>
      <c r="DT2" s="188"/>
      <c r="DU2" s="188"/>
      <c r="DV2" s="188"/>
      <c r="DW2" s="188"/>
      <c r="DX2" s="188"/>
      <c r="DY2" s="188"/>
      <c r="DZ2" s="188"/>
      <c r="EA2" s="188"/>
      <c r="EB2" s="188"/>
      <c r="EC2" s="188"/>
      <c r="ED2" s="188"/>
      <c r="EE2" s="188"/>
      <c r="EF2" s="188"/>
      <c r="EG2" s="188"/>
      <c r="EH2" s="188"/>
      <c r="EI2" s="188"/>
      <c r="EJ2" s="188"/>
      <c r="EK2" s="188"/>
      <c r="EL2" s="188"/>
      <c r="EM2" s="188"/>
      <c r="EN2" s="188"/>
      <c r="EO2" s="188"/>
      <c r="EP2" s="188"/>
      <c r="EQ2" s="188"/>
      <c r="ER2" s="188"/>
      <c r="ES2" s="188"/>
      <c r="ET2" s="188"/>
      <c r="EU2" s="188"/>
      <c r="EV2" s="188"/>
      <c r="EW2" s="188"/>
      <c r="EX2" s="188"/>
      <c r="EY2" s="188"/>
      <c r="EZ2" s="188"/>
      <c r="FA2" s="188"/>
      <c r="FB2" s="188"/>
      <c r="FC2" s="188"/>
      <c r="FD2" s="188"/>
      <c r="FE2" s="188"/>
      <c r="FF2" s="188"/>
      <c r="FG2" s="188"/>
      <c r="FH2" s="188"/>
      <c r="FI2" s="188"/>
      <c r="FJ2" s="188"/>
      <c r="FK2" s="188"/>
      <c r="FL2" s="188"/>
      <c r="FM2" s="188"/>
      <c r="FN2" s="188"/>
      <c r="FO2" s="188"/>
      <c r="FP2" s="188"/>
      <c r="FQ2" s="188"/>
      <c r="FR2" s="188"/>
      <c r="FS2" s="188"/>
      <c r="FT2" s="188"/>
      <c r="FU2" s="188"/>
      <c r="FV2" s="188"/>
      <c r="FW2" s="188"/>
      <c r="FX2" s="188"/>
      <c r="FY2" s="188"/>
    </row>
    <row r="3" spans="1:181" s="31" customFormat="1" ht="15.75" customHeight="1" x14ac:dyDescent="0.25">
      <c r="B3" s="265" t="s">
        <v>220</v>
      </c>
      <c r="C3" s="32" t="s">
        <v>108</v>
      </c>
      <c r="D3" s="33"/>
      <c r="E3" s="32"/>
      <c r="F3" s="32"/>
      <c r="H3" s="36"/>
      <c r="I3" s="263"/>
      <c r="J3" s="36"/>
      <c r="K3" s="36"/>
    </row>
    <row r="4" spans="1:181" s="31" customFormat="1" ht="15" x14ac:dyDescent="0.25">
      <c r="B4" s="265"/>
      <c r="C4" s="32" t="s">
        <v>109</v>
      </c>
      <c r="D4" s="33"/>
      <c r="E4" s="32"/>
      <c r="F4" s="32"/>
      <c r="H4" s="36"/>
      <c r="I4" s="36"/>
      <c r="J4" s="36"/>
      <c r="K4" s="36"/>
    </row>
    <row r="5" spans="1:181" s="31" customFormat="1" ht="15" customHeight="1" x14ac:dyDescent="0.25">
      <c r="B5" s="186" t="s">
        <v>110</v>
      </c>
      <c r="C5" s="32" t="s">
        <v>111</v>
      </c>
      <c r="D5" s="33"/>
      <c r="E5" s="32"/>
      <c r="F5" s="32"/>
      <c r="H5" s="36"/>
      <c r="I5" s="36"/>
      <c r="J5" s="36"/>
      <c r="K5" s="36"/>
    </row>
    <row r="6" spans="1:181" s="31" customFormat="1" ht="15" customHeight="1" x14ac:dyDescent="0.25">
      <c r="B6" s="187"/>
      <c r="C6" s="33"/>
      <c r="D6" s="33"/>
      <c r="E6" s="33"/>
      <c r="F6" s="33"/>
      <c r="H6" s="36"/>
      <c r="I6" s="36"/>
      <c r="J6" s="36"/>
      <c r="K6" s="36"/>
    </row>
    <row r="7" spans="1:181" ht="24.75" customHeight="1" x14ac:dyDescent="0.25">
      <c r="B7" s="261" t="s">
        <v>49</v>
      </c>
      <c r="C7" s="262"/>
      <c r="E7" s="35" t="s">
        <v>106</v>
      </c>
      <c r="F7" s="35" t="s">
        <v>51</v>
      </c>
    </row>
    <row r="8" spans="1:181" ht="24.75" customHeight="1" x14ac:dyDescent="0.25">
      <c r="B8" s="242" t="s">
        <v>7</v>
      </c>
      <c r="C8" s="243"/>
      <c r="D8" s="21"/>
      <c r="E8" s="22">
        <f>BOQ!I57</f>
        <v>0</v>
      </c>
      <c r="F8" s="22"/>
    </row>
    <row r="9" spans="1:181" ht="24.75" customHeight="1" x14ac:dyDescent="0.25">
      <c r="B9" s="236" t="s">
        <v>93</v>
      </c>
      <c r="C9" s="237"/>
      <c r="D9" s="21"/>
      <c r="E9" s="22">
        <f>BOQ!I89</f>
        <v>0</v>
      </c>
      <c r="F9" s="22"/>
    </row>
    <row r="10" spans="1:181" ht="24.75" customHeight="1" x14ac:dyDescent="0.25">
      <c r="B10" s="236" t="s">
        <v>92</v>
      </c>
      <c r="C10" s="237"/>
      <c r="D10" s="21"/>
      <c r="E10" s="22">
        <f>BOQ!I172</f>
        <v>0</v>
      </c>
      <c r="F10" s="22"/>
    </row>
    <row r="11" spans="1:181" ht="24.75" customHeight="1" x14ac:dyDescent="0.25">
      <c r="B11" s="236" t="s">
        <v>156</v>
      </c>
      <c r="C11" s="237"/>
      <c r="D11" s="21"/>
      <c r="E11" s="22">
        <f>BOQ!I206</f>
        <v>0</v>
      </c>
      <c r="F11" s="22"/>
    </row>
    <row r="12" spans="1:181" ht="24.75" customHeight="1" x14ac:dyDescent="0.25">
      <c r="B12" s="236" t="s">
        <v>238</v>
      </c>
      <c r="C12" s="237"/>
      <c r="D12" s="21"/>
      <c r="E12" s="22">
        <f>BOQ!I237</f>
        <v>0</v>
      </c>
      <c r="F12" s="22"/>
    </row>
    <row r="13" spans="1:181" ht="24.75" customHeight="1" x14ac:dyDescent="0.25">
      <c r="B13" s="236" t="s">
        <v>239</v>
      </c>
      <c r="C13" s="237"/>
      <c r="D13" s="21"/>
      <c r="E13" s="22"/>
      <c r="F13" s="22"/>
    </row>
    <row r="14" spans="1:181" ht="24.75" customHeight="1" x14ac:dyDescent="0.25">
      <c r="B14" s="259"/>
      <c r="C14" s="260"/>
      <c r="D14" s="24"/>
      <c r="E14" s="25"/>
      <c r="F14" s="25"/>
    </row>
    <row r="15" spans="1:181" ht="39" customHeight="1" x14ac:dyDescent="0.25">
      <c r="B15" s="255" t="s">
        <v>46</v>
      </c>
      <c r="C15" s="256"/>
      <c r="D15" s="21"/>
      <c r="E15" s="22">
        <f>SUM(E8:E13)</f>
        <v>0</v>
      </c>
      <c r="F15" s="22"/>
      <c r="I15" s="20" t="s">
        <v>243</v>
      </c>
      <c r="K15" s="20">
        <f>10.675*33.15</f>
        <v>353.87625000000003</v>
      </c>
    </row>
    <row r="16" spans="1:181" ht="39" customHeight="1" x14ac:dyDescent="0.25">
      <c r="B16" s="255" t="s">
        <v>167</v>
      </c>
      <c r="C16" s="256"/>
      <c r="D16" s="21"/>
      <c r="E16" s="22">
        <f>E15*0.08</f>
        <v>0</v>
      </c>
      <c r="F16" s="22"/>
      <c r="K16" s="20">
        <f>K15*10.76</f>
        <v>3807.7084500000001</v>
      </c>
    </row>
    <row r="17" spans="2:11" ht="39" customHeight="1" x14ac:dyDescent="0.25">
      <c r="B17" s="257" t="s">
        <v>107</v>
      </c>
      <c r="C17" s="258"/>
      <c r="D17" s="26"/>
      <c r="E17" s="19">
        <f>E15+E16</f>
        <v>0</v>
      </c>
      <c r="F17" s="19"/>
      <c r="K17" s="251">
        <f>E17/K16</f>
        <v>0</v>
      </c>
    </row>
    <row r="18" spans="2:11" x14ac:dyDescent="0.25">
      <c r="B18" s="27"/>
      <c r="C18" s="28"/>
      <c r="E18" s="28"/>
      <c r="F18" s="28"/>
    </row>
    <row r="19" spans="2:11" x14ac:dyDescent="0.25">
      <c r="B19" s="20" t="s">
        <v>115</v>
      </c>
    </row>
    <row r="22" spans="2:11" x14ac:dyDescent="0.25">
      <c r="C22" s="23"/>
      <c r="E22" s="23"/>
      <c r="F22" s="23"/>
    </row>
  </sheetData>
  <mergeCells count="8">
    <mergeCell ref="B16:C16"/>
    <mergeCell ref="B17:C17"/>
    <mergeCell ref="B14:C14"/>
    <mergeCell ref="B7:C7"/>
    <mergeCell ref="I2:I3"/>
    <mergeCell ref="B2:F2"/>
    <mergeCell ref="B3:B4"/>
    <mergeCell ref="B15:C15"/>
  </mergeCells>
  <pageMargins left="1.2" right="0.7" top="0.75" bottom="0.75" header="0.3" footer="0.3"/>
  <pageSetup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X341"/>
  <sheetViews>
    <sheetView view="pageBreakPreview" zoomScale="80" zoomScaleNormal="80" zoomScaleSheetLayoutView="80" workbookViewId="0">
      <pane ySplit="1" topLeftCell="A314" activePane="bottomLeft" state="frozen"/>
      <selection pane="bottomLeft" activeCell="O180" sqref="O180"/>
    </sheetView>
  </sheetViews>
  <sheetFormatPr defaultColWidth="9.140625" defaultRowHeight="12" x14ac:dyDescent="0.2"/>
  <cols>
    <col min="1" max="1" width="11.5703125" style="206" bestFit="1" customWidth="1"/>
    <col min="2" max="2" width="7.28515625" style="12" customWidth="1"/>
    <col min="3" max="3" width="1.85546875" style="13" bestFit="1" customWidth="1"/>
    <col min="4" max="4" width="7.85546875" style="13" customWidth="1"/>
    <col min="5" max="5" width="71.7109375" style="14" customWidth="1"/>
    <col min="6" max="6" width="6.42578125" style="2" bestFit="1" customWidth="1"/>
    <col min="7" max="7" width="12" style="7" bestFit="1" customWidth="1"/>
    <col min="8" max="8" width="13.85546875" style="3" bestFit="1" customWidth="1"/>
    <col min="9" max="9" width="18.7109375" style="5" bestFit="1" customWidth="1"/>
    <col min="10" max="16384" width="9.140625" style="1"/>
  </cols>
  <sheetData>
    <row r="1" spans="1:76" x14ac:dyDescent="0.2">
      <c r="I1" s="4"/>
    </row>
    <row r="2" spans="1:76" s="30" customFormat="1" ht="15.75" x14ac:dyDescent="0.25">
      <c r="A2" s="266" t="s">
        <v>0</v>
      </c>
      <c r="B2" s="264"/>
      <c r="C2" s="264"/>
      <c r="D2" s="264"/>
      <c r="E2" s="264"/>
      <c r="F2" s="264"/>
      <c r="G2" s="264"/>
      <c r="H2" s="264"/>
      <c r="I2" s="264"/>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row>
    <row r="3" spans="1:76" x14ac:dyDescent="0.2">
      <c r="A3" s="207"/>
      <c r="B3" s="15"/>
      <c r="C3" s="16"/>
      <c r="D3" s="16"/>
      <c r="E3" s="17"/>
      <c r="F3" s="10"/>
      <c r="G3" s="8"/>
      <c r="H3" s="9"/>
      <c r="I3" s="11"/>
    </row>
    <row r="4" spans="1:76" s="39" customFormat="1" ht="15.75" x14ac:dyDescent="0.2">
      <c r="A4" s="208" t="s">
        <v>50</v>
      </c>
      <c r="B4" s="182"/>
      <c r="C4" s="183"/>
      <c r="D4" s="183"/>
      <c r="E4" s="38" t="s">
        <v>49</v>
      </c>
      <c r="F4" s="35" t="s">
        <v>48</v>
      </c>
      <c r="G4" s="184" t="s">
        <v>47</v>
      </c>
      <c r="H4" s="185" t="s">
        <v>166</v>
      </c>
      <c r="I4" s="35" t="s">
        <v>194</v>
      </c>
    </row>
    <row r="5" spans="1:76" s="48" customFormat="1" ht="15.75" x14ac:dyDescent="0.25">
      <c r="A5" s="40" t="s">
        <v>45</v>
      </c>
      <c r="B5" s="41"/>
      <c r="C5" s="42"/>
      <c r="D5" s="42"/>
      <c r="E5" s="43" t="s">
        <v>7</v>
      </c>
      <c r="F5" s="44"/>
      <c r="G5" s="45"/>
      <c r="H5" s="46"/>
      <c r="I5" s="47"/>
    </row>
    <row r="6" spans="1:76" s="20" customFormat="1" ht="15.75" x14ac:dyDescent="0.25">
      <c r="A6" s="49"/>
      <c r="B6" s="50"/>
      <c r="C6" s="51"/>
      <c r="D6" s="51"/>
      <c r="E6" s="52"/>
      <c r="F6" s="53"/>
      <c r="G6" s="54"/>
      <c r="H6" s="55"/>
      <c r="I6" s="56"/>
    </row>
    <row r="7" spans="1:76" s="20" customFormat="1" ht="15.75" x14ac:dyDescent="0.25">
      <c r="A7" s="49"/>
      <c r="B7" s="50"/>
      <c r="C7" s="51"/>
      <c r="D7" s="51"/>
      <c r="E7" s="57"/>
      <c r="F7" s="53"/>
      <c r="G7" s="54"/>
      <c r="H7" s="55"/>
      <c r="I7" s="56"/>
    </row>
    <row r="8" spans="1:76" s="62" customFormat="1" ht="15.75" x14ac:dyDescent="0.25">
      <c r="A8" s="142">
        <v>1.1000000000000001</v>
      </c>
      <c r="B8" s="143" t="s">
        <v>44</v>
      </c>
      <c r="C8" s="145"/>
      <c r="D8" s="145"/>
      <c r="E8" s="146"/>
      <c r="F8" s="160"/>
      <c r="G8" s="161"/>
      <c r="H8" s="162"/>
      <c r="I8" s="136"/>
    </row>
    <row r="9" spans="1:76" s="20" customFormat="1" ht="15.75" x14ac:dyDescent="0.25">
      <c r="A9" s="140"/>
      <c r="B9" s="138"/>
      <c r="C9" s="130"/>
      <c r="D9" s="130"/>
      <c r="E9" s="229" t="s">
        <v>43</v>
      </c>
      <c r="F9" s="133"/>
      <c r="G9" s="134"/>
      <c r="H9" s="135"/>
      <c r="I9" s="136"/>
    </row>
    <row r="10" spans="1:76" s="20" customFormat="1" ht="15.75" x14ac:dyDescent="0.25">
      <c r="A10" s="140"/>
      <c r="B10" s="138"/>
      <c r="C10" s="130"/>
      <c r="D10" s="130" t="s">
        <v>1</v>
      </c>
      <c r="E10" s="141" t="s">
        <v>70</v>
      </c>
      <c r="F10" s="133"/>
      <c r="G10" s="134"/>
      <c r="H10" s="135"/>
      <c r="I10" s="136"/>
    </row>
    <row r="11" spans="1:76" s="20" customFormat="1" ht="15.75" x14ac:dyDescent="0.25">
      <c r="A11" s="140"/>
      <c r="B11" s="138"/>
      <c r="C11" s="130"/>
      <c r="D11" s="130" t="s">
        <v>11</v>
      </c>
      <c r="E11" s="141" t="s">
        <v>71</v>
      </c>
      <c r="F11" s="133"/>
      <c r="G11" s="134"/>
      <c r="H11" s="135"/>
      <c r="I11" s="136"/>
    </row>
    <row r="12" spans="1:76" s="20" customFormat="1" ht="15.75" x14ac:dyDescent="0.25">
      <c r="A12" s="140"/>
      <c r="B12" s="138"/>
      <c r="C12" s="130"/>
      <c r="D12" s="130" t="s">
        <v>3</v>
      </c>
      <c r="E12" s="141" t="s">
        <v>72</v>
      </c>
      <c r="F12" s="133"/>
      <c r="G12" s="134"/>
      <c r="H12" s="135"/>
      <c r="I12" s="136"/>
    </row>
    <row r="13" spans="1:76" s="20" customFormat="1" ht="15.75" x14ac:dyDescent="0.25">
      <c r="A13" s="140"/>
      <c r="B13" s="138"/>
      <c r="C13" s="130"/>
      <c r="D13" s="130" t="s">
        <v>2</v>
      </c>
      <c r="E13" s="141" t="s">
        <v>73</v>
      </c>
      <c r="F13" s="133"/>
      <c r="G13" s="134"/>
      <c r="H13" s="135"/>
      <c r="I13" s="136"/>
    </row>
    <row r="14" spans="1:76" s="20" customFormat="1" ht="15.75" x14ac:dyDescent="0.25">
      <c r="A14" s="140"/>
      <c r="B14" s="138"/>
      <c r="C14" s="130"/>
      <c r="D14" s="130" t="s">
        <v>64</v>
      </c>
      <c r="E14" s="141" t="s">
        <v>74</v>
      </c>
      <c r="F14" s="133"/>
      <c r="G14" s="134"/>
      <c r="H14" s="135"/>
      <c r="I14" s="136"/>
    </row>
    <row r="15" spans="1:76" s="20" customFormat="1" ht="15.75" x14ac:dyDescent="0.25">
      <c r="A15" s="140"/>
      <c r="B15" s="138"/>
      <c r="C15" s="130"/>
      <c r="D15" s="130" t="s">
        <v>65</v>
      </c>
      <c r="E15" s="141" t="s">
        <v>75</v>
      </c>
      <c r="F15" s="133"/>
      <c r="G15" s="134"/>
      <c r="H15" s="135"/>
      <c r="I15" s="136"/>
    </row>
    <row r="16" spans="1:76" s="20" customFormat="1" ht="15.75" x14ac:dyDescent="0.25">
      <c r="A16" s="140"/>
      <c r="B16" s="138"/>
      <c r="C16" s="130"/>
      <c r="D16" s="130" t="s">
        <v>66</v>
      </c>
      <c r="E16" s="141" t="s">
        <v>76</v>
      </c>
      <c r="F16" s="133"/>
      <c r="G16" s="134"/>
      <c r="H16" s="135"/>
      <c r="I16" s="136"/>
    </row>
    <row r="17" spans="1:9" s="20" customFormat="1" ht="15.75" x14ac:dyDescent="0.25">
      <c r="A17" s="140"/>
      <c r="B17" s="138"/>
      <c r="C17" s="130"/>
      <c r="D17" s="130" t="s">
        <v>67</v>
      </c>
      <c r="E17" s="141" t="s">
        <v>77</v>
      </c>
      <c r="F17" s="133"/>
      <c r="G17" s="134"/>
      <c r="H17" s="135"/>
      <c r="I17" s="136"/>
    </row>
    <row r="18" spans="1:9" s="20" customFormat="1" ht="15.75" x14ac:dyDescent="0.25">
      <c r="A18" s="140"/>
      <c r="B18" s="138"/>
      <c r="C18" s="130"/>
      <c r="D18" s="130" t="s">
        <v>5</v>
      </c>
      <c r="E18" s="141" t="s">
        <v>152</v>
      </c>
      <c r="F18" s="133"/>
      <c r="G18" s="134"/>
      <c r="H18" s="135"/>
      <c r="I18" s="136"/>
    </row>
    <row r="19" spans="1:9" s="20" customFormat="1" ht="15.75" x14ac:dyDescent="0.25">
      <c r="A19" s="140"/>
      <c r="B19" s="138"/>
      <c r="C19" s="130"/>
      <c r="D19" s="130" t="s">
        <v>68</v>
      </c>
      <c r="E19" s="141" t="s">
        <v>78</v>
      </c>
      <c r="F19" s="133"/>
      <c r="G19" s="134"/>
      <c r="H19" s="135"/>
      <c r="I19" s="136"/>
    </row>
    <row r="20" spans="1:9" s="20" customFormat="1" ht="15.75" x14ac:dyDescent="0.25">
      <c r="A20" s="140"/>
      <c r="B20" s="138"/>
      <c r="C20" s="130"/>
      <c r="D20" s="130" t="s">
        <v>69</v>
      </c>
      <c r="E20" s="141" t="s">
        <v>79</v>
      </c>
      <c r="F20" s="133"/>
      <c r="G20" s="134"/>
      <c r="H20" s="135"/>
      <c r="I20" s="136"/>
    </row>
    <row r="21" spans="1:9" s="20" customFormat="1" ht="15.75" x14ac:dyDescent="0.25">
      <c r="A21" s="140"/>
      <c r="B21" s="138"/>
      <c r="C21" s="130"/>
      <c r="D21" s="130"/>
      <c r="E21" s="141"/>
      <c r="F21" s="133"/>
      <c r="G21" s="134"/>
      <c r="H21" s="135"/>
      <c r="I21" s="136"/>
    </row>
    <row r="22" spans="1:9" s="62" customFormat="1" ht="15.75" x14ac:dyDescent="0.25">
      <c r="A22" s="142">
        <v>1.2</v>
      </c>
      <c r="B22" s="143" t="s">
        <v>42</v>
      </c>
      <c r="C22" s="145"/>
      <c r="D22" s="145"/>
      <c r="E22" s="146"/>
      <c r="F22" s="160"/>
      <c r="G22" s="161"/>
      <c r="H22" s="162"/>
      <c r="I22" s="136"/>
    </row>
    <row r="23" spans="1:9" s="48" customFormat="1" ht="31.5" x14ac:dyDescent="0.25">
      <c r="A23" s="246">
        <v>-1</v>
      </c>
      <c r="B23" s="129"/>
      <c r="C23" s="130"/>
      <c r="D23" s="230"/>
      <c r="E23" s="231" t="s">
        <v>41</v>
      </c>
      <c r="F23" s="133" t="s">
        <v>5</v>
      </c>
      <c r="G23" s="134">
        <v>1</v>
      </c>
      <c r="H23" s="135">
        <v>0</v>
      </c>
      <c r="I23" s="240">
        <f>H23*G23</f>
        <v>0</v>
      </c>
    </row>
    <row r="24" spans="1:9" s="20" customFormat="1" ht="15.75" x14ac:dyDescent="0.25">
      <c r="A24" s="140"/>
      <c r="B24" s="138"/>
      <c r="C24" s="130"/>
      <c r="D24" s="130"/>
      <c r="E24" s="139"/>
      <c r="F24" s="133"/>
      <c r="G24" s="134"/>
      <c r="H24" s="135"/>
      <c r="I24" s="240"/>
    </row>
    <row r="25" spans="1:9" s="62" customFormat="1" ht="15.75" x14ac:dyDescent="0.25">
      <c r="A25" s="142">
        <v>1.3</v>
      </c>
      <c r="B25" s="143" t="s">
        <v>40</v>
      </c>
      <c r="C25" s="145"/>
      <c r="D25" s="145"/>
      <c r="E25" s="146"/>
      <c r="F25" s="160"/>
      <c r="G25" s="161"/>
      <c r="H25" s="162"/>
      <c r="I25" s="240"/>
    </row>
    <row r="26" spans="1:9" s="20" customFormat="1" ht="15.75" x14ac:dyDescent="0.25">
      <c r="A26" s="246">
        <v>-1</v>
      </c>
      <c r="B26" s="138"/>
      <c r="C26" s="130"/>
      <c r="D26" s="130"/>
      <c r="E26" s="139" t="s">
        <v>39</v>
      </c>
      <c r="F26" s="133" t="s">
        <v>11</v>
      </c>
      <c r="G26" s="134">
        <v>1</v>
      </c>
      <c r="H26" s="135">
        <v>0</v>
      </c>
      <c r="I26" s="240">
        <f>H26*G26</f>
        <v>0</v>
      </c>
    </row>
    <row r="27" spans="1:9" s="20" customFormat="1" ht="15.75" x14ac:dyDescent="0.25">
      <c r="A27" s="140"/>
      <c r="B27" s="138"/>
      <c r="C27" s="130"/>
      <c r="D27" s="130"/>
      <c r="E27" s="139"/>
      <c r="F27" s="133"/>
      <c r="G27" s="134"/>
      <c r="H27" s="135"/>
      <c r="I27" s="240"/>
    </row>
    <row r="28" spans="1:9" s="20" customFormat="1" ht="15.75" x14ac:dyDescent="0.25">
      <c r="A28" s="140"/>
      <c r="B28" s="138"/>
      <c r="C28" s="130"/>
      <c r="D28" s="130"/>
      <c r="E28" s="139"/>
      <c r="F28" s="133"/>
      <c r="G28" s="134"/>
      <c r="H28" s="135"/>
      <c r="I28" s="240"/>
    </row>
    <row r="29" spans="1:9" s="62" customFormat="1" ht="15.75" x14ac:dyDescent="0.25">
      <c r="A29" s="142">
        <v>1.4</v>
      </c>
      <c r="B29" s="143" t="s">
        <v>104</v>
      </c>
      <c r="C29" s="145"/>
      <c r="D29" s="145"/>
      <c r="E29" s="146"/>
      <c r="F29" s="160"/>
      <c r="G29" s="161"/>
      <c r="H29" s="162"/>
      <c r="I29" s="240"/>
    </row>
    <row r="30" spans="1:9" s="20" customFormat="1" ht="15.75" x14ac:dyDescent="0.25">
      <c r="A30" s="246">
        <v>-1</v>
      </c>
      <c r="B30" s="138"/>
      <c r="C30" s="130"/>
      <c r="D30" s="232"/>
      <c r="E30" s="233" t="s">
        <v>153</v>
      </c>
      <c r="F30" s="133" t="s">
        <v>5</v>
      </c>
      <c r="G30" s="134">
        <v>1</v>
      </c>
      <c r="H30" s="135">
        <v>0</v>
      </c>
      <c r="I30" s="240">
        <f>H30*G30</f>
        <v>0</v>
      </c>
    </row>
    <row r="31" spans="1:9" s="20" customFormat="1" ht="15.75" x14ac:dyDescent="0.25">
      <c r="A31" s="140"/>
      <c r="B31" s="138"/>
      <c r="C31" s="130"/>
      <c r="D31" s="234"/>
      <c r="E31" s="235" t="s">
        <v>154</v>
      </c>
      <c r="F31" s="133"/>
      <c r="G31" s="134"/>
      <c r="H31" s="135"/>
      <c r="I31" s="240"/>
    </row>
    <row r="32" spans="1:9" s="20" customFormat="1" ht="15.75" x14ac:dyDescent="0.25">
      <c r="A32" s="140"/>
      <c r="B32" s="138"/>
      <c r="C32" s="130"/>
      <c r="D32" s="234"/>
      <c r="E32" s="235" t="s">
        <v>155</v>
      </c>
      <c r="F32" s="133"/>
      <c r="G32" s="134"/>
      <c r="H32" s="135"/>
      <c r="I32" s="240"/>
    </row>
    <row r="33" spans="1:9" s="20" customFormat="1" ht="15.75" x14ac:dyDescent="0.25">
      <c r="A33" s="142">
        <v>1.5</v>
      </c>
      <c r="B33" s="143" t="s">
        <v>191</v>
      </c>
      <c r="C33" s="145"/>
      <c r="D33" s="145"/>
      <c r="E33" s="146"/>
      <c r="F33" s="160"/>
      <c r="G33" s="161"/>
      <c r="H33" s="135"/>
      <c r="I33" s="240"/>
    </row>
    <row r="34" spans="1:9" s="20" customFormat="1" ht="31.5" x14ac:dyDescent="0.25">
      <c r="A34" s="246">
        <v>-1</v>
      </c>
      <c r="B34" s="138"/>
      <c r="C34" s="130"/>
      <c r="D34" s="232"/>
      <c r="E34" s="241" t="s">
        <v>192</v>
      </c>
      <c r="F34" s="133" t="s">
        <v>5</v>
      </c>
      <c r="G34" s="134">
        <v>1</v>
      </c>
      <c r="H34" s="135">
        <v>0</v>
      </c>
      <c r="I34" s="240">
        <f>H34*G34</f>
        <v>0</v>
      </c>
    </row>
    <row r="35" spans="1:9" s="20" customFormat="1" ht="15.75" x14ac:dyDescent="0.25">
      <c r="A35" s="140"/>
      <c r="B35" s="138"/>
      <c r="C35" s="130"/>
      <c r="D35" s="232"/>
      <c r="E35" s="235"/>
      <c r="F35" s="133"/>
      <c r="G35" s="134"/>
      <c r="H35" s="135"/>
      <c r="I35" s="240"/>
    </row>
    <row r="36" spans="1:9" s="20" customFormat="1" ht="15.75" x14ac:dyDescent="0.25">
      <c r="A36" s="140"/>
      <c r="B36" s="138"/>
      <c r="C36" s="130"/>
      <c r="D36" s="232"/>
      <c r="E36" s="235"/>
      <c r="F36" s="133"/>
      <c r="G36" s="134"/>
      <c r="H36" s="135"/>
      <c r="I36" s="137"/>
    </row>
    <row r="37" spans="1:9" s="20" customFormat="1" ht="15.75" x14ac:dyDescent="0.25">
      <c r="A37" s="140"/>
      <c r="B37" s="138"/>
      <c r="C37" s="130"/>
      <c r="D37" s="232"/>
      <c r="E37" s="235"/>
      <c r="F37" s="133"/>
      <c r="G37" s="134"/>
      <c r="H37" s="135"/>
      <c r="I37" s="137"/>
    </row>
    <row r="38" spans="1:9" s="20" customFormat="1" ht="15.75" x14ac:dyDescent="0.25">
      <c r="A38" s="140"/>
      <c r="B38" s="138"/>
      <c r="C38" s="130"/>
      <c r="D38" s="232"/>
      <c r="E38" s="235"/>
      <c r="F38" s="133"/>
      <c r="G38" s="134"/>
      <c r="H38" s="135"/>
      <c r="I38" s="137"/>
    </row>
    <row r="39" spans="1:9" s="20" customFormat="1" ht="15.75" x14ac:dyDescent="0.25">
      <c r="A39" s="140"/>
      <c r="B39" s="138"/>
      <c r="C39" s="130"/>
      <c r="D39" s="232"/>
      <c r="E39" s="235"/>
      <c r="F39" s="133"/>
      <c r="G39" s="134"/>
      <c r="H39" s="135"/>
      <c r="I39" s="137"/>
    </row>
    <row r="40" spans="1:9" s="20" customFormat="1" ht="15.75" x14ac:dyDescent="0.25">
      <c r="A40" s="140"/>
      <c r="B40" s="138"/>
      <c r="C40" s="130"/>
      <c r="D40" s="232"/>
      <c r="E40" s="235"/>
      <c r="F40" s="133"/>
      <c r="G40" s="134"/>
      <c r="H40" s="135"/>
      <c r="I40" s="137"/>
    </row>
    <row r="41" spans="1:9" s="20" customFormat="1" ht="15.75" x14ac:dyDescent="0.25">
      <c r="A41" s="140"/>
      <c r="B41" s="138"/>
      <c r="C41" s="130"/>
      <c r="D41" s="232"/>
      <c r="E41" s="235"/>
      <c r="F41" s="133"/>
      <c r="G41" s="134"/>
      <c r="H41" s="135"/>
      <c r="I41" s="137"/>
    </row>
    <row r="42" spans="1:9" s="20" customFormat="1" ht="15.75" x14ac:dyDescent="0.25">
      <c r="A42" s="140"/>
      <c r="B42" s="138"/>
      <c r="C42" s="130"/>
      <c r="D42" s="232"/>
      <c r="E42" s="235"/>
      <c r="F42" s="133"/>
      <c r="G42" s="134"/>
      <c r="H42" s="135"/>
      <c r="I42" s="137"/>
    </row>
    <row r="43" spans="1:9" s="20" customFormat="1" ht="15.75" x14ac:dyDescent="0.25">
      <c r="A43" s="140"/>
      <c r="B43" s="138"/>
      <c r="C43" s="130"/>
      <c r="D43" s="232"/>
      <c r="E43" s="235"/>
      <c r="F43" s="133"/>
      <c r="G43" s="134"/>
      <c r="H43" s="135"/>
      <c r="I43" s="137"/>
    </row>
    <row r="44" spans="1:9" s="20" customFormat="1" ht="15.75" x14ac:dyDescent="0.25">
      <c r="A44" s="140"/>
      <c r="B44" s="138"/>
      <c r="C44" s="130"/>
      <c r="D44" s="232"/>
      <c r="E44" s="235"/>
      <c r="F44" s="133"/>
      <c r="G44" s="134"/>
      <c r="H44" s="135"/>
      <c r="I44" s="137"/>
    </row>
    <row r="45" spans="1:9" s="20" customFormat="1" ht="15.75" x14ac:dyDescent="0.25">
      <c r="A45" s="140"/>
      <c r="B45" s="138"/>
      <c r="C45" s="130"/>
      <c r="D45" s="232"/>
      <c r="E45" s="235"/>
      <c r="F45" s="133"/>
      <c r="G45" s="134"/>
      <c r="H45" s="135"/>
      <c r="I45" s="137"/>
    </row>
    <row r="46" spans="1:9" s="20" customFormat="1" ht="15.75" x14ac:dyDescent="0.25">
      <c r="A46" s="140"/>
      <c r="B46" s="138"/>
      <c r="C46" s="130"/>
      <c r="D46" s="232"/>
      <c r="E46" s="235"/>
      <c r="F46" s="133"/>
      <c r="G46" s="134"/>
      <c r="H46" s="135"/>
      <c r="I46" s="137"/>
    </row>
    <row r="47" spans="1:9" s="20" customFormat="1" ht="15.75" x14ac:dyDescent="0.25">
      <c r="A47" s="140"/>
      <c r="B47" s="138"/>
      <c r="C47" s="130"/>
      <c r="D47" s="232"/>
      <c r="E47" s="235"/>
      <c r="F47" s="133"/>
      <c r="G47" s="134"/>
      <c r="H47" s="135"/>
      <c r="I47" s="137"/>
    </row>
    <row r="48" spans="1:9" s="20" customFormat="1" ht="15.75" x14ac:dyDescent="0.25">
      <c r="A48" s="140"/>
      <c r="B48" s="138"/>
      <c r="C48" s="130"/>
      <c r="D48" s="232"/>
      <c r="E48" s="235"/>
      <c r="F48" s="133"/>
      <c r="G48" s="134"/>
      <c r="H48" s="135"/>
      <c r="I48" s="137"/>
    </row>
    <row r="49" spans="1:9" s="20" customFormat="1" ht="15.75" x14ac:dyDescent="0.25">
      <c r="A49" s="140"/>
      <c r="B49" s="138"/>
      <c r="C49" s="130"/>
      <c r="D49" s="232"/>
      <c r="E49" s="235"/>
      <c r="F49" s="133"/>
      <c r="G49" s="134"/>
      <c r="H49" s="135"/>
      <c r="I49" s="137"/>
    </row>
    <row r="50" spans="1:9" s="20" customFormat="1" ht="15.75" x14ac:dyDescent="0.25">
      <c r="A50" s="140"/>
      <c r="B50" s="138"/>
      <c r="C50" s="130"/>
      <c r="D50" s="232"/>
      <c r="E50" s="235"/>
      <c r="F50" s="133"/>
      <c r="G50" s="134"/>
      <c r="H50" s="135"/>
      <c r="I50" s="137"/>
    </row>
    <row r="51" spans="1:9" s="20" customFormat="1" ht="15.75" x14ac:dyDescent="0.25">
      <c r="A51" s="140"/>
      <c r="B51" s="138"/>
      <c r="C51" s="130"/>
      <c r="D51" s="232"/>
      <c r="E51" s="235"/>
      <c r="F51" s="133"/>
      <c r="G51" s="134"/>
      <c r="H51" s="135"/>
      <c r="I51" s="137"/>
    </row>
    <row r="52" spans="1:9" s="20" customFormat="1" ht="15.75" x14ac:dyDescent="0.25">
      <c r="A52" s="140"/>
      <c r="B52" s="138"/>
      <c r="C52" s="130"/>
      <c r="D52" s="232"/>
      <c r="E52" s="235"/>
      <c r="F52" s="133"/>
      <c r="G52" s="134"/>
      <c r="H52" s="135"/>
      <c r="I52" s="137"/>
    </row>
    <row r="53" spans="1:9" s="20" customFormat="1" ht="15.75" x14ac:dyDescent="0.25">
      <c r="A53" s="140"/>
      <c r="B53" s="138"/>
      <c r="C53" s="130"/>
      <c r="D53" s="232"/>
      <c r="E53" s="235"/>
      <c r="F53" s="133"/>
      <c r="G53" s="134"/>
      <c r="H53" s="135"/>
      <c r="I53" s="137"/>
    </row>
    <row r="54" spans="1:9" s="20" customFormat="1" ht="15.75" x14ac:dyDescent="0.25">
      <c r="A54" s="140"/>
      <c r="B54" s="138"/>
      <c r="C54" s="130"/>
      <c r="D54" s="232"/>
      <c r="E54" s="235"/>
      <c r="F54" s="133"/>
      <c r="G54" s="134"/>
      <c r="H54" s="135"/>
      <c r="I54" s="137"/>
    </row>
    <row r="55" spans="1:9" s="20" customFormat="1" ht="15.75" x14ac:dyDescent="0.25">
      <c r="A55" s="140"/>
      <c r="B55" s="138"/>
      <c r="C55" s="130"/>
      <c r="D55" s="232"/>
      <c r="E55" s="235"/>
      <c r="F55" s="133"/>
      <c r="G55" s="134"/>
      <c r="H55" s="135"/>
      <c r="I55" s="137"/>
    </row>
    <row r="56" spans="1:9" s="20" customFormat="1" ht="15.75" x14ac:dyDescent="0.25">
      <c r="A56" s="49"/>
      <c r="B56" s="50"/>
      <c r="C56" s="51"/>
      <c r="D56" s="51"/>
      <c r="E56" s="57"/>
      <c r="F56" s="53"/>
      <c r="G56" s="54"/>
      <c r="H56" s="55"/>
      <c r="I56" s="56"/>
    </row>
    <row r="57" spans="1:9" s="74" customFormat="1" ht="15.75" x14ac:dyDescent="0.25">
      <c r="A57" s="40" t="s">
        <v>38</v>
      </c>
      <c r="B57" s="69" t="s">
        <v>53</v>
      </c>
      <c r="C57" s="42"/>
      <c r="D57" s="42"/>
      <c r="E57" s="43"/>
      <c r="F57" s="70"/>
      <c r="G57" s="71"/>
      <c r="H57" s="72"/>
      <c r="I57" s="73">
        <f>SUM(I22:I34)</f>
        <v>0</v>
      </c>
    </row>
    <row r="58" spans="1:9" s="48" customFormat="1" ht="15.75" x14ac:dyDescent="0.25">
      <c r="A58" s="40" t="s">
        <v>37</v>
      </c>
      <c r="B58" s="69"/>
      <c r="C58" s="42"/>
      <c r="D58" s="42"/>
      <c r="E58" s="69" t="s">
        <v>93</v>
      </c>
      <c r="F58" s="70"/>
      <c r="G58" s="75"/>
      <c r="H58" s="47"/>
      <c r="I58" s="47"/>
    </row>
    <row r="59" spans="1:9" s="20" customFormat="1" ht="15.75" x14ac:dyDescent="0.25">
      <c r="A59" s="209"/>
      <c r="B59" s="76"/>
      <c r="C59" s="77"/>
      <c r="D59" s="77"/>
      <c r="E59" s="78"/>
      <c r="F59" s="79"/>
      <c r="G59" s="80"/>
      <c r="H59" s="81"/>
      <c r="I59" s="82"/>
    </row>
    <row r="60" spans="1:9" s="62" customFormat="1" ht="15.75" x14ac:dyDescent="0.25">
      <c r="A60" s="83" t="s">
        <v>36</v>
      </c>
      <c r="B60" s="84" t="s">
        <v>35</v>
      </c>
      <c r="C60" s="85"/>
      <c r="D60" s="85"/>
      <c r="E60" s="86"/>
      <c r="F60" s="87"/>
      <c r="G60" s="88"/>
      <c r="H60" s="89"/>
      <c r="I60" s="90"/>
    </row>
    <row r="61" spans="1:9" s="48" customFormat="1" ht="47.25" x14ac:dyDescent="0.25">
      <c r="A61" s="91"/>
      <c r="B61" s="92"/>
      <c r="C61" s="93"/>
      <c r="D61" s="94" t="s">
        <v>82</v>
      </c>
      <c r="E61" s="95" t="s">
        <v>81</v>
      </c>
      <c r="F61" s="96"/>
      <c r="G61" s="97"/>
      <c r="H61" s="98"/>
      <c r="I61" s="90"/>
    </row>
    <row r="62" spans="1:9" s="20" customFormat="1" ht="15.75" x14ac:dyDescent="0.25">
      <c r="A62" s="91"/>
      <c r="B62" s="99"/>
      <c r="C62" s="93"/>
      <c r="D62" s="93"/>
      <c r="E62" s="100"/>
      <c r="F62" s="96"/>
      <c r="G62" s="97"/>
      <c r="H62" s="98"/>
      <c r="I62" s="90"/>
    </row>
    <row r="63" spans="1:9" s="20" customFormat="1" ht="15.75" x14ac:dyDescent="0.25">
      <c r="A63" s="91"/>
      <c r="B63" s="99"/>
      <c r="C63" s="93"/>
      <c r="D63" s="93"/>
      <c r="E63" s="100"/>
      <c r="F63" s="96"/>
      <c r="G63" s="97"/>
      <c r="H63" s="98"/>
      <c r="I63" s="90"/>
    </row>
    <row r="64" spans="1:9" s="62" customFormat="1" ht="15.75" x14ac:dyDescent="0.25">
      <c r="A64" s="83" t="s">
        <v>34</v>
      </c>
      <c r="B64" s="84" t="s">
        <v>33</v>
      </c>
      <c r="C64" s="85"/>
      <c r="D64" s="85"/>
      <c r="E64" s="86"/>
      <c r="F64" s="87"/>
      <c r="G64" s="88"/>
      <c r="H64" s="89"/>
      <c r="I64" s="240"/>
    </row>
    <row r="65" spans="1:9" s="108" customFormat="1" ht="18" x14ac:dyDescent="0.25">
      <c r="A65" s="247">
        <v>-1</v>
      </c>
      <c r="B65" s="102"/>
      <c r="C65" s="103"/>
      <c r="D65" s="103"/>
      <c r="E65" s="104" t="s">
        <v>32</v>
      </c>
      <c r="F65" s="105" t="s">
        <v>113</v>
      </c>
      <c r="G65" s="238">
        <v>766.88</v>
      </c>
      <c r="H65" s="106">
        <v>0</v>
      </c>
      <c r="I65" s="240">
        <f>H65*G65</f>
        <v>0</v>
      </c>
    </row>
    <row r="66" spans="1:9" s="108" customFormat="1" ht="47.25" x14ac:dyDescent="0.25">
      <c r="A66" s="247" t="s">
        <v>126</v>
      </c>
      <c r="B66" s="102"/>
      <c r="C66" s="103"/>
      <c r="D66" s="103"/>
      <c r="E66" s="244" t="s">
        <v>193</v>
      </c>
      <c r="F66" s="105" t="s">
        <v>5</v>
      </c>
      <c r="G66" s="238">
        <v>1</v>
      </c>
      <c r="H66" s="106">
        <v>0</v>
      </c>
      <c r="I66" s="240">
        <f>H66*G66</f>
        <v>0</v>
      </c>
    </row>
    <row r="67" spans="1:9" s="20" customFormat="1" ht="15.75" x14ac:dyDescent="0.25">
      <c r="A67" s="91"/>
      <c r="B67" s="99"/>
      <c r="C67" s="93"/>
      <c r="D67" s="93"/>
      <c r="E67" s="100"/>
      <c r="F67" s="96"/>
      <c r="G67" s="97"/>
      <c r="H67" s="98"/>
      <c r="I67" s="240"/>
    </row>
    <row r="68" spans="1:9" s="62" customFormat="1" ht="15.75" x14ac:dyDescent="0.25">
      <c r="A68" s="83" t="s">
        <v>31</v>
      </c>
      <c r="B68" s="84" t="s">
        <v>29</v>
      </c>
      <c r="C68" s="85"/>
      <c r="D68" s="85"/>
      <c r="E68" s="86"/>
      <c r="F68" s="87"/>
      <c r="G68" s="88"/>
      <c r="H68" s="89"/>
      <c r="I68" s="240"/>
    </row>
    <row r="69" spans="1:9" s="111" customFormat="1" ht="47.25" x14ac:dyDescent="0.25">
      <c r="A69" s="101"/>
      <c r="B69" s="92"/>
      <c r="C69" s="93"/>
      <c r="D69" s="93"/>
      <c r="E69" s="110" t="s">
        <v>28</v>
      </c>
      <c r="F69" s="96"/>
      <c r="G69" s="97"/>
      <c r="H69" s="98"/>
      <c r="I69" s="240"/>
    </row>
    <row r="70" spans="1:9" s="115" customFormat="1" ht="18" x14ac:dyDescent="0.25">
      <c r="A70" s="247">
        <v>-1</v>
      </c>
      <c r="B70" s="112"/>
      <c r="C70" s="103"/>
      <c r="D70" s="103"/>
      <c r="E70" s="113" t="s">
        <v>116</v>
      </c>
      <c r="F70" s="105" t="s">
        <v>114</v>
      </c>
      <c r="G70" s="114">
        <v>34.57</v>
      </c>
      <c r="H70" s="106">
        <v>0</v>
      </c>
      <c r="I70" s="240">
        <f>H70*G70</f>
        <v>0</v>
      </c>
    </row>
    <row r="71" spans="1:9" s="20" customFormat="1" ht="15.75" x14ac:dyDescent="0.25">
      <c r="A71" s="91"/>
      <c r="B71" s="99"/>
      <c r="C71" s="93"/>
      <c r="D71" s="93"/>
      <c r="E71" s="100"/>
      <c r="F71" s="96"/>
      <c r="G71" s="97"/>
      <c r="H71" s="98"/>
      <c r="I71" s="240"/>
    </row>
    <row r="72" spans="1:9" s="62" customFormat="1" ht="15.75" x14ac:dyDescent="0.25">
      <c r="A72" s="83" t="s">
        <v>30</v>
      </c>
      <c r="B72" s="84" t="s">
        <v>26</v>
      </c>
      <c r="C72" s="85"/>
      <c r="D72" s="85"/>
      <c r="E72" s="86"/>
      <c r="F72" s="87"/>
      <c r="G72" s="88"/>
      <c r="H72" s="89"/>
      <c r="I72" s="240"/>
    </row>
    <row r="73" spans="1:9" s="20" customFormat="1" ht="31.5" x14ac:dyDescent="0.25">
      <c r="A73" s="91"/>
      <c r="B73" s="92"/>
      <c r="C73" s="93"/>
      <c r="D73" s="93"/>
      <c r="E73" s="110" t="s">
        <v>60</v>
      </c>
      <c r="F73" s="96"/>
      <c r="G73" s="97"/>
      <c r="H73" s="98"/>
      <c r="I73" s="240"/>
    </row>
    <row r="74" spans="1:9" s="48" customFormat="1" ht="18" x14ac:dyDescent="0.25">
      <c r="A74" s="247">
        <v>-1</v>
      </c>
      <c r="B74" s="92"/>
      <c r="C74" s="93"/>
      <c r="D74" s="93"/>
      <c r="E74" s="116" t="s">
        <v>237</v>
      </c>
      <c r="F74" s="105" t="s">
        <v>113</v>
      </c>
      <c r="G74" s="117">
        <v>64.05</v>
      </c>
      <c r="H74" s="98">
        <v>0</v>
      </c>
      <c r="I74" s="240">
        <f t="shared" ref="I74:I75" si="0">H74*G74</f>
        <v>0</v>
      </c>
    </row>
    <row r="75" spans="1:9" s="48" customFormat="1" ht="18" x14ac:dyDescent="0.25">
      <c r="A75" s="101"/>
      <c r="B75" s="99"/>
      <c r="C75" s="93"/>
      <c r="D75" s="93"/>
      <c r="E75" s="116" t="s">
        <v>25</v>
      </c>
      <c r="F75" s="105" t="s">
        <v>113</v>
      </c>
      <c r="G75" s="117">
        <v>353.88</v>
      </c>
      <c r="H75" s="98">
        <v>0</v>
      </c>
      <c r="I75" s="240">
        <f t="shared" si="0"/>
        <v>0</v>
      </c>
    </row>
    <row r="76" spans="1:9" s="20" customFormat="1" ht="15.75" x14ac:dyDescent="0.25">
      <c r="A76" s="91"/>
      <c r="B76" s="99"/>
      <c r="C76" s="93"/>
      <c r="D76" s="93"/>
      <c r="E76" s="118"/>
      <c r="F76" s="96"/>
      <c r="G76" s="97"/>
      <c r="H76" s="98"/>
      <c r="I76" s="109"/>
    </row>
    <row r="77" spans="1:9" s="20" customFormat="1" ht="15.75" x14ac:dyDescent="0.25">
      <c r="A77" s="83" t="s">
        <v>27</v>
      </c>
      <c r="B77" s="84" t="s">
        <v>24</v>
      </c>
      <c r="C77" s="85"/>
      <c r="D77" s="85"/>
      <c r="E77" s="86"/>
      <c r="F77" s="96"/>
      <c r="G77" s="97"/>
      <c r="H77" s="98"/>
      <c r="I77" s="109"/>
    </row>
    <row r="78" spans="1:9" s="20" customFormat="1" ht="15.75" x14ac:dyDescent="0.25">
      <c r="A78" s="91"/>
      <c r="B78" s="92"/>
      <c r="C78" s="93"/>
      <c r="D78" s="93"/>
      <c r="E78" s="95" t="s">
        <v>23</v>
      </c>
      <c r="F78" s="96"/>
      <c r="G78" s="97"/>
      <c r="H78" s="98"/>
      <c r="I78" s="109"/>
    </row>
    <row r="79" spans="1:9" s="115" customFormat="1" ht="18" x14ac:dyDescent="0.25">
      <c r="A79" s="247">
        <v>-1</v>
      </c>
      <c r="B79" s="112"/>
      <c r="C79" s="103"/>
      <c r="D79" s="103"/>
      <c r="E79" s="113" t="s">
        <v>118</v>
      </c>
      <c r="F79" s="105" t="s">
        <v>113</v>
      </c>
      <c r="G79" s="114">
        <f>(0.7*0.7*28)+(194.4*0.2)+(51.2*0.2)</f>
        <v>62.84</v>
      </c>
      <c r="H79" s="106">
        <v>0</v>
      </c>
      <c r="I79" s="240">
        <f t="shared" ref="I79:I80" si="1">H79*G79</f>
        <v>0</v>
      </c>
    </row>
    <row r="80" spans="1:9" s="115" customFormat="1" ht="18" x14ac:dyDescent="0.25">
      <c r="A80" s="247">
        <v>-2</v>
      </c>
      <c r="B80" s="112"/>
      <c r="C80" s="103"/>
      <c r="D80" s="103"/>
      <c r="E80" s="113" t="s">
        <v>117</v>
      </c>
      <c r="F80" s="105" t="s">
        <v>113</v>
      </c>
      <c r="G80" s="114">
        <f>(0.7*0.3*4*28)+(194.4*0.33*2)+(51.2*0.2*2)</f>
        <v>172.30400000000003</v>
      </c>
      <c r="H80" s="106">
        <v>0</v>
      </c>
      <c r="I80" s="240">
        <f t="shared" si="1"/>
        <v>0</v>
      </c>
    </row>
    <row r="81" spans="1:9" s="115" customFormat="1" ht="15.75" x14ac:dyDescent="0.25">
      <c r="A81" s="101"/>
      <c r="B81" s="112"/>
      <c r="C81" s="103"/>
      <c r="D81" s="103"/>
      <c r="E81" s="113"/>
      <c r="F81" s="105"/>
      <c r="G81" s="114"/>
      <c r="H81" s="106"/>
      <c r="I81" s="107"/>
    </row>
    <row r="82" spans="1:9" s="20" customFormat="1" ht="15.75" x14ac:dyDescent="0.25">
      <c r="A82" s="91"/>
      <c r="B82" s="99"/>
      <c r="C82" s="93"/>
      <c r="D82" s="93"/>
      <c r="E82" s="100"/>
      <c r="F82" s="96"/>
      <c r="G82" s="97"/>
      <c r="H82" s="98"/>
      <c r="I82" s="240"/>
    </row>
    <row r="83" spans="1:9" s="20" customFormat="1" ht="15.75" x14ac:dyDescent="0.25">
      <c r="A83" s="142" t="s">
        <v>22</v>
      </c>
      <c r="B83" s="143" t="s">
        <v>162</v>
      </c>
      <c r="C83" s="130"/>
      <c r="D83" s="130"/>
      <c r="E83" s="235"/>
      <c r="F83" s="133"/>
      <c r="G83" s="134"/>
      <c r="H83" s="135"/>
      <c r="I83" s="240"/>
    </row>
    <row r="84" spans="1:9" s="20" customFormat="1" ht="31.5" x14ac:dyDescent="0.25">
      <c r="A84" s="246">
        <v>-1</v>
      </c>
      <c r="B84" s="138"/>
      <c r="C84" s="130"/>
      <c r="D84" s="232"/>
      <c r="E84" s="235" t="s">
        <v>190</v>
      </c>
      <c r="F84" s="133" t="s">
        <v>5</v>
      </c>
      <c r="G84" s="134">
        <v>1</v>
      </c>
      <c r="H84" s="135">
        <v>0</v>
      </c>
      <c r="I84" s="240">
        <f>H84*G84</f>
        <v>0</v>
      </c>
    </row>
    <row r="85" spans="1:9" s="20" customFormat="1" ht="15.75" x14ac:dyDescent="0.25">
      <c r="A85" s="91"/>
      <c r="B85" s="99"/>
      <c r="C85" s="93"/>
      <c r="D85" s="93"/>
      <c r="E85" s="100"/>
      <c r="F85" s="96"/>
      <c r="G85" s="97"/>
      <c r="H85" s="98"/>
      <c r="I85" s="240"/>
    </row>
    <row r="86" spans="1:9" s="20" customFormat="1" ht="15.75" x14ac:dyDescent="0.25">
      <c r="A86" s="91"/>
      <c r="B86" s="99"/>
      <c r="C86" s="93"/>
      <c r="D86" s="93"/>
      <c r="E86" s="100"/>
      <c r="F86" s="96"/>
      <c r="G86" s="97"/>
      <c r="H86" s="98"/>
      <c r="I86" s="90"/>
    </row>
    <row r="87" spans="1:9" s="20" customFormat="1" ht="15.75" x14ac:dyDescent="0.25">
      <c r="A87" s="91"/>
      <c r="B87" s="99"/>
      <c r="C87" s="93"/>
      <c r="D87" s="93"/>
      <c r="E87" s="100"/>
      <c r="F87" s="96"/>
      <c r="G87" s="97"/>
      <c r="H87" s="98"/>
      <c r="I87" s="90"/>
    </row>
    <row r="88" spans="1:9" s="20" customFormat="1" ht="15.75" x14ac:dyDescent="0.25">
      <c r="A88" s="210"/>
      <c r="B88" s="119"/>
      <c r="C88" s="120"/>
      <c r="D88" s="120"/>
      <c r="E88" s="121"/>
      <c r="F88" s="122"/>
      <c r="G88" s="123"/>
      <c r="H88" s="124"/>
      <c r="I88" s="125"/>
    </row>
    <row r="89" spans="1:9" s="74" customFormat="1" ht="15.75" x14ac:dyDescent="0.25">
      <c r="A89" s="40" t="s">
        <v>163</v>
      </c>
      <c r="B89" s="69" t="s">
        <v>54</v>
      </c>
      <c r="C89" s="42"/>
      <c r="D89" s="42"/>
      <c r="E89" s="43"/>
      <c r="F89" s="70"/>
      <c r="G89" s="71"/>
      <c r="H89" s="72"/>
      <c r="I89" s="73">
        <f>SUM(I65:I84)</f>
        <v>0</v>
      </c>
    </row>
    <row r="90" spans="1:9" s="48" customFormat="1" ht="15.75" x14ac:dyDescent="0.25">
      <c r="A90" s="40" t="s">
        <v>21</v>
      </c>
      <c r="B90" s="69"/>
      <c r="C90" s="42"/>
      <c r="D90" s="42"/>
      <c r="E90" s="69" t="s">
        <v>92</v>
      </c>
      <c r="F90" s="70"/>
      <c r="G90" s="75"/>
      <c r="H90" s="47"/>
      <c r="I90" s="47"/>
    </row>
    <row r="91" spans="1:9" s="20" customFormat="1" ht="15.75" x14ac:dyDescent="0.25">
      <c r="A91" s="49"/>
      <c r="B91" s="50"/>
      <c r="C91" s="51"/>
      <c r="D91" s="51"/>
      <c r="E91" s="57"/>
      <c r="F91" s="53"/>
      <c r="G91" s="54"/>
      <c r="H91" s="55"/>
      <c r="I91" s="56"/>
    </row>
    <row r="92" spans="1:9" s="62" customFormat="1" ht="15.75" x14ac:dyDescent="0.25">
      <c r="A92" s="58" t="s">
        <v>20</v>
      </c>
      <c r="B92" s="59" t="s">
        <v>10</v>
      </c>
      <c r="C92" s="126"/>
      <c r="D92" s="60"/>
      <c r="E92" s="61"/>
      <c r="F92" s="63"/>
      <c r="G92" s="64"/>
      <c r="H92" s="65"/>
      <c r="I92" s="56"/>
    </row>
    <row r="93" spans="1:9" s="48" customFormat="1" ht="63" x14ac:dyDescent="0.25">
      <c r="A93" s="49"/>
      <c r="B93" s="67"/>
      <c r="C93" s="51"/>
      <c r="D93" s="127" t="s">
        <v>82</v>
      </c>
      <c r="E93" s="128" t="s">
        <v>83</v>
      </c>
      <c r="F93" s="53"/>
      <c r="G93" s="54"/>
      <c r="H93" s="55"/>
      <c r="I93" s="56"/>
    </row>
    <row r="94" spans="1:9" s="115" customFormat="1" ht="31.5" x14ac:dyDescent="0.25">
      <c r="A94" s="140"/>
      <c r="B94" s="129"/>
      <c r="C94" s="130"/>
      <c r="D94" s="131" t="s">
        <v>84</v>
      </c>
      <c r="E94" s="132" t="s">
        <v>85</v>
      </c>
      <c r="F94" s="133"/>
      <c r="G94" s="134"/>
      <c r="H94" s="135"/>
      <c r="I94" s="136"/>
    </row>
    <row r="95" spans="1:9" s="115" customFormat="1" ht="31.5" x14ac:dyDescent="0.25">
      <c r="A95" s="140"/>
      <c r="B95" s="129"/>
      <c r="C95" s="130"/>
      <c r="D95" s="131" t="s">
        <v>86</v>
      </c>
      <c r="E95" s="132" t="s">
        <v>125</v>
      </c>
      <c r="F95" s="133"/>
      <c r="G95" s="134"/>
      <c r="H95" s="135"/>
      <c r="I95" s="136"/>
    </row>
    <row r="96" spans="1:9" s="115" customFormat="1" ht="63" x14ac:dyDescent="0.25">
      <c r="A96" s="140"/>
      <c r="B96" s="129"/>
      <c r="C96" s="130"/>
      <c r="D96" s="131" t="s">
        <v>87</v>
      </c>
      <c r="E96" s="132" t="s">
        <v>95</v>
      </c>
      <c r="F96" s="133"/>
      <c r="G96" s="134"/>
      <c r="H96" s="135"/>
      <c r="I96" s="137"/>
    </row>
    <row r="97" spans="1:9" s="115" customFormat="1" ht="47.25" x14ac:dyDescent="0.25">
      <c r="A97" s="140"/>
      <c r="B97" s="129"/>
      <c r="C97" s="130"/>
      <c r="D97" s="131" t="s">
        <v>88</v>
      </c>
      <c r="E97" s="132" t="s">
        <v>96</v>
      </c>
      <c r="F97" s="133"/>
      <c r="G97" s="134"/>
      <c r="H97" s="135"/>
      <c r="I97" s="137"/>
    </row>
    <row r="98" spans="1:9" s="115" customFormat="1" ht="47.25" x14ac:dyDescent="0.25">
      <c r="A98" s="140"/>
      <c r="B98" s="129"/>
      <c r="C98" s="130"/>
      <c r="D98" s="131" t="s">
        <v>89</v>
      </c>
      <c r="E98" s="132" t="s">
        <v>97</v>
      </c>
      <c r="F98" s="133"/>
      <c r="G98" s="134"/>
      <c r="H98" s="135"/>
      <c r="I98" s="137"/>
    </row>
    <row r="99" spans="1:9" s="115" customFormat="1" ht="15.75" x14ac:dyDescent="0.25">
      <c r="A99" s="140"/>
      <c r="B99" s="138"/>
      <c r="C99" s="130"/>
      <c r="D99" s="131" t="s">
        <v>90</v>
      </c>
      <c r="E99" s="139" t="s">
        <v>98</v>
      </c>
      <c r="F99" s="133"/>
      <c r="G99" s="134"/>
      <c r="H99" s="135"/>
      <c r="I99" s="137"/>
    </row>
    <row r="100" spans="1:9" s="115" customFormat="1" ht="31.5" x14ac:dyDescent="0.25">
      <c r="A100" s="140"/>
      <c r="B100" s="129"/>
      <c r="C100" s="130"/>
      <c r="D100" s="131" t="s">
        <v>91</v>
      </c>
      <c r="E100" s="132" t="s">
        <v>99</v>
      </c>
      <c r="F100" s="133"/>
      <c r="G100" s="134"/>
      <c r="H100" s="135"/>
      <c r="I100" s="137"/>
    </row>
    <row r="101" spans="1:9" s="115" customFormat="1" ht="15.75" x14ac:dyDescent="0.25">
      <c r="A101" s="140"/>
      <c r="B101" s="129"/>
      <c r="C101" s="130"/>
      <c r="D101" s="131" t="s">
        <v>101</v>
      </c>
      <c r="E101" s="132" t="s">
        <v>100</v>
      </c>
      <c r="F101" s="133"/>
      <c r="G101" s="134"/>
      <c r="H101" s="135"/>
      <c r="I101" s="137"/>
    </row>
    <row r="102" spans="1:9" s="195" customFormat="1" ht="15.75" x14ac:dyDescent="0.25">
      <c r="A102" s="212"/>
      <c r="B102" s="201"/>
      <c r="C102" s="204"/>
      <c r="D102" s="213" t="s">
        <v>127</v>
      </c>
      <c r="E102" s="214" t="s">
        <v>128</v>
      </c>
      <c r="F102" s="196"/>
      <c r="G102" s="197"/>
      <c r="H102" s="198"/>
      <c r="I102" s="199"/>
    </row>
    <row r="103" spans="1:9" s="115" customFormat="1" ht="15.75" x14ac:dyDescent="0.25">
      <c r="A103" s="140"/>
      <c r="B103" s="138"/>
      <c r="C103" s="130"/>
      <c r="D103" s="130"/>
      <c r="E103" s="139"/>
      <c r="F103" s="133"/>
      <c r="G103" s="134"/>
      <c r="H103" s="135"/>
      <c r="I103" s="137"/>
    </row>
    <row r="104" spans="1:9" s="115" customFormat="1" ht="15.75" x14ac:dyDescent="0.25">
      <c r="A104" s="140"/>
      <c r="B104" s="138"/>
      <c r="C104" s="130"/>
      <c r="D104" s="130"/>
      <c r="E104" s="139"/>
      <c r="F104" s="133"/>
      <c r="G104" s="134"/>
      <c r="H104" s="135"/>
      <c r="I104" s="240"/>
    </row>
    <row r="105" spans="1:9" s="147" customFormat="1" ht="15.75" x14ac:dyDescent="0.25">
      <c r="A105" s="142" t="s">
        <v>19</v>
      </c>
      <c r="B105" s="143" t="s">
        <v>102</v>
      </c>
      <c r="C105" s="144"/>
      <c r="D105" s="145"/>
      <c r="E105" s="146"/>
      <c r="F105" s="133"/>
      <c r="G105" s="134"/>
      <c r="H105" s="135"/>
      <c r="I105" s="240"/>
    </row>
    <row r="106" spans="1:9" s="115" customFormat="1" ht="47.25" x14ac:dyDescent="0.25">
      <c r="A106" s="211"/>
      <c r="B106" s="129"/>
      <c r="C106" s="130"/>
      <c r="D106" s="130"/>
      <c r="E106" s="148" t="s">
        <v>18</v>
      </c>
      <c r="F106" s="133"/>
      <c r="G106" s="134"/>
      <c r="H106" s="135"/>
      <c r="I106" s="240"/>
    </row>
    <row r="107" spans="1:9" s="115" customFormat="1" ht="15.75" x14ac:dyDescent="0.25">
      <c r="A107" s="140"/>
      <c r="B107" s="138"/>
      <c r="C107" s="130"/>
      <c r="D107" s="130"/>
      <c r="E107" s="139"/>
      <c r="F107" s="133"/>
      <c r="G107" s="134"/>
      <c r="H107" s="135"/>
      <c r="I107" s="240"/>
    </row>
    <row r="108" spans="1:9" s="115" customFormat="1" ht="18" x14ac:dyDescent="0.25">
      <c r="A108" s="246">
        <v>-1</v>
      </c>
      <c r="B108" s="138"/>
      <c r="C108" s="130"/>
      <c r="D108" s="149">
        <v>50</v>
      </c>
      <c r="E108" s="150" t="s">
        <v>61</v>
      </c>
      <c r="F108" s="151" t="s">
        <v>114</v>
      </c>
      <c r="G108" s="152">
        <f>[1]Footing!$G$7+'[1]Foundation beam'!$F$6</f>
        <v>3.1420000000000003</v>
      </c>
      <c r="H108" s="135">
        <v>0</v>
      </c>
      <c r="I108" s="240">
        <f>H108*G108</f>
        <v>0</v>
      </c>
    </row>
    <row r="109" spans="1:9" s="115" customFormat="1" ht="15.75" x14ac:dyDescent="0.25">
      <c r="A109" s="140"/>
      <c r="B109" s="138"/>
      <c r="C109" s="130"/>
      <c r="D109" s="149"/>
      <c r="E109" s="150"/>
      <c r="F109" s="151"/>
      <c r="G109" s="152"/>
      <c r="H109" s="135"/>
      <c r="I109" s="137"/>
    </row>
    <row r="110" spans="1:9" s="147" customFormat="1" ht="15.75" x14ac:dyDescent="0.25">
      <c r="A110" s="142"/>
      <c r="B110" s="143" t="s">
        <v>94</v>
      </c>
      <c r="C110" s="145"/>
      <c r="D110" s="145"/>
      <c r="E110" s="146"/>
      <c r="F110" s="133"/>
      <c r="G110" s="134"/>
      <c r="H110" s="135"/>
      <c r="I110" s="137"/>
    </row>
    <row r="111" spans="1:9" s="115" customFormat="1" ht="15.75" x14ac:dyDescent="0.25">
      <c r="A111" s="140"/>
      <c r="B111" s="138"/>
      <c r="C111" s="130"/>
      <c r="D111" s="130"/>
      <c r="E111" s="139"/>
      <c r="F111" s="133"/>
      <c r="G111" s="134"/>
      <c r="H111" s="135"/>
      <c r="I111" s="137"/>
    </row>
    <row r="112" spans="1:9" s="115" customFormat="1" ht="15.75" x14ac:dyDescent="0.25">
      <c r="A112" s="142" t="s">
        <v>120</v>
      </c>
      <c r="B112" s="143" t="s">
        <v>103</v>
      </c>
      <c r="C112" s="145"/>
      <c r="D112" s="145"/>
      <c r="E112" s="146"/>
      <c r="F112" s="133"/>
      <c r="G112" s="134"/>
      <c r="H112" s="135"/>
      <c r="I112" s="137"/>
    </row>
    <row r="113" spans="1:9" s="115" customFormat="1" ht="15.75" x14ac:dyDescent="0.25">
      <c r="A113" s="142"/>
      <c r="B113" s="153"/>
      <c r="C113" s="145"/>
      <c r="D113" s="145"/>
      <c r="E113" s="146"/>
      <c r="F113" s="133"/>
      <c r="G113" s="134"/>
      <c r="H113" s="135"/>
      <c r="I113" s="137"/>
    </row>
    <row r="114" spans="1:9" s="115" customFormat="1" ht="15.75" x14ac:dyDescent="0.25">
      <c r="A114" s="140"/>
      <c r="B114" s="138"/>
      <c r="C114" s="154" t="s">
        <v>105</v>
      </c>
      <c r="D114" s="130"/>
      <c r="E114" s="155"/>
      <c r="F114" s="133"/>
      <c r="G114" s="134"/>
      <c r="H114" s="135"/>
      <c r="I114" s="137"/>
    </row>
    <row r="115" spans="1:9" s="115" customFormat="1" ht="18" x14ac:dyDescent="0.25">
      <c r="A115" s="248">
        <v>-1</v>
      </c>
      <c r="B115" s="138">
        <v>700</v>
      </c>
      <c r="C115" s="130" t="s">
        <v>62</v>
      </c>
      <c r="D115" s="130">
        <v>700</v>
      </c>
      <c r="E115" s="141" t="s">
        <v>221</v>
      </c>
      <c r="F115" s="133" t="s">
        <v>114</v>
      </c>
      <c r="G115" s="134">
        <f>[1]Footing!$G$20</f>
        <v>4.1159999999999988</v>
      </c>
      <c r="H115" s="135">
        <v>0</v>
      </c>
      <c r="I115" s="240">
        <f t="shared" ref="I115:I117" si="2">H115*G115</f>
        <v>0</v>
      </c>
    </row>
    <row r="116" spans="1:9" s="115" customFormat="1" ht="15.75" x14ac:dyDescent="0.25">
      <c r="A116" s="248">
        <v>-2</v>
      </c>
      <c r="B116" s="138"/>
      <c r="C116" s="130"/>
      <c r="D116" s="130"/>
      <c r="E116" s="141" t="s">
        <v>222</v>
      </c>
      <c r="F116" s="133" t="s">
        <v>1</v>
      </c>
      <c r="G116" s="134">
        <v>235.2</v>
      </c>
      <c r="H116" s="135">
        <v>0</v>
      </c>
      <c r="I116" s="240">
        <f t="shared" si="2"/>
        <v>0</v>
      </c>
    </row>
    <row r="117" spans="1:9" s="115" customFormat="1" ht="18" x14ac:dyDescent="0.25">
      <c r="A117" s="248">
        <v>-3</v>
      </c>
      <c r="B117" s="138"/>
      <c r="C117" s="130"/>
      <c r="D117" s="130"/>
      <c r="E117" s="141" t="s">
        <v>223</v>
      </c>
      <c r="F117" s="105" t="s">
        <v>113</v>
      </c>
      <c r="G117" s="134">
        <v>23.52</v>
      </c>
      <c r="H117" s="135">
        <v>0</v>
      </c>
      <c r="I117" s="240">
        <f t="shared" si="2"/>
        <v>0</v>
      </c>
    </row>
    <row r="118" spans="1:9" s="115" customFormat="1" ht="15.75" x14ac:dyDescent="0.25">
      <c r="A118" s="156"/>
      <c r="B118" s="138"/>
      <c r="C118" s="130"/>
      <c r="D118" s="130"/>
      <c r="E118" s="141"/>
      <c r="F118" s="133"/>
      <c r="G118" s="134"/>
      <c r="H118" s="135"/>
      <c r="I118" s="240"/>
    </row>
    <row r="119" spans="1:9" s="115" customFormat="1" ht="15.75" x14ac:dyDescent="0.25">
      <c r="A119" s="140"/>
      <c r="B119" s="138"/>
      <c r="C119" s="154" t="s">
        <v>17</v>
      </c>
      <c r="D119" s="130"/>
      <c r="E119" s="155"/>
      <c r="F119" s="133"/>
      <c r="G119" s="134"/>
      <c r="H119" s="135"/>
      <c r="I119" s="240"/>
    </row>
    <row r="120" spans="1:9" s="115" customFormat="1" ht="18" x14ac:dyDescent="0.25">
      <c r="A120" s="248">
        <v>-4</v>
      </c>
      <c r="B120" s="138">
        <v>200</v>
      </c>
      <c r="C120" s="130" t="s">
        <v>62</v>
      </c>
      <c r="D120" s="130">
        <v>325</v>
      </c>
      <c r="E120" s="141" t="s">
        <v>224</v>
      </c>
      <c r="F120" s="133" t="s">
        <v>114</v>
      </c>
      <c r="G120" s="134">
        <f>'[1]Foundation beam'!$F$14</f>
        <v>12.636000000000003</v>
      </c>
      <c r="H120" s="135">
        <v>0</v>
      </c>
      <c r="I120" s="240">
        <f t="shared" ref="I120:I123" si="3">H120*G120</f>
        <v>0</v>
      </c>
    </row>
    <row r="121" spans="1:9" s="115" customFormat="1" ht="15.75" x14ac:dyDescent="0.25">
      <c r="A121" s="248">
        <v>-5</v>
      </c>
      <c r="B121" s="138"/>
      <c r="C121" s="130"/>
      <c r="D121" s="130"/>
      <c r="E121" s="141" t="s">
        <v>222</v>
      </c>
      <c r="F121" s="133" t="s">
        <v>1</v>
      </c>
      <c r="G121" s="134">
        <v>777.6</v>
      </c>
      <c r="H121" s="135">
        <v>0</v>
      </c>
      <c r="I121" s="240">
        <f t="shared" si="3"/>
        <v>0</v>
      </c>
    </row>
    <row r="122" spans="1:9" s="115" customFormat="1" ht="15.75" x14ac:dyDescent="0.25">
      <c r="A122" s="248">
        <v>-6</v>
      </c>
      <c r="B122" s="138"/>
      <c r="C122" s="130"/>
      <c r="D122" s="130"/>
      <c r="E122" s="141" t="s">
        <v>226</v>
      </c>
      <c r="F122" s="133" t="s">
        <v>1</v>
      </c>
      <c r="G122" s="134">
        <v>2274.48</v>
      </c>
      <c r="H122" s="135">
        <v>0</v>
      </c>
      <c r="I122" s="240">
        <f t="shared" si="3"/>
        <v>0</v>
      </c>
    </row>
    <row r="123" spans="1:9" s="115" customFormat="1" ht="18" x14ac:dyDescent="0.25">
      <c r="A123" s="248">
        <v>-7</v>
      </c>
      <c r="B123" s="138"/>
      <c r="C123" s="130"/>
      <c r="D123" s="130"/>
      <c r="E123" s="141" t="s">
        <v>223</v>
      </c>
      <c r="F123" s="105" t="s">
        <v>113</v>
      </c>
      <c r="G123" s="134">
        <v>126.36</v>
      </c>
      <c r="H123" s="135">
        <v>0</v>
      </c>
      <c r="I123" s="240">
        <f t="shared" si="3"/>
        <v>0</v>
      </c>
    </row>
    <row r="124" spans="1:9" s="115" customFormat="1" ht="15.75" x14ac:dyDescent="0.25">
      <c r="A124" s="156"/>
      <c r="B124" s="138"/>
      <c r="C124" s="130"/>
      <c r="D124" s="130"/>
      <c r="E124" s="141"/>
      <c r="F124" s="133"/>
      <c r="G124" s="134"/>
      <c r="H124" s="135"/>
      <c r="I124" s="240"/>
    </row>
    <row r="125" spans="1:9" s="115" customFormat="1" ht="18" x14ac:dyDescent="0.25">
      <c r="A125" s="248">
        <v>-8</v>
      </c>
      <c r="B125" s="138">
        <v>200</v>
      </c>
      <c r="C125" s="130" t="s">
        <v>62</v>
      </c>
      <c r="D125" s="130">
        <v>200</v>
      </c>
      <c r="E125" s="141" t="s">
        <v>225</v>
      </c>
      <c r="F125" s="133" t="s">
        <v>114</v>
      </c>
      <c r="G125" s="134">
        <f>'[1]Foundation beam'!$F$15</f>
        <v>2.048</v>
      </c>
      <c r="H125" s="135">
        <v>0</v>
      </c>
      <c r="I125" s="240">
        <f t="shared" ref="I125:I128" si="4">H125*G125</f>
        <v>0</v>
      </c>
    </row>
    <row r="126" spans="1:9" s="115" customFormat="1" ht="15.75" x14ac:dyDescent="0.25">
      <c r="A126" s="248">
        <v>-9</v>
      </c>
      <c r="B126" s="138"/>
      <c r="C126" s="130"/>
      <c r="D126" s="130"/>
      <c r="E126" s="141" t="s">
        <v>222</v>
      </c>
      <c r="F126" s="133" t="s">
        <v>1</v>
      </c>
      <c r="G126" s="134">
        <v>204.8</v>
      </c>
      <c r="H126" s="135">
        <v>0</v>
      </c>
      <c r="I126" s="240">
        <f t="shared" si="4"/>
        <v>0</v>
      </c>
    </row>
    <row r="127" spans="1:9" s="115" customFormat="1" ht="15.75" x14ac:dyDescent="0.25">
      <c r="A127" s="248">
        <v>-10</v>
      </c>
      <c r="B127" s="138"/>
      <c r="C127" s="130"/>
      <c r="D127" s="130"/>
      <c r="E127" s="141" t="s">
        <v>226</v>
      </c>
      <c r="F127" s="133" t="s">
        <v>1</v>
      </c>
      <c r="G127" s="134">
        <v>307.2</v>
      </c>
      <c r="H127" s="135">
        <v>0</v>
      </c>
      <c r="I127" s="240">
        <f t="shared" si="4"/>
        <v>0</v>
      </c>
    </row>
    <row r="128" spans="1:9" s="115" customFormat="1" ht="18" x14ac:dyDescent="0.25">
      <c r="A128" s="248">
        <v>-11</v>
      </c>
      <c r="B128" s="138"/>
      <c r="C128" s="130"/>
      <c r="D128" s="130"/>
      <c r="E128" s="141" t="s">
        <v>223</v>
      </c>
      <c r="F128" s="105" t="s">
        <v>113</v>
      </c>
      <c r="G128" s="134">
        <v>20.48</v>
      </c>
      <c r="H128" s="135">
        <v>0</v>
      </c>
      <c r="I128" s="240">
        <f t="shared" si="4"/>
        <v>0</v>
      </c>
    </row>
    <row r="129" spans="1:9" s="115" customFormat="1" ht="15.75" x14ac:dyDescent="0.25">
      <c r="A129" s="156"/>
      <c r="B129" s="138"/>
      <c r="C129" s="130"/>
      <c r="D129" s="130"/>
      <c r="E129" s="141"/>
      <c r="F129" s="133"/>
      <c r="G129" s="134"/>
      <c r="H129" s="135"/>
      <c r="I129" s="240"/>
    </row>
    <row r="130" spans="1:9" s="115" customFormat="1" ht="15.75" x14ac:dyDescent="0.25">
      <c r="A130" s="140"/>
      <c r="B130" s="138"/>
      <c r="C130" s="130"/>
      <c r="D130" s="130"/>
      <c r="E130" s="141"/>
      <c r="F130" s="133"/>
      <c r="G130" s="134"/>
      <c r="H130" s="135"/>
      <c r="I130" s="240"/>
    </row>
    <row r="131" spans="1:9" s="115" customFormat="1" ht="15.75" x14ac:dyDescent="0.25">
      <c r="A131" s="142" t="s">
        <v>121</v>
      </c>
      <c r="B131" s="143" t="s">
        <v>6</v>
      </c>
      <c r="C131" s="145"/>
      <c r="D131" s="145"/>
      <c r="E131" s="146"/>
      <c r="F131" s="133"/>
      <c r="G131" s="134"/>
      <c r="H131" s="135"/>
      <c r="I131" s="240"/>
    </row>
    <row r="132" spans="1:9" s="115" customFormat="1" ht="15.75" x14ac:dyDescent="0.25">
      <c r="A132" s="140"/>
      <c r="B132" s="138"/>
      <c r="C132" s="154" t="s">
        <v>16</v>
      </c>
      <c r="D132" s="130"/>
      <c r="E132" s="155"/>
      <c r="F132" s="133"/>
      <c r="G132" s="134"/>
      <c r="H132" s="135"/>
      <c r="I132" s="240"/>
    </row>
    <row r="133" spans="1:9" s="108" customFormat="1" ht="18" x14ac:dyDescent="0.2">
      <c r="A133" s="249">
        <v>-1</v>
      </c>
      <c r="B133" s="158">
        <v>250</v>
      </c>
      <c r="C133" s="149" t="s">
        <v>62</v>
      </c>
      <c r="D133" s="149">
        <v>250</v>
      </c>
      <c r="E133" s="150" t="s">
        <v>63</v>
      </c>
      <c r="F133" s="151" t="s">
        <v>114</v>
      </c>
      <c r="G133" s="134">
        <v>7</v>
      </c>
      <c r="H133" s="135">
        <v>0</v>
      </c>
      <c r="I133" s="240">
        <f t="shared" ref="I133:I136" si="5">H133*G133</f>
        <v>0</v>
      </c>
    </row>
    <row r="134" spans="1:9" s="108" customFormat="1" ht="15.75" x14ac:dyDescent="0.25">
      <c r="A134" s="249">
        <v>-2</v>
      </c>
      <c r="B134" s="158"/>
      <c r="C134" s="149"/>
      <c r="D134" s="149"/>
      <c r="E134" s="141" t="s">
        <v>165</v>
      </c>
      <c r="F134" s="133" t="s">
        <v>1</v>
      </c>
      <c r="G134" s="134">
        <v>470.4</v>
      </c>
      <c r="H134" s="135">
        <v>0</v>
      </c>
      <c r="I134" s="240">
        <f t="shared" si="5"/>
        <v>0</v>
      </c>
    </row>
    <row r="135" spans="1:9" s="108" customFormat="1" ht="15.75" x14ac:dyDescent="0.25">
      <c r="A135" s="249">
        <v>-3</v>
      </c>
      <c r="B135" s="158"/>
      <c r="C135" s="149"/>
      <c r="D135" s="149"/>
      <c r="E135" s="141" t="s">
        <v>226</v>
      </c>
      <c r="F135" s="133" t="s">
        <v>1</v>
      </c>
      <c r="G135" s="134">
        <v>672</v>
      </c>
      <c r="H135" s="135">
        <v>0</v>
      </c>
      <c r="I135" s="240">
        <f t="shared" si="5"/>
        <v>0</v>
      </c>
    </row>
    <row r="136" spans="1:9" s="108" customFormat="1" ht="18" x14ac:dyDescent="0.25">
      <c r="A136" s="249">
        <v>-4</v>
      </c>
      <c r="B136" s="158"/>
      <c r="C136" s="149"/>
      <c r="D136" s="149"/>
      <c r="E136" s="141" t="s">
        <v>223</v>
      </c>
      <c r="F136" s="105" t="s">
        <v>113</v>
      </c>
      <c r="G136" s="134">
        <v>112</v>
      </c>
      <c r="H136" s="135">
        <v>0</v>
      </c>
      <c r="I136" s="240">
        <f t="shared" si="5"/>
        <v>0</v>
      </c>
    </row>
    <row r="137" spans="1:9" s="108" customFormat="1" ht="15.75" x14ac:dyDescent="0.25">
      <c r="A137" s="157"/>
      <c r="B137" s="158"/>
      <c r="C137" s="149"/>
      <c r="D137" s="149"/>
      <c r="E137" s="141"/>
      <c r="F137" s="133"/>
      <c r="G137" s="134"/>
      <c r="H137" s="135"/>
      <c r="I137" s="240"/>
    </row>
    <row r="138" spans="1:9" s="108" customFormat="1" ht="18" x14ac:dyDescent="0.2">
      <c r="A138" s="249">
        <v>-5</v>
      </c>
      <c r="B138" s="158">
        <v>150</v>
      </c>
      <c r="C138" s="149" t="s">
        <v>62</v>
      </c>
      <c r="D138" s="149">
        <v>150</v>
      </c>
      <c r="E138" s="150" t="s">
        <v>227</v>
      </c>
      <c r="F138" s="151" t="s">
        <v>114</v>
      </c>
      <c r="G138" s="134">
        <v>0.54</v>
      </c>
      <c r="H138" s="135">
        <v>0</v>
      </c>
      <c r="I138" s="240">
        <f t="shared" ref="I138:I140" si="6">H138*G138</f>
        <v>0</v>
      </c>
    </row>
    <row r="139" spans="1:9" s="108" customFormat="1" ht="15.75" x14ac:dyDescent="0.25">
      <c r="A139" s="157"/>
      <c r="B139" s="158"/>
      <c r="C139" s="149"/>
      <c r="D139" s="149"/>
      <c r="E139" s="141" t="s">
        <v>222</v>
      </c>
      <c r="F139" s="133" t="s">
        <v>1</v>
      </c>
      <c r="G139" s="134">
        <v>50.4</v>
      </c>
      <c r="H139" s="135">
        <v>0</v>
      </c>
      <c r="I139" s="240">
        <f t="shared" si="6"/>
        <v>0</v>
      </c>
    </row>
    <row r="140" spans="1:9" s="108" customFormat="1" ht="15.75" x14ac:dyDescent="0.25">
      <c r="A140" s="157"/>
      <c r="B140" s="158"/>
      <c r="C140" s="149"/>
      <c r="D140" s="149"/>
      <c r="E140" s="141" t="s">
        <v>226</v>
      </c>
      <c r="F140" s="133" t="s">
        <v>1</v>
      </c>
      <c r="G140" s="134">
        <v>96</v>
      </c>
      <c r="H140" s="135">
        <v>0</v>
      </c>
      <c r="I140" s="240">
        <f t="shared" si="6"/>
        <v>0</v>
      </c>
    </row>
    <row r="141" spans="1:9" s="108" customFormat="1" ht="18" x14ac:dyDescent="0.25">
      <c r="A141" s="157"/>
      <c r="B141" s="158"/>
      <c r="C141" s="149"/>
      <c r="D141" s="149"/>
      <c r="E141" s="141" t="s">
        <v>223</v>
      </c>
      <c r="F141" s="105" t="s">
        <v>113</v>
      </c>
      <c r="G141" s="134">
        <v>14.4</v>
      </c>
      <c r="H141" s="135">
        <v>0</v>
      </c>
      <c r="I141" s="240"/>
    </row>
    <row r="142" spans="1:9" s="108" customFormat="1" ht="15.75" x14ac:dyDescent="0.2">
      <c r="A142" s="157"/>
      <c r="B142" s="158"/>
      <c r="C142" s="149"/>
      <c r="D142" s="149"/>
      <c r="E142" s="150"/>
      <c r="F142" s="151"/>
      <c r="G142" s="152"/>
      <c r="H142" s="159"/>
      <c r="I142" s="240"/>
    </row>
    <row r="143" spans="1:9" s="115" customFormat="1" ht="15.75" x14ac:dyDescent="0.25">
      <c r="A143" s="140"/>
      <c r="B143" s="138"/>
      <c r="C143" s="215" t="s">
        <v>15</v>
      </c>
      <c r="D143" s="130"/>
      <c r="E143" s="155"/>
      <c r="F143" s="133"/>
      <c r="G143" s="134"/>
      <c r="H143" s="135"/>
      <c r="I143" s="240"/>
    </row>
    <row r="144" spans="1:9" s="115" customFormat="1" ht="18" x14ac:dyDescent="0.25">
      <c r="A144" s="249">
        <v>-6</v>
      </c>
      <c r="B144" s="138"/>
      <c r="C144" s="130"/>
      <c r="D144" s="130">
        <v>100</v>
      </c>
      <c r="E144" s="141" t="s">
        <v>140</v>
      </c>
      <c r="F144" s="133" t="s">
        <v>114</v>
      </c>
      <c r="G144" s="134">
        <v>28.31</v>
      </c>
      <c r="H144" s="135">
        <v>0</v>
      </c>
      <c r="I144" s="240">
        <f t="shared" ref="I144:I145" si="7">H144*G144</f>
        <v>0</v>
      </c>
    </row>
    <row r="145" spans="1:9" s="115" customFormat="1" ht="15.75" x14ac:dyDescent="0.25">
      <c r="A145" s="249">
        <v>-7</v>
      </c>
      <c r="B145" s="138"/>
      <c r="C145" s="130"/>
      <c r="D145" s="130"/>
      <c r="E145" s="141" t="s">
        <v>226</v>
      </c>
      <c r="F145" s="133" t="s">
        <v>1</v>
      </c>
      <c r="G145" s="134">
        <v>4718.3500000000004</v>
      </c>
      <c r="H145" s="135">
        <v>0</v>
      </c>
      <c r="I145" s="240">
        <f t="shared" si="7"/>
        <v>0</v>
      </c>
    </row>
    <row r="146" spans="1:9" s="115" customFormat="1" ht="15.75" x14ac:dyDescent="0.25">
      <c r="A146" s="140"/>
      <c r="B146" s="138"/>
      <c r="C146" s="130"/>
      <c r="D146" s="130"/>
      <c r="E146" s="141"/>
      <c r="F146" s="133"/>
      <c r="G146" s="134"/>
      <c r="H146" s="135"/>
      <c r="I146" s="240"/>
    </row>
    <row r="147" spans="1:9" s="115" customFormat="1" ht="15.75" x14ac:dyDescent="0.25">
      <c r="A147" s="142" t="s">
        <v>52</v>
      </c>
      <c r="B147" s="143" t="s">
        <v>119</v>
      </c>
      <c r="C147" s="145"/>
      <c r="D147" s="145"/>
      <c r="E147" s="146"/>
      <c r="F147" s="133"/>
      <c r="G147" s="134"/>
      <c r="H147" s="135"/>
      <c r="I147" s="240"/>
    </row>
    <row r="148" spans="1:9" s="115" customFormat="1" ht="15.75" x14ac:dyDescent="0.25">
      <c r="A148" s="140"/>
      <c r="B148" s="138"/>
      <c r="C148" s="130"/>
      <c r="D148" s="154" t="s">
        <v>131</v>
      </c>
      <c r="E148" s="155"/>
      <c r="F148" s="133"/>
      <c r="G148" s="134"/>
      <c r="H148" s="135"/>
      <c r="I148" s="240"/>
    </row>
    <row r="149" spans="1:9" s="115" customFormat="1" ht="18" x14ac:dyDescent="0.25">
      <c r="A149" s="246">
        <v>-1</v>
      </c>
      <c r="B149" s="158">
        <v>350</v>
      </c>
      <c r="C149" s="149" t="s">
        <v>62</v>
      </c>
      <c r="D149" s="149">
        <v>200</v>
      </c>
      <c r="E149" s="150" t="s">
        <v>134</v>
      </c>
      <c r="F149" s="133" t="s">
        <v>114</v>
      </c>
      <c r="G149" s="134">
        <v>6.67</v>
      </c>
      <c r="H149" s="135">
        <v>0</v>
      </c>
      <c r="I149" s="240">
        <f t="shared" ref="I149:I152" si="8">H149*G149</f>
        <v>0</v>
      </c>
    </row>
    <row r="150" spans="1:9" s="115" customFormat="1" ht="15.75" x14ac:dyDescent="0.25">
      <c r="A150" s="246">
        <v>-2</v>
      </c>
      <c r="B150" s="158"/>
      <c r="C150" s="149"/>
      <c r="D150" s="149"/>
      <c r="E150" s="141" t="s">
        <v>164</v>
      </c>
      <c r="F150" s="133" t="s">
        <v>1</v>
      </c>
      <c r="G150" s="134">
        <v>350.6</v>
      </c>
      <c r="H150" s="135">
        <v>0</v>
      </c>
      <c r="I150" s="240">
        <f t="shared" si="8"/>
        <v>0</v>
      </c>
    </row>
    <row r="151" spans="1:9" s="115" customFormat="1" ht="15.75" x14ac:dyDescent="0.25">
      <c r="A151" s="246">
        <v>-3</v>
      </c>
      <c r="B151" s="158"/>
      <c r="C151" s="149"/>
      <c r="D151" s="149"/>
      <c r="E151" s="141" t="s">
        <v>226</v>
      </c>
      <c r="F151" s="133" t="s">
        <v>1</v>
      </c>
      <c r="G151" s="134">
        <v>502.53</v>
      </c>
      <c r="H151" s="135">
        <v>0</v>
      </c>
      <c r="I151" s="240">
        <f t="shared" si="8"/>
        <v>0</v>
      </c>
    </row>
    <row r="152" spans="1:9" s="115" customFormat="1" ht="18" x14ac:dyDescent="0.25">
      <c r="A152" s="246">
        <v>-4</v>
      </c>
      <c r="B152" s="158"/>
      <c r="C152" s="149"/>
      <c r="D152" s="149"/>
      <c r="E152" s="141" t="s">
        <v>223</v>
      </c>
      <c r="F152" s="105" t="s">
        <v>113</v>
      </c>
      <c r="G152" s="134">
        <v>74.5</v>
      </c>
      <c r="H152" s="135">
        <v>0</v>
      </c>
      <c r="I152" s="240">
        <f t="shared" si="8"/>
        <v>0</v>
      </c>
    </row>
    <row r="153" spans="1:9" s="108" customFormat="1" ht="15.75" x14ac:dyDescent="0.2">
      <c r="A153" s="157"/>
      <c r="B153" s="158"/>
      <c r="C153" s="149"/>
      <c r="D153" s="149"/>
      <c r="E153" s="150"/>
      <c r="F153" s="151"/>
      <c r="G153" s="134"/>
      <c r="H153" s="159"/>
      <c r="I153" s="240"/>
    </row>
    <row r="154" spans="1:9" s="195" customFormat="1" ht="15.75" x14ac:dyDescent="0.25">
      <c r="A154" s="191" t="s">
        <v>132</v>
      </c>
      <c r="B154" s="192" t="s">
        <v>122</v>
      </c>
      <c r="C154" s="193"/>
      <c r="D154" s="193"/>
      <c r="E154" s="194"/>
      <c r="F154" s="196"/>
      <c r="G154" s="197"/>
      <c r="H154" s="198"/>
      <c r="I154" s="240"/>
    </row>
    <row r="155" spans="1:9" s="195" customFormat="1" ht="15.75" x14ac:dyDescent="0.25">
      <c r="A155" s="200"/>
      <c r="B155" s="201"/>
      <c r="C155" s="202"/>
      <c r="D155" s="202"/>
      <c r="E155" s="203"/>
      <c r="F155" s="196"/>
      <c r="G155" s="197"/>
      <c r="H155" s="198"/>
      <c r="I155" s="240"/>
    </row>
    <row r="156" spans="1:9" s="195" customFormat="1" ht="15.75" x14ac:dyDescent="0.25">
      <c r="A156" s="250">
        <v>-1</v>
      </c>
      <c r="B156" s="201">
        <v>100</v>
      </c>
      <c r="C156" s="204" t="s">
        <v>62</v>
      </c>
      <c r="D156" s="204">
        <v>100</v>
      </c>
      <c r="E156" s="205" t="s">
        <v>123</v>
      </c>
      <c r="F156" s="196" t="s">
        <v>5</v>
      </c>
      <c r="G156" s="197">
        <v>1</v>
      </c>
      <c r="H156" s="198">
        <v>0</v>
      </c>
      <c r="I156" s="240">
        <f t="shared" ref="I156:I157" si="9">H156*G156</f>
        <v>0</v>
      </c>
    </row>
    <row r="157" spans="1:9" s="195" customFormat="1" ht="15.75" x14ac:dyDescent="0.25">
      <c r="A157" s="250">
        <v>-2</v>
      </c>
      <c r="B157" s="201">
        <v>150</v>
      </c>
      <c r="C157" s="204" t="s">
        <v>62</v>
      </c>
      <c r="D157" s="204">
        <v>150</v>
      </c>
      <c r="E157" s="205" t="s">
        <v>124</v>
      </c>
      <c r="F157" s="196" t="s">
        <v>5</v>
      </c>
      <c r="G157" s="197">
        <v>1</v>
      </c>
      <c r="H157" s="198">
        <v>0</v>
      </c>
      <c r="I157" s="240">
        <f t="shared" si="9"/>
        <v>0</v>
      </c>
    </row>
    <row r="158" spans="1:9" s="195" customFormat="1" ht="15.75" x14ac:dyDescent="0.25">
      <c r="A158" s="250"/>
      <c r="B158" s="201"/>
      <c r="C158" s="204"/>
      <c r="D158" s="204"/>
      <c r="E158" s="205"/>
      <c r="F158" s="196"/>
      <c r="G158" s="197"/>
      <c r="H158" s="198"/>
      <c r="I158" s="240"/>
    </row>
    <row r="159" spans="1:9" s="195" customFormat="1" ht="18" x14ac:dyDescent="0.25">
      <c r="A159" s="250">
        <v>-3</v>
      </c>
      <c r="B159" s="201">
        <v>150</v>
      </c>
      <c r="C159" s="204" t="s">
        <v>62</v>
      </c>
      <c r="D159" s="204">
        <v>150</v>
      </c>
      <c r="E159" s="205" t="s">
        <v>228</v>
      </c>
      <c r="F159" s="133" t="s">
        <v>114</v>
      </c>
      <c r="G159" s="134">
        <v>0.97</v>
      </c>
      <c r="H159" s="135">
        <v>0</v>
      </c>
      <c r="I159" s="240">
        <f t="shared" ref="I159:I162" si="10">H159*G159</f>
        <v>0</v>
      </c>
    </row>
    <row r="160" spans="1:9" s="195" customFormat="1" ht="15.75" x14ac:dyDescent="0.25">
      <c r="A160" s="250">
        <v>-4</v>
      </c>
      <c r="B160" s="201"/>
      <c r="C160" s="204"/>
      <c r="D160" s="204"/>
      <c r="E160" s="141" t="s">
        <v>222</v>
      </c>
      <c r="F160" s="133" t="s">
        <v>1</v>
      </c>
      <c r="G160" s="134">
        <v>86.55</v>
      </c>
      <c r="H160" s="135">
        <v>0</v>
      </c>
      <c r="I160" s="240">
        <f t="shared" si="10"/>
        <v>0</v>
      </c>
    </row>
    <row r="161" spans="1:9" s="195" customFormat="1" ht="15.75" x14ac:dyDescent="0.25">
      <c r="A161" s="250">
        <v>-5</v>
      </c>
      <c r="B161" s="201"/>
      <c r="C161" s="204"/>
      <c r="D161" s="204"/>
      <c r="E161" s="141" t="s">
        <v>226</v>
      </c>
      <c r="F161" s="133" t="s">
        <v>1</v>
      </c>
      <c r="G161" s="134">
        <v>173.1</v>
      </c>
      <c r="H161" s="135">
        <v>0</v>
      </c>
      <c r="I161" s="240">
        <f t="shared" si="10"/>
        <v>0</v>
      </c>
    </row>
    <row r="162" spans="1:9" s="195" customFormat="1" ht="18" x14ac:dyDescent="0.25">
      <c r="A162" s="250">
        <v>-6</v>
      </c>
      <c r="B162" s="201"/>
      <c r="C162" s="204"/>
      <c r="D162" s="204"/>
      <c r="E162" s="141" t="s">
        <v>223</v>
      </c>
      <c r="F162" s="105" t="s">
        <v>113</v>
      </c>
      <c r="G162" s="134">
        <v>19.47</v>
      </c>
      <c r="H162" s="135">
        <v>0</v>
      </c>
      <c r="I162" s="240">
        <f t="shared" si="10"/>
        <v>0</v>
      </c>
    </row>
    <row r="163" spans="1:9" s="195" customFormat="1" ht="15.75" x14ac:dyDescent="0.25">
      <c r="A163" s="250"/>
      <c r="B163" s="201"/>
      <c r="C163" s="204"/>
      <c r="D163" s="204"/>
      <c r="E163" s="141"/>
      <c r="F163" s="133"/>
      <c r="G163" s="134"/>
      <c r="H163" s="135"/>
      <c r="I163" s="240"/>
    </row>
    <row r="164" spans="1:9" s="195" customFormat="1" ht="15.75" x14ac:dyDescent="0.25">
      <c r="A164" s="250">
        <v>-7</v>
      </c>
      <c r="B164" s="201"/>
      <c r="C164" s="204"/>
      <c r="D164" s="204"/>
      <c r="E164" s="205" t="s">
        <v>160</v>
      </c>
      <c r="F164" s="133" t="s">
        <v>80</v>
      </c>
      <c r="G164" s="134">
        <v>1</v>
      </c>
      <c r="H164" s="135">
        <v>0</v>
      </c>
      <c r="I164" s="240">
        <f>H164*G164</f>
        <v>0</v>
      </c>
    </row>
    <row r="165" spans="1:9" s="195" customFormat="1" ht="15.75" x14ac:dyDescent="0.25">
      <c r="A165" s="200"/>
      <c r="B165" s="201"/>
      <c r="C165" s="204"/>
      <c r="D165" s="204"/>
      <c r="E165" s="205"/>
      <c r="F165" s="133"/>
      <c r="G165" s="134"/>
      <c r="H165" s="135"/>
      <c r="I165" s="240"/>
    </row>
    <row r="166" spans="1:9" s="195" customFormat="1" ht="15.75" x14ac:dyDescent="0.25">
      <c r="A166" s="200"/>
      <c r="B166" s="201"/>
      <c r="C166" s="204"/>
      <c r="D166" s="204"/>
      <c r="E166" s="205"/>
      <c r="F166" s="133"/>
      <c r="G166" s="134"/>
      <c r="H166" s="135"/>
      <c r="I166" s="137"/>
    </row>
    <row r="167" spans="1:9" s="195" customFormat="1" ht="15.75" x14ac:dyDescent="0.25">
      <c r="A167" s="200"/>
      <c r="B167" s="201"/>
      <c r="C167" s="204"/>
      <c r="D167" s="204"/>
      <c r="E167" s="205"/>
      <c r="F167" s="133"/>
      <c r="G167" s="134"/>
      <c r="H167" s="135"/>
      <c r="I167" s="137"/>
    </row>
    <row r="168" spans="1:9" s="195" customFormat="1" ht="15.75" x14ac:dyDescent="0.25">
      <c r="A168" s="200"/>
      <c r="B168" s="201"/>
      <c r="C168" s="204"/>
      <c r="D168" s="204"/>
      <c r="E168" s="205"/>
      <c r="F168" s="133"/>
      <c r="G168" s="134"/>
      <c r="H168" s="135"/>
      <c r="I168" s="137"/>
    </row>
    <row r="169" spans="1:9" s="195" customFormat="1" ht="15.75" x14ac:dyDescent="0.25">
      <c r="A169" s="200"/>
      <c r="B169" s="201"/>
      <c r="C169" s="204"/>
      <c r="D169" s="204"/>
      <c r="E169" s="205"/>
      <c r="F169" s="133"/>
      <c r="G169" s="134"/>
      <c r="H169" s="135"/>
      <c r="I169" s="137"/>
    </row>
    <row r="170" spans="1:9" s="195" customFormat="1" ht="15.75" x14ac:dyDescent="0.25">
      <c r="A170" s="200"/>
      <c r="B170" s="201"/>
      <c r="C170" s="204"/>
      <c r="D170" s="204"/>
      <c r="E170" s="205"/>
      <c r="F170" s="133"/>
      <c r="G170" s="134"/>
      <c r="H170" s="135"/>
      <c r="I170" s="137"/>
    </row>
    <row r="171" spans="1:9" s="20" customFormat="1" ht="15.75" x14ac:dyDescent="0.25">
      <c r="A171" s="49"/>
      <c r="B171" s="50"/>
      <c r="C171" s="51"/>
      <c r="D171" s="51"/>
      <c r="E171" s="66"/>
      <c r="F171" s="53"/>
      <c r="G171" s="54"/>
      <c r="H171" s="55"/>
      <c r="I171" s="68"/>
    </row>
    <row r="172" spans="1:9" s="48" customFormat="1" ht="15.75" x14ac:dyDescent="0.25">
      <c r="A172" s="40" t="s">
        <v>133</v>
      </c>
      <c r="B172" s="41"/>
      <c r="C172" s="42"/>
      <c r="D172" s="42"/>
      <c r="E172" s="43" t="s">
        <v>55</v>
      </c>
      <c r="F172" s="44"/>
      <c r="G172" s="45"/>
      <c r="H172" s="46"/>
      <c r="I172" s="73">
        <f>SUM(I102:I169)</f>
        <v>0</v>
      </c>
    </row>
    <row r="173" spans="1:9" s="20" customFormat="1" ht="15.75" x14ac:dyDescent="0.25">
      <c r="A173" s="40" t="s">
        <v>14</v>
      </c>
      <c r="B173" s="41"/>
      <c r="C173" s="42"/>
      <c r="D173" s="42"/>
      <c r="E173" s="43" t="s">
        <v>231</v>
      </c>
      <c r="F173" s="44"/>
      <c r="G173" s="45"/>
      <c r="H173" s="46"/>
      <c r="I173" s="47"/>
    </row>
    <row r="174" spans="1:9" s="20" customFormat="1" ht="15.75" x14ac:dyDescent="0.25">
      <c r="A174" s="58"/>
      <c r="B174" s="163"/>
      <c r="C174" s="60"/>
      <c r="D174" s="60"/>
      <c r="E174" s="61"/>
      <c r="F174" s="53"/>
      <c r="G174" s="54"/>
      <c r="H174" s="55"/>
      <c r="I174" s="68"/>
    </row>
    <row r="175" spans="1:9" s="20" customFormat="1" ht="15.75" x14ac:dyDescent="0.25">
      <c r="A175" s="58" t="s">
        <v>13</v>
      </c>
      <c r="B175" s="59" t="s">
        <v>10</v>
      </c>
      <c r="C175" s="60"/>
      <c r="D175" s="60"/>
      <c r="E175" s="216"/>
      <c r="F175" s="53"/>
      <c r="G175" s="54"/>
      <c r="H175" s="55"/>
      <c r="I175" s="68"/>
    </row>
    <row r="176" spans="1:9" s="20" customFormat="1" ht="63" x14ac:dyDescent="0.25">
      <c r="A176" s="217"/>
      <c r="B176" s="67"/>
      <c r="C176" s="51"/>
      <c r="D176" s="127" t="s">
        <v>82</v>
      </c>
      <c r="E176" s="165" t="s">
        <v>135</v>
      </c>
      <c r="F176" s="53"/>
      <c r="G176" s="164"/>
      <c r="H176" s="55"/>
      <c r="I176" s="65"/>
    </row>
    <row r="177" spans="1:9" s="20" customFormat="1" ht="31.5" x14ac:dyDescent="0.25">
      <c r="A177" s="217"/>
      <c r="B177" s="67"/>
      <c r="C177" s="51"/>
      <c r="D177" s="127" t="s">
        <v>84</v>
      </c>
      <c r="E177" s="165" t="s">
        <v>136</v>
      </c>
      <c r="F177" s="53"/>
      <c r="G177" s="164"/>
      <c r="H177" s="55"/>
      <c r="I177" s="68"/>
    </row>
    <row r="178" spans="1:9" s="195" customFormat="1" ht="15.75" x14ac:dyDescent="0.25">
      <c r="A178" s="212"/>
      <c r="B178" s="201"/>
      <c r="C178" s="204"/>
      <c r="D178" s="213" t="s">
        <v>86</v>
      </c>
      <c r="E178" s="214" t="s">
        <v>128</v>
      </c>
      <c r="F178" s="196"/>
      <c r="G178" s="197"/>
      <c r="H178" s="198"/>
      <c r="I178" s="199"/>
    </row>
    <row r="179" spans="1:9" s="20" customFormat="1" ht="15.75" x14ac:dyDescent="0.25">
      <c r="A179" s="217"/>
      <c r="B179" s="67"/>
      <c r="C179" s="51"/>
      <c r="D179" s="51"/>
      <c r="E179" s="165"/>
      <c r="F179" s="53"/>
      <c r="G179" s="164"/>
      <c r="H179" s="55"/>
      <c r="I179" s="68"/>
    </row>
    <row r="180" spans="1:9" s="20" customFormat="1" ht="15.75" x14ac:dyDescent="0.25">
      <c r="A180" s="217"/>
      <c r="B180" s="67"/>
      <c r="C180" s="51"/>
      <c r="D180" s="51"/>
      <c r="E180" s="165"/>
      <c r="F180" s="53"/>
      <c r="G180" s="164"/>
      <c r="H180" s="55"/>
      <c r="I180" s="68"/>
    </row>
    <row r="181" spans="1:9" s="62" customFormat="1" ht="15.75" x14ac:dyDescent="0.25">
      <c r="A181" s="58" t="s">
        <v>129</v>
      </c>
      <c r="B181" s="61" t="s">
        <v>229</v>
      </c>
      <c r="C181" s="60"/>
      <c r="D181" s="60"/>
      <c r="E181" s="61"/>
      <c r="F181" s="63"/>
      <c r="G181" s="64"/>
      <c r="H181" s="65"/>
      <c r="I181" s="56"/>
    </row>
    <row r="182" spans="1:9" s="20" customFormat="1" ht="31.5" x14ac:dyDescent="0.25">
      <c r="A182" s="217"/>
      <c r="B182" s="67"/>
      <c r="C182" s="51"/>
      <c r="D182" s="51"/>
      <c r="E182" s="165" t="s">
        <v>139</v>
      </c>
      <c r="F182" s="53"/>
      <c r="G182" s="164"/>
      <c r="H182" s="55"/>
      <c r="I182" s="68"/>
    </row>
    <row r="183" spans="1:9" s="20" customFormat="1" ht="15.75" x14ac:dyDescent="0.25">
      <c r="A183" s="250">
        <v>-1</v>
      </c>
      <c r="B183" s="67"/>
      <c r="C183" s="51"/>
      <c r="D183" s="51"/>
      <c r="E183" s="165" t="s">
        <v>230</v>
      </c>
      <c r="F183" s="53" t="s">
        <v>80</v>
      </c>
      <c r="G183" s="164">
        <v>2</v>
      </c>
      <c r="H183" s="55">
        <v>0</v>
      </c>
      <c r="I183" s="240">
        <f>H183*G183</f>
        <v>0</v>
      </c>
    </row>
    <row r="184" spans="1:9" s="20" customFormat="1" ht="15.75" x14ac:dyDescent="0.25">
      <c r="A184" s="217"/>
      <c r="B184" s="67"/>
      <c r="C184" s="51"/>
      <c r="D184" s="51"/>
      <c r="E184" s="165"/>
      <c r="F184" s="53"/>
      <c r="G184" s="164"/>
      <c r="H184" s="55"/>
      <c r="I184" s="68"/>
    </row>
    <row r="185" spans="1:9" s="20" customFormat="1" ht="15.75" x14ac:dyDescent="0.25">
      <c r="A185" s="58" t="s">
        <v>130</v>
      </c>
      <c r="B185" s="61" t="s">
        <v>158</v>
      </c>
      <c r="C185" s="60"/>
      <c r="D185" s="60"/>
      <c r="E185" s="216"/>
      <c r="F185" s="53"/>
      <c r="G185" s="164"/>
      <c r="H185" s="55"/>
      <c r="I185" s="68"/>
    </row>
    <row r="186" spans="1:9" s="20" customFormat="1" ht="31.5" x14ac:dyDescent="0.25">
      <c r="A186" s="217"/>
      <c r="B186" s="67"/>
      <c r="C186" s="51"/>
      <c r="D186" s="51"/>
      <c r="E186" s="165" t="s">
        <v>137</v>
      </c>
      <c r="F186" s="53"/>
      <c r="G186" s="164"/>
      <c r="H186" s="55"/>
      <c r="I186" s="68"/>
    </row>
    <row r="187" spans="1:9" s="20" customFormat="1" ht="15.75" x14ac:dyDescent="0.25">
      <c r="A187" s="250">
        <v>-1</v>
      </c>
      <c r="B187" s="67"/>
      <c r="C187" s="51"/>
      <c r="D187" s="51"/>
      <c r="E187" s="165" t="s">
        <v>232</v>
      </c>
      <c r="F187" s="53" t="s">
        <v>80</v>
      </c>
      <c r="G187" s="164">
        <v>12</v>
      </c>
      <c r="H187" s="55">
        <v>0</v>
      </c>
      <c r="I187" s="240">
        <f>H187*G187</f>
        <v>0</v>
      </c>
    </row>
    <row r="188" spans="1:9" s="20" customFormat="1" ht="15.75" x14ac:dyDescent="0.25">
      <c r="A188" s="250">
        <v>-2</v>
      </c>
      <c r="B188" s="67"/>
      <c r="C188" s="51"/>
      <c r="D188" s="51"/>
      <c r="E188" s="165" t="s">
        <v>233</v>
      </c>
      <c r="F188" s="53" t="s">
        <v>80</v>
      </c>
      <c r="G188" s="164">
        <v>1</v>
      </c>
      <c r="H188" s="55">
        <v>0</v>
      </c>
      <c r="I188" s="240">
        <f>H188*G188</f>
        <v>0</v>
      </c>
    </row>
    <row r="189" spans="1:9" s="20" customFormat="1" ht="15.75" x14ac:dyDescent="0.25">
      <c r="A189" s="217"/>
      <c r="B189" s="67"/>
      <c r="C189" s="51"/>
      <c r="D189" s="51"/>
      <c r="E189" s="165"/>
      <c r="F189" s="53"/>
      <c r="G189" s="164"/>
      <c r="H189" s="55"/>
      <c r="I189" s="68"/>
    </row>
    <row r="190" spans="1:9" s="20" customFormat="1" ht="31.5" x14ac:dyDescent="0.25">
      <c r="A190" s="217"/>
      <c r="B190" s="67"/>
      <c r="C190" s="51"/>
      <c r="D190" s="51"/>
      <c r="E190" s="165" t="s">
        <v>234</v>
      </c>
      <c r="F190" s="53"/>
      <c r="G190" s="164"/>
      <c r="H190" s="55"/>
      <c r="I190" s="68"/>
    </row>
    <row r="191" spans="1:9" s="20" customFormat="1" ht="15.75" x14ac:dyDescent="0.25">
      <c r="A191" s="250">
        <v>-3</v>
      </c>
      <c r="B191" s="67"/>
      <c r="C191" s="51"/>
      <c r="D191" s="51"/>
      <c r="E191" s="165" t="s">
        <v>138</v>
      </c>
      <c r="F191" s="53" t="s">
        <v>1</v>
      </c>
      <c r="G191" s="164">
        <f>11*33.15</f>
        <v>364.65</v>
      </c>
      <c r="H191" s="55">
        <v>0</v>
      </c>
      <c r="I191" s="240">
        <f t="shared" ref="I191:I193" si="11">H191*G191</f>
        <v>0</v>
      </c>
    </row>
    <row r="192" spans="1:9" s="20" customFormat="1" ht="15.75" x14ac:dyDescent="0.25">
      <c r="A192" s="250">
        <v>-4</v>
      </c>
      <c r="B192" s="67"/>
      <c r="C192" s="51"/>
      <c r="D192" s="51"/>
      <c r="E192" s="165" t="s">
        <v>235</v>
      </c>
      <c r="F192" s="53" t="s">
        <v>1</v>
      </c>
      <c r="G192" s="164">
        <f>8.05*12</f>
        <v>96.600000000000009</v>
      </c>
      <c r="H192" s="55">
        <v>0</v>
      </c>
      <c r="I192" s="240">
        <f t="shared" si="11"/>
        <v>0</v>
      </c>
    </row>
    <row r="193" spans="1:9" s="20" customFormat="1" ht="18" x14ac:dyDescent="0.25">
      <c r="A193" s="250">
        <v>-5</v>
      </c>
      <c r="B193" s="67"/>
      <c r="C193" s="51"/>
      <c r="D193" s="51"/>
      <c r="E193" s="165" t="s">
        <v>236</v>
      </c>
      <c r="F193" s="133" t="s">
        <v>113</v>
      </c>
      <c r="G193" s="164">
        <f>87.65*1.4</f>
        <v>122.71</v>
      </c>
      <c r="H193" s="55">
        <v>0</v>
      </c>
      <c r="I193" s="240">
        <f t="shared" si="11"/>
        <v>0</v>
      </c>
    </row>
    <row r="194" spans="1:9" s="20" customFormat="1" ht="15.75" x14ac:dyDescent="0.25">
      <c r="A194" s="217"/>
      <c r="B194" s="67"/>
      <c r="C194" s="51"/>
      <c r="D194" s="51"/>
      <c r="E194" s="165"/>
      <c r="F194" s="53"/>
      <c r="G194" s="164"/>
      <c r="H194" s="55"/>
      <c r="I194" s="68"/>
    </row>
    <row r="195" spans="1:9" s="20" customFormat="1" ht="15.75" x14ac:dyDescent="0.25">
      <c r="A195" s="217"/>
      <c r="B195" s="67"/>
      <c r="C195" s="51"/>
      <c r="D195" s="51"/>
      <c r="E195" s="165"/>
      <c r="F195" s="53"/>
      <c r="G195" s="164"/>
      <c r="H195" s="55"/>
      <c r="I195" s="68"/>
    </row>
    <row r="196" spans="1:9" s="20" customFormat="1" ht="15.75" x14ac:dyDescent="0.25">
      <c r="A196" s="217"/>
      <c r="B196" s="67"/>
      <c r="C196" s="51"/>
      <c r="D196" s="51"/>
      <c r="E196" s="165"/>
      <c r="F196" s="53"/>
      <c r="G196" s="164"/>
      <c r="H196" s="55"/>
      <c r="I196" s="68"/>
    </row>
    <row r="197" spans="1:9" s="20" customFormat="1" ht="15.75" x14ac:dyDescent="0.25">
      <c r="A197" s="217"/>
      <c r="B197" s="67"/>
      <c r="C197" s="51"/>
      <c r="D197" s="51"/>
      <c r="E197" s="165"/>
      <c r="F197" s="53"/>
      <c r="G197" s="164"/>
      <c r="H197" s="55"/>
      <c r="I197" s="68"/>
    </row>
    <row r="198" spans="1:9" s="20" customFormat="1" ht="15.75" x14ac:dyDescent="0.25">
      <c r="A198" s="217"/>
      <c r="B198" s="67"/>
      <c r="C198" s="51"/>
      <c r="D198" s="51"/>
      <c r="E198" s="165"/>
      <c r="F198" s="53"/>
      <c r="G198" s="164"/>
      <c r="H198" s="55"/>
      <c r="I198" s="68"/>
    </row>
    <row r="199" spans="1:9" s="20" customFormat="1" ht="15.75" x14ac:dyDescent="0.25">
      <c r="A199" s="217"/>
      <c r="B199" s="67"/>
      <c r="C199" s="51"/>
      <c r="D199" s="51"/>
      <c r="E199" s="165"/>
      <c r="F199" s="53"/>
      <c r="G199" s="164"/>
      <c r="H199" s="55"/>
      <c r="I199" s="68"/>
    </row>
    <row r="200" spans="1:9" s="20" customFormat="1" ht="15.75" x14ac:dyDescent="0.25">
      <c r="A200" s="217"/>
      <c r="B200" s="67"/>
      <c r="C200" s="51"/>
      <c r="D200" s="51"/>
      <c r="E200" s="165"/>
      <c r="F200" s="53"/>
      <c r="G200" s="164"/>
      <c r="H200" s="55"/>
      <c r="I200" s="68"/>
    </row>
    <row r="201" spans="1:9" s="20" customFormat="1" ht="15.75" x14ac:dyDescent="0.25">
      <c r="A201" s="217"/>
      <c r="B201" s="67"/>
      <c r="C201" s="51"/>
      <c r="D201" s="51"/>
      <c r="E201" s="165"/>
      <c r="F201" s="53"/>
      <c r="G201" s="164"/>
      <c r="H201" s="55"/>
      <c r="I201" s="68"/>
    </row>
    <row r="202" spans="1:9" s="20" customFormat="1" ht="15.75" x14ac:dyDescent="0.25">
      <c r="A202" s="217"/>
      <c r="B202" s="67"/>
      <c r="C202" s="51"/>
      <c r="D202" s="51"/>
      <c r="E202" s="57"/>
      <c r="F202" s="53"/>
      <c r="G202" s="54"/>
      <c r="H202" s="55"/>
      <c r="I202" s="65"/>
    </row>
    <row r="203" spans="1:9" s="20" customFormat="1" ht="15.75" x14ac:dyDescent="0.25">
      <c r="A203" s="217"/>
      <c r="B203" s="67"/>
      <c r="C203" s="51"/>
      <c r="D203" s="51"/>
      <c r="E203" s="57"/>
      <c r="F203" s="53"/>
      <c r="G203" s="54"/>
      <c r="H203" s="55"/>
      <c r="I203" s="65"/>
    </row>
    <row r="204" spans="1:9" s="20" customFormat="1" ht="15.75" x14ac:dyDescent="0.25">
      <c r="A204" s="217"/>
      <c r="B204" s="67"/>
      <c r="C204" s="51"/>
      <c r="D204" s="51"/>
      <c r="E204" s="57"/>
      <c r="F204" s="53"/>
      <c r="G204" s="54"/>
      <c r="H204" s="55"/>
      <c r="I204" s="65"/>
    </row>
    <row r="205" spans="1:9" s="20" customFormat="1" ht="15.75" x14ac:dyDescent="0.25">
      <c r="A205" s="217"/>
      <c r="B205" s="67"/>
      <c r="C205" s="51"/>
      <c r="D205" s="51"/>
      <c r="E205" s="57"/>
      <c r="F205" s="219"/>
      <c r="G205" s="220"/>
      <c r="H205" s="218"/>
      <c r="I205" s="65"/>
    </row>
    <row r="206" spans="1:9" s="48" customFormat="1" ht="15.75" x14ac:dyDescent="0.25">
      <c r="A206" s="40" t="s">
        <v>157</v>
      </c>
      <c r="B206" s="41"/>
      <c r="C206" s="42"/>
      <c r="D206" s="42"/>
      <c r="E206" s="43" t="s">
        <v>56</v>
      </c>
      <c r="F206" s="44"/>
      <c r="G206" s="45"/>
      <c r="H206" s="46"/>
      <c r="I206" s="72">
        <f>SUM(I183:I199)</f>
        <v>0</v>
      </c>
    </row>
    <row r="207" spans="1:9" s="20" customFormat="1" ht="15.75" x14ac:dyDescent="0.25">
      <c r="A207" s="40" t="s">
        <v>12</v>
      </c>
      <c r="B207" s="41"/>
      <c r="C207" s="42"/>
      <c r="D207" s="42"/>
      <c r="E207" s="43" t="s">
        <v>238</v>
      </c>
      <c r="F207" s="44"/>
      <c r="G207" s="45"/>
      <c r="H207" s="46"/>
      <c r="I207" s="47"/>
    </row>
    <row r="208" spans="1:9" s="20" customFormat="1" ht="15.75" x14ac:dyDescent="0.25">
      <c r="A208" s="58"/>
      <c r="B208" s="163"/>
      <c r="C208" s="60"/>
      <c r="D208" s="60"/>
      <c r="E208" s="221"/>
      <c r="F208" s="53"/>
      <c r="G208" s="54"/>
      <c r="H208" s="55"/>
      <c r="I208" s="68"/>
    </row>
    <row r="209" spans="1:9" s="20" customFormat="1" ht="15.75" x14ac:dyDescent="0.25">
      <c r="A209" s="58" t="s">
        <v>240</v>
      </c>
      <c r="B209" s="59" t="s">
        <v>10</v>
      </c>
      <c r="C209" s="60"/>
      <c r="D209" s="60"/>
      <c r="E209" s="61"/>
      <c r="F209" s="63"/>
      <c r="G209" s="64"/>
      <c r="H209" s="65"/>
      <c r="I209" s="56"/>
    </row>
    <row r="210" spans="1:9" s="20" customFormat="1" ht="47.25" x14ac:dyDescent="0.25">
      <c r="A210" s="58"/>
      <c r="B210" s="166"/>
      <c r="C210" s="60"/>
      <c r="D210" s="127" t="s">
        <v>82</v>
      </c>
      <c r="E210" s="222" t="s">
        <v>141</v>
      </c>
      <c r="F210" s="53"/>
      <c r="G210" s="54"/>
      <c r="H210" s="55"/>
      <c r="I210" s="68"/>
    </row>
    <row r="211" spans="1:9" s="195" customFormat="1" ht="15.75" x14ac:dyDescent="0.25">
      <c r="A211" s="212"/>
      <c r="B211" s="201"/>
      <c r="C211" s="204"/>
      <c r="D211" s="213" t="s">
        <v>84</v>
      </c>
      <c r="E211" s="214" t="s">
        <v>128</v>
      </c>
      <c r="F211" s="196"/>
      <c r="G211" s="197"/>
      <c r="H211" s="198"/>
      <c r="I211" s="199"/>
    </row>
    <row r="212" spans="1:9" s="20" customFormat="1" ht="15.75" x14ac:dyDescent="0.25">
      <c r="A212" s="58"/>
      <c r="B212" s="163"/>
      <c r="C212" s="60"/>
      <c r="D212" s="60"/>
      <c r="E212" s="222"/>
      <c r="F212" s="53"/>
      <c r="G212" s="54"/>
      <c r="H212" s="55"/>
      <c r="I212" s="68"/>
    </row>
    <row r="213" spans="1:9" s="20" customFormat="1" ht="15.75" x14ac:dyDescent="0.25">
      <c r="A213" s="58" t="s">
        <v>58</v>
      </c>
      <c r="B213" s="59" t="s">
        <v>142</v>
      </c>
      <c r="C213" s="60"/>
      <c r="D213" s="60"/>
      <c r="E213" s="224"/>
      <c r="F213" s="34"/>
      <c r="G213" s="54"/>
      <c r="H213" s="55"/>
      <c r="I213" s="68"/>
    </row>
    <row r="214" spans="1:9" s="20" customFormat="1" ht="47.25" x14ac:dyDescent="0.25">
      <c r="A214" s="250">
        <v>-1</v>
      </c>
      <c r="B214" s="166"/>
      <c r="C214" s="60"/>
      <c r="D214" s="60"/>
      <c r="E214" s="225" t="s">
        <v>143</v>
      </c>
      <c r="F214" s="226" t="s">
        <v>144</v>
      </c>
      <c r="G214" s="239">
        <f>5.5*33.15*2</f>
        <v>364.65</v>
      </c>
      <c r="H214" s="168">
        <v>0</v>
      </c>
      <c r="I214" s="240">
        <f t="shared" ref="I214:I215" si="12">H214*G214</f>
        <v>0</v>
      </c>
    </row>
    <row r="215" spans="1:9" s="20" customFormat="1" ht="31.5" x14ac:dyDescent="0.25">
      <c r="A215" s="250">
        <v>-2</v>
      </c>
      <c r="B215" s="166"/>
      <c r="C215" s="60"/>
      <c r="D215" s="60"/>
      <c r="E215" s="227" t="s">
        <v>161</v>
      </c>
      <c r="F215" s="228" t="s">
        <v>144</v>
      </c>
      <c r="G215" s="54">
        <f>G214</f>
        <v>364.65</v>
      </c>
      <c r="H215" s="55">
        <v>0</v>
      </c>
      <c r="I215" s="240">
        <f t="shared" si="12"/>
        <v>0</v>
      </c>
    </row>
    <row r="216" spans="1:9" s="20" customFormat="1" ht="15.75" x14ac:dyDescent="0.25">
      <c r="A216" s="217"/>
      <c r="B216" s="166"/>
      <c r="C216" s="60"/>
      <c r="D216" s="60"/>
      <c r="E216" s="227"/>
      <c r="F216" s="228"/>
      <c r="G216" s="54"/>
      <c r="H216" s="55"/>
      <c r="I216" s="68"/>
    </row>
    <row r="217" spans="1:9" s="20" customFormat="1" ht="15.75" x14ac:dyDescent="0.25">
      <c r="A217" s="58" t="s">
        <v>59</v>
      </c>
      <c r="B217" s="59" t="s">
        <v>145</v>
      </c>
      <c r="C217" s="60"/>
      <c r="D217" s="60"/>
      <c r="E217" s="224"/>
      <c r="F217" s="228"/>
      <c r="G217" s="54"/>
      <c r="H217" s="55"/>
      <c r="I217" s="68"/>
    </row>
    <row r="218" spans="1:9" s="20" customFormat="1" ht="15.75" x14ac:dyDescent="0.25">
      <c r="A218" s="250">
        <v>-1</v>
      </c>
      <c r="B218" s="166"/>
      <c r="C218" s="60"/>
      <c r="D218" s="60"/>
      <c r="E218" s="227" t="s">
        <v>146</v>
      </c>
      <c r="F218" s="228" t="s">
        <v>1</v>
      </c>
      <c r="G218" s="239">
        <v>33.15</v>
      </c>
      <c r="H218" s="55">
        <v>0</v>
      </c>
      <c r="I218" s="240">
        <f t="shared" ref="I218:I219" si="13">H218*G218</f>
        <v>0</v>
      </c>
    </row>
    <row r="219" spans="1:9" s="20" customFormat="1" ht="15.75" x14ac:dyDescent="0.25">
      <c r="A219" s="250">
        <v>-2</v>
      </c>
      <c r="B219" s="166"/>
      <c r="C219" s="60"/>
      <c r="D219" s="60"/>
      <c r="E219" s="227" t="s">
        <v>147</v>
      </c>
      <c r="F219" s="228" t="s">
        <v>1</v>
      </c>
      <c r="G219" s="239">
        <f>10.675*2</f>
        <v>21.35</v>
      </c>
      <c r="H219" s="55">
        <v>0</v>
      </c>
      <c r="I219" s="240">
        <f t="shared" si="13"/>
        <v>0</v>
      </c>
    </row>
    <row r="220" spans="1:9" s="20" customFormat="1" ht="15.75" x14ac:dyDescent="0.25">
      <c r="A220" s="223"/>
      <c r="B220" s="166"/>
      <c r="C220" s="60"/>
      <c r="D220" s="60"/>
      <c r="E220" s="227"/>
      <c r="F220" s="228"/>
      <c r="G220" s="54"/>
      <c r="H220" s="55"/>
      <c r="I220" s="68"/>
    </row>
    <row r="221" spans="1:9" s="20" customFormat="1" ht="15.75" x14ac:dyDescent="0.25">
      <c r="A221" s="58" t="s">
        <v>159</v>
      </c>
      <c r="B221" s="59" t="s">
        <v>148</v>
      </c>
      <c r="C221" s="60"/>
      <c r="D221" s="60"/>
      <c r="E221" s="224"/>
      <c r="F221" s="228"/>
      <c r="G221" s="54"/>
      <c r="H221" s="55"/>
      <c r="I221" s="68"/>
    </row>
    <row r="222" spans="1:9" s="20" customFormat="1" ht="15.75" x14ac:dyDescent="0.25">
      <c r="A222" s="250">
        <v>-1</v>
      </c>
      <c r="B222" s="166"/>
      <c r="C222" s="60"/>
      <c r="D222" s="60"/>
      <c r="E222" s="227" t="s">
        <v>149</v>
      </c>
      <c r="F222" s="228" t="s">
        <v>1</v>
      </c>
      <c r="G222" s="239">
        <f>33.15*2</f>
        <v>66.3</v>
      </c>
      <c r="H222" s="168">
        <v>0</v>
      </c>
      <c r="I222" s="240">
        <f>H222*G222</f>
        <v>0</v>
      </c>
    </row>
    <row r="223" spans="1:9" s="20" customFormat="1" ht="15.75" x14ac:dyDescent="0.25">
      <c r="A223" s="58"/>
      <c r="B223" s="163"/>
      <c r="C223" s="60"/>
      <c r="D223" s="60"/>
      <c r="E223" s="221"/>
      <c r="F223" s="53"/>
      <c r="G223" s="54"/>
      <c r="H223" s="55"/>
      <c r="I223" s="68"/>
    </row>
    <row r="224" spans="1:9" s="20" customFormat="1" ht="15.75" x14ac:dyDescent="0.25">
      <c r="A224" s="58" t="s">
        <v>241</v>
      </c>
      <c r="B224" s="59" t="s">
        <v>150</v>
      </c>
      <c r="C224" s="60"/>
      <c r="D224" s="60"/>
      <c r="E224" s="224"/>
      <c r="F224" s="228"/>
      <c r="G224" s="54"/>
      <c r="H224" s="55"/>
      <c r="I224" s="68"/>
    </row>
    <row r="225" spans="1:10" s="20" customFormat="1" ht="15.75" x14ac:dyDescent="0.25">
      <c r="A225" s="250">
        <v>-1</v>
      </c>
      <c r="B225" s="166"/>
      <c r="C225" s="60"/>
      <c r="D225" s="60"/>
      <c r="E225" s="227" t="s">
        <v>151</v>
      </c>
      <c r="F225" s="228" t="s">
        <v>1</v>
      </c>
      <c r="G225" s="54">
        <f>4.25*3*2</f>
        <v>25.5</v>
      </c>
      <c r="H225" s="55">
        <v>0</v>
      </c>
      <c r="I225" s="240">
        <f>H225*G225</f>
        <v>0</v>
      </c>
    </row>
    <row r="226" spans="1:10" s="20" customFormat="1" ht="15.75" x14ac:dyDescent="0.25">
      <c r="A226" s="58"/>
      <c r="B226" s="163"/>
      <c r="C226" s="60"/>
      <c r="D226" s="60"/>
      <c r="E226" s="221"/>
      <c r="F226" s="53"/>
      <c r="G226" s="54"/>
      <c r="H226" s="55"/>
      <c r="I226" s="68"/>
    </row>
    <row r="227" spans="1:10" s="20" customFormat="1" ht="15.75" x14ac:dyDescent="0.25">
      <c r="A227" s="58"/>
      <c r="B227" s="163"/>
      <c r="C227" s="60"/>
      <c r="D227" s="60"/>
      <c r="E227" s="221"/>
      <c r="F227" s="53"/>
      <c r="G227" s="54"/>
      <c r="H227" s="55"/>
      <c r="I227" s="68"/>
    </row>
    <row r="228" spans="1:10" s="20" customFormat="1" ht="15.75" x14ac:dyDescent="0.25">
      <c r="A228" s="58"/>
      <c r="B228" s="163"/>
      <c r="C228" s="60"/>
      <c r="D228" s="60"/>
      <c r="E228" s="221"/>
      <c r="F228" s="53"/>
      <c r="G228" s="54"/>
      <c r="H228" s="55"/>
      <c r="I228" s="68"/>
    </row>
    <row r="229" spans="1:10" s="20" customFormat="1" ht="15.75" x14ac:dyDescent="0.25">
      <c r="A229" s="58"/>
      <c r="B229" s="163"/>
      <c r="C229" s="60"/>
      <c r="D229" s="60"/>
      <c r="E229" s="221"/>
      <c r="F229" s="53"/>
      <c r="G229" s="54"/>
      <c r="H229" s="55"/>
      <c r="I229" s="68"/>
    </row>
    <row r="230" spans="1:10" s="20" customFormat="1" ht="15.75" x14ac:dyDescent="0.25">
      <c r="A230" s="58"/>
      <c r="B230" s="163"/>
      <c r="C230" s="60"/>
      <c r="D230" s="60"/>
      <c r="E230" s="221"/>
      <c r="F230" s="53"/>
      <c r="G230" s="54"/>
      <c r="H230" s="55"/>
      <c r="I230" s="68"/>
    </row>
    <row r="231" spans="1:10" s="20" customFormat="1" ht="15.75" x14ac:dyDescent="0.25">
      <c r="A231" s="58"/>
      <c r="B231" s="163"/>
      <c r="C231" s="60"/>
      <c r="D231" s="60"/>
      <c r="E231" s="221"/>
      <c r="F231" s="53"/>
      <c r="G231" s="54"/>
      <c r="H231" s="55"/>
      <c r="I231" s="68"/>
    </row>
    <row r="232" spans="1:10" s="20" customFormat="1" ht="15.75" x14ac:dyDescent="0.25">
      <c r="A232" s="58"/>
      <c r="B232" s="163"/>
      <c r="C232" s="60"/>
      <c r="D232" s="60"/>
      <c r="E232" s="221"/>
      <c r="F232" s="53"/>
      <c r="G232" s="54"/>
      <c r="H232" s="55"/>
      <c r="I232" s="68"/>
    </row>
    <row r="233" spans="1:10" s="20" customFormat="1" ht="15.75" x14ac:dyDescent="0.25">
      <c r="A233" s="58"/>
      <c r="B233" s="163"/>
      <c r="C233" s="60"/>
      <c r="D233" s="60"/>
      <c r="E233" s="221"/>
      <c r="F233" s="53"/>
      <c r="G233" s="54"/>
      <c r="H233" s="55"/>
      <c r="I233" s="68"/>
    </row>
    <row r="234" spans="1:10" s="20" customFormat="1" ht="15.75" x14ac:dyDescent="0.25">
      <c r="A234" s="58"/>
      <c r="B234" s="163"/>
      <c r="C234" s="60"/>
      <c r="D234" s="60"/>
      <c r="E234" s="221"/>
      <c r="F234" s="53"/>
      <c r="G234" s="54"/>
      <c r="H234" s="55"/>
      <c r="I234" s="68"/>
    </row>
    <row r="235" spans="1:10" s="20" customFormat="1" ht="15.75" x14ac:dyDescent="0.25">
      <c r="A235" s="58"/>
      <c r="B235" s="163"/>
      <c r="C235" s="60"/>
      <c r="D235" s="60"/>
      <c r="E235" s="221"/>
      <c r="F235" s="53"/>
      <c r="G235" s="54"/>
      <c r="H235" s="55"/>
      <c r="I235" s="68"/>
    </row>
    <row r="236" spans="1:10" s="20" customFormat="1" ht="15.75" x14ac:dyDescent="0.25">
      <c r="A236" s="58"/>
      <c r="B236" s="163"/>
      <c r="C236" s="60"/>
      <c r="D236" s="60"/>
      <c r="E236" s="221"/>
      <c r="F236" s="53"/>
      <c r="G236" s="54"/>
      <c r="H236" s="55"/>
      <c r="I236" s="68"/>
    </row>
    <row r="237" spans="1:10" s="20" customFormat="1" ht="15.75" x14ac:dyDescent="0.25">
      <c r="A237" s="40" t="s">
        <v>242</v>
      </c>
      <c r="B237" s="41"/>
      <c r="C237" s="42"/>
      <c r="D237" s="42"/>
      <c r="E237" s="43" t="s">
        <v>57</v>
      </c>
      <c r="F237" s="44"/>
      <c r="G237" s="45"/>
      <c r="H237" s="46"/>
      <c r="I237" s="73">
        <f>SUM(I213:I233)</f>
        <v>0</v>
      </c>
    </row>
    <row r="238" spans="1:10" s="20" customFormat="1" ht="15.75" x14ac:dyDescent="0.25">
      <c r="A238" s="40" t="s">
        <v>196</v>
      </c>
      <c r="B238" s="41"/>
      <c r="C238" s="42"/>
      <c r="D238" s="42"/>
      <c r="E238" s="43" t="s">
        <v>195</v>
      </c>
      <c r="F238" s="44"/>
      <c r="G238" s="45"/>
      <c r="H238" s="46"/>
      <c r="I238" s="47"/>
      <c r="J238" s="245"/>
    </row>
    <row r="239" spans="1:10" s="20" customFormat="1" ht="15.75" x14ac:dyDescent="0.25">
      <c r="A239" s="49"/>
      <c r="B239" s="50"/>
      <c r="C239" s="51"/>
      <c r="D239" s="51"/>
      <c r="E239" s="57"/>
      <c r="F239" s="53"/>
      <c r="G239" s="54"/>
      <c r="H239" s="55"/>
      <c r="I239" s="56"/>
      <c r="J239" s="245"/>
    </row>
    <row r="240" spans="1:10" s="20" customFormat="1" ht="15.75" x14ac:dyDescent="0.25">
      <c r="A240" s="58" t="s">
        <v>197</v>
      </c>
      <c r="B240" s="59" t="s">
        <v>9</v>
      </c>
      <c r="C240" s="60"/>
      <c r="D240" s="60"/>
      <c r="E240" s="61"/>
      <c r="F240" s="63"/>
      <c r="G240" s="64"/>
      <c r="H240" s="65"/>
      <c r="I240" s="56"/>
      <c r="J240" s="245"/>
    </row>
    <row r="241" spans="1:10" s="20" customFormat="1" ht="15.75" x14ac:dyDescent="0.25">
      <c r="A241" s="49" t="s">
        <v>198</v>
      </c>
      <c r="B241" s="50"/>
      <c r="C241" s="51"/>
      <c r="D241" s="51"/>
      <c r="E241" s="66"/>
      <c r="F241" s="53"/>
      <c r="G241" s="54"/>
      <c r="H241" s="55"/>
      <c r="I241" s="56"/>
      <c r="J241" s="245"/>
    </row>
    <row r="242" spans="1:10" s="20" customFormat="1" ht="15.75" x14ac:dyDescent="0.25">
      <c r="A242" s="49" t="s">
        <v>199</v>
      </c>
      <c r="B242" s="50"/>
      <c r="C242" s="51"/>
      <c r="D242" s="51"/>
      <c r="E242" s="66"/>
      <c r="F242" s="53"/>
      <c r="G242" s="54"/>
      <c r="H242" s="55"/>
      <c r="I242" s="56"/>
      <c r="J242" s="245"/>
    </row>
    <row r="243" spans="1:10" s="20" customFormat="1" ht="15.75" x14ac:dyDescent="0.25">
      <c r="A243" s="49" t="s">
        <v>200</v>
      </c>
      <c r="B243" s="50"/>
      <c r="C243" s="51"/>
      <c r="D243" s="51"/>
      <c r="E243" s="66"/>
      <c r="F243" s="53"/>
      <c r="G243" s="54"/>
      <c r="H243" s="55"/>
      <c r="I243" s="56"/>
      <c r="J243" s="245"/>
    </row>
    <row r="244" spans="1:10" s="20" customFormat="1" ht="15.75" x14ac:dyDescent="0.25">
      <c r="A244" s="49" t="s">
        <v>201</v>
      </c>
      <c r="B244" s="50"/>
      <c r="C244" s="51"/>
      <c r="D244" s="51"/>
      <c r="E244" s="66"/>
      <c r="F244" s="53"/>
      <c r="G244" s="54"/>
      <c r="H244" s="55"/>
      <c r="I244" s="56"/>
      <c r="J244" s="245"/>
    </row>
    <row r="245" spans="1:10" s="20" customFormat="1" ht="15.75" x14ac:dyDescent="0.25">
      <c r="A245" s="49" t="s">
        <v>202</v>
      </c>
      <c r="B245" s="50"/>
      <c r="C245" s="51"/>
      <c r="D245" s="51"/>
      <c r="E245" s="66"/>
      <c r="F245" s="53"/>
      <c r="G245" s="54"/>
      <c r="H245" s="55"/>
      <c r="I245" s="56"/>
      <c r="J245" s="245"/>
    </row>
    <row r="246" spans="1:10" s="20" customFormat="1" ht="15.75" x14ac:dyDescent="0.25">
      <c r="A246" s="49" t="s">
        <v>203</v>
      </c>
      <c r="B246" s="50"/>
      <c r="C246" s="51"/>
      <c r="D246" s="51"/>
      <c r="E246" s="66"/>
      <c r="F246" s="53"/>
      <c r="G246" s="54"/>
      <c r="H246" s="55"/>
      <c r="I246" s="68"/>
      <c r="J246" s="245"/>
    </row>
    <row r="247" spans="1:10" s="20" customFormat="1" ht="15.75" x14ac:dyDescent="0.25">
      <c r="A247" s="49" t="s">
        <v>204</v>
      </c>
      <c r="B247" s="50"/>
      <c r="C247" s="51"/>
      <c r="D247" s="51"/>
      <c r="E247" s="66"/>
      <c r="F247" s="53"/>
      <c r="G247" s="54"/>
      <c r="H247" s="55"/>
      <c r="I247" s="68"/>
      <c r="J247" s="245"/>
    </row>
    <row r="248" spans="1:10" s="20" customFormat="1" ht="15.75" x14ac:dyDescent="0.25">
      <c r="A248" s="49" t="s">
        <v>205</v>
      </c>
      <c r="B248" s="50"/>
      <c r="C248" s="51"/>
      <c r="D248" s="51"/>
      <c r="E248" s="66"/>
      <c r="F248" s="53"/>
      <c r="G248" s="54"/>
      <c r="H248" s="55"/>
      <c r="I248" s="68"/>
      <c r="J248" s="245"/>
    </row>
    <row r="249" spans="1:10" s="20" customFormat="1" ht="15.75" x14ac:dyDescent="0.25">
      <c r="A249" s="49" t="s">
        <v>206</v>
      </c>
      <c r="B249" s="50"/>
      <c r="C249" s="51"/>
      <c r="D249" s="51"/>
      <c r="E249" s="66"/>
      <c r="F249" s="53"/>
      <c r="G249" s="54"/>
      <c r="H249" s="55"/>
      <c r="I249" s="68"/>
      <c r="J249" s="245"/>
    </row>
    <row r="250" spans="1:10" s="20" customFormat="1" ht="15.75" x14ac:dyDescent="0.25">
      <c r="A250" s="49" t="s">
        <v>207</v>
      </c>
      <c r="B250" s="50"/>
      <c r="C250" s="51"/>
      <c r="D250" s="51"/>
      <c r="E250" s="66"/>
      <c r="F250" s="53"/>
      <c r="G250" s="54"/>
      <c r="H250" s="55"/>
      <c r="I250" s="68"/>
      <c r="J250" s="245"/>
    </row>
    <row r="251" spans="1:10" s="20" customFormat="1" ht="15.75" x14ac:dyDescent="0.25">
      <c r="A251" s="49" t="s">
        <v>208</v>
      </c>
      <c r="B251" s="50"/>
      <c r="C251" s="51"/>
      <c r="D251" s="51"/>
      <c r="E251" s="66"/>
      <c r="F251" s="53"/>
      <c r="G251" s="54"/>
      <c r="H251" s="55"/>
      <c r="I251" s="68"/>
      <c r="J251" s="245"/>
    </row>
    <row r="252" spans="1:10" s="20" customFormat="1" ht="15.75" x14ac:dyDescent="0.25">
      <c r="A252" s="49" t="s">
        <v>209</v>
      </c>
      <c r="B252" s="50"/>
      <c r="C252" s="51"/>
      <c r="D252" s="51"/>
      <c r="E252" s="66"/>
      <c r="F252" s="53"/>
      <c r="G252" s="54"/>
      <c r="H252" s="55"/>
      <c r="I252" s="68"/>
      <c r="J252" s="245"/>
    </row>
    <row r="253" spans="1:10" s="20" customFormat="1" ht="15.75" x14ac:dyDescent="0.25">
      <c r="A253" s="49" t="s">
        <v>210</v>
      </c>
      <c r="B253" s="50"/>
      <c r="C253" s="51"/>
      <c r="D253" s="51"/>
      <c r="E253" s="66"/>
      <c r="F253" s="53"/>
      <c r="G253" s="54"/>
      <c r="H253" s="55"/>
      <c r="I253" s="68"/>
      <c r="J253" s="245"/>
    </row>
    <row r="254" spans="1:10" s="20" customFormat="1" ht="15.75" x14ac:dyDescent="0.25">
      <c r="A254" s="49" t="s">
        <v>211</v>
      </c>
      <c r="B254" s="50"/>
      <c r="C254" s="51"/>
      <c r="D254" s="51"/>
      <c r="E254" s="66"/>
      <c r="F254" s="53"/>
      <c r="G254" s="54"/>
      <c r="H254" s="55"/>
      <c r="I254" s="68"/>
      <c r="J254" s="245"/>
    </row>
    <row r="255" spans="1:10" s="20" customFormat="1" ht="15.75" x14ac:dyDescent="0.25">
      <c r="A255" s="49" t="s">
        <v>212</v>
      </c>
      <c r="B255" s="50"/>
      <c r="C255" s="51"/>
      <c r="D255" s="51"/>
      <c r="E255" s="66"/>
      <c r="F255" s="53"/>
      <c r="G255" s="54"/>
      <c r="H255" s="55"/>
      <c r="I255" s="56"/>
      <c r="J255" s="245"/>
    </row>
    <row r="256" spans="1:10" s="20" customFormat="1" ht="15.75" x14ac:dyDescent="0.25">
      <c r="A256" s="49" t="s">
        <v>213</v>
      </c>
      <c r="B256" s="50"/>
      <c r="C256" s="51"/>
      <c r="D256" s="51"/>
      <c r="E256" s="66"/>
      <c r="F256" s="53"/>
      <c r="G256" s="54"/>
      <c r="H256" s="55"/>
      <c r="I256" s="56"/>
      <c r="J256" s="245"/>
    </row>
    <row r="257" spans="1:10" s="20" customFormat="1" ht="15.75" x14ac:dyDescent="0.25">
      <c r="A257" s="49" t="s">
        <v>214</v>
      </c>
      <c r="B257" s="50"/>
      <c r="C257" s="51"/>
      <c r="D257" s="51"/>
      <c r="E257" s="66"/>
      <c r="F257" s="53"/>
      <c r="G257" s="54"/>
      <c r="H257" s="55"/>
      <c r="I257" s="56"/>
      <c r="J257" s="245"/>
    </row>
    <row r="258" spans="1:10" s="20" customFormat="1" ht="15.75" x14ac:dyDescent="0.25">
      <c r="A258" s="49" t="s">
        <v>215</v>
      </c>
      <c r="B258" s="50"/>
      <c r="C258" s="51"/>
      <c r="D258" s="51"/>
      <c r="E258" s="66"/>
      <c r="F258" s="53"/>
      <c r="G258" s="54"/>
      <c r="H258" s="55"/>
      <c r="I258" s="56"/>
      <c r="J258" s="245"/>
    </row>
    <row r="259" spans="1:10" s="20" customFormat="1" ht="15.75" x14ac:dyDescent="0.25">
      <c r="A259" s="49" t="s">
        <v>216</v>
      </c>
      <c r="B259" s="50"/>
      <c r="C259" s="51"/>
      <c r="D259" s="51"/>
      <c r="E259" s="66"/>
      <c r="F259" s="53"/>
      <c r="G259" s="54"/>
      <c r="H259" s="55"/>
      <c r="I259" s="56"/>
      <c r="J259" s="245"/>
    </row>
    <row r="260" spans="1:10" s="20" customFormat="1" ht="15.75" x14ac:dyDescent="0.25">
      <c r="A260" s="49" t="s">
        <v>217</v>
      </c>
      <c r="B260" s="50"/>
      <c r="C260" s="51"/>
      <c r="D260" s="51"/>
      <c r="E260" s="66"/>
      <c r="F260" s="53"/>
      <c r="G260" s="54"/>
      <c r="H260" s="55"/>
      <c r="I260" s="56"/>
      <c r="J260" s="245"/>
    </row>
    <row r="261" spans="1:10" s="20" customFormat="1" ht="15.75" x14ac:dyDescent="0.25">
      <c r="A261" s="49"/>
      <c r="B261" s="50"/>
      <c r="C261" s="51"/>
      <c r="D261" s="51"/>
      <c r="E261" s="66"/>
      <c r="F261" s="53"/>
      <c r="G261" s="54"/>
      <c r="H261" s="55"/>
      <c r="I261" s="56"/>
      <c r="J261" s="245"/>
    </row>
    <row r="262" spans="1:10" s="20" customFormat="1" ht="15.75" x14ac:dyDescent="0.25">
      <c r="A262" s="49"/>
      <c r="B262" s="50"/>
      <c r="C262" s="51"/>
      <c r="D262" s="51"/>
      <c r="E262" s="66"/>
      <c r="F262" s="53"/>
      <c r="G262" s="54"/>
      <c r="H262" s="55"/>
      <c r="I262" s="56"/>
      <c r="J262" s="245"/>
    </row>
    <row r="263" spans="1:10" s="20" customFormat="1" ht="15.75" x14ac:dyDescent="0.25">
      <c r="A263" s="49"/>
      <c r="B263" s="50"/>
      <c r="C263" s="51"/>
      <c r="D263" s="51"/>
      <c r="E263" s="66"/>
      <c r="F263" s="53"/>
      <c r="G263" s="54"/>
      <c r="H263" s="55"/>
      <c r="I263" s="56"/>
      <c r="J263" s="245"/>
    </row>
    <row r="264" spans="1:10" s="20" customFormat="1" ht="15.75" x14ac:dyDescent="0.25">
      <c r="A264" s="49"/>
      <c r="B264" s="67"/>
      <c r="C264" s="51"/>
      <c r="D264" s="51"/>
      <c r="E264" s="169" t="s">
        <v>4</v>
      </c>
      <c r="F264" s="170"/>
      <c r="G264" s="171"/>
      <c r="H264" s="172"/>
      <c r="I264" s="173"/>
      <c r="J264" s="245"/>
    </row>
    <row r="265" spans="1:10" s="48" customFormat="1" ht="15.75" x14ac:dyDescent="0.25">
      <c r="A265" s="49"/>
      <c r="B265" s="50"/>
      <c r="C265" s="51"/>
      <c r="D265" s="51"/>
      <c r="E265" s="57"/>
      <c r="F265" s="53"/>
      <c r="G265" s="54"/>
      <c r="H265" s="55"/>
      <c r="I265" s="56"/>
      <c r="J265" s="245"/>
    </row>
    <row r="266" spans="1:10" s="48" customFormat="1" ht="15.75" x14ac:dyDescent="0.25">
      <c r="A266" s="49"/>
      <c r="B266" s="50"/>
      <c r="C266" s="51"/>
      <c r="D266" s="51"/>
      <c r="E266" s="57"/>
      <c r="F266" s="53"/>
      <c r="G266" s="54"/>
      <c r="H266" s="55"/>
      <c r="I266" s="56"/>
      <c r="J266" s="245"/>
    </row>
    <row r="267" spans="1:10" s="20" customFormat="1" ht="15.75" x14ac:dyDescent="0.25">
      <c r="A267" s="49"/>
      <c r="B267" s="50"/>
      <c r="C267" s="51"/>
      <c r="D267" s="51"/>
      <c r="E267" s="57"/>
      <c r="F267" s="53"/>
      <c r="G267" s="54"/>
      <c r="H267" s="55"/>
      <c r="I267" s="56"/>
      <c r="J267" s="245"/>
    </row>
    <row r="268" spans="1:10" s="62" customFormat="1" ht="15.75" x14ac:dyDescent="0.25">
      <c r="A268" s="58" t="s">
        <v>168</v>
      </c>
      <c r="B268" s="59" t="s">
        <v>8</v>
      </c>
      <c r="C268" s="60"/>
      <c r="D268" s="60"/>
      <c r="E268" s="61"/>
      <c r="F268" s="63"/>
      <c r="G268" s="64"/>
      <c r="H268" s="65"/>
      <c r="I268" s="56"/>
      <c r="J268" s="245"/>
    </row>
    <row r="269" spans="1:10" s="20" customFormat="1" ht="15.75" x14ac:dyDescent="0.25">
      <c r="A269" s="49" t="s">
        <v>169</v>
      </c>
      <c r="B269" s="50"/>
      <c r="C269" s="51"/>
      <c r="D269" s="51"/>
      <c r="E269" s="66"/>
      <c r="F269" s="53"/>
      <c r="G269" s="54"/>
      <c r="H269" s="55"/>
      <c r="I269" s="56"/>
      <c r="J269" s="245"/>
    </row>
    <row r="270" spans="1:10" s="20" customFormat="1" ht="15.75" x14ac:dyDescent="0.25">
      <c r="A270" s="49" t="s">
        <v>170</v>
      </c>
      <c r="B270" s="50"/>
      <c r="C270" s="51"/>
      <c r="D270" s="51"/>
      <c r="E270" s="66"/>
      <c r="F270" s="53"/>
      <c r="G270" s="54"/>
      <c r="H270" s="55"/>
      <c r="I270" s="56"/>
      <c r="J270" s="245"/>
    </row>
    <row r="271" spans="1:10" s="20" customFormat="1" ht="15.75" x14ac:dyDescent="0.25">
      <c r="A271" s="49" t="s">
        <v>171</v>
      </c>
      <c r="B271" s="50"/>
      <c r="C271" s="51"/>
      <c r="D271" s="51"/>
      <c r="E271" s="66"/>
      <c r="F271" s="53"/>
      <c r="G271" s="54"/>
      <c r="H271" s="55"/>
      <c r="I271" s="56"/>
      <c r="J271" s="245"/>
    </row>
    <row r="272" spans="1:10" s="20" customFormat="1" ht="15.75" x14ac:dyDescent="0.25">
      <c r="A272" s="49" t="s">
        <v>172</v>
      </c>
      <c r="B272" s="50"/>
      <c r="C272" s="51"/>
      <c r="D272" s="51"/>
      <c r="E272" s="66"/>
      <c r="F272" s="53"/>
      <c r="G272" s="54"/>
      <c r="H272" s="55"/>
      <c r="I272" s="56"/>
      <c r="J272" s="245"/>
    </row>
    <row r="273" spans="1:10" s="20" customFormat="1" ht="15.75" x14ac:dyDescent="0.25">
      <c r="A273" s="49" t="s">
        <v>173</v>
      </c>
      <c r="B273" s="50"/>
      <c r="C273" s="51"/>
      <c r="D273" s="51"/>
      <c r="E273" s="66"/>
      <c r="F273" s="53"/>
      <c r="G273" s="54"/>
      <c r="H273" s="55"/>
      <c r="I273" s="56"/>
      <c r="J273" s="245"/>
    </row>
    <row r="274" spans="1:10" s="20" customFormat="1" ht="15.75" x14ac:dyDescent="0.25">
      <c r="A274" s="49" t="s">
        <v>174</v>
      </c>
      <c r="B274" s="50"/>
      <c r="C274" s="51"/>
      <c r="D274" s="51"/>
      <c r="E274" s="66"/>
      <c r="F274" s="53"/>
      <c r="G274" s="54"/>
      <c r="H274" s="55"/>
      <c r="I274" s="56"/>
      <c r="J274" s="245"/>
    </row>
    <row r="275" spans="1:10" s="20" customFormat="1" ht="15.75" x14ac:dyDescent="0.25">
      <c r="A275" s="49" t="s">
        <v>175</v>
      </c>
      <c r="B275" s="50"/>
      <c r="C275" s="51"/>
      <c r="D275" s="51"/>
      <c r="E275" s="66"/>
      <c r="F275" s="53"/>
      <c r="G275" s="54"/>
      <c r="H275" s="55"/>
      <c r="I275" s="56"/>
      <c r="J275" s="245"/>
    </row>
    <row r="276" spans="1:10" s="20" customFormat="1" ht="15.75" x14ac:dyDescent="0.25">
      <c r="A276" s="49" t="s">
        <v>176</v>
      </c>
      <c r="B276" s="50"/>
      <c r="C276" s="51"/>
      <c r="D276" s="51"/>
      <c r="E276" s="66"/>
      <c r="F276" s="53"/>
      <c r="G276" s="54"/>
      <c r="H276" s="55"/>
      <c r="I276" s="56"/>
      <c r="J276" s="245"/>
    </row>
    <row r="277" spans="1:10" s="20" customFormat="1" ht="15.75" x14ac:dyDescent="0.25">
      <c r="A277" s="49" t="s">
        <v>177</v>
      </c>
      <c r="B277" s="50"/>
      <c r="C277" s="51"/>
      <c r="D277" s="51"/>
      <c r="E277" s="66"/>
      <c r="F277" s="53"/>
      <c r="G277" s="54"/>
      <c r="H277" s="55"/>
      <c r="I277" s="56"/>
      <c r="J277" s="245"/>
    </row>
    <row r="278" spans="1:10" s="20" customFormat="1" ht="15.75" x14ac:dyDescent="0.25">
      <c r="A278" s="49" t="s">
        <v>178</v>
      </c>
      <c r="B278" s="50"/>
      <c r="C278" s="51"/>
      <c r="D278" s="51"/>
      <c r="E278" s="66"/>
      <c r="F278" s="53"/>
      <c r="G278" s="54"/>
      <c r="H278" s="55"/>
      <c r="I278" s="56"/>
      <c r="J278" s="245"/>
    </row>
    <row r="279" spans="1:10" s="20" customFormat="1" ht="15.75" x14ac:dyDescent="0.25">
      <c r="A279" s="49" t="s">
        <v>179</v>
      </c>
      <c r="B279" s="50"/>
      <c r="C279" s="51"/>
      <c r="D279" s="51"/>
      <c r="E279" s="66"/>
      <c r="F279" s="53"/>
      <c r="G279" s="54"/>
      <c r="H279" s="55"/>
      <c r="I279" s="56"/>
      <c r="J279" s="245"/>
    </row>
    <row r="280" spans="1:10" s="20" customFormat="1" ht="15.75" x14ac:dyDescent="0.25">
      <c r="A280" s="49" t="s">
        <v>180</v>
      </c>
      <c r="B280" s="50"/>
      <c r="C280" s="51"/>
      <c r="D280" s="51"/>
      <c r="E280" s="66"/>
      <c r="F280" s="53"/>
      <c r="G280" s="54"/>
      <c r="H280" s="55"/>
      <c r="I280" s="56"/>
      <c r="J280" s="245"/>
    </row>
    <row r="281" spans="1:10" s="20" customFormat="1" ht="15.75" x14ac:dyDescent="0.25">
      <c r="A281" s="49" t="s">
        <v>181</v>
      </c>
      <c r="B281" s="50"/>
      <c r="C281" s="51"/>
      <c r="D281" s="51"/>
      <c r="E281" s="66"/>
      <c r="F281" s="53"/>
      <c r="G281" s="54"/>
      <c r="H281" s="55"/>
      <c r="I281" s="56"/>
      <c r="J281" s="245"/>
    </row>
    <row r="282" spans="1:10" s="20" customFormat="1" ht="15.75" x14ac:dyDescent="0.25">
      <c r="A282" s="49" t="s">
        <v>182</v>
      </c>
      <c r="B282" s="50"/>
      <c r="C282" s="51"/>
      <c r="D282" s="51"/>
      <c r="E282" s="66"/>
      <c r="F282" s="53"/>
      <c r="G282" s="54"/>
      <c r="H282" s="55"/>
      <c r="I282" s="56"/>
      <c r="J282" s="245"/>
    </row>
    <row r="283" spans="1:10" s="20" customFormat="1" ht="15.75" x14ac:dyDescent="0.25">
      <c r="A283" s="49" t="s">
        <v>183</v>
      </c>
      <c r="B283" s="50"/>
      <c r="C283" s="51"/>
      <c r="D283" s="51"/>
      <c r="E283" s="66"/>
      <c r="F283" s="53"/>
      <c r="G283" s="54"/>
      <c r="H283" s="55"/>
      <c r="I283" s="56"/>
      <c r="J283" s="245"/>
    </row>
    <row r="284" spans="1:10" s="20" customFormat="1" ht="15.75" x14ac:dyDescent="0.25">
      <c r="A284" s="49" t="s">
        <v>184</v>
      </c>
      <c r="B284" s="50"/>
      <c r="C284" s="51"/>
      <c r="D284" s="51"/>
      <c r="E284" s="66"/>
      <c r="F284" s="53"/>
      <c r="G284" s="54"/>
      <c r="H284" s="55"/>
      <c r="I284" s="56"/>
      <c r="J284" s="245"/>
    </row>
    <row r="285" spans="1:10" s="20" customFormat="1" ht="15.75" x14ac:dyDescent="0.25">
      <c r="A285" s="49" t="s">
        <v>185</v>
      </c>
      <c r="B285" s="50"/>
      <c r="C285" s="51"/>
      <c r="D285" s="51"/>
      <c r="E285" s="66"/>
      <c r="F285" s="53"/>
      <c r="G285" s="54"/>
      <c r="H285" s="55"/>
      <c r="I285" s="56"/>
      <c r="J285" s="245"/>
    </row>
    <row r="286" spans="1:10" s="20" customFormat="1" ht="15.75" x14ac:dyDescent="0.25">
      <c r="A286" s="49" t="s">
        <v>186</v>
      </c>
      <c r="B286" s="50"/>
      <c r="C286" s="51"/>
      <c r="D286" s="51"/>
      <c r="E286" s="66"/>
      <c r="F286" s="53"/>
      <c r="G286" s="54"/>
      <c r="H286" s="55"/>
      <c r="I286" s="56"/>
      <c r="J286" s="245"/>
    </row>
    <row r="287" spans="1:10" s="20" customFormat="1" ht="15.75" x14ac:dyDescent="0.25">
      <c r="A287" s="49" t="s">
        <v>187</v>
      </c>
      <c r="B287" s="50"/>
      <c r="C287" s="51"/>
      <c r="D287" s="51"/>
      <c r="E287" s="66"/>
      <c r="F287" s="53"/>
      <c r="G287" s="54"/>
      <c r="H287" s="55"/>
      <c r="I287" s="56"/>
      <c r="J287" s="245"/>
    </row>
    <row r="288" spans="1:10" s="20" customFormat="1" ht="15.75" x14ac:dyDescent="0.25">
      <c r="A288" s="49"/>
      <c r="B288" s="50"/>
      <c r="C288" s="51"/>
      <c r="D288" s="51"/>
      <c r="E288" s="66"/>
      <c r="F288" s="53"/>
      <c r="G288" s="54"/>
      <c r="H288" s="55"/>
      <c r="I288" s="56"/>
      <c r="J288" s="245"/>
    </row>
    <row r="289" spans="1:10" s="20" customFormat="1" ht="15.75" x14ac:dyDescent="0.25">
      <c r="A289" s="49"/>
      <c r="B289" s="50"/>
      <c r="C289" s="51"/>
      <c r="D289" s="51"/>
      <c r="E289" s="167"/>
      <c r="F289" s="53"/>
      <c r="G289" s="54"/>
      <c r="H289" s="55"/>
      <c r="I289" s="68"/>
      <c r="J289" s="245"/>
    </row>
    <row r="290" spans="1:10" s="20" customFormat="1" ht="15.75" x14ac:dyDescent="0.25">
      <c r="A290" s="49"/>
      <c r="B290" s="67"/>
      <c r="C290" s="51"/>
      <c r="D290" s="51"/>
      <c r="E290" s="169" t="s">
        <v>4</v>
      </c>
      <c r="F290" s="170"/>
      <c r="G290" s="171"/>
      <c r="H290" s="172"/>
      <c r="I290" s="173"/>
      <c r="J290" s="245"/>
    </row>
    <row r="291" spans="1:10" s="20" customFormat="1" ht="15.75" x14ac:dyDescent="0.25">
      <c r="A291" s="49"/>
      <c r="B291" s="50"/>
      <c r="C291" s="51"/>
      <c r="D291" s="51"/>
      <c r="E291" s="57"/>
      <c r="F291" s="53"/>
      <c r="G291" s="54"/>
      <c r="H291" s="55"/>
      <c r="I291" s="56"/>
      <c r="J291" s="245"/>
    </row>
    <row r="292" spans="1:10" s="20" customFormat="1" ht="15.75" x14ac:dyDescent="0.25">
      <c r="A292" s="49"/>
      <c r="B292" s="50"/>
      <c r="C292" s="51"/>
      <c r="D292" s="51"/>
      <c r="E292" s="57"/>
      <c r="F292" s="53"/>
      <c r="G292" s="54"/>
      <c r="H292" s="55"/>
      <c r="I292" s="56"/>
      <c r="J292" s="245"/>
    </row>
    <row r="293" spans="1:10" s="20" customFormat="1" ht="15.75" x14ac:dyDescent="0.25">
      <c r="A293" s="49"/>
      <c r="B293" s="50"/>
      <c r="C293" s="51"/>
      <c r="D293" s="51"/>
      <c r="E293" s="57"/>
      <c r="F293" s="53"/>
      <c r="G293" s="54"/>
      <c r="H293" s="55"/>
      <c r="I293" s="56"/>
      <c r="J293" s="245"/>
    </row>
    <row r="294" spans="1:10" s="20" customFormat="1" ht="15.75" x14ac:dyDescent="0.25">
      <c r="A294" s="49"/>
      <c r="B294" s="50"/>
      <c r="C294" s="51"/>
      <c r="D294" s="51"/>
      <c r="E294" s="57"/>
      <c r="F294" s="53"/>
      <c r="G294" s="54"/>
      <c r="H294" s="55"/>
      <c r="I294" s="56"/>
      <c r="J294" s="245"/>
    </row>
    <row r="295" spans="1:10" s="20" customFormat="1" ht="15.75" x14ac:dyDescent="0.25">
      <c r="A295" s="49"/>
      <c r="B295" s="50"/>
      <c r="C295" s="51"/>
      <c r="D295" s="51"/>
      <c r="E295" s="57"/>
      <c r="F295" s="53"/>
      <c r="G295" s="54"/>
      <c r="H295" s="55"/>
      <c r="I295" s="56"/>
      <c r="J295" s="245"/>
    </row>
    <row r="296" spans="1:10" s="20" customFormat="1" ht="15.75" x14ac:dyDescent="0.25">
      <c r="A296" s="49"/>
      <c r="B296" s="50"/>
      <c r="C296" s="51"/>
      <c r="D296" s="51"/>
      <c r="E296" s="57"/>
      <c r="F296" s="53"/>
      <c r="G296" s="54"/>
      <c r="H296" s="55"/>
      <c r="I296" s="56"/>
      <c r="J296" s="245"/>
    </row>
    <row r="297" spans="1:10" s="20" customFormat="1" ht="15.75" x14ac:dyDescent="0.25">
      <c r="A297" s="49"/>
      <c r="B297" s="50"/>
      <c r="C297" s="51"/>
      <c r="D297" s="51"/>
      <c r="E297" s="57"/>
      <c r="F297" s="53"/>
      <c r="G297" s="54"/>
      <c r="H297" s="55"/>
      <c r="I297" s="56"/>
      <c r="J297" s="245"/>
    </row>
    <row r="298" spans="1:10" s="20" customFormat="1" ht="15.75" x14ac:dyDescent="0.25">
      <c r="A298" s="49"/>
      <c r="B298" s="50"/>
      <c r="C298" s="51"/>
      <c r="D298" s="51"/>
      <c r="E298" s="57"/>
      <c r="F298" s="53"/>
      <c r="G298" s="54"/>
      <c r="H298" s="55"/>
      <c r="I298" s="56"/>
      <c r="J298" s="245"/>
    </row>
    <row r="299" spans="1:10" s="20" customFormat="1" ht="15.75" x14ac:dyDescent="0.25">
      <c r="A299" s="49"/>
      <c r="B299" s="50"/>
      <c r="C299" s="51"/>
      <c r="D299" s="51"/>
      <c r="E299" s="57"/>
      <c r="F299" s="53"/>
      <c r="G299" s="54"/>
      <c r="H299" s="55"/>
      <c r="I299" s="56"/>
      <c r="J299" s="245"/>
    </row>
    <row r="300" spans="1:10" s="20" customFormat="1" ht="15.75" x14ac:dyDescent="0.25">
      <c r="A300" s="49"/>
      <c r="B300" s="50"/>
      <c r="C300" s="51"/>
      <c r="D300" s="51"/>
      <c r="E300" s="57"/>
      <c r="F300" s="53"/>
      <c r="G300" s="54"/>
      <c r="H300" s="55"/>
      <c r="I300" s="56"/>
      <c r="J300" s="245"/>
    </row>
    <row r="301" spans="1:10" s="20" customFormat="1" ht="15.75" x14ac:dyDescent="0.25">
      <c r="A301" s="49"/>
      <c r="B301" s="50"/>
      <c r="C301" s="51"/>
      <c r="D301" s="51"/>
      <c r="E301" s="57"/>
      <c r="F301" s="53"/>
      <c r="G301" s="54"/>
      <c r="H301" s="55"/>
      <c r="I301" s="56"/>
      <c r="J301" s="245"/>
    </row>
    <row r="302" spans="1:10" s="20" customFormat="1" ht="15.75" x14ac:dyDescent="0.25">
      <c r="A302" s="49"/>
      <c r="B302" s="50"/>
      <c r="C302" s="51"/>
      <c r="D302" s="51"/>
      <c r="E302" s="57"/>
      <c r="F302" s="53"/>
      <c r="G302" s="54"/>
      <c r="H302" s="55"/>
      <c r="I302" s="56"/>
      <c r="J302" s="245"/>
    </row>
    <row r="303" spans="1:10" s="20" customFormat="1" ht="15.75" x14ac:dyDescent="0.25">
      <c r="A303" s="49"/>
      <c r="B303" s="50"/>
      <c r="C303" s="51"/>
      <c r="D303" s="51"/>
      <c r="E303" s="57"/>
      <c r="F303" s="53"/>
      <c r="G303" s="54"/>
      <c r="H303" s="55"/>
      <c r="I303" s="56"/>
      <c r="J303" s="245"/>
    </row>
    <row r="304" spans="1:10" s="20" customFormat="1" ht="15.75" x14ac:dyDescent="0.25">
      <c r="A304" s="49"/>
      <c r="B304" s="50"/>
      <c r="C304" s="51"/>
      <c r="D304" s="51"/>
      <c r="E304" s="57"/>
      <c r="F304" s="53"/>
      <c r="G304" s="54"/>
      <c r="H304" s="55"/>
      <c r="I304" s="56"/>
      <c r="J304" s="245"/>
    </row>
    <row r="305" spans="1:10" s="20" customFormat="1" ht="15.75" x14ac:dyDescent="0.25">
      <c r="A305" s="49"/>
      <c r="B305" s="50"/>
      <c r="C305" s="51"/>
      <c r="D305" s="51"/>
      <c r="E305" s="57"/>
      <c r="F305" s="53"/>
      <c r="G305" s="54"/>
      <c r="H305" s="55"/>
      <c r="I305" s="56"/>
      <c r="J305" s="245"/>
    </row>
    <row r="306" spans="1:10" s="20" customFormat="1" ht="15.75" x14ac:dyDescent="0.25">
      <c r="A306" s="49"/>
      <c r="B306" s="50"/>
      <c r="C306" s="51"/>
      <c r="D306" s="51"/>
      <c r="E306" s="57"/>
      <c r="F306" s="53"/>
      <c r="G306" s="54"/>
      <c r="H306" s="55"/>
      <c r="I306" s="56"/>
      <c r="J306" s="245"/>
    </row>
    <row r="307" spans="1:10" s="20" customFormat="1" ht="15.75" x14ac:dyDescent="0.25">
      <c r="A307" s="49"/>
      <c r="B307" s="50"/>
      <c r="C307" s="51"/>
      <c r="D307" s="51"/>
      <c r="E307" s="57"/>
      <c r="F307" s="53"/>
      <c r="G307" s="54"/>
      <c r="H307" s="55"/>
      <c r="I307" s="56"/>
      <c r="J307" s="245"/>
    </row>
    <row r="308" spans="1:10" s="20" customFormat="1" ht="15.75" x14ac:dyDescent="0.25">
      <c r="A308" s="49"/>
      <c r="B308" s="50"/>
      <c r="C308" s="51"/>
      <c r="D308" s="51"/>
      <c r="E308" s="57"/>
      <c r="F308" s="53"/>
      <c r="G308" s="54"/>
      <c r="H308" s="55"/>
      <c r="I308" s="56"/>
      <c r="J308" s="245"/>
    </row>
    <row r="309" spans="1:10" s="20" customFormat="1" ht="15.75" x14ac:dyDescent="0.25">
      <c r="A309" s="40" t="s">
        <v>188</v>
      </c>
      <c r="B309" s="41"/>
      <c r="C309" s="42"/>
      <c r="D309" s="42"/>
      <c r="E309" s="43" t="s">
        <v>189</v>
      </c>
      <c r="F309" s="70"/>
      <c r="G309" s="71"/>
      <c r="H309" s="72"/>
      <c r="I309" s="73"/>
      <c r="J309" s="245"/>
    </row>
    <row r="310" spans="1:10" s="20" customFormat="1" ht="15.75" x14ac:dyDescent="0.25">
      <c r="A310" s="49"/>
      <c r="B310" s="50"/>
      <c r="C310" s="51"/>
      <c r="D310" s="51"/>
      <c r="E310" s="57"/>
      <c r="F310" s="174"/>
      <c r="G310" s="164"/>
      <c r="H310" s="175"/>
      <c r="I310" s="176"/>
      <c r="J310" s="245"/>
    </row>
    <row r="311" spans="1:10" s="20" customFormat="1" ht="15.75" x14ac:dyDescent="0.25">
      <c r="A311" s="49"/>
      <c r="B311" s="50"/>
      <c r="C311" s="51"/>
      <c r="D311" s="51"/>
      <c r="E311" s="57"/>
      <c r="F311" s="174"/>
      <c r="G311" s="164"/>
      <c r="H311" s="175"/>
      <c r="I311" s="177"/>
      <c r="J311" s="245"/>
    </row>
    <row r="312" spans="1:10" s="20" customFormat="1" ht="15.75" x14ac:dyDescent="0.25">
      <c r="A312" s="49"/>
      <c r="B312" s="50"/>
      <c r="C312" s="51"/>
      <c r="D312" s="51"/>
      <c r="E312" s="57"/>
      <c r="F312" s="174"/>
      <c r="G312" s="164"/>
      <c r="H312" s="175"/>
      <c r="I312" s="177"/>
      <c r="J312" s="245"/>
    </row>
    <row r="313" spans="1:10" s="20" customFormat="1" ht="15.75" x14ac:dyDescent="0.25">
      <c r="A313" s="49"/>
      <c r="B313" s="50"/>
      <c r="C313" s="51"/>
      <c r="D313" s="51"/>
      <c r="E313" s="57"/>
      <c r="F313" s="174"/>
      <c r="G313" s="164"/>
      <c r="H313" s="175"/>
      <c r="I313" s="177"/>
      <c r="J313" s="245"/>
    </row>
    <row r="314" spans="1:10" s="20" customFormat="1" ht="15.75" x14ac:dyDescent="0.25">
      <c r="A314" s="49"/>
      <c r="B314" s="50"/>
      <c r="C314" s="51"/>
      <c r="D314" s="51"/>
      <c r="E314" s="57"/>
      <c r="F314" s="174"/>
      <c r="G314" s="164"/>
      <c r="H314" s="175"/>
      <c r="I314" s="176"/>
    </row>
    <row r="315" spans="1:10" s="20" customFormat="1" ht="15.75" x14ac:dyDescent="0.25">
      <c r="A315" s="49"/>
      <c r="B315" s="50"/>
      <c r="C315" s="51"/>
      <c r="D315" s="51"/>
      <c r="E315" s="57"/>
      <c r="F315" s="174"/>
      <c r="G315" s="164"/>
      <c r="H315" s="175"/>
      <c r="I315" s="178"/>
    </row>
    <row r="316" spans="1:10" s="20" customFormat="1" ht="15.75" x14ac:dyDescent="0.25">
      <c r="A316" s="49"/>
      <c r="B316" s="50"/>
      <c r="C316" s="51"/>
      <c r="D316" s="51"/>
      <c r="E316" s="57"/>
      <c r="F316" s="174"/>
      <c r="G316" s="164"/>
      <c r="H316" s="175"/>
      <c r="I316" s="179"/>
    </row>
    <row r="317" spans="1:10" s="20" customFormat="1" ht="15.75" x14ac:dyDescent="0.25">
      <c r="A317" s="49"/>
      <c r="B317" s="50"/>
      <c r="C317" s="51"/>
      <c r="D317" s="51"/>
      <c r="E317" s="57"/>
      <c r="F317" s="174"/>
      <c r="G317" s="164"/>
      <c r="H317" s="175"/>
      <c r="I317" s="177"/>
    </row>
    <row r="318" spans="1:10" s="20" customFormat="1" ht="15.75" x14ac:dyDescent="0.25">
      <c r="A318" s="49"/>
      <c r="B318" s="50"/>
      <c r="C318" s="51"/>
      <c r="D318" s="51"/>
      <c r="E318" s="57"/>
      <c r="F318" s="174"/>
      <c r="G318" s="164"/>
      <c r="H318" s="175"/>
      <c r="I318" s="180"/>
    </row>
    <row r="319" spans="1:10" s="20" customFormat="1" ht="15.75" x14ac:dyDescent="0.25">
      <c r="A319" s="49"/>
      <c r="B319" s="50"/>
      <c r="C319" s="51"/>
      <c r="D319" s="51"/>
      <c r="E319" s="57"/>
      <c r="F319" s="174"/>
      <c r="G319" s="164"/>
      <c r="H319" s="175"/>
      <c r="I319" s="176"/>
    </row>
    <row r="320" spans="1:10" s="20" customFormat="1" ht="15.75" x14ac:dyDescent="0.25">
      <c r="A320" s="49"/>
      <c r="B320" s="50"/>
      <c r="C320" s="51"/>
      <c r="D320" s="51"/>
      <c r="E320" s="57"/>
      <c r="F320" s="174"/>
      <c r="G320" s="164"/>
      <c r="H320" s="175"/>
      <c r="I320" s="176"/>
    </row>
    <row r="321" spans="1:9" s="20" customFormat="1" ht="15.75" x14ac:dyDescent="0.25">
      <c r="A321" s="49"/>
      <c r="B321" s="50"/>
      <c r="C321" s="51"/>
      <c r="D321" s="51"/>
      <c r="E321" s="57"/>
      <c r="F321" s="174"/>
      <c r="G321" s="164"/>
      <c r="H321" s="175"/>
      <c r="I321" s="177"/>
    </row>
    <row r="322" spans="1:9" s="20" customFormat="1" ht="15.75" x14ac:dyDescent="0.25">
      <c r="A322" s="49"/>
      <c r="B322" s="50"/>
      <c r="C322" s="51"/>
      <c r="D322" s="51"/>
      <c r="E322" s="57"/>
      <c r="F322" s="174"/>
      <c r="G322" s="164"/>
      <c r="H322" s="175"/>
      <c r="I322" s="176"/>
    </row>
    <row r="323" spans="1:9" s="20" customFormat="1" ht="15.75" x14ac:dyDescent="0.25">
      <c r="A323" s="49"/>
      <c r="B323" s="50"/>
      <c r="C323" s="51"/>
      <c r="D323" s="51"/>
      <c r="E323" s="57"/>
      <c r="F323" s="174"/>
      <c r="G323" s="164"/>
      <c r="H323" s="175"/>
      <c r="I323" s="176"/>
    </row>
    <row r="324" spans="1:9" s="20" customFormat="1" ht="15.75" x14ac:dyDescent="0.25">
      <c r="A324" s="49"/>
      <c r="B324" s="50"/>
      <c r="C324" s="51"/>
      <c r="D324" s="51"/>
      <c r="E324" s="57"/>
      <c r="F324" s="174"/>
      <c r="G324" s="164"/>
      <c r="H324" s="175"/>
      <c r="I324" s="176"/>
    </row>
    <row r="325" spans="1:9" s="20" customFormat="1" ht="15.75" x14ac:dyDescent="0.25">
      <c r="A325" s="49"/>
      <c r="B325" s="50"/>
      <c r="C325" s="51"/>
      <c r="D325" s="51"/>
      <c r="E325" s="57"/>
      <c r="F325" s="174"/>
      <c r="G325" s="164"/>
      <c r="H325" s="175"/>
      <c r="I325" s="176"/>
    </row>
    <row r="326" spans="1:9" s="20" customFormat="1" ht="15.75" x14ac:dyDescent="0.25">
      <c r="A326" s="49"/>
      <c r="B326" s="50"/>
      <c r="C326" s="51"/>
      <c r="D326" s="51"/>
      <c r="E326" s="57"/>
      <c r="F326" s="174"/>
      <c r="G326" s="164"/>
      <c r="H326" s="175"/>
      <c r="I326" s="176"/>
    </row>
    <row r="327" spans="1:9" s="20" customFormat="1" ht="15.75" x14ac:dyDescent="0.25">
      <c r="A327" s="49"/>
      <c r="B327" s="50"/>
      <c r="C327" s="51"/>
      <c r="D327" s="51"/>
      <c r="E327" s="57"/>
      <c r="F327" s="174"/>
      <c r="G327" s="164"/>
      <c r="H327" s="175"/>
      <c r="I327" s="176"/>
    </row>
    <row r="328" spans="1:9" s="181" customFormat="1" ht="15.75" x14ac:dyDescent="0.25">
      <c r="A328" s="49"/>
      <c r="B328" s="50"/>
      <c r="C328" s="51"/>
      <c r="D328" s="51"/>
      <c r="E328" s="57"/>
      <c r="F328" s="174"/>
      <c r="G328" s="164"/>
      <c r="H328" s="175"/>
      <c r="I328" s="176"/>
    </row>
    <row r="329" spans="1:9" s="181" customFormat="1" ht="15.75" x14ac:dyDescent="0.25">
      <c r="A329" s="49"/>
      <c r="B329" s="50"/>
      <c r="C329" s="51"/>
      <c r="D329" s="51"/>
      <c r="E329" s="57"/>
      <c r="F329" s="174"/>
      <c r="G329" s="164"/>
      <c r="H329" s="175"/>
      <c r="I329" s="176"/>
    </row>
    <row r="330" spans="1:9" s="20" customFormat="1" ht="15.75" x14ac:dyDescent="0.25">
      <c r="A330" s="49"/>
      <c r="B330" s="50"/>
      <c r="C330" s="51"/>
      <c r="D330" s="51"/>
      <c r="E330" s="57"/>
      <c r="F330" s="174"/>
      <c r="G330" s="164"/>
      <c r="H330" s="175"/>
      <c r="I330" s="176"/>
    </row>
    <row r="331" spans="1:9" s="181" customFormat="1" ht="15.75" x14ac:dyDescent="0.25">
      <c r="A331" s="49"/>
      <c r="B331" s="50"/>
      <c r="C331" s="51"/>
      <c r="D331" s="51"/>
      <c r="E331" s="57"/>
      <c r="F331" s="174"/>
      <c r="G331" s="164"/>
      <c r="H331" s="175"/>
      <c r="I331" s="176"/>
    </row>
    <row r="332" spans="1:9" s="181" customFormat="1" ht="15.75" x14ac:dyDescent="0.25">
      <c r="A332" s="49"/>
      <c r="B332" s="50"/>
      <c r="C332" s="51"/>
      <c r="D332" s="51"/>
      <c r="E332" s="57"/>
      <c r="F332" s="174"/>
      <c r="G332" s="164"/>
      <c r="H332" s="175"/>
      <c r="I332" s="176"/>
    </row>
    <row r="333" spans="1:9" s="181" customFormat="1" ht="15.75" x14ac:dyDescent="0.25">
      <c r="A333" s="49"/>
      <c r="B333" s="50"/>
      <c r="C333" s="51"/>
      <c r="D333" s="51"/>
      <c r="E333" s="57"/>
      <c r="F333" s="174"/>
      <c r="G333" s="164"/>
      <c r="H333" s="175"/>
      <c r="I333" s="176"/>
    </row>
    <row r="334" spans="1:9" s="20" customFormat="1" ht="15.75" x14ac:dyDescent="0.25">
      <c r="A334" s="49"/>
      <c r="B334" s="50"/>
      <c r="C334" s="51"/>
      <c r="D334" s="51"/>
      <c r="E334" s="57"/>
      <c r="F334" s="174"/>
      <c r="G334" s="164"/>
      <c r="H334" s="175"/>
      <c r="I334" s="176"/>
    </row>
    <row r="335" spans="1:9" s="181" customFormat="1" ht="15.75" x14ac:dyDescent="0.25">
      <c r="A335" s="49"/>
      <c r="B335" s="50"/>
      <c r="C335" s="51"/>
      <c r="D335" s="51"/>
      <c r="E335" s="57"/>
      <c r="F335" s="174"/>
      <c r="G335" s="164"/>
      <c r="H335" s="175"/>
      <c r="I335" s="176"/>
    </row>
    <row r="336" spans="1:9" s="181" customFormat="1" ht="15.75" x14ac:dyDescent="0.25">
      <c r="A336" s="49"/>
      <c r="B336" s="50"/>
      <c r="C336" s="51"/>
      <c r="D336" s="51"/>
      <c r="E336" s="57"/>
      <c r="F336" s="174"/>
      <c r="G336" s="164"/>
      <c r="H336" s="175"/>
      <c r="I336" s="176"/>
    </row>
    <row r="337" spans="1:9" s="181" customFormat="1" ht="15.75" x14ac:dyDescent="0.25">
      <c r="A337" s="49"/>
      <c r="B337" s="50"/>
      <c r="C337" s="51"/>
      <c r="D337" s="51"/>
      <c r="E337" s="57"/>
      <c r="F337" s="174"/>
      <c r="G337" s="164"/>
      <c r="H337" s="175"/>
      <c r="I337" s="176"/>
    </row>
    <row r="338" spans="1:9" s="181" customFormat="1" ht="15.75" x14ac:dyDescent="0.25">
      <c r="A338" s="49"/>
      <c r="B338" s="50"/>
      <c r="C338" s="51"/>
      <c r="D338" s="51"/>
      <c r="E338" s="57"/>
      <c r="F338" s="174"/>
      <c r="G338" s="164"/>
      <c r="H338" s="175"/>
      <c r="I338" s="176"/>
    </row>
    <row r="341" spans="1:9" s="6" customFormat="1" x14ac:dyDescent="0.2">
      <c r="A341" s="206"/>
      <c r="B341" s="12"/>
      <c r="C341" s="13"/>
      <c r="D341" s="13"/>
      <c r="E341" s="14"/>
      <c r="F341" s="2"/>
      <c r="G341" s="7"/>
      <c r="H341" s="3"/>
      <c r="I341" s="5"/>
    </row>
  </sheetData>
  <mergeCells count="1">
    <mergeCell ref="A2:I2"/>
  </mergeCells>
  <phoneticPr fontId="33" type="noConversion"/>
  <pageMargins left="0.95" right="0.45" top="0.75" bottom="0.75" header="0.3" footer="0.3"/>
  <pageSetup paperSize="9" scale="59" fitToHeight="0" orientation="portrait" r:id="rId1"/>
  <headerFooter>
    <oddFooter>&amp;L&amp;F&amp;C&amp;P of &amp;N&amp;RRiyan (Pvt) Ltd.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xh4h xmlns="0f9bbd35-5c30-4b8c-b8f9-0a1d5e87c756">
      <UserInfo>
        <DisplayName/>
        <AccountId xsi:nil="true"/>
        <AccountType/>
      </UserInfo>
    </xh4h>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0C9D408449D348BC1208BA8C68548E" ma:contentTypeVersion="14" ma:contentTypeDescription="Create a new document." ma:contentTypeScope="" ma:versionID="46cb094a9d35e7fec65fd017fc2f8f3e">
  <xsd:schema xmlns:xsd="http://www.w3.org/2001/XMLSchema" xmlns:xs="http://www.w3.org/2001/XMLSchema" xmlns:p="http://schemas.microsoft.com/office/2006/metadata/properties" xmlns:ns2="0f9bbd35-5c30-4b8c-b8f9-0a1d5e87c756" xmlns:ns3="741f463a-daa7-424d-8da9-3265b37c0f29" targetNamespace="http://schemas.microsoft.com/office/2006/metadata/properties" ma:root="true" ma:fieldsID="448e9b8c156a4cbcadefd00a47963197" ns2:_="" ns3:_="">
    <xsd:import namespace="0f9bbd35-5c30-4b8c-b8f9-0a1d5e87c756"/>
    <xsd:import namespace="741f463a-daa7-424d-8da9-3265b37c0f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xh4h"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bbd35-5c30-4b8c-b8f9-0a1d5e87c7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xh4h" ma:index="18" nillable="true" ma:displayName="Person or Group" ma:list="UserInfo" ma:internalName="xh4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1f463a-daa7-424d-8da9-3265b37c0f2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5772A5-5297-4DA0-8DDB-89174C7EF6E8}">
  <ds:schemaRefs>
    <ds:schemaRef ds:uri="http://schemas.microsoft.com/sharepoint/v3/contenttype/forms"/>
  </ds:schemaRefs>
</ds:datastoreItem>
</file>

<file path=customXml/itemProps2.xml><?xml version="1.0" encoding="utf-8"?>
<ds:datastoreItem xmlns:ds="http://schemas.openxmlformats.org/officeDocument/2006/customXml" ds:itemID="{63EBF51C-922B-4506-918B-42EA95981D08}">
  <ds:schemaRefs>
    <ds:schemaRef ds:uri="741f463a-daa7-424d-8da9-3265b37c0f29"/>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0f9bbd35-5c30-4b8c-b8f9-0a1d5e87c756"/>
    <ds:schemaRef ds:uri="http://purl.org/dc/dcmitype/"/>
  </ds:schemaRefs>
</ds:datastoreItem>
</file>

<file path=customXml/itemProps3.xml><?xml version="1.0" encoding="utf-8"?>
<ds:datastoreItem xmlns:ds="http://schemas.openxmlformats.org/officeDocument/2006/customXml" ds:itemID="{3A6D1E14-EC79-413F-93DC-5309055DB7E6}">
  <ds:schemaRefs>
    <ds:schemaRef ds:uri="http://schemas.microsoft.com/office/2006/metadata/contentType"/>
    <ds:schemaRef ds:uri="http://schemas.microsoft.com/office/2006/metadata/properties/metaAttributes"/>
    <ds:schemaRef ds:uri="http://www.w3.org/2000/xmlns/"/>
    <ds:schemaRef ds:uri="http://www.w3.org/2001/XMLSchema"/>
    <ds:schemaRef ds:uri="0f9bbd35-5c30-4b8c-b8f9-0a1d5e87c756"/>
    <ds:schemaRef ds:uri="741f463a-daa7-424d-8da9-3265b37c0f2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(2)</vt:lpstr>
      <vt:lpstr>BOQ Summary</vt:lpstr>
      <vt:lpstr>BOQ</vt:lpstr>
      <vt:lpstr>BOQ!Print_Area</vt:lpstr>
      <vt:lpstr>'BOQ Summary'!Print_Area</vt:lpstr>
      <vt:lpstr>'Cover (2)'!Print_Area</vt:lpstr>
      <vt:lpstr>BOQ!Print_Titles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Riyan Design</dc:creator>
  <cp:lastModifiedBy>IT &amp; Media</cp:lastModifiedBy>
  <cp:lastPrinted>2024-10-03T05:19:47Z</cp:lastPrinted>
  <dcterms:created xsi:type="dcterms:W3CDTF">1997-08-04T14:16:05Z</dcterms:created>
  <dcterms:modified xsi:type="dcterms:W3CDTF">2026-10-11T12:59:47Z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0x010100E20C9D408449D348BC1208BA8C68548E</vt:lpwstr>
  </property>
</Properties>
</file>