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E:\MOve\BOQ\2020\4th floor office\"/>
    </mc:Choice>
  </mc:AlternateContent>
  <xr:revisionPtr revIDLastSave="0" documentId="13_ncr:1_{3F4ADE34-3C0F-4E06-AE22-4518FE9D19D4}" xr6:coauthVersionLast="44" xr6:coauthVersionMax="44" xr10:uidLastSave="{00000000-0000-0000-0000-000000000000}"/>
  <bookViews>
    <workbookView xWindow="-120" yWindow="-120" windowWidth="29040" windowHeight="15840" xr2:uid="{00000000-000D-0000-FFFF-FFFF00000000}"/>
  </bookViews>
  <sheets>
    <sheet name="SUMMARY" sheetId="2" r:id="rId1"/>
    <sheet name="BOQ" sheetId="1" r:id="rId2"/>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52" i="1" l="1"/>
  <c r="D140" i="1"/>
  <c r="H116" i="1"/>
  <c r="G116" i="1"/>
  <c r="I116" i="1" l="1"/>
  <c r="H79" i="1"/>
  <c r="G79" i="1"/>
  <c r="I79" i="1" l="1"/>
  <c r="B13" i="2" l="1"/>
  <c r="B12" i="2"/>
  <c r="H154" i="1"/>
  <c r="G154" i="1"/>
  <c r="G146" i="1"/>
  <c r="H146" i="1"/>
  <c r="I146" i="1" s="1"/>
  <c r="I154" i="1" l="1"/>
  <c r="H139" i="1"/>
  <c r="G137" i="1"/>
  <c r="H137" i="1"/>
  <c r="G138" i="1"/>
  <c r="H138" i="1"/>
  <c r="G135" i="1"/>
  <c r="H135" i="1"/>
  <c r="G128" i="1"/>
  <c r="H128" i="1"/>
  <c r="H130" i="1"/>
  <c r="G130" i="1"/>
  <c r="I137" i="1" l="1"/>
  <c r="I138" i="1"/>
  <c r="I135" i="1"/>
  <c r="I128" i="1"/>
  <c r="I130" i="1"/>
  <c r="H29" i="1" l="1"/>
  <c r="H35" i="1"/>
  <c r="G35" i="1"/>
  <c r="H32" i="1"/>
  <c r="G32" i="1"/>
  <c r="G29" i="1"/>
  <c r="G28" i="1"/>
  <c r="H28" i="1" s="1"/>
  <c r="I28" i="1" s="1"/>
  <c r="G27" i="1"/>
  <c r="H27" i="1" s="1"/>
  <c r="I27" i="1" s="1"/>
  <c r="H24" i="1"/>
  <c r="G24" i="1"/>
  <c r="H39" i="1" l="1"/>
  <c r="I29" i="1"/>
  <c r="I35" i="1"/>
  <c r="G39" i="1"/>
  <c r="I24" i="1"/>
  <c r="I32" i="1"/>
  <c r="I39" i="1" l="1"/>
  <c r="C5" i="2" s="1"/>
  <c r="H87" i="1"/>
  <c r="G87" i="1"/>
  <c r="H81" i="1"/>
  <c r="G81" i="1"/>
  <c r="I87" i="1" l="1"/>
  <c r="I81" i="1"/>
  <c r="H181" i="1"/>
  <c r="G181" i="1"/>
  <c r="H180" i="1"/>
  <c r="G180" i="1"/>
  <c r="H179" i="1"/>
  <c r="G179" i="1"/>
  <c r="H178" i="1"/>
  <c r="G178" i="1"/>
  <c r="H177" i="1"/>
  <c r="G177" i="1"/>
  <c r="H176" i="1"/>
  <c r="G176" i="1"/>
  <c r="H175" i="1"/>
  <c r="G175" i="1"/>
  <c r="H174" i="1"/>
  <c r="G174" i="1"/>
  <c r="H173" i="1"/>
  <c r="G173" i="1"/>
  <c r="H172" i="1"/>
  <c r="G172" i="1"/>
  <c r="H171" i="1"/>
  <c r="G171" i="1"/>
  <c r="H170" i="1"/>
  <c r="G170" i="1"/>
  <c r="H169" i="1"/>
  <c r="G169" i="1"/>
  <c r="G185" i="1"/>
  <c r="H185" i="1"/>
  <c r="G186" i="1"/>
  <c r="H186" i="1"/>
  <c r="G187" i="1"/>
  <c r="H187" i="1"/>
  <c r="G188" i="1"/>
  <c r="H188" i="1"/>
  <c r="G189" i="1"/>
  <c r="H189" i="1"/>
  <c r="G190" i="1"/>
  <c r="H190" i="1"/>
  <c r="G191" i="1"/>
  <c r="H191" i="1"/>
  <c r="G192" i="1"/>
  <c r="H192" i="1"/>
  <c r="G193" i="1"/>
  <c r="H193" i="1"/>
  <c r="G194" i="1"/>
  <c r="H194" i="1"/>
  <c r="G195" i="1"/>
  <c r="H195" i="1"/>
  <c r="G196" i="1"/>
  <c r="H196" i="1"/>
  <c r="H184" i="1"/>
  <c r="G184" i="1"/>
  <c r="G199" i="1"/>
  <c r="I199" i="1"/>
  <c r="I195" i="1" l="1"/>
  <c r="I189" i="1"/>
  <c r="I193" i="1"/>
  <c r="I190" i="1"/>
  <c r="I186" i="1"/>
  <c r="I172" i="1"/>
  <c r="I181" i="1"/>
  <c r="I169" i="1"/>
  <c r="I175" i="1"/>
  <c r="I178" i="1"/>
  <c r="I185" i="1"/>
  <c r="I192" i="1"/>
  <c r="I194" i="1"/>
  <c r="I191" i="1"/>
  <c r="I196" i="1"/>
  <c r="I187" i="1"/>
  <c r="I170" i="1"/>
  <c r="I173" i="1"/>
  <c r="I176" i="1"/>
  <c r="I179" i="1"/>
  <c r="I171" i="1"/>
  <c r="I174" i="1"/>
  <c r="I177" i="1"/>
  <c r="I180" i="1"/>
  <c r="I188" i="1"/>
  <c r="I184" i="1"/>
  <c r="H199" i="1"/>
  <c r="C13" i="2" l="1"/>
  <c r="C12" i="2"/>
  <c r="G145" i="1"/>
  <c r="H145" i="1"/>
  <c r="H85" i="1"/>
  <c r="H157" i="1"/>
  <c r="G157" i="1"/>
  <c r="H150" i="1"/>
  <c r="G150" i="1"/>
  <c r="H144" i="1"/>
  <c r="G144" i="1"/>
  <c r="H143" i="1"/>
  <c r="G143" i="1"/>
  <c r="G140" i="1"/>
  <c r="H136" i="1"/>
  <c r="G136" i="1"/>
  <c r="H129" i="1"/>
  <c r="G129" i="1"/>
  <c r="H115" i="1"/>
  <c r="G115" i="1"/>
  <c r="H114" i="1"/>
  <c r="G114" i="1"/>
  <c r="H113" i="1"/>
  <c r="G113" i="1"/>
  <c r="H112" i="1"/>
  <c r="G112" i="1"/>
  <c r="H111" i="1"/>
  <c r="G111" i="1"/>
  <c r="H110" i="1"/>
  <c r="G110" i="1"/>
  <c r="H109" i="1"/>
  <c r="G109" i="1"/>
  <c r="H108" i="1"/>
  <c r="G108" i="1"/>
  <c r="H107" i="1"/>
  <c r="G107" i="1"/>
  <c r="H102" i="1"/>
  <c r="G102" i="1"/>
  <c r="H99" i="1"/>
  <c r="G99" i="1"/>
  <c r="H96" i="1"/>
  <c r="G96" i="1"/>
  <c r="H93" i="1"/>
  <c r="G93" i="1"/>
  <c r="H83" i="1"/>
  <c r="G83" i="1"/>
  <c r="H69" i="1"/>
  <c r="G69" i="1"/>
  <c r="H55" i="1"/>
  <c r="G55" i="1"/>
  <c r="H64" i="1"/>
  <c r="H47" i="1"/>
  <c r="G47" i="1"/>
  <c r="I145" i="1" l="1"/>
  <c r="G85" i="1"/>
  <c r="I85" i="1" s="1"/>
  <c r="H52" i="1"/>
  <c r="I143" i="1"/>
  <c r="G52" i="1"/>
  <c r="I93" i="1"/>
  <c r="I102" i="1"/>
  <c r="I111" i="1"/>
  <c r="I113" i="1"/>
  <c r="I69" i="1"/>
  <c r="I129" i="1"/>
  <c r="H140" i="1"/>
  <c r="I140" i="1" s="1"/>
  <c r="I47" i="1"/>
  <c r="I136" i="1"/>
  <c r="I107" i="1"/>
  <c r="I55" i="1"/>
  <c r="I83" i="1"/>
  <c r="I96" i="1"/>
  <c r="I109" i="1"/>
  <c r="I114" i="1"/>
  <c r="I144" i="1"/>
  <c r="I157" i="1"/>
  <c r="I99" i="1"/>
  <c r="I108" i="1"/>
  <c r="I110" i="1"/>
  <c r="I112" i="1"/>
  <c r="I115" i="1"/>
  <c r="I150" i="1"/>
  <c r="G139" i="1"/>
  <c r="I139" i="1" s="1"/>
  <c r="G64" i="1"/>
  <c r="C11" i="2" l="1"/>
  <c r="C7" i="2"/>
  <c r="C8" i="2"/>
  <c r="C9" i="2"/>
  <c r="H164" i="1"/>
  <c r="G164" i="1"/>
  <c r="I52" i="1"/>
  <c r="C6" i="2" s="1"/>
  <c r="I64" i="1"/>
  <c r="C10" i="2" s="1"/>
  <c r="I164" i="1" l="1"/>
  <c r="C14" i="2"/>
  <c r="C15" i="2" s="1"/>
  <c r="C16" i="2" s="1"/>
</calcChain>
</file>

<file path=xl/sharedStrings.xml><?xml version="1.0" encoding="utf-8"?>
<sst xmlns="http://schemas.openxmlformats.org/spreadsheetml/2006/main" count="251" uniqueCount="191">
  <si>
    <t>Description</t>
  </si>
  <si>
    <t>Item</t>
  </si>
  <si>
    <t>General</t>
  </si>
  <si>
    <t>MASONARY AND PLASTERING</t>
  </si>
  <si>
    <t>Cement blockwork</t>
  </si>
  <si>
    <t>Plastering</t>
  </si>
  <si>
    <t>Cement screed</t>
  </si>
  <si>
    <t xml:space="preserve">PAINTING </t>
  </si>
  <si>
    <t>m²</t>
  </si>
  <si>
    <t>Walls / interior surface</t>
  </si>
  <si>
    <t>Emunsion paint finish on all internal walls surfaces including putty finish as shown in the drawing (interior surface)</t>
  </si>
  <si>
    <t xml:space="preserve">(a) Rate shall include for: fixing, bedding, grouting and pointing meterials. Making good around pipes, sanitary fixtures, and similar, cleaning down and polishing. </t>
  </si>
  <si>
    <t>300x300mm ceramic floor tile finish</t>
  </si>
  <si>
    <t>Ceramic tiles - wall (toilet block)</t>
  </si>
  <si>
    <t>200x300mm non glazed ceramic wall tile finish</t>
  </si>
  <si>
    <t xml:space="preserve">HYDRAULICS &amp; DRAINAGE </t>
  </si>
  <si>
    <t xml:space="preserve">Sanitary fixtures and accessories </t>
  </si>
  <si>
    <t>WB Complete</t>
  </si>
  <si>
    <t xml:space="preserve">Muslim shower </t>
  </si>
  <si>
    <t>Floor drain</t>
  </si>
  <si>
    <t>Faucet / tep</t>
  </si>
  <si>
    <t>Basin tep</t>
  </si>
  <si>
    <t>Paper holder</t>
  </si>
  <si>
    <t>Soap holder</t>
  </si>
  <si>
    <t>(a) Rates shall include for: screws, nails, bolts, nuts, standard cable fixing or supporting clips, brackets, straps, rivets, plugs and all incidental accessories</t>
  </si>
  <si>
    <t>(c) Rates shall include for electrical conduits, fittings, equipment and similar all fixings to various building surfaces</t>
  </si>
  <si>
    <t>(d) Each Light/ light fixture and its switch is measured as one one point; similarly each fan or each socket outlet is measured as one point;</t>
  </si>
  <si>
    <t xml:space="preserve">(e) Rates shall include for supply and complete installation </t>
  </si>
  <si>
    <t>Electrical boards</t>
  </si>
  <si>
    <t>Complete installation, including for all connections, earthing, painting, testing and similar of:</t>
  </si>
  <si>
    <t>Electrical wiring with copper conductor cable in conduits in walls and in casing on soffits of slab as specified to:</t>
  </si>
  <si>
    <t>Electrical wiring</t>
  </si>
  <si>
    <t>Wiring with 1.5 mm² cable to lighting</t>
  </si>
  <si>
    <t>Wiring with 2.5 mm² cable to power point</t>
  </si>
  <si>
    <t>point</t>
  </si>
  <si>
    <t>Ceiling light</t>
  </si>
  <si>
    <t xml:space="preserve">Socket outlets </t>
  </si>
  <si>
    <t>All socket outlets shall be ''clipsal'' or equelant</t>
  </si>
  <si>
    <t xml:space="preserve">Light switches </t>
  </si>
  <si>
    <t>All Light switches  shall be ''clipsal'' or equelant</t>
  </si>
  <si>
    <t>Television outlet</t>
  </si>
  <si>
    <t>TV outlet</t>
  </si>
  <si>
    <t>PRELIMINARIES</t>
  </si>
  <si>
    <t>CONCRETE</t>
  </si>
  <si>
    <t>MAS, PLAS &amp; FLR</t>
  </si>
  <si>
    <t>MATAL WORK</t>
  </si>
  <si>
    <t>DOOR &amp; WINDOWS</t>
  </si>
  <si>
    <t>CEILINGS</t>
  </si>
  <si>
    <t>PAINTING</t>
  </si>
  <si>
    <t>ELECTRICAL INSTALLATIONS</t>
  </si>
  <si>
    <t>LIFT</t>
  </si>
  <si>
    <t>12mm thick plastering on internal surface of walls--mortar shall mixed with waterproofing compound.</t>
  </si>
  <si>
    <t xml:space="preserve">CEILING </t>
  </si>
  <si>
    <t xml:space="preserve">(a) Rate shall be including for: the provision, erection and removal of scaffolding, preparation, rubbing down between coats and similar works, the protection and / or masking floors, fittings and similar works, removing and replacing doors and windows furniture. 
(b) All painting works a hall be carried in accordance with the specifications. 
(c) Paint color cord and technical specification has to be approved before purchasing. Minimum two weeks before purchasing.   
</t>
  </si>
  <si>
    <t>(b) Rate shall include for water proofing agents, adhesives and similar</t>
  </si>
  <si>
    <t xml:space="preserve">Tiles Finishing </t>
  </si>
  <si>
    <t xml:space="preserve">(c) Contractor shall submit sample and specification of tiles for client 
approval. Minimum two weeks before purchasing. </t>
  </si>
  <si>
    <t>Ceiling / interior surface</t>
  </si>
  <si>
    <t xml:space="preserve">(a) Rates shall include concealed suspension systems with fixing, cutting, trimmings, nails, screws and other fixings according to manufactures instructions.
(b)Rates shall include for all labour in framing, notching. Fitting around pojections, pipes, light fittings, hatches, grilles and similar completed with cleats, packers, wedges and timber beeding etc. similar and all nails and screws. 
(c) Ceiling materials and technical specification has to be approved before purchasing. Minimum two weeks before purchasing.   
</t>
  </si>
  <si>
    <t xml:space="preserve">(a) Rate shall include for: valves, sockets, running joints, connectors, elbows, junctions, reducers, expansion joints, back nuts and similar, incidental fittings, clips, saddles, brackets, straps, hangers, screws, nails and fixing complete, including cutting and forming holes, excavating, laying pipes and backfilling trenches. 
(b) All pipe works shall be UPVC.
(c) Rates shall include for supply and fixing of all pipes.
(d) All sanitary fixtures used shall be of superior quality and approved by the client or as per the agreement. Minimum two weeks before purchasing.
e) Rates shall include for maintaining faces of drain pipe trenches and pits, disposal of surplus soil, bends, junctions, reducers, expansion joints and all joints and other incidental materials.
</t>
  </si>
  <si>
    <t>Internal plumbing of toilets and floor drains including supply and laying of pipes and fixtures.</t>
  </si>
  <si>
    <t xml:space="preserve">Pipe works - Sewerage Connections   </t>
  </si>
  <si>
    <t xml:space="preserve">Allow for supply and installation of sewerage pipe connections work including all the necessary accessories and fittings. Sewerage connections   for toilets. </t>
  </si>
  <si>
    <t>External plumbing of toilets and floor drains including supply and laying of pipes and fixtures.</t>
  </si>
  <si>
    <t>MWSC Water connection and and water meter installation</t>
  </si>
  <si>
    <t xml:space="preserve">MWSC Water connection and water meter installation charges </t>
  </si>
  <si>
    <t>Sanitary fixtures complete including brackets, stop valves, fittings etc. All sanitary fittings shall be of superior quality. &amp; Should be approve from Cilent. Minimum two weeks before purchasing.</t>
  </si>
  <si>
    <t xml:space="preserve">Nos </t>
  </si>
  <si>
    <t>(b) Rates for work in trench shall include for: excavation, maintaining faces of excavations, backfilling, compaction, appropriate cable covers, warning tape and disposal of surplus spoil.</t>
  </si>
  <si>
    <t xml:space="preserve">General </t>
  </si>
  <si>
    <t>Nos</t>
  </si>
  <si>
    <t xml:space="preserve">Emergency light 2hrs </t>
  </si>
  <si>
    <t xml:space="preserve">DEMOLITION WORKS </t>
  </si>
  <si>
    <t>Socket control system and sockets</t>
  </si>
  <si>
    <t>Switch control system and Switch</t>
  </si>
  <si>
    <t xml:space="preserve">Item </t>
  </si>
  <si>
    <t xml:space="preserve">ELECTRICAL INSTALLATION &amp; NETWORKING </t>
  </si>
  <si>
    <t>FLOOR FINISHING</t>
  </si>
  <si>
    <t>FLOOR FINISHES</t>
  </si>
  <si>
    <t>TOTAL OF BILL NO:06 - Carried over to summary</t>
  </si>
  <si>
    <t xml:space="preserve">Toilet External Plumbing  Works </t>
  </si>
  <si>
    <t>7.3.1</t>
  </si>
  <si>
    <t>7.3.2</t>
  </si>
  <si>
    <t>7.3.4</t>
  </si>
  <si>
    <t>7.5.2</t>
  </si>
  <si>
    <t>7.6.1</t>
  </si>
  <si>
    <t>7.7.2</t>
  </si>
  <si>
    <t>7.7.3</t>
  </si>
  <si>
    <t>7.7.4</t>
  </si>
  <si>
    <t>7.7.5</t>
  </si>
  <si>
    <t>7.8.1</t>
  </si>
  <si>
    <t>7.8.2</t>
  </si>
  <si>
    <t>7.8.3</t>
  </si>
  <si>
    <t>7.8.4</t>
  </si>
  <si>
    <t>7.8.5</t>
  </si>
  <si>
    <t>7.8.6</t>
  </si>
  <si>
    <t>7.9.1</t>
  </si>
  <si>
    <t>7.9.2</t>
  </si>
  <si>
    <t>7.9.4</t>
  </si>
  <si>
    <t>7.9.6</t>
  </si>
  <si>
    <t>7.9.7</t>
  </si>
  <si>
    <t>7.9.8</t>
  </si>
  <si>
    <t>7.9.9</t>
  </si>
  <si>
    <t>Ceramic tiles - floor (toilets  )</t>
  </si>
  <si>
    <t>Lighting fans</t>
  </si>
  <si>
    <t>LIFT INSTALLATION WORKS</t>
  </si>
  <si>
    <t>BILL NO:09
ADDITION AND OMISSION</t>
  </si>
  <si>
    <t>ADDITION</t>
  </si>
  <si>
    <t>OMISSION</t>
  </si>
  <si>
    <t xml:space="preserve">MEDICAL GASES  PIPELINE  </t>
  </si>
  <si>
    <t>TOTAL OF BILL NO:09 - Carried over to summary</t>
  </si>
  <si>
    <t xml:space="preserve">SUMMARY </t>
  </si>
  <si>
    <t>item</t>
  </si>
  <si>
    <t xml:space="preserve">Main Floor tiles </t>
  </si>
  <si>
    <t>Wash basin bench</t>
  </si>
  <si>
    <t>Marble Bench on top of the wash basing</t>
  </si>
  <si>
    <t xml:space="preserve">Toilet Internal  Plumbing Works  </t>
  </si>
  <si>
    <t xml:space="preserve">4th Floor bricks Works </t>
  </si>
  <si>
    <t xml:space="preserve">4th Floor Plastering </t>
  </si>
  <si>
    <t xml:space="preserve">Client: HULHUMALE' HOSPITAL </t>
  </si>
  <si>
    <t>Item No</t>
  </si>
  <si>
    <t>Unite</t>
  </si>
  <si>
    <t>Qty</t>
  </si>
  <si>
    <t>Material 
cost</t>
  </si>
  <si>
    <t>Labour 
Rate</t>
  </si>
  <si>
    <t>Material
 Amount</t>
  </si>
  <si>
    <t>Labour 
Amount</t>
  </si>
  <si>
    <t>Total</t>
  </si>
  <si>
    <t>Bill No:01 
PRELIMINARIES</t>
  </si>
  <si>
    <t>GENERAL NOTES</t>
  </si>
  <si>
    <t>Abbreviations</t>
  </si>
  <si>
    <t>m-metre</t>
  </si>
  <si>
    <t>nos-numbers</t>
  </si>
  <si>
    <t>m3-cubic metre</t>
  </si>
  <si>
    <t>m2-square metre</t>
  </si>
  <si>
    <t>kg-kilogramme</t>
  </si>
  <si>
    <t>incl-including</t>
  </si>
  <si>
    <t>mm-milimetre</t>
  </si>
  <si>
    <t>SS-Stainless Steel</t>
  </si>
  <si>
    <t>GI-Galvarnized iron</t>
  </si>
  <si>
    <t>Al-Aluminium</t>
  </si>
  <si>
    <t>1.1.1</t>
  </si>
  <si>
    <t>Site Management costs</t>
  </si>
  <si>
    <t>Allow for all on and off site management cost including cost of foreman and assistants, temporary services, telephone, fax, hoardings, temporary fences and similar.</t>
  </si>
  <si>
    <t>1.1.2</t>
  </si>
  <si>
    <t xml:space="preserve">Site Safety  </t>
  </si>
  <si>
    <t xml:space="preserve">Site Safety  equipment’s / Labour force safety equipment. </t>
  </si>
  <si>
    <t>Allow for all safety sign boards</t>
  </si>
  <si>
    <t xml:space="preserve">Allow for all safety Fencing </t>
  </si>
  <si>
    <t>1.1.3</t>
  </si>
  <si>
    <t>Sign Board</t>
  </si>
  <si>
    <t>Allow for sign board</t>
  </si>
  <si>
    <t>no</t>
  </si>
  <si>
    <t>1.1.4</t>
  </si>
  <si>
    <t>Clean - up</t>
  </si>
  <si>
    <t>Allow for clean - up of completed works and
site upon completion.</t>
  </si>
  <si>
    <t>TOTAL OF BILL NO:01-Carried over to summary</t>
  </si>
  <si>
    <t xml:space="preserve">125mm wide solid blocks wall, incl mortar,as specified (internal walls)  </t>
  </si>
  <si>
    <t xml:space="preserve">(a) Rates shall include for: cleaning out cavities, forming rebated reveals and pointing and cleaning down to reveals where necessary, fractional size blocks, all necessary machine cutting, cutting or forming chases or edges of floor slabs, cutting or leaving holes and openings as recesses for and building in pipes, conduits, sleeves and similar as required for all trades, leaving surfaces rough or raking out joints for plastering and flashings, bedding, frames or plates, building in joists, bearers or similar, temporary supports to openings, templates, reinforcement in walls and for all necessary making good.
(b) River sand (coarse) shall be used for all masonry works.
(c) River Sand (Fine) shall be used for all plastering works.
(d) Reference to layout drawings.
(e) Rates shall include demolishing brick walls manually/ by mechanical means including stacking of serviceable material and disposal of unserviceable materials.
</t>
  </si>
  <si>
    <t xml:space="preserve">(a) Cement plastering on wall and concrete surface as specified incl, 8mm PVC mesh at the joints of concrete surfaces and walls. Rates shall include for cutting all decorative grooves as shown in the drawing.
</t>
  </si>
  <si>
    <t>Distribution board wiring / light DB</t>
  </si>
  <si>
    <t>Distribution board wiring / Sockets and A/C DB</t>
  </si>
  <si>
    <t xml:space="preserve">Main Cable (Grount To DB Room and Sub DBs) </t>
  </si>
  <si>
    <t>Main Cable Tray under Ceiling  (Including networks wiring ) 
600mm width, 78mm cable laying depth, 85mm side wall.</t>
  </si>
  <si>
    <t>Sub Cable Tray under Ceiling (Including networks wiring ) 
300mm width, 78mm cable laying depth, 85mm side wall.</t>
  </si>
  <si>
    <t>m</t>
  </si>
  <si>
    <t xml:space="preserve">Cable trench under floor (for electrical wires)   200mm x 85mm </t>
  </si>
  <si>
    <t>Cable trench under floor (for network wires)  200mm x 85 mm</t>
  </si>
  <si>
    <t xml:space="preserve">Wather proof light </t>
  </si>
  <si>
    <t xml:space="preserve">Supply and installation boral board ceiling system as per the details given. All interior surface, excluding lift and staircase. </t>
  </si>
  <si>
    <t>85mm thickness cement 1:4 incl.rough finish for tilling works.</t>
  </si>
  <si>
    <t>TOTAL WITHOUT GST 6%</t>
  </si>
  <si>
    <t xml:space="preserve">TOTAL WITH GST </t>
  </si>
  <si>
    <t>GST 6%</t>
  </si>
  <si>
    <t xml:space="preserve">Authorized signature </t>
  </si>
  <si>
    <t xml:space="preserve">Company seal </t>
  </si>
  <si>
    <t xml:space="preserve">Amount  </t>
  </si>
  <si>
    <t xml:space="preserve">Date:- </t>
  </si>
  <si>
    <r>
      <t xml:space="preserve">Duration:- </t>
    </r>
    <r>
      <rPr>
        <u/>
        <sz val="12"/>
        <color theme="1"/>
        <rFont val="Times New Roman"/>
        <family val="1"/>
      </rPr>
      <t xml:space="preserve">        </t>
    </r>
    <r>
      <rPr>
        <sz val="12"/>
        <color theme="1"/>
        <rFont val="Times New Roman"/>
        <family val="1"/>
      </rPr>
      <t xml:space="preserve">days </t>
    </r>
  </si>
  <si>
    <t>Raised flooring system on server room</t>
  </si>
  <si>
    <t xml:space="preserve">Raised flooring system </t>
  </si>
  <si>
    <t>BILL NO:02
FOURTH FLOOR / ADMIN FLOOR OFFICE</t>
  </si>
  <si>
    <t>600x600mm glazed Homogeneous non skilled tiles on Main Floor 
GENERAL OFFICE AREA 
EXECUTIVE MEETING ROOM 
FINANCIAL CONTROLER ROOM  
TEA ROOM
MEETING ROOM 1 
MEETING ROOM 2
HR MEETING ROOM
HR HOD 
HR
LOBBY AND D-BOARD ROOM 
SERVER ROOM</t>
  </si>
  <si>
    <t xml:space="preserve">Tea Room Cup Board / Bottem, Top and Stool Bench Counter </t>
  </si>
  <si>
    <t xml:space="preserve">Set </t>
  </si>
  <si>
    <t xml:space="preserve">Exhost fan 12'' ceiling type </t>
  </si>
  <si>
    <t xml:space="preserve">Mirror     8'x4' (2 Nos With Frame )  4'x2' (1 Nos With Frame ) </t>
  </si>
  <si>
    <t xml:space="preserve">WC Complete / Wall Mount </t>
  </si>
  <si>
    <t>PROJECT: HMH 6 STORY 4th FLOOR FINISHING / BILL OF QUANTITIES</t>
  </si>
  <si>
    <t xml:space="preserve">HMH 6 Story 4th Floor Finishing Works </t>
  </si>
  <si>
    <r>
      <t xml:space="preserve">Validity:- </t>
    </r>
    <r>
      <rPr>
        <u/>
        <sz val="12"/>
        <color theme="1"/>
        <rFont val="Times New Roman"/>
        <family val="1"/>
      </rPr>
      <t xml:space="preserve">         </t>
    </r>
    <r>
      <rPr>
        <sz val="12"/>
        <color theme="1"/>
        <rFont val="Times New Roman"/>
        <family val="1"/>
      </rPr>
      <t>days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</si>
</sst>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_);\(0\)"/>
    <numFmt numFmtId="165" formatCode="0.0"/>
    <numFmt numFmtId="166" formatCode="_(* #,##0_);_(* \(#,##0\);_(* &quot;-&quot;??_);_(@_)"/>
  </numFmts>
  <fonts count="14" x14ac:knownFonts="1">
    <font>
      <sz val="11"/>
      <color theme="1"/>
      <name val="Calibri"/>
      <family val="2"/>
      <scheme val="minor"/>
    </font>
    <font>
      <sz val="11"/>
      <color theme="1"/>
      <name val="Calibri"/>
      <family val="2"/>
      <scheme val="minor"/>
    </font>
    <font>
      <sz val="9"/>
      <name val="Times New Roman"/>
      <family val="1"/>
    </font>
    <font>
      <b/>
      <sz val="9"/>
      <name val="Times New Roman"/>
      <family val="1"/>
    </font>
    <font>
      <b/>
      <u/>
      <sz val="9"/>
      <name val="Times New Roman"/>
      <family val="1"/>
    </font>
    <font>
      <sz val="8"/>
      <name val="Times New Roman"/>
      <family val="1"/>
    </font>
    <font>
      <u/>
      <sz val="9"/>
      <name val="Times New Roman"/>
      <family val="1"/>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6"/>
      <color theme="1"/>
      <name val="Times New Roman"/>
      <family val="1"/>
    </font>
    <font>
      <b/>
      <sz val="14"/>
      <color theme="1"/>
      <name val="Times New Roman"/>
      <family val="1"/>
    </font>
    <font>
      <u/>
      <sz val="12"/>
      <color theme="1"/>
      <name val="Times New Roman"/>
      <family val="1"/>
    </font>
  </fonts>
  <fills count="3">
    <fill>
      <patternFill patternType="none"/>
    </fill>
    <fill>
      <patternFill patternType="gray125"/>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2">
    <xf numFmtId="0" fontId="0" fillId="0" borderId="0"/>
    <xf numFmtId="43" fontId="1" fillId="0" borderId="0" applyFont="0" applyFill="0" applyBorder="0" applyAlignment="0" applyProtection="0"/>
  </cellStyleXfs>
  <cellXfs count="131">
    <xf numFmtId="0" fontId="0" fillId="0" borderId="0" xfId="0"/>
    <xf numFmtId="0" fontId="2" fillId="0" borderId="0" xfId="1" applyNumberFormat="1" applyFont="1" applyFill="1" applyBorder="1" applyAlignment="1">
      <alignment horizontal="justify" vertical="top"/>
    </xf>
    <xf numFmtId="0" fontId="4" fillId="0" borderId="4" xfId="1" applyNumberFormat="1" applyFont="1" applyFill="1" applyBorder="1" applyAlignment="1">
      <alignment horizontal="justify" vertical="top"/>
    </xf>
    <xf numFmtId="0" fontId="2" fillId="0" borderId="4" xfId="1" applyNumberFormat="1" applyFont="1" applyFill="1" applyBorder="1" applyAlignment="1">
      <alignment horizontal="justify" vertical="top" wrapText="1"/>
    </xf>
    <xf numFmtId="0" fontId="2" fillId="0" borderId="4" xfId="0" applyFont="1" applyBorder="1" applyAlignment="1">
      <alignment horizontal="center"/>
    </xf>
    <xf numFmtId="0" fontId="2" fillId="0" borderId="4" xfId="0" applyFont="1" applyBorder="1" applyAlignment="1">
      <alignment horizontal="center" vertical="center"/>
    </xf>
    <xf numFmtId="2" fontId="3" fillId="0" borderId="4" xfId="1" applyNumberFormat="1" applyFont="1" applyFill="1" applyBorder="1" applyAlignment="1">
      <alignment horizontal="right" vertical="center"/>
    </xf>
    <xf numFmtId="165" fontId="2" fillId="0" borderId="4" xfId="1" applyNumberFormat="1" applyFont="1" applyFill="1" applyBorder="1" applyAlignment="1">
      <alignment horizontal="right" vertical="center"/>
    </xf>
    <xf numFmtId="43" fontId="2" fillId="0" borderId="4" xfId="1" applyFont="1" applyFill="1" applyBorder="1" applyAlignment="1">
      <alignment horizontal="right" vertical="center"/>
    </xf>
    <xf numFmtId="43" fontId="2" fillId="0" borderId="4" xfId="1" applyFont="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justify"/>
    </xf>
    <xf numFmtId="43" fontId="4" fillId="0" borderId="0" xfId="1" applyFont="1" applyAlignment="1">
      <alignment horizontal="right"/>
    </xf>
    <xf numFmtId="0" fontId="2" fillId="0" borderId="0" xfId="0" applyFont="1"/>
    <xf numFmtId="0" fontId="2" fillId="0" borderId="0" xfId="0" applyFont="1" applyAlignment="1">
      <alignment horizontal="right" vertical="center"/>
    </xf>
    <xf numFmtId="0" fontId="2" fillId="0" borderId="0" xfId="0" applyFont="1" applyAlignment="1">
      <alignment horizontal="center"/>
    </xf>
    <xf numFmtId="43" fontId="2" fillId="0" borderId="0" xfId="1" applyFont="1" applyAlignment="1">
      <alignment horizontal="right"/>
    </xf>
    <xf numFmtId="0" fontId="2" fillId="0" borderId="1" xfId="0" applyFont="1" applyBorder="1" applyAlignment="1">
      <alignment horizontal="right" vertical="center"/>
    </xf>
    <xf numFmtId="0" fontId="2" fillId="0" borderId="3" xfId="0" applyFont="1" applyBorder="1" applyAlignment="1">
      <alignment horizontal="center"/>
    </xf>
    <xf numFmtId="43" fontId="2" fillId="0" borderId="3" xfId="1" applyFont="1" applyBorder="1" applyAlignment="1">
      <alignment horizontal="right"/>
    </xf>
    <xf numFmtId="43" fontId="2" fillId="0" borderId="4" xfId="1" applyFont="1" applyBorder="1" applyAlignment="1">
      <alignment horizontal="right"/>
    </xf>
    <xf numFmtId="0" fontId="4" fillId="0" borderId="4" xfId="0" applyFont="1" applyBorder="1" applyAlignment="1">
      <alignment horizontal="justify"/>
    </xf>
    <xf numFmtId="0" fontId="2" fillId="0" borderId="0" xfId="0" applyFont="1" applyAlignment="1">
      <alignment horizontal="center" vertical="center"/>
    </xf>
    <xf numFmtId="43" fontId="2" fillId="0" borderId="1" xfId="1" applyFont="1" applyBorder="1" applyAlignment="1">
      <alignment horizontal="right"/>
    </xf>
    <xf numFmtId="43" fontId="3" fillId="0" borderId="1" xfId="1" applyFont="1" applyBorder="1" applyAlignment="1">
      <alignment horizontal="right"/>
    </xf>
    <xf numFmtId="0" fontId="2" fillId="0" borderId="3" xfId="0" applyFont="1" applyBorder="1" applyAlignment="1">
      <alignment horizontal="right" vertical="center"/>
    </xf>
    <xf numFmtId="0" fontId="4" fillId="0" borderId="0" xfId="0" applyFont="1" applyAlignment="1">
      <alignment horizontal="justify" vertical="center" wrapText="1"/>
    </xf>
    <xf numFmtId="0" fontId="2" fillId="0" borderId="4" xfId="0" applyFont="1" applyBorder="1" applyAlignment="1">
      <alignment horizontal="right" vertical="center"/>
    </xf>
    <xf numFmtId="0" fontId="3" fillId="0" borderId="4" xfId="0" applyFont="1" applyBorder="1" applyAlignment="1">
      <alignment horizontal="right" vertical="center"/>
    </xf>
    <xf numFmtId="0" fontId="2" fillId="0" borderId="0" xfId="0" applyFont="1" applyAlignment="1">
      <alignment horizontal="justify" vertical="top" wrapText="1"/>
    </xf>
    <xf numFmtId="0" fontId="2" fillId="0" borderId="4" xfId="0" applyFont="1" applyBorder="1" applyAlignment="1">
      <alignment horizontal="center" vertical="top"/>
    </xf>
    <xf numFmtId="43" fontId="2" fillId="0" borderId="0" xfId="1" applyFont="1" applyAlignment="1">
      <alignment horizontal="right" vertical="top"/>
    </xf>
    <xf numFmtId="43" fontId="2" fillId="0" borderId="4" xfId="1" applyFont="1" applyBorder="1" applyAlignment="1">
      <alignment horizontal="right" vertical="top"/>
    </xf>
    <xf numFmtId="0" fontId="2" fillId="0" borderId="0" xfId="0" applyFont="1" applyAlignment="1">
      <alignment horizontal="justify" wrapText="1"/>
    </xf>
    <xf numFmtId="0" fontId="2" fillId="0" borderId="0" xfId="0" applyFont="1" applyAlignment="1">
      <alignment horizontal="justify"/>
    </xf>
    <xf numFmtId="164" fontId="2" fillId="0" borderId="4" xfId="0" applyNumberFormat="1" applyFont="1" applyBorder="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wrapText="1"/>
    </xf>
    <xf numFmtId="43" fontId="2" fillId="0" borderId="0" xfId="1"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justify" vertical="center" wrapText="1"/>
    </xf>
    <xf numFmtId="0" fontId="2" fillId="0" borderId="4" xfId="0" applyFont="1" applyFill="1" applyBorder="1" applyAlignment="1">
      <alignment horizontal="right" vertical="center"/>
    </xf>
    <xf numFmtId="0" fontId="2" fillId="0" borderId="0" xfId="0" applyFont="1" applyFill="1" applyAlignment="1">
      <alignment horizontal="justify"/>
    </xf>
    <xf numFmtId="0" fontId="2" fillId="0" borderId="4" xfId="0" applyFont="1" applyFill="1" applyBorder="1" applyAlignment="1">
      <alignment horizontal="center"/>
    </xf>
    <xf numFmtId="0" fontId="2" fillId="0" borderId="0" xfId="0" applyFont="1" applyFill="1" applyAlignment="1">
      <alignment horizontal="center" vertical="center"/>
    </xf>
    <xf numFmtId="43" fontId="2" fillId="0" borderId="0" xfId="1" applyFont="1" applyFill="1" applyAlignment="1">
      <alignment horizontal="right" vertical="center"/>
    </xf>
    <xf numFmtId="0" fontId="4" fillId="0" borderId="0" xfId="0" applyFont="1" applyAlignment="1">
      <alignment horizontal="justify" wrapText="1"/>
    </xf>
    <xf numFmtId="37" fontId="2" fillId="0" borderId="4" xfId="0" applyNumberFormat="1" applyFont="1" applyBorder="1" applyAlignment="1">
      <alignment horizontal="right" vertical="center"/>
    </xf>
    <xf numFmtId="2" fontId="3" fillId="0" borderId="4" xfId="0" applyNumberFormat="1" applyFont="1" applyBorder="1" applyAlignment="1">
      <alignment horizontal="right" vertical="center"/>
    </xf>
    <xf numFmtId="0" fontId="2" fillId="0" borderId="0" xfId="0" applyFont="1" applyAlignment="1">
      <alignment horizontal="justify" vertical="top"/>
    </xf>
    <xf numFmtId="37" fontId="3" fillId="0" borderId="4" xfId="0" applyNumberFormat="1" applyFont="1" applyBorder="1" applyAlignment="1">
      <alignment horizontal="right" vertical="center"/>
    </xf>
    <xf numFmtId="166" fontId="2" fillId="0" borderId="4" xfId="1" applyNumberFormat="1" applyFont="1" applyBorder="1" applyAlignment="1">
      <alignment horizontal="right" vertical="center"/>
    </xf>
    <xf numFmtId="0" fontId="2" fillId="0" borderId="0" xfId="0" applyFont="1" applyFill="1" applyAlignment="1">
      <alignment horizontal="center"/>
    </xf>
    <xf numFmtId="43" fontId="2" fillId="0" borderId="4" xfId="1" applyFont="1" applyFill="1" applyBorder="1" applyAlignment="1">
      <alignment horizontal="right"/>
    </xf>
    <xf numFmtId="43" fontId="2" fillId="0" borderId="0" xfId="1" applyFont="1" applyFill="1" applyAlignment="1">
      <alignment horizontal="right"/>
    </xf>
    <xf numFmtId="0" fontId="4" fillId="0" borderId="0" xfId="0" quotePrefix="1" applyFont="1" applyAlignment="1">
      <alignment horizontal="justify"/>
    </xf>
    <xf numFmtId="0" fontId="2" fillId="0" borderId="0" xfId="0" quotePrefix="1" applyFont="1" applyAlignment="1">
      <alignment horizontal="justify"/>
    </xf>
    <xf numFmtId="0" fontId="3" fillId="0" borderId="2" xfId="0" applyFont="1" applyBorder="1" applyAlignment="1">
      <alignment horizontal="justify"/>
    </xf>
    <xf numFmtId="0" fontId="2" fillId="0" borderId="1" xfId="0" applyFont="1" applyBorder="1" applyAlignment="1">
      <alignment horizontal="center"/>
    </xf>
    <xf numFmtId="0" fontId="2" fillId="0" borderId="2" xfId="0" applyFont="1" applyBorder="1" applyAlignment="1">
      <alignment horizontal="center"/>
    </xf>
    <xf numFmtId="43" fontId="2" fillId="0" borderId="2" xfId="1" applyFont="1" applyBorder="1" applyAlignment="1">
      <alignment horizontal="right"/>
    </xf>
    <xf numFmtId="43" fontId="3" fillId="0" borderId="2" xfId="1" applyFont="1" applyBorder="1" applyAlignment="1">
      <alignment horizontal="right"/>
    </xf>
    <xf numFmtId="0" fontId="4" fillId="0" borderId="0" xfId="0" applyFont="1" applyAlignment="1">
      <alignment horizontal="justify" vertical="top" wrapText="1"/>
    </xf>
    <xf numFmtId="0" fontId="5" fillId="0" borderId="0" xfId="0" applyFont="1" applyBorder="1"/>
    <xf numFmtId="0" fontId="5" fillId="0" borderId="0" xfId="0" applyFont="1" applyBorder="1" applyAlignment="1">
      <alignment wrapText="1"/>
    </xf>
    <xf numFmtId="0" fontId="3" fillId="0" borderId="0" xfId="0" applyFont="1" applyAlignment="1">
      <alignment horizontal="justify" vertical="top" wrapText="1"/>
    </xf>
    <xf numFmtId="0" fontId="4" fillId="0" borderId="4" xfId="0" applyFont="1" applyBorder="1" applyAlignment="1">
      <alignment horizontal="justify" wrapText="1"/>
    </xf>
    <xf numFmtId="0" fontId="2" fillId="0" borderId="0" xfId="0" applyFont="1" applyBorder="1"/>
    <xf numFmtId="0" fontId="2" fillId="0" borderId="4" xfId="0" applyFont="1" applyBorder="1" applyAlignment="1">
      <alignment horizontal="justify"/>
    </xf>
    <xf numFmtId="0" fontId="3" fillId="0" borderId="0" xfId="0" applyFont="1" applyAlignment="1">
      <alignment horizontal="justify"/>
    </xf>
    <xf numFmtId="0" fontId="3" fillId="0" borderId="3" xfId="0" applyFont="1" applyBorder="1" applyAlignment="1">
      <alignment horizontal="right" vertical="center"/>
    </xf>
    <xf numFmtId="0" fontId="3" fillId="0" borderId="3" xfId="0" applyFont="1" applyBorder="1" applyAlignment="1">
      <alignment horizontal="justify" vertical="center"/>
    </xf>
    <xf numFmtId="0" fontId="3" fillId="0" borderId="1" xfId="0" applyFont="1" applyBorder="1" applyAlignment="1">
      <alignment horizontal="center" vertical="center"/>
    </xf>
    <xf numFmtId="43" fontId="3" fillId="0" borderId="1" xfId="1" applyFont="1" applyBorder="1" applyAlignment="1">
      <alignment horizontal="center" vertical="center" wrapText="1"/>
    </xf>
    <xf numFmtId="43" fontId="3" fillId="0" borderId="1" xfId="1" applyFont="1" applyBorder="1" applyAlignment="1">
      <alignment horizontal="center" vertical="center"/>
    </xf>
    <xf numFmtId="0" fontId="3" fillId="0" borderId="1" xfId="0" applyFont="1" applyBorder="1" applyAlignment="1">
      <alignment horizontal="justify" wrapText="1"/>
    </xf>
    <xf numFmtId="43" fontId="2" fillId="0" borderId="11" xfId="1" applyFont="1" applyBorder="1" applyAlignment="1">
      <alignment horizontal="right"/>
    </xf>
    <xf numFmtId="0" fontId="2" fillId="0" borderId="12" xfId="0" applyFont="1" applyBorder="1" applyAlignment="1">
      <alignment horizontal="right" vertical="center"/>
    </xf>
    <xf numFmtId="0" fontId="3" fillId="0" borderId="12" xfId="0" applyFont="1" applyBorder="1" applyAlignment="1">
      <alignment horizontal="right" vertical="center"/>
    </xf>
    <xf numFmtId="164" fontId="2" fillId="0" borderId="12" xfId="0" applyNumberFormat="1" applyFont="1" applyBorder="1" applyAlignment="1">
      <alignment horizontal="right" vertical="center"/>
    </xf>
    <xf numFmtId="0" fontId="6" fillId="0" borderId="4" xfId="0" applyFont="1" applyBorder="1" applyAlignment="1">
      <alignment horizontal="justify"/>
    </xf>
    <xf numFmtId="0" fontId="2" fillId="0" borderId="4" xfId="0" applyFont="1" applyBorder="1" applyAlignment="1">
      <alignment horizontal="justify" vertical="top" wrapText="1"/>
    </xf>
    <xf numFmtId="43" fontId="2" fillId="0" borderId="11" xfId="1" applyFont="1" applyBorder="1" applyAlignment="1">
      <alignment horizontal="right" vertical="center"/>
    </xf>
    <xf numFmtId="0" fontId="2" fillId="0" borderId="4" xfId="0" applyFont="1" applyBorder="1" applyAlignment="1">
      <alignment horizontal="justify" wrapText="1"/>
    </xf>
    <xf numFmtId="0" fontId="3" fillId="0" borderId="4" xfId="0" applyFont="1" applyBorder="1" applyAlignment="1">
      <alignment horizontal="right"/>
    </xf>
    <xf numFmtId="0" fontId="3" fillId="0" borderId="0" xfId="0" applyFont="1" applyAlignment="1">
      <alignment horizontal="center"/>
    </xf>
    <xf numFmtId="0" fontId="3" fillId="0" borderId="4" xfId="0" applyFont="1" applyBorder="1" applyAlignment="1">
      <alignment horizontal="center"/>
    </xf>
    <xf numFmtId="43" fontId="4" fillId="0" borderId="4" xfId="1" applyFont="1" applyBorder="1" applyAlignment="1">
      <alignment horizontal="right"/>
    </xf>
    <xf numFmtId="0" fontId="2" fillId="0" borderId="13" xfId="0" applyFont="1" applyBorder="1" applyAlignment="1">
      <alignment horizontal="right" vertical="center"/>
    </xf>
    <xf numFmtId="0" fontId="2" fillId="0" borderId="14" xfId="0" applyFont="1" applyBorder="1" applyAlignment="1">
      <alignment horizontal="justify"/>
    </xf>
    <xf numFmtId="0" fontId="2" fillId="0" borderId="15" xfId="0" applyFont="1" applyBorder="1" applyAlignment="1">
      <alignment horizontal="center"/>
    </xf>
    <xf numFmtId="0" fontId="2" fillId="0" borderId="14" xfId="0" applyFont="1" applyBorder="1" applyAlignment="1">
      <alignment horizontal="center"/>
    </xf>
    <xf numFmtId="43" fontId="2" fillId="0" borderId="15" xfId="1" applyFont="1" applyBorder="1" applyAlignment="1">
      <alignment horizontal="right"/>
    </xf>
    <xf numFmtId="43" fontId="2" fillId="0" borderId="14" xfId="1" applyFont="1" applyBorder="1" applyAlignment="1">
      <alignment horizontal="right"/>
    </xf>
    <xf numFmtId="43" fontId="2" fillId="0" borderId="16" xfId="1" applyFont="1" applyBorder="1" applyAlignment="1">
      <alignment horizontal="right"/>
    </xf>
    <xf numFmtId="0" fontId="2" fillId="0" borderId="0" xfId="0" applyFont="1" applyAlignment="1">
      <alignment horizontal="justify" vertical="center"/>
    </xf>
    <xf numFmtId="0" fontId="2" fillId="0" borderId="0" xfId="0" applyFont="1" applyAlignment="1">
      <alignment vertical="center"/>
    </xf>
    <xf numFmtId="0" fontId="2" fillId="0" borderId="0" xfId="1" applyNumberFormat="1" applyFont="1" applyFill="1" applyBorder="1" applyAlignment="1">
      <alignment horizontal="justify" vertical="top" wrapText="1"/>
    </xf>
    <xf numFmtId="0" fontId="2" fillId="0" borderId="0" xfId="0" quotePrefix="1" applyFont="1" applyAlignment="1">
      <alignment horizontal="justify" wrapText="1"/>
    </xf>
    <xf numFmtId="0" fontId="4" fillId="0" borderId="0" xfId="0" applyFont="1" applyAlignment="1">
      <alignment horizontal="center"/>
    </xf>
    <xf numFmtId="0" fontId="8" fillId="0" borderId="0" xfId="0" applyFont="1"/>
    <xf numFmtId="0" fontId="8" fillId="0" borderId="0" xfId="0" applyFont="1" applyAlignment="1">
      <alignment horizontal="center"/>
    </xf>
    <xf numFmtId="0" fontId="7" fillId="0" borderId="0" xfId="0" applyFont="1"/>
    <xf numFmtId="4" fontId="8" fillId="0" borderId="0" xfId="0" applyNumberFormat="1" applyFont="1"/>
    <xf numFmtId="0" fontId="10" fillId="0" borderId="0" xfId="0" applyFont="1" applyAlignment="1">
      <alignment horizontal="center"/>
    </xf>
    <xf numFmtId="0" fontId="10" fillId="0" borderId="0" xfId="0" applyFont="1"/>
    <xf numFmtId="0" fontId="9" fillId="0" borderId="19" xfId="0" applyFont="1" applyBorder="1" applyAlignment="1">
      <alignment horizontal="left" wrapText="1"/>
    </xf>
    <xf numFmtId="0" fontId="9" fillId="0" borderId="6" xfId="0" applyFont="1" applyBorder="1" applyAlignment="1">
      <alignment horizontal="center"/>
    </xf>
    <xf numFmtId="0" fontId="9" fillId="0" borderId="5" xfId="0" applyFont="1" applyBorder="1"/>
    <xf numFmtId="0" fontId="9" fillId="0" borderId="5" xfId="0" applyFont="1" applyBorder="1" applyAlignment="1">
      <alignment horizontal="center"/>
    </xf>
    <xf numFmtId="0" fontId="9" fillId="0" borderId="9" xfId="0" applyFont="1" applyBorder="1" applyAlignment="1">
      <alignment horizontal="center"/>
    </xf>
    <xf numFmtId="0" fontId="9" fillId="0" borderId="9" xfId="0" applyFont="1" applyBorder="1"/>
    <xf numFmtId="4" fontId="10" fillId="0" borderId="9" xfId="0" applyNumberFormat="1" applyFont="1" applyFill="1" applyBorder="1"/>
    <xf numFmtId="0" fontId="9" fillId="0" borderId="10" xfId="0" applyFont="1" applyBorder="1" applyAlignment="1">
      <alignment horizontal="center"/>
    </xf>
    <xf numFmtId="0" fontId="9" fillId="0" borderId="10" xfId="0" applyFont="1" applyBorder="1"/>
    <xf numFmtId="4" fontId="10" fillId="0" borderId="10" xfId="0" applyNumberFormat="1" applyFont="1" applyBorder="1"/>
    <xf numFmtId="0" fontId="9" fillId="0" borderId="8" xfId="0" applyFont="1" applyBorder="1"/>
    <xf numFmtId="4" fontId="9" fillId="0" borderId="5" xfId="0" applyNumberFormat="1" applyFont="1" applyBorder="1"/>
    <xf numFmtId="0" fontId="9" fillId="0" borderId="7" xfId="0" applyFont="1" applyBorder="1"/>
    <xf numFmtId="4" fontId="12" fillId="2" borderId="5" xfId="0" applyNumberFormat="1" applyFont="1" applyFill="1" applyBorder="1"/>
    <xf numFmtId="37" fontId="2" fillId="0" borderId="4" xfId="0" applyNumberFormat="1" applyFont="1" applyBorder="1" applyAlignment="1">
      <alignment vertical="center"/>
    </xf>
    <xf numFmtId="0" fontId="2" fillId="0" borderId="0" xfId="0" applyFont="1" applyAlignment="1">
      <alignment vertical="center" wrapText="1"/>
    </xf>
    <xf numFmtId="0" fontId="2" fillId="0" borderId="4" xfId="0" applyFont="1" applyBorder="1" applyAlignment="1">
      <alignment vertical="center"/>
    </xf>
    <xf numFmtId="43" fontId="2" fillId="0" borderId="4" xfId="1" applyFont="1" applyBorder="1" applyAlignment="1">
      <alignment vertical="center"/>
    </xf>
    <xf numFmtId="43" fontId="2" fillId="0" borderId="0" xfId="1" applyFont="1" applyAlignment="1">
      <alignment vertical="center"/>
    </xf>
    <xf numFmtId="0" fontId="11" fillId="0" borderId="0" xfId="0" applyFont="1" applyAlignment="1">
      <alignment horizontal="center"/>
    </xf>
    <xf numFmtId="0" fontId="12" fillId="0" borderId="0" xfId="0" applyFont="1" applyAlignment="1">
      <alignment horizontal="center"/>
    </xf>
    <xf numFmtId="0" fontId="4" fillId="0" borderId="0" xfId="0" applyFont="1" applyAlignment="1">
      <alignment horizontal="center"/>
    </xf>
    <xf numFmtId="0" fontId="3" fillId="0" borderId="17" xfId="0" applyFont="1" applyBorder="1" applyAlignment="1">
      <alignment horizontal="center"/>
    </xf>
    <xf numFmtId="0" fontId="3" fillId="0" borderId="2" xfId="0" applyFont="1" applyBorder="1" applyAlignment="1">
      <alignment horizontal="center"/>
    </xf>
    <xf numFmtId="0" fontId="3" fillId="0" borderId="18" xfId="0" applyFon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103"/>
  <sheetViews>
    <sheetView tabSelected="1" topLeftCell="A10" zoomScale="115" zoomScaleNormal="115" workbookViewId="0">
      <selection activeCell="B24" sqref="B24"/>
    </sheetView>
  </sheetViews>
  <sheetFormatPr defaultColWidth="8.85546875" defaultRowHeight="12.75" x14ac:dyDescent="0.2"/>
  <cols>
    <col min="1" max="1" width="8.7109375" style="101" customWidth="1"/>
    <col min="2" max="2" width="61.5703125" style="100" customWidth="1"/>
    <col min="3" max="3" width="24" style="100" customWidth="1"/>
    <col min="4" max="16384" width="8.85546875" style="100"/>
  </cols>
  <sheetData>
    <row r="1" spans="1:3" ht="20.25" x14ac:dyDescent="0.3">
      <c r="A1" s="125" t="s">
        <v>111</v>
      </c>
      <c r="B1" s="125"/>
      <c r="C1" s="125"/>
    </row>
    <row r="2" spans="1:3" ht="18.75" x14ac:dyDescent="0.3">
      <c r="A2" s="126" t="s">
        <v>189</v>
      </c>
      <c r="B2" s="126"/>
      <c r="C2" s="126"/>
    </row>
    <row r="3" spans="1:3" ht="36.75" customHeight="1" thickBot="1" x14ac:dyDescent="0.3">
      <c r="A3" s="104"/>
      <c r="B3" s="105"/>
      <c r="C3" s="106" t="s">
        <v>177</v>
      </c>
    </row>
    <row r="4" spans="1:3" s="102" customFormat="1" ht="23.25" customHeight="1" thickBot="1" x14ac:dyDescent="0.3">
      <c r="A4" s="107"/>
      <c r="B4" s="108" t="s">
        <v>0</v>
      </c>
      <c r="C4" s="109" t="s">
        <v>176</v>
      </c>
    </row>
    <row r="5" spans="1:3" ht="22.5" customHeight="1" x14ac:dyDescent="0.25">
      <c r="A5" s="110">
        <v>1</v>
      </c>
      <c r="B5" s="111" t="s">
        <v>42</v>
      </c>
      <c r="C5" s="112">
        <f>BOQ!I39</f>
        <v>0</v>
      </c>
    </row>
    <row r="6" spans="1:3" ht="22.5" customHeight="1" x14ac:dyDescent="0.25">
      <c r="A6" s="113">
        <v>2</v>
      </c>
      <c r="B6" s="114" t="s">
        <v>44</v>
      </c>
      <c r="C6" s="115">
        <f>BOQ!I55+BOQ!I52+BOQ!I47</f>
        <v>0</v>
      </c>
    </row>
    <row r="7" spans="1:3" ht="22.5" customHeight="1" x14ac:dyDescent="0.25">
      <c r="A7" s="113">
        <v>3</v>
      </c>
      <c r="B7" s="114" t="s">
        <v>15</v>
      </c>
      <c r="C7" s="115">
        <f>BOQ!I116+BOQ!I115+BOQ!I114+BOQ!I113+BOQ!I112+BOQ!I111+BOQ!I110+BOQ!I109+BOQ!I108+BOQ!I107+BOQ!I102+BOQ!I99+BOQ!I96+BOQ!I93</f>
        <v>0</v>
      </c>
    </row>
    <row r="8" spans="1:3" ht="22.5" customHeight="1" x14ac:dyDescent="0.25">
      <c r="A8" s="113">
        <v>4</v>
      </c>
      <c r="B8" s="114" t="s">
        <v>78</v>
      </c>
      <c r="C8" s="115">
        <f>BOQ!I87+BOQ!I85+BOQ!I83+BOQ!I81</f>
        <v>0</v>
      </c>
    </row>
    <row r="9" spans="1:3" ht="22.5" customHeight="1" x14ac:dyDescent="0.25">
      <c r="A9" s="113">
        <v>5</v>
      </c>
      <c r="B9" s="114" t="s">
        <v>47</v>
      </c>
      <c r="C9" s="115">
        <f>BOQ!I69</f>
        <v>0</v>
      </c>
    </row>
    <row r="10" spans="1:3" ht="22.5" customHeight="1" x14ac:dyDescent="0.25">
      <c r="A10" s="113">
        <v>6</v>
      </c>
      <c r="B10" s="114" t="s">
        <v>48</v>
      </c>
      <c r="C10" s="115">
        <f>BOQ!I64</f>
        <v>0</v>
      </c>
    </row>
    <row r="11" spans="1:3" ht="22.5" customHeight="1" x14ac:dyDescent="0.25">
      <c r="A11" s="113">
        <v>7</v>
      </c>
      <c r="B11" s="114" t="s">
        <v>49</v>
      </c>
      <c r="C11" s="115">
        <f>BOQ!I157+BOQ!I154+BOQ!I150+BOQ!I146+BOQ!I145+BOQ!I144+BOQ!I143+BOQ!I140+BOQ!I139+BOQ!I138+BOQ!I137+BOQ!I136+BOQ!I135+BOQ!I130+BOQ!I129+BOQ!I128</f>
        <v>0</v>
      </c>
    </row>
    <row r="12" spans="1:3" ht="22.5" customHeight="1" x14ac:dyDescent="0.25">
      <c r="A12" s="113">
        <v>8</v>
      </c>
      <c r="B12" s="114" t="str">
        <f>BOQ!B168</f>
        <v>ADDITION</v>
      </c>
      <c r="C12" s="115">
        <f>BOQ!I169+BOQ!I170+BOQ!I171+BOQ!I172+BOQ!I173+BOQ!I174+BOQ!I175+BOQ!I176+BOQ!I177+BOQ!I178+BOQ!I179+BOQ!I180+BOQ!I181</f>
        <v>0</v>
      </c>
    </row>
    <row r="13" spans="1:3" ht="22.5" customHeight="1" thickBot="1" x14ac:dyDescent="0.3">
      <c r="A13" s="113">
        <v>9</v>
      </c>
      <c r="B13" s="114" t="str">
        <f>BOQ!B183</f>
        <v>OMISSION</v>
      </c>
      <c r="C13" s="115">
        <f>BOQ!I184+BOQ!I185+BOQ!I186+BOQ!I187+BOQ!I188+BOQ!I189+BOQ!I190+BOQ!I191+BOQ!I192+BOQ!I193+BOQ!I194+BOQ!I195+BOQ!I196</f>
        <v>0</v>
      </c>
    </row>
    <row r="14" spans="1:3" s="102" customFormat="1" ht="22.5" customHeight="1" thickBot="1" x14ac:dyDescent="0.3">
      <c r="A14" s="109"/>
      <c r="B14" s="116" t="s">
        <v>171</v>
      </c>
      <c r="C14" s="117">
        <f>SUM(C5:C13)</f>
        <v>0</v>
      </c>
    </row>
    <row r="15" spans="1:3" s="102" customFormat="1" ht="22.5" customHeight="1" thickBot="1" x14ac:dyDescent="0.3">
      <c r="A15" s="109"/>
      <c r="B15" s="118" t="s">
        <v>173</v>
      </c>
      <c r="C15" s="117">
        <f>C14*6/100</f>
        <v>0</v>
      </c>
    </row>
    <row r="16" spans="1:3" s="102" customFormat="1" ht="22.5" customHeight="1" thickBot="1" x14ac:dyDescent="0.35">
      <c r="A16" s="109"/>
      <c r="B16" s="118" t="s">
        <v>172</v>
      </c>
      <c r="C16" s="119">
        <f>C15+C14</f>
        <v>0</v>
      </c>
    </row>
    <row r="17" spans="2:4" ht="18.75" customHeight="1" x14ac:dyDescent="0.2">
      <c r="D17" s="103"/>
    </row>
    <row r="18" spans="2:4" ht="15.75" customHeight="1" x14ac:dyDescent="0.2"/>
    <row r="19" spans="2:4" ht="15.75" customHeight="1" x14ac:dyDescent="0.2"/>
    <row r="20" spans="2:4" ht="24" customHeight="1" x14ac:dyDescent="0.25">
      <c r="B20" s="105" t="s">
        <v>178</v>
      </c>
    </row>
    <row r="21" spans="2:4" ht="24" customHeight="1" x14ac:dyDescent="0.25">
      <c r="B21" s="105" t="s">
        <v>190</v>
      </c>
    </row>
    <row r="22" spans="2:4" ht="15.75" customHeight="1" x14ac:dyDescent="0.25">
      <c r="B22" s="105"/>
    </row>
    <row r="23" spans="2:4" ht="15.75" customHeight="1" x14ac:dyDescent="0.25">
      <c r="B23" s="105"/>
    </row>
    <row r="24" spans="2:4" ht="15.75" customHeight="1" x14ac:dyDescent="0.25">
      <c r="B24" s="105" t="s">
        <v>174</v>
      </c>
    </row>
    <row r="25" spans="2:4" ht="15.75" customHeight="1" x14ac:dyDescent="0.25">
      <c r="B25" s="105"/>
    </row>
    <row r="26" spans="2:4" ht="15.75" customHeight="1" x14ac:dyDescent="0.25">
      <c r="B26" s="105"/>
    </row>
    <row r="27" spans="2:4" ht="15.75" customHeight="1" x14ac:dyDescent="0.25">
      <c r="B27" s="105" t="s">
        <v>175</v>
      </c>
    </row>
    <row r="28" spans="2:4" ht="15.75" customHeight="1" x14ac:dyDescent="0.2"/>
    <row r="29" spans="2:4" ht="15.75" customHeight="1" x14ac:dyDescent="0.2"/>
    <row r="30" spans="2:4" ht="15.75" customHeight="1" x14ac:dyDescent="0.2"/>
    <row r="31" spans="2:4" ht="15.75" customHeight="1" x14ac:dyDescent="0.2"/>
    <row r="32" spans="2: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sheetData>
  <mergeCells count="2">
    <mergeCell ref="A1:C1"/>
    <mergeCell ref="A2:C2"/>
  </mergeCells>
  <pageMargins left="0" right="0"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99"/>
  <sheetViews>
    <sheetView zoomScale="130" zoomScaleNormal="130" workbookViewId="0">
      <selection activeCell="B4" sqref="B4"/>
    </sheetView>
  </sheetViews>
  <sheetFormatPr defaultColWidth="8.85546875" defaultRowHeight="12" x14ac:dyDescent="0.2"/>
  <cols>
    <col min="1" max="1" width="7.7109375" style="14" bestFit="1" customWidth="1"/>
    <col min="2" max="2" width="47.42578125" style="34" bestFit="1" customWidth="1"/>
    <col min="3" max="3" width="4.28515625" style="15" customWidth="1"/>
    <col min="4" max="4" width="5.7109375" style="15" customWidth="1"/>
    <col min="5" max="6" width="9.85546875" style="16" bestFit="1" customWidth="1"/>
    <col min="7" max="8" width="11.140625" style="16" bestFit="1" customWidth="1"/>
    <col min="9" max="9" width="12" style="16" bestFit="1" customWidth="1"/>
    <col min="10" max="12" width="11.140625" style="13" bestFit="1" customWidth="1"/>
    <col min="13" max="16384" width="8.85546875" style="13"/>
  </cols>
  <sheetData>
    <row r="1" spans="1:9" x14ac:dyDescent="0.2">
      <c r="A1" s="10"/>
      <c r="B1" s="11"/>
      <c r="C1" s="99"/>
      <c r="D1" s="99"/>
      <c r="E1" s="12"/>
      <c r="F1" s="12"/>
      <c r="G1" s="12"/>
      <c r="H1" s="12"/>
      <c r="I1" s="12"/>
    </row>
    <row r="2" spans="1:9" x14ac:dyDescent="0.2">
      <c r="A2" s="127" t="s">
        <v>188</v>
      </c>
      <c r="B2" s="127"/>
      <c r="C2" s="127"/>
      <c r="D2" s="127"/>
      <c r="E2" s="127"/>
      <c r="F2" s="127"/>
      <c r="G2" s="127"/>
      <c r="H2" s="127"/>
      <c r="I2" s="127"/>
    </row>
    <row r="3" spans="1:9" x14ac:dyDescent="0.2">
      <c r="A3" s="99"/>
      <c r="B3" s="99"/>
      <c r="C3" s="99"/>
      <c r="D3" s="99"/>
      <c r="E3" s="99"/>
      <c r="F3" s="99"/>
      <c r="G3" s="99"/>
      <c r="H3" s="99"/>
      <c r="I3" s="99"/>
    </row>
    <row r="4" spans="1:9" x14ac:dyDescent="0.2">
      <c r="A4" s="10"/>
      <c r="B4" s="11"/>
      <c r="C4" s="99"/>
      <c r="D4" s="99"/>
      <c r="E4" s="12"/>
      <c r="F4" s="12"/>
      <c r="G4" s="12"/>
      <c r="H4" s="12"/>
      <c r="I4" s="12"/>
    </row>
    <row r="5" spans="1:9" x14ac:dyDescent="0.2">
      <c r="B5" s="69" t="s">
        <v>119</v>
      </c>
    </row>
    <row r="6" spans="1:9" ht="24" x14ac:dyDescent="0.2">
      <c r="A6" s="70" t="s">
        <v>120</v>
      </c>
      <c r="B6" s="71" t="s">
        <v>0</v>
      </c>
      <c r="C6" s="72" t="s">
        <v>121</v>
      </c>
      <c r="D6" s="72" t="s">
        <v>122</v>
      </c>
      <c r="E6" s="73" t="s">
        <v>123</v>
      </c>
      <c r="F6" s="73" t="s">
        <v>124</v>
      </c>
      <c r="G6" s="73" t="s">
        <v>125</v>
      </c>
      <c r="H6" s="73" t="s">
        <v>126</v>
      </c>
      <c r="I6" s="74" t="s">
        <v>127</v>
      </c>
    </row>
    <row r="7" spans="1:9" ht="24" x14ac:dyDescent="0.2">
      <c r="A7" s="17"/>
      <c r="B7" s="75" t="s">
        <v>128</v>
      </c>
      <c r="D7" s="18"/>
      <c r="F7" s="19"/>
      <c r="H7" s="19"/>
      <c r="I7" s="76"/>
    </row>
    <row r="8" spans="1:9" ht="9.6" customHeight="1" x14ac:dyDescent="0.2">
      <c r="A8" s="77"/>
      <c r="B8" s="68"/>
      <c r="D8" s="4"/>
      <c r="F8" s="20"/>
      <c r="H8" s="20"/>
      <c r="I8" s="76"/>
    </row>
    <row r="9" spans="1:9" x14ac:dyDescent="0.2">
      <c r="A9" s="78">
        <v>1.1000000000000001</v>
      </c>
      <c r="B9" s="21" t="s">
        <v>129</v>
      </c>
      <c r="D9" s="4"/>
      <c r="F9" s="20"/>
      <c r="H9" s="20"/>
      <c r="I9" s="76"/>
    </row>
    <row r="10" spans="1:9" x14ac:dyDescent="0.2">
      <c r="A10" s="77"/>
      <c r="B10" s="68"/>
      <c r="D10" s="4"/>
      <c r="F10" s="20"/>
      <c r="H10" s="20"/>
      <c r="I10" s="76"/>
    </row>
    <row r="11" spans="1:9" x14ac:dyDescent="0.2">
      <c r="A11" s="79">
        <v>-1</v>
      </c>
      <c r="B11" s="80" t="s">
        <v>130</v>
      </c>
      <c r="D11" s="4"/>
      <c r="F11" s="20"/>
      <c r="H11" s="20"/>
      <c r="I11" s="76"/>
    </row>
    <row r="12" spans="1:9" x14ac:dyDescent="0.2">
      <c r="A12" s="77"/>
      <c r="B12" s="68" t="s">
        <v>131</v>
      </c>
      <c r="D12" s="4"/>
      <c r="F12" s="20"/>
      <c r="H12" s="20"/>
      <c r="I12" s="76"/>
    </row>
    <row r="13" spans="1:9" x14ac:dyDescent="0.2">
      <c r="A13" s="77"/>
      <c r="B13" s="68" t="s">
        <v>132</v>
      </c>
      <c r="D13" s="4"/>
      <c r="F13" s="20"/>
      <c r="H13" s="20"/>
      <c r="I13" s="76"/>
    </row>
    <row r="14" spans="1:9" x14ac:dyDescent="0.2">
      <c r="A14" s="77"/>
      <c r="B14" s="68" t="s">
        <v>133</v>
      </c>
      <c r="D14" s="4"/>
      <c r="F14" s="20"/>
      <c r="H14" s="20"/>
      <c r="I14" s="76"/>
    </row>
    <row r="15" spans="1:9" x14ac:dyDescent="0.2">
      <c r="A15" s="77"/>
      <c r="B15" s="68" t="s">
        <v>134</v>
      </c>
      <c r="D15" s="4"/>
      <c r="F15" s="20"/>
      <c r="H15" s="20"/>
      <c r="I15" s="76"/>
    </row>
    <row r="16" spans="1:9" x14ac:dyDescent="0.2">
      <c r="A16" s="77"/>
      <c r="B16" s="68" t="s">
        <v>135</v>
      </c>
      <c r="D16" s="4"/>
      <c r="F16" s="20"/>
      <c r="H16" s="20"/>
      <c r="I16" s="76"/>
    </row>
    <row r="17" spans="1:9" x14ac:dyDescent="0.2">
      <c r="A17" s="77"/>
      <c r="B17" s="68" t="s">
        <v>136</v>
      </c>
      <c r="D17" s="4"/>
      <c r="F17" s="20"/>
      <c r="H17" s="20"/>
      <c r="I17" s="76"/>
    </row>
    <row r="18" spans="1:9" x14ac:dyDescent="0.2">
      <c r="A18" s="77"/>
      <c r="B18" s="68" t="s">
        <v>137</v>
      </c>
      <c r="D18" s="4"/>
      <c r="F18" s="20"/>
      <c r="H18" s="20"/>
      <c r="I18" s="76"/>
    </row>
    <row r="19" spans="1:9" x14ac:dyDescent="0.2">
      <c r="A19" s="77"/>
      <c r="B19" s="68" t="s">
        <v>138</v>
      </c>
      <c r="D19" s="4"/>
      <c r="F19" s="20"/>
      <c r="H19" s="20"/>
      <c r="I19" s="76"/>
    </row>
    <row r="20" spans="1:9" x14ac:dyDescent="0.2">
      <c r="A20" s="77"/>
      <c r="B20" s="68" t="s">
        <v>139</v>
      </c>
      <c r="D20" s="4"/>
      <c r="F20" s="20"/>
      <c r="H20" s="20"/>
      <c r="I20" s="76"/>
    </row>
    <row r="21" spans="1:9" x14ac:dyDescent="0.2">
      <c r="A21" s="77"/>
      <c r="B21" s="68" t="s">
        <v>140</v>
      </c>
      <c r="D21" s="4"/>
      <c r="F21" s="20"/>
      <c r="H21" s="20"/>
      <c r="I21" s="76"/>
    </row>
    <row r="22" spans="1:9" ht="9.6" customHeight="1" x14ac:dyDescent="0.2">
      <c r="A22" s="77"/>
      <c r="B22" s="68"/>
      <c r="D22" s="4"/>
      <c r="F22" s="20"/>
      <c r="H22" s="20"/>
      <c r="I22" s="76"/>
    </row>
    <row r="23" spans="1:9" x14ac:dyDescent="0.2">
      <c r="A23" s="78" t="s">
        <v>141</v>
      </c>
      <c r="B23" s="21" t="s">
        <v>142</v>
      </c>
      <c r="D23" s="4"/>
      <c r="F23" s="20"/>
      <c r="H23" s="20"/>
      <c r="I23" s="76"/>
    </row>
    <row r="24" spans="1:9" ht="36" x14ac:dyDescent="0.2">
      <c r="A24" s="77">
        <v>1</v>
      </c>
      <c r="B24" s="81" t="s">
        <v>143</v>
      </c>
      <c r="C24" s="22" t="s">
        <v>1</v>
      </c>
      <c r="D24" s="5">
        <v>1</v>
      </c>
      <c r="E24" s="38"/>
      <c r="F24" s="9"/>
      <c r="G24" s="38">
        <f>E24*D24</f>
        <v>0</v>
      </c>
      <c r="H24" s="9">
        <f>F24*D24</f>
        <v>0</v>
      </c>
      <c r="I24" s="82">
        <f>H24+G24</f>
        <v>0</v>
      </c>
    </row>
    <row r="25" spans="1:9" ht="12.75" customHeight="1" x14ac:dyDescent="0.2">
      <c r="A25" s="77"/>
      <c r="B25" s="81"/>
      <c r="C25" s="22"/>
      <c r="D25" s="5"/>
      <c r="E25" s="38"/>
      <c r="F25" s="9"/>
      <c r="G25" s="38"/>
      <c r="H25" s="9"/>
      <c r="I25" s="82"/>
    </row>
    <row r="26" spans="1:9" ht="12.75" customHeight="1" x14ac:dyDescent="0.2">
      <c r="A26" s="78" t="s">
        <v>144</v>
      </c>
      <c r="B26" s="21" t="s">
        <v>145</v>
      </c>
      <c r="D26" s="4"/>
      <c r="E26" s="38"/>
      <c r="F26" s="9"/>
      <c r="G26" s="38"/>
      <c r="H26" s="9"/>
      <c r="I26" s="82"/>
    </row>
    <row r="27" spans="1:9" ht="12.75" customHeight="1" x14ac:dyDescent="0.2">
      <c r="A27" s="77">
        <v>1</v>
      </c>
      <c r="B27" s="68" t="s">
        <v>146</v>
      </c>
      <c r="C27" s="22" t="s">
        <v>1</v>
      </c>
      <c r="D27" s="5">
        <v>1</v>
      </c>
      <c r="E27" s="38"/>
      <c r="F27" s="9"/>
      <c r="G27" s="38">
        <f>E27*D27</f>
        <v>0</v>
      </c>
      <c r="H27" s="9">
        <f>G27*D27</f>
        <v>0</v>
      </c>
      <c r="I27" s="82">
        <f>H27+G27</f>
        <v>0</v>
      </c>
    </row>
    <row r="28" spans="1:9" ht="12.75" customHeight="1" x14ac:dyDescent="0.2">
      <c r="A28" s="77">
        <v>2</v>
      </c>
      <c r="B28" s="68" t="s">
        <v>147</v>
      </c>
      <c r="C28" s="22" t="s">
        <v>1</v>
      </c>
      <c r="D28" s="5">
        <v>1</v>
      </c>
      <c r="E28" s="38"/>
      <c r="F28" s="9"/>
      <c r="G28" s="38">
        <f t="shared" ref="G28:G29" si="0">E28*D28</f>
        <v>0</v>
      </c>
      <c r="H28" s="9">
        <f t="shared" ref="H28" si="1">G28*D28</f>
        <v>0</v>
      </c>
      <c r="I28" s="82">
        <f t="shared" ref="I28:I29" si="2">H28+G28</f>
        <v>0</v>
      </c>
    </row>
    <row r="29" spans="1:9" ht="12.75" customHeight="1" x14ac:dyDescent="0.2">
      <c r="A29" s="77">
        <v>3</v>
      </c>
      <c r="B29" s="68" t="s">
        <v>148</v>
      </c>
      <c r="C29" s="22" t="s">
        <v>1</v>
      </c>
      <c r="D29" s="5">
        <v>1</v>
      </c>
      <c r="E29" s="38"/>
      <c r="F29" s="9"/>
      <c r="G29" s="38">
        <f t="shared" si="0"/>
        <v>0</v>
      </c>
      <c r="H29" s="9">
        <f>F29*D29</f>
        <v>0</v>
      </c>
      <c r="I29" s="82">
        <f t="shared" si="2"/>
        <v>0</v>
      </c>
    </row>
    <row r="30" spans="1:9" ht="9.6" customHeight="1" x14ac:dyDescent="0.2">
      <c r="A30" s="77"/>
      <c r="B30" s="68"/>
      <c r="D30" s="4"/>
      <c r="F30" s="20"/>
      <c r="G30" s="38"/>
      <c r="H30" s="9"/>
      <c r="I30" s="82"/>
    </row>
    <row r="31" spans="1:9" x14ac:dyDescent="0.2">
      <c r="A31" s="78" t="s">
        <v>149</v>
      </c>
      <c r="B31" s="21" t="s">
        <v>150</v>
      </c>
      <c r="D31" s="4"/>
      <c r="F31" s="20"/>
      <c r="G31" s="38"/>
      <c r="H31" s="9"/>
      <c r="I31" s="82"/>
    </row>
    <row r="32" spans="1:9" x14ac:dyDescent="0.2">
      <c r="A32" s="77">
        <v>1</v>
      </c>
      <c r="B32" s="68" t="s">
        <v>151</v>
      </c>
      <c r="C32" s="22" t="s">
        <v>152</v>
      </c>
      <c r="D32" s="5">
        <v>1</v>
      </c>
      <c r="F32" s="20"/>
      <c r="G32" s="38">
        <f t="shared" ref="G32:G35" si="3">E32*D32</f>
        <v>0</v>
      </c>
      <c r="H32" s="9">
        <f t="shared" ref="H32:H35" si="4">F32*D32</f>
        <v>0</v>
      </c>
      <c r="I32" s="82">
        <f t="shared" ref="I32:I35" si="5">H32+G32</f>
        <v>0</v>
      </c>
    </row>
    <row r="33" spans="1:9" ht="10.15" customHeight="1" x14ac:dyDescent="0.2">
      <c r="A33" s="77"/>
      <c r="B33" s="68"/>
      <c r="D33" s="4"/>
      <c r="F33" s="20"/>
      <c r="G33" s="38"/>
      <c r="H33" s="9"/>
      <c r="I33" s="82"/>
    </row>
    <row r="34" spans="1:9" x14ac:dyDescent="0.2">
      <c r="A34" s="78" t="s">
        <v>153</v>
      </c>
      <c r="B34" s="21" t="s">
        <v>154</v>
      </c>
      <c r="D34" s="4"/>
      <c r="F34" s="20"/>
      <c r="G34" s="38"/>
      <c r="H34" s="9"/>
      <c r="I34" s="82"/>
    </row>
    <row r="35" spans="1:9" ht="24" x14ac:dyDescent="0.2">
      <c r="A35" s="77">
        <v>1</v>
      </c>
      <c r="B35" s="83" t="s">
        <v>155</v>
      </c>
      <c r="C35" s="22" t="s">
        <v>1</v>
      </c>
      <c r="D35" s="5">
        <v>1</v>
      </c>
      <c r="E35" s="38"/>
      <c r="F35" s="9"/>
      <c r="G35" s="38">
        <f t="shared" si="3"/>
        <v>0</v>
      </c>
      <c r="H35" s="9">
        <f t="shared" si="4"/>
        <v>0</v>
      </c>
      <c r="I35" s="82">
        <f t="shared" si="5"/>
        <v>0</v>
      </c>
    </row>
    <row r="36" spans="1:9" x14ac:dyDescent="0.2">
      <c r="A36" s="77"/>
      <c r="B36" s="83"/>
      <c r="C36" s="22"/>
      <c r="D36" s="5"/>
      <c r="E36" s="38"/>
      <c r="F36" s="9"/>
      <c r="G36" s="38"/>
      <c r="H36" s="9"/>
      <c r="I36" s="82"/>
    </row>
    <row r="37" spans="1:9" ht="10.5" customHeight="1" x14ac:dyDescent="0.2">
      <c r="A37" s="77"/>
      <c r="B37" s="84"/>
      <c r="C37" s="85"/>
      <c r="D37" s="86"/>
      <c r="E37" s="12"/>
      <c r="F37" s="87"/>
      <c r="G37" s="12"/>
      <c r="H37" s="87"/>
      <c r="I37" s="87"/>
    </row>
    <row r="38" spans="1:9" x14ac:dyDescent="0.2">
      <c r="A38" s="88"/>
      <c r="B38" s="89"/>
      <c r="C38" s="90"/>
      <c r="D38" s="91"/>
      <c r="E38" s="92"/>
      <c r="F38" s="93"/>
      <c r="G38" s="92"/>
      <c r="H38" s="93"/>
      <c r="I38" s="94"/>
    </row>
    <row r="39" spans="1:9" x14ac:dyDescent="0.2">
      <c r="A39" s="128" t="s">
        <v>156</v>
      </c>
      <c r="B39" s="129"/>
      <c r="C39" s="129"/>
      <c r="D39" s="130"/>
      <c r="E39" s="23"/>
      <c r="F39" s="23"/>
      <c r="G39" s="24">
        <f>SUM(G24:G38)</f>
        <v>0</v>
      </c>
      <c r="H39" s="24">
        <f>SUM(H24:H38)</f>
        <v>0</v>
      </c>
      <c r="I39" s="24">
        <f>SUM(I24:I38)</f>
        <v>0</v>
      </c>
    </row>
    <row r="40" spans="1:9" ht="24" x14ac:dyDescent="0.2">
      <c r="A40" s="25"/>
      <c r="B40" s="26" t="s">
        <v>181</v>
      </c>
      <c r="C40" s="18"/>
      <c r="D40" s="18"/>
      <c r="F40" s="19"/>
      <c r="H40" s="19"/>
      <c r="I40" s="19"/>
    </row>
    <row r="41" spans="1:9" x14ac:dyDescent="0.2">
      <c r="A41" s="27"/>
      <c r="B41" s="26"/>
      <c r="C41" s="4"/>
      <c r="D41" s="4"/>
      <c r="F41" s="20"/>
      <c r="H41" s="20"/>
      <c r="I41" s="20"/>
    </row>
    <row r="42" spans="1:9" x14ac:dyDescent="0.2">
      <c r="A42" s="28">
        <v>1.1000000000000001</v>
      </c>
      <c r="B42" s="11" t="s">
        <v>3</v>
      </c>
      <c r="C42" s="4"/>
      <c r="E42" s="20"/>
      <c r="G42" s="20"/>
      <c r="H42" s="20"/>
      <c r="I42" s="20"/>
    </row>
    <row r="43" spans="1:9" ht="188.25" customHeight="1" x14ac:dyDescent="0.2">
      <c r="A43" s="27"/>
      <c r="B43" s="29" t="s">
        <v>158</v>
      </c>
      <c r="C43" s="30"/>
      <c r="D43" s="36"/>
      <c r="E43" s="32"/>
      <c r="F43" s="31"/>
      <c r="G43" s="20"/>
      <c r="I43" s="20"/>
    </row>
    <row r="44" spans="1:9" x14ac:dyDescent="0.2">
      <c r="A44" s="27"/>
      <c r="B44" s="29"/>
      <c r="C44" s="30"/>
      <c r="D44" s="36"/>
      <c r="E44" s="32"/>
      <c r="F44" s="31"/>
      <c r="G44" s="20"/>
      <c r="I44" s="20"/>
    </row>
    <row r="45" spans="1:9" x14ac:dyDescent="0.2">
      <c r="A45" s="28" t="s">
        <v>81</v>
      </c>
      <c r="B45" s="11" t="s">
        <v>4</v>
      </c>
      <c r="C45" s="4"/>
      <c r="E45" s="20"/>
      <c r="G45" s="20"/>
      <c r="I45" s="20"/>
    </row>
    <row r="46" spans="1:9" ht="24" x14ac:dyDescent="0.2">
      <c r="A46" s="35"/>
      <c r="B46" s="37" t="s">
        <v>157</v>
      </c>
      <c r="C46" s="5"/>
      <c r="D46" s="22"/>
      <c r="E46" s="9"/>
      <c r="F46" s="38"/>
      <c r="G46" s="9"/>
      <c r="H46" s="38"/>
      <c r="I46" s="9"/>
    </row>
    <row r="47" spans="1:9" x14ac:dyDescent="0.2">
      <c r="A47" s="35">
        <v>1</v>
      </c>
      <c r="B47" s="39" t="s">
        <v>117</v>
      </c>
      <c r="C47" s="5" t="s">
        <v>8</v>
      </c>
      <c r="D47" s="22">
        <v>170</v>
      </c>
      <c r="E47" s="9"/>
      <c r="F47" s="38"/>
      <c r="G47" s="9">
        <f t="shared" ref="G47" si="6">E47*D47</f>
        <v>0</v>
      </c>
      <c r="H47" s="38">
        <f t="shared" ref="H47" si="7">F47*D47</f>
        <v>0</v>
      </c>
      <c r="I47" s="9">
        <f t="shared" ref="I47" si="8">H47+G47</f>
        <v>0</v>
      </c>
    </row>
    <row r="48" spans="1:9" x14ac:dyDescent="0.2">
      <c r="A48" s="35"/>
      <c r="B48" s="40"/>
      <c r="C48" s="5"/>
      <c r="D48" s="22"/>
      <c r="E48" s="9"/>
      <c r="F48" s="38"/>
      <c r="G48" s="9"/>
      <c r="H48" s="38"/>
      <c r="I48" s="9"/>
    </row>
    <row r="49" spans="1:9" x14ac:dyDescent="0.2">
      <c r="A49" s="28" t="s">
        <v>82</v>
      </c>
      <c r="B49" s="11" t="s">
        <v>5</v>
      </c>
      <c r="C49" s="4"/>
      <c r="E49" s="20"/>
      <c r="G49" s="9"/>
      <c r="H49" s="38"/>
      <c r="I49" s="9"/>
    </row>
    <row r="50" spans="1:9" ht="60" x14ac:dyDescent="0.2">
      <c r="A50" s="27"/>
      <c r="B50" s="40" t="s">
        <v>159</v>
      </c>
      <c r="C50" s="4"/>
      <c r="D50" s="4"/>
      <c r="E50" s="20"/>
      <c r="F50" s="20"/>
      <c r="G50" s="20"/>
      <c r="H50" s="20"/>
      <c r="I50" s="20"/>
    </row>
    <row r="51" spans="1:9" ht="24" x14ac:dyDescent="0.2">
      <c r="A51" s="35"/>
      <c r="B51" s="29" t="s">
        <v>51</v>
      </c>
      <c r="C51" s="5"/>
      <c r="D51" s="22"/>
      <c r="E51" s="9"/>
      <c r="F51" s="38"/>
      <c r="G51" s="9"/>
      <c r="H51" s="38"/>
      <c r="I51" s="9"/>
    </row>
    <row r="52" spans="1:9" x14ac:dyDescent="0.2">
      <c r="A52" s="35">
        <v>1</v>
      </c>
      <c r="B52" s="39" t="s">
        <v>118</v>
      </c>
      <c r="C52" s="5" t="s">
        <v>8</v>
      </c>
      <c r="D52" s="22">
        <f>D47*2</f>
        <v>340</v>
      </c>
      <c r="E52" s="9"/>
      <c r="F52" s="38"/>
      <c r="G52" s="9">
        <f t="shared" ref="G52" si="9">E52*D52</f>
        <v>0</v>
      </c>
      <c r="H52" s="38">
        <f t="shared" ref="H52" si="10">F52*D52</f>
        <v>0</v>
      </c>
      <c r="I52" s="9">
        <f t="shared" ref="I52" si="11">H52+G52</f>
        <v>0</v>
      </c>
    </row>
    <row r="53" spans="1:9" x14ac:dyDescent="0.2">
      <c r="A53" s="41"/>
      <c r="B53" s="42"/>
      <c r="C53" s="43"/>
      <c r="D53" s="44"/>
      <c r="E53" s="8"/>
      <c r="F53" s="45"/>
      <c r="G53" s="8"/>
      <c r="H53" s="45"/>
      <c r="I53" s="8"/>
    </row>
    <row r="54" spans="1:9" x14ac:dyDescent="0.2">
      <c r="A54" s="28" t="s">
        <v>83</v>
      </c>
      <c r="B54" s="11" t="s">
        <v>6</v>
      </c>
      <c r="C54" s="4"/>
      <c r="D54" s="22"/>
      <c r="E54" s="9"/>
      <c r="F54" s="38"/>
      <c r="G54" s="9"/>
      <c r="H54" s="38"/>
      <c r="I54" s="9"/>
    </row>
    <row r="55" spans="1:9" x14ac:dyDescent="0.2">
      <c r="A55" s="35">
        <v>1</v>
      </c>
      <c r="B55" s="33" t="s">
        <v>170</v>
      </c>
      <c r="C55" s="5" t="s">
        <v>8</v>
      </c>
      <c r="D55" s="22">
        <v>596</v>
      </c>
      <c r="E55" s="9"/>
      <c r="F55" s="38"/>
      <c r="G55" s="9">
        <f t="shared" ref="G55" si="12">E55*D55</f>
        <v>0</v>
      </c>
      <c r="H55" s="38">
        <f t="shared" ref="H55" si="13">F55*D55</f>
        <v>0</v>
      </c>
      <c r="I55" s="9">
        <f t="shared" ref="I55" si="14">H55+G55</f>
        <v>0</v>
      </c>
    </row>
    <row r="56" spans="1:9" x14ac:dyDescent="0.2">
      <c r="A56" s="35"/>
      <c r="B56" s="33"/>
      <c r="C56" s="5"/>
      <c r="D56" s="22"/>
      <c r="E56" s="9"/>
      <c r="F56" s="38"/>
      <c r="G56" s="9"/>
      <c r="H56" s="38"/>
      <c r="I56" s="9"/>
    </row>
    <row r="57" spans="1:9" x14ac:dyDescent="0.2">
      <c r="A57" s="35"/>
      <c r="B57" s="33"/>
      <c r="C57" s="5"/>
      <c r="D57" s="22"/>
      <c r="E57" s="9"/>
      <c r="F57" s="38"/>
      <c r="G57" s="9"/>
      <c r="H57" s="38"/>
      <c r="I57" s="9"/>
    </row>
    <row r="58" spans="1:9" x14ac:dyDescent="0.2">
      <c r="A58" s="35"/>
      <c r="B58" s="33"/>
      <c r="C58" s="5"/>
      <c r="D58" s="22"/>
      <c r="E58" s="9"/>
      <c r="F58" s="38"/>
      <c r="G58" s="9"/>
      <c r="H58" s="38"/>
      <c r="I58" s="9"/>
    </row>
    <row r="59" spans="1:9" x14ac:dyDescent="0.2">
      <c r="A59" s="35"/>
      <c r="B59" s="33"/>
      <c r="C59" s="5"/>
      <c r="D59" s="22"/>
      <c r="E59" s="9"/>
      <c r="F59" s="38"/>
      <c r="G59" s="9"/>
      <c r="H59" s="38"/>
      <c r="I59" s="9"/>
    </row>
    <row r="60" spans="1:9" x14ac:dyDescent="0.2">
      <c r="A60" s="35"/>
      <c r="B60" s="33"/>
      <c r="C60" s="5"/>
      <c r="D60" s="22"/>
      <c r="E60" s="9"/>
      <c r="F60" s="38"/>
      <c r="G60" s="9"/>
      <c r="H60" s="38"/>
      <c r="I60" s="9"/>
    </row>
    <row r="61" spans="1:9" x14ac:dyDescent="0.2">
      <c r="A61" s="28">
        <v>7.5</v>
      </c>
      <c r="B61" s="11" t="s">
        <v>7</v>
      </c>
      <c r="C61" s="4"/>
      <c r="E61" s="20"/>
      <c r="G61" s="20"/>
      <c r="I61" s="20"/>
    </row>
    <row r="62" spans="1:9" ht="120" x14ac:dyDescent="0.2">
      <c r="A62" s="27"/>
      <c r="B62" s="29" t="s">
        <v>53</v>
      </c>
      <c r="C62" s="4"/>
      <c r="E62" s="20"/>
      <c r="G62" s="20"/>
      <c r="I62" s="20"/>
    </row>
    <row r="63" spans="1:9" x14ac:dyDescent="0.2">
      <c r="A63" s="28" t="s">
        <v>84</v>
      </c>
      <c r="B63" s="11" t="s">
        <v>9</v>
      </c>
      <c r="C63" s="4"/>
      <c r="E63" s="20"/>
      <c r="G63" s="20"/>
      <c r="I63" s="20"/>
    </row>
    <row r="64" spans="1:9" ht="24" x14ac:dyDescent="0.2">
      <c r="A64" s="27">
        <v>1</v>
      </c>
      <c r="B64" s="34" t="s">
        <v>10</v>
      </c>
      <c r="C64" s="4" t="s">
        <v>8</v>
      </c>
      <c r="D64" s="15">
        <v>315</v>
      </c>
      <c r="E64" s="20"/>
      <c r="G64" s="20">
        <f t="shared" ref="G64" si="15">E64*D64</f>
        <v>0</v>
      </c>
      <c r="H64" s="16">
        <f t="shared" ref="H64" si="16">F64*D64</f>
        <v>0</v>
      </c>
      <c r="I64" s="20">
        <f t="shared" ref="I64" si="17">H64+G64</f>
        <v>0</v>
      </c>
    </row>
    <row r="65" spans="1:9" x14ac:dyDescent="0.2">
      <c r="A65" s="27"/>
      <c r="C65" s="4"/>
      <c r="E65" s="20"/>
      <c r="G65" s="20"/>
      <c r="I65" s="20"/>
    </row>
    <row r="66" spans="1:9" x14ac:dyDescent="0.2">
      <c r="A66" s="28">
        <v>7.6</v>
      </c>
      <c r="B66" s="11" t="s">
        <v>52</v>
      </c>
      <c r="C66" s="4"/>
      <c r="E66" s="20"/>
      <c r="G66" s="20"/>
      <c r="I66" s="20"/>
    </row>
    <row r="67" spans="1:9" ht="132" x14ac:dyDescent="0.2">
      <c r="A67" s="28"/>
      <c r="B67" s="33" t="s">
        <v>58</v>
      </c>
      <c r="C67" s="4"/>
      <c r="E67" s="20"/>
      <c r="G67" s="20"/>
      <c r="I67" s="20"/>
    </row>
    <row r="68" spans="1:9" s="67" customFormat="1" x14ac:dyDescent="0.2">
      <c r="A68" s="28" t="s">
        <v>85</v>
      </c>
      <c r="B68" s="66" t="s">
        <v>57</v>
      </c>
      <c r="C68" s="4"/>
      <c r="D68" s="4"/>
      <c r="E68" s="20"/>
      <c r="F68" s="20"/>
      <c r="G68" s="20"/>
      <c r="H68" s="20"/>
      <c r="I68" s="20"/>
    </row>
    <row r="69" spans="1:9" s="67" customFormat="1" ht="24" x14ac:dyDescent="0.2">
      <c r="A69" s="47">
        <v>1</v>
      </c>
      <c r="B69" s="68" t="s">
        <v>169</v>
      </c>
      <c r="C69" s="4" t="s">
        <v>8</v>
      </c>
      <c r="D69" s="4">
        <v>596</v>
      </c>
      <c r="E69" s="20"/>
      <c r="F69" s="20"/>
      <c r="G69" s="20">
        <f t="shared" ref="G69" si="18">E69*D69</f>
        <v>0</v>
      </c>
      <c r="H69" s="20">
        <f t="shared" ref="H69" si="19">F69*D69</f>
        <v>0</v>
      </c>
      <c r="I69" s="20">
        <f t="shared" ref="I69" si="20">H69+G69</f>
        <v>0</v>
      </c>
    </row>
    <row r="70" spans="1:9" s="67" customFormat="1" x14ac:dyDescent="0.2">
      <c r="A70" s="47"/>
      <c r="B70" s="68"/>
      <c r="C70" s="4"/>
      <c r="D70" s="4"/>
      <c r="E70" s="20"/>
      <c r="F70" s="20"/>
      <c r="G70" s="20"/>
      <c r="H70" s="20"/>
      <c r="I70" s="20"/>
    </row>
    <row r="71" spans="1:9" s="67" customFormat="1" x14ac:dyDescent="0.2">
      <c r="A71" s="28">
        <v>7.7</v>
      </c>
      <c r="B71" s="21" t="s">
        <v>77</v>
      </c>
      <c r="C71" s="4"/>
      <c r="D71" s="4"/>
      <c r="E71" s="20"/>
      <c r="F71" s="20"/>
      <c r="G71" s="20"/>
      <c r="H71" s="20"/>
      <c r="I71" s="20"/>
    </row>
    <row r="72" spans="1:9" x14ac:dyDescent="0.2">
      <c r="A72" s="28"/>
      <c r="B72" s="33"/>
      <c r="C72" s="4"/>
      <c r="E72" s="20"/>
      <c r="G72" s="20"/>
      <c r="I72" s="20"/>
    </row>
    <row r="73" spans="1:9" x14ac:dyDescent="0.2">
      <c r="A73" s="28" t="s">
        <v>86</v>
      </c>
      <c r="B73" s="46" t="s">
        <v>55</v>
      </c>
      <c r="C73" s="4"/>
      <c r="E73" s="20"/>
      <c r="G73" s="20"/>
      <c r="I73" s="20"/>
    </row>
    <row r="74" spans="1:9" s="96" customFormat="1" ht="39" customHeight="1" x14ac:dyDescent="0.25">
      <c r="A74" s="27">
        <v>1</v>
      </c>
      <c r="B74" s="95" t="s">
        <v>11</v>
      </c>
      <c r="C74" s="5"/>
      <c r="D74" s="22"/>
      <c r="E74" s="9"/>
      <c r="F74" s="38"/>
      <c r="G74" s="9"/>
      <c r="H74" s="38"/>
      <c r="I74" s="9"/>
    </row>
    <row r="75" spans="1:9" s="96" customFormat="1" ht="24" x14ac:dyDescent="0.25">
      <c r="A75" s="27">
        <v>2</v>
      </c>
      <c r="B75" s="95" t="s">
        <v>54</v>
      </c>
      <c r="C75" s="5"/>
      <c r="D75" s="22"/>
      <c r="E75" s="9"/>
      <c r="F75" s="38"/>
      <c r="G75" s="9"/>
      <c r="H75" s="38"/>
      <c r="I75" s="9"/>
    </row>
    <row r="76" spans="1:9" s="96" customFormat="1" ht="36" x14ac:dyDescent="0.25">
      <c r="A76" s="27">
        <v>3</v>
      </c>
      <c r="B76" s="39" t="s">
        <v>56</v>
      </c>
      <c r="C76" s="5"/>
      <c r="D76" s="22"/>
      <c r="E76" s="9"/>
      <c r="F76" s="38"/>
      <c r="G76" s="9"/>
      <c r="H76" s="38"/>
      <c r="I76" s="9"/>
    </row>
    <row r="77" spans="1:9" s="96" customFormat="1" x14ac:dyDescent="0.25">
      <c r="A77" s="27"/>
      <c r="B77" s="39"/>
      <c r="C77" s="5"/>
      <c r="D77" s="22"/>
      <c r="E77" s="9"/>
      <c r="F77" s="38"/>
      <c r="G77" s="9"/>
      <c r="H77" s="38"/>
      <c r="I77" s="9"/>
    </row>
    <row r="78" spans="1:9" s="96" customFormat="1" x14ac:dyDescent="0.2">
      <c r="A78" s="27"/>
      <c r="B78" s="11" t="s">
        <v>180</v>
      </c>
      <c r="C78" s="4"/>
      <c r="D78" s="15"/>
      <c r="E78" s="20"/>
      <c r="F78" s="16"/>
      <c r="G78" s="20"/>
      <c r="H78" s="16"/>
      <c r="I78" s="20"/>
    </row>
    <row r="79" spans="1:9" s="96" customFormat="1" x14ac:dyDescent="0.2">
      <c r="A79" s="27"/>
      <c r="B79" s="34" t="s">
        <v>179</v>
      </c>
      <c r="C79" s="4" t="s">
        <v>8</v>
      </c>
      <c r="D79" s="15">
        <v>14.38</v>
      </c>
      <c r="E79" s="20"/>
      <c r="F79" s="16"/>
      <c r="G79" s="20">
        <f t="shared" ref="G79" si="21">E79*D79</f>
        <v>0</v>
      </c>
      <c r="H79" s="16">
        <f t="shared" ref="H79" si="22">F79*D79</f>
        <v>0</v>
      </c>
      <c r="I79" s="20">
        <f t="shared" ref="I79" si="23">H79+G79</f>
        <v>0</v>
      </c>
    </row>
    <row r="80" spans="1:9" x14ac:dyDescent="0.2">
      <c r="A80" s="28" t="s">
        <v>87</v>
      </c>
      <c r="B80" s="11" t="s">
        <v>113</v>
      </c>
      <c r="C80" s="4"/>
      <c r="E80" s="20"/>
      <c r="G80" s="20"/>
      <c r="I80" s="20"/>
    </row>
    <row r="81" spans="1:9" s="96" customFormat="1" ht="144" x14ac:dyDescent="0.25">
      <c r="A81" s="120">
        <v>1</v>
      </c>
      <c r="B81" s="121" t="s">
        <v>182</v>
      </c>
      <c r="C81" s="122" t="s">
        <v>8</v>
      </c>
      <c r="D81" s="96">
        <v>569</v>
      </c>
      <c r="E81" s="123"/>
      <c r="F81" s="124"/>
      <c r="G81" s="123">
        <f t="shared" ref="G81" si="24">E81*D81</f>
        <v>0</v>
      </c>
      <c r="H81" s="124">
        <f t="shared" ref="H81" si="25">F81*D81</f>
        <v>0</v>
      </c>
      <c r="I81" s="123">
        <f t="shared" ref="I81" si="26">H81+G81</f>
        <v>0</v>
      </c>
    </row>
    <row r="82" spans="1:9" x14ac:dyDescent="0.2">
      <c r="A82" s="28" t="s">
        <v>88</v>
      </c>
      <c r="B82" s="11" t="s">
        <v>103</v>
      </c>
      <c r="C82" s="4"/>
      <c r="E82" s="20"/>
      <c r="G82" s="20"/>
      <c r="I82" s="20"/>
    </row>
    <row r="83" spans="1:9" x14ac:dyDescent="0.2">
      <c r="A83" s="47">
        <v>1</v>
      </c>
      <c r="B83" s="34" t="s">
        <v>12</v>
      </c>
      <c r="C83" s="4" t="s">
        <v>8</v>
      </c>
      <c r="D83" s="15">
        <v>26.59</v>
      </c>
      <c r="E83" s="20"/>
      <c r="G83" s="20">
        <f t="shared" ref="G83" si="27">E83*D83</f>
        <v>0</v>
      </c>
      <c r="H83" s="16">
        <f t="shared" ref="H83" si="28">F83*D83</f>
        <v>0</v>
      </c>
      <c r="I83" s="20">
        <f t="shared" ref="I83" si="29">H83+G83</f>
        <v>0</v>
      </c>
    </row>
    <row r="84" spans="1:9" x14ac:dyDescent="0.2">
      <c r="A84" s="48" t="s">
        <v>89</v>
      </c>
      <c r="B84" s="11" t="s">
        <v>13</v>
      </c>
      <c r="C84" s="4"/>
      <c r="E84" s="20"/>
      <c r="G84" s="20"/>
      <c r="I84" s="20"/>
    </row>
    <row r="85" spans="1:9" x14ac:dyDescent="0.2">
      <c r="A85" s="47">
        <v>1</v>
      </c>
      <c r="B85" s="49" t="s">
        <v>14</v>
      </c>
      <c r="C85" s="30" t="s">
        <v>8</v>
      </c>
      <c r="D85" s="36">
        <v>59</v>
      </c>
      <c r="E85" s="32"/>
      <c r="F85" s="31"/>
      <c r="G85" s="32">
        <f t="shared" ref="G85" si="30">E85*D85</f>
        <v>0</v>
      </c>
      <c r="H85" s="31">
        <f t="shared" ref="H85" si="31">F85*D85</f>
        <v>0</v>
      </c>
      <c r="I85" s="32">
        <f t="shared" ref="I85" si="32">H85+G85</f>
        <v>0</v>
      </c>
    </row>
    <row r="86" spans="1:9" x14ac:dyDescent="0.2">
      <c r="A86" s="48" t="s">
        <v>89</v>
      </c>
      <c r="B86" s="11" t="s">
        <v>114</v>
      </c>
      <c r="C86" s="4"/>
      <c r="E86" s="20"/>
      <c r="G86" s="20"/>
      <c r="I86" s="20"/>
    </row>
    <row r="87" spans="1:9" x14ac:dyDescent="0.2">
      <c r="A87" s="47">
        <v>1</v>
      </c>
      <c r="B87" s="49" t="s">
        <v>115</v>
      </c>
      <c r="C87" s="30" t="s">
        <v>1</v>
      </c>
      <c r="D87" s="36">
        <v>1</v>
      </c>
      <c r="E87" s="32"/>
      <c r="F87" s="31"/>
      <c r="G87" s="32">
        <f t="shared" ref="G87" si="33">E87*D87</f>
        <v>0</v>
      </c>
      <c r="H87" s="31">
        <f t="shared" ref="H87" si="34">F87*D87</f>
        <v>0</v>
      </c>
      <c r="I87" s="32">
        <f t="shared" ref="I87" si="35">H87+G87</f>
        <v>0</v>
      </c>
    </row>
    <row r="88" spans="1:9" x14ac:dyDescent="0.2">
      <c r="A88" s="27"/>
      <c r="C88" s="4"/>
      <c r="E88" s="20"/>
      <c r="G88" s="20"/>
      <c r="I88" s="20"/>
    </row>
    <row r="89" spans="1:9" x14ac:dyDescent="0.2">
      <c r="A89" s="28">
        <v>7.8</v>
      </c>
      <c r="B89" s="11" t="s">
        <v>15</v>
      </c>
      <c r="C89" s="4"/>
      <c r="E89" s="20"/>
      <c r="G89" s="20"/>
      <c r="I89" s="20"/>
    </row>
    <row r="90" spans="1:9" x14ac:dyDescent="0.2">
      <c r="A90" s="28" t="s">
        <v>90</v>
      </c>
      <c r="B90" s="11" t="s">
        <v>2</v>
      </c>
      <c r="C90" s="4"/>
      <c r="E90" s="20"/>
      <c r="G90" s="20"/>
      <c r="I90" s="20"/>
    </row>
    <row r="91" spans="1:9" ht="180" x14ac:dyDescent="0.2">
      <c r="A91" s="27">
        <v>1</v>
      </c>
      <c r="B91" s="29" t="s">
        <v>59</v>
      </c>
      <c r="C91" s="4"/>
      <c r="E91" s="20"/>
      <c r="G91" s="20"/>
      <c r="I91" s="20"/>
    </row>
    <row r="92" spans="1:9" x14ac:dyDescent="0.2">
      <c r="A92" s="50" t="s">
        <v>91</v>
      </c>
      <c r="B92" s="11" t="s">
        <v>64</v>
      </c>
      <c r="C92" s="4"/>
      <c r="E92" s="20"/>
      <c r="G92" s="20"/>
      <c r="I92" s="20"/>
    </row>
    <row r="93" spans="1:9" x14ac:dyDescent="0.2">
      <c r="A93" s="27">
        <v>1</v>
      </c>
      <c r="B93" s="34" t="s">
        <v>65</v>
      </c>
      <c r="C93" s="4" t="s">
        <v>1</v>
      </c>
      <c r="D93" s="15">
        <v>1</v>
      </c>
      <c r="E93" s="20"/>
      <c r="G93" s="20">
        <f t="shared" ref="G93" si="36">E93*D93</f>
        <v>0</v>
      </c>
      <c r="H93" s="16">
        <f t="shared" ref="H93" si="37">F93*D93</f>
        <v>0</v>
      </c>
      <c r="I93" s="20">
        <f t="shared" ref="I93" si="38">H93+G93</f>
        <v>0</v>
      </c>
    </row>
    <row r="94" spans="1:9" x14ac:dyDescent="0.2">
      <c r="A94" s="27"/>
      <c r="B94" s="29"/>
      <c r="C94" s="4"/>
      <c r="E94" s="20"/>
      <c r="G94" s="20"/>
      <c r="I94" s="20"/>
    </row>
    <row r="95" spans="1:9" x14ac:dyDescent="0.2">
      <c r="A95" s="50" t="s">
        <v>92</v>
      </c>
      <c r="B95" s="11" t="s">
        <v>116</v>
      </c>
      <c r="C95" s="4"/>
      <c r="E95" s="20"/>
      <c r="G95" s="20"/>
      <c r="I95" s="20"/>
    </row>
    <row r="96" spans="1:9" ht="24" x14ac:dyDescent="0.2">
      <c r="A96" s="27">
        <v>1</v>
      </c>
      <c r="B96" s="34" t="s">
        <v>60</v>
      </c>
      <c r="C96" s="4" t="s">
        <v>1</v>
      </c>
      <c r="D96" s="15">
        <v>8</v>
      </c>
      <c r="E96" s="20"/>
      <c r="G96" s="20">
        <f t="shared" ref="G96" si="39">E96*D96</f>
        <v>0</v>
      </c>
      <c r="H96" s="16">
        <f t="shared" ref="H96" si="40">F96*D96</f>
        <v>0</v>
      </c>
      <c r="I96" s="20">
        <f t="shared" ref="I96" si="41">H96+G96</f>
        <v>0</v>
      </c>
    </row>
    <row r="97" spans="1:9" x14ac:dyDescent="0.2">
      <c r="A97" s="27"/>
      <c r="C97" s="4"/>
      <c r="E97" s="20"/>
      <c r="G97" s="20"/>
      <c r="I97" s="20"/>
    </row>
    <row r="98" spans="1:9" x14ac:dyDescent="0.2">
      <c r="A98" s="50" t="s">
        <v>93</v>
      </c>
      <c r="B98" s="11" t="s">
        <v>80</v>
      </c>
      <c r="C98" s="4"/>
      <c r="E98" s="20"/>
      <c r="G98" s="20"/>
      <c r="I98" s="20"/>
    </row>
    <row r="99" spans="1:9" ht="24" x14ac:dyDescent="0.2">
      <c r="A99" s="27">
        <v>1</v>
      </c>
      <c r="B99" s="34" t="s">
        <v>63</v>
      </c>
      <c r="C99" s="4" t="s">
        <v>1</v>
      </c>
      <c r="D99" s="15">
        <v>1</v>
      </c>
      <c r="E99" s="20"/>
      <c r="G99" s="20">
        <f t="shared" ref="G99" si="42">E99*D99</f>
        <v>0</v>
      </c>
      <c r="H99" s="16">
        <f t="shared" ref="H99" si="43">F99*D99</f>
        <v>0</v>
      </c>
      <c r="I99" s="20">
        <f t="shared" ref="I99" si="44">H99+G99</f>
        <v>0</v>
      </c>
    </row>
    <row r="100" spans="1:9" x14ac:dyDescent="0.2">
      <c r="A100" s="27"/>
      <c r="C100" s="4"/>
      <c r="E100" s="20"/>
      <c r="G100" s="20"/>
      <c r="I100" s="20"/>
    </row>
    <row r="101" spans="1:9" x14ac:dyDescent="0.2">
      <c r="A101" s="28" t="s">
        <v>94</v>
      </c>
      <c r="B101" s="11" t="s">
        <v>61</v>
      </c>
      <c r="C101" s="4"/>
      <c r="E101" s="20"/>
      <c r="G101" s="20"/>
      <c r="I101" s="20"/>
    </row>
    <row r="102" spans="1:9" ht="36" x14ac:dyDescent="0.2">
      <c r="A102" s="27">
        <v>1</v>
      </c>
      <c r="B102" s="49" t="s">
        <v>62</v>
      </c>
      <c r="C102" s="4" t="s">
        <v>1</v>
      </c>
      <c r="D102" s="15">
        <v>1</v>
      </c>
      <c r="E102" s="20"/>
      <c r="G102" s="20">
        <f t="shared" ref="G102" si="45">E102*D102</f>
        <v>0</v>
      </c>
      <c r="H102" s="16">
        <f t="shared" ref="H102" si="46">F102*D102</f>
        <v>0</v>
      </c>
      <c r="I102" s="20">
        <f t="shared" ref="I102" si="47">H102+G102</f>
        <v>0</v>
      </c>
    </row>
    <row r="103" spans="1:9" x14ac:dyDescent="0.2">
      <c r="A103" s="27"/>
      <c r="B103" s="49"/>
      <c r="C103" s="4"/>
      <c r="E103" s="20"/>
      <c r="G103" s="20"/>
      <c r="I103" s="20"/>
    </row>
    <row r="104" spans="1:9" x14ac:dyDescent="0.2">
      <c r="A104" s="27"/>
      <c r="C104" s="4"/>
      <c r="E104" s="20"/>
      <c r="G104" s="20"/>
      <c r="I104" s="20"/>
    </row>
    <row r="105" spans="1:9" x14ac:dyDescent="0.2">
      <c r="A105" s="50" t="s">
        <v>95</v>
      </c>
      <c r="B105" s="11" t="s">
        <v>16</v>
      </c>
      <c r="C105" s="4"/>
      <c r="E105" s="20"/>
      <c r="G105" s="20"/>
      <c r="I105" s="20"/>
    </row>
    <row r="106" spans="1:9" ht="36" x14ac:dyDescent="0.2">
      <c r="A106" s="27"/>
      <c r="B106" s="34" t="s">
        <v>66</v>
      </c>
      <c r="C106" s="4"/>
      <c r="E106" s="20"/>
      <c r="G106" s="20"/>
      <c r="I106" s="20"/>
    </row>
    <row r="107" spans="1:9" x14ac:dyDescent="0.2">
      <c r="A107" s="51">
        <v>1</v>
      </c>
      <c r="B107" s="34" t="s">
        <v>187</v>
      </c>
      <c r="C107" s="4" t="s">
        <v>67</v>
      </c>
      <c r="D107" s="15">
        <v>8</v>
      </c>
      <c r="E107" s="20"/>
      <c r="G107" s="20">
        <f t="shared" ref="G107:G116" si="48">E107*D107</f>
        <v>0</v>
      </c>
      <c r="H107" s="16">
        <f t="shared" ref="H107:H116" si="49">F107*D107</f>
        <v>0</v>
      </c>
      <c r="I107" s="20">
        <f t="shared" ref="I107:I116" si="50">H107+G107</f>
        <v>0</v>
      </c>
    </row>
    <row r="108" spans="1:9" x14ac:dyDescent="0.2">
      <c r="A108" s="51">
        <v>2</v>
      </c>
      <c r="B108" s="34" t="s">
        <v>17</v>
      </c>
      <c r="C108" s="4" t="s">
        <v>67</v>
      </c>
      <c r="D108" s="15">
        <v>6</v>
      </c>
      <c r="E108" s="20"/>
      <c r="G108" s="20">
        <f t="shared" si="48"/>
        <v>0</v>
      </c>
      <c r="H108" s="16">
        <f t="shared" si="49"/>
        <v>0</v>
      </c>
      <c r="I108" s="20">
        <f t="shared" si="50"/>
        <v>0</v>
      </c>
    </row>
    <row r="109" spans="1:9" x14ac:dyDescent="0.2">
      <c r="A109" s="51">
        <v>3</v>
      </c>
      <c r="B109" s="34" t="s">
        <v>18</v>
      </c>
      <c r="C109" s="4" t="s">
        <v>67</v>
      </c>
      <c r="D109" s="15">
        <v>8</v>
      </c>
      <c r="E109" s="20"/>
      <c r="G109" s="20">
        <f t="shared" si="48"/>
        <v>0</v>
      </c>
      <c r="H109" s="16">
        <f t="shared" si="49"/>
        <v>0</v>
      </c>
      <c r="I109" s="20">
        <f t="shared" si="50"/>
        <v>0</v>
      </c>
    </row>
    <row r="110" spans="1:9" x14ac:dyDescent="0.2">
      <c r="A110" s="51">
        <v>4</v>
      </c>
      <c r="B110" s="34" t="s">
        <v>19</v>
      </c>
      <c r="C110" s="4" t="s">
        <v>67</v>
      </c>
      <c r="D110" s="15">
        <v>12</v>
      </c>
      <c r="E110" s="20"/>
      <c r="G110" s="20">
        <f t="shared" si="48"/>
        <v>0</v>
      </c>
      <c r="H110" s="16">
        <f t="shared" si="49"/>
        <v>0</v>
      </c>
      <c r="I110" s="20">
        <f t="shared" si="50"/>
        <v>0</v>
      </c>
    </row>
    <row r="111" spans="1:9" x14ac:dyDescent="0.2">
      <c r="A111" s="51">
        <v>5</v>
      </c>
      <c r="B111" s="34" t="s">
        <v>20</v>
      </c>
      <c r="C111" s="4" t="s">
        <v>67</v>
      </c>
      <c r="D111" s="15">
        <v>2</v>
      </c>
      <c r="E111" s="20"/>
      <c r="G111" s="20">
        <f t="shared" si="48"/>
        <v>0</v>
      </c>
      <c r="H111" s="16">
        <f t="shared" si="49"/>
        <v>0</v>
      </c>
      <c r="I111" s="20">
        <f t="shared" si="50"/>
        <v>0</v>
      </c>
    </row>
    <row r="112" spans="1:9" x14ac:dyDescent="0.2">
      <c r="A112" s="51">
        <v>7</v>
      </c>
      <c r="B112" s="34" t="s">
        <v>21</v>
      </c>
      <c r="C112" s="4" t="s">
        <v>67</v>
      </c>
      <c r="D112" s="15">
        <v>6</v>
      </c>
      <c r="E112" s="20"/>
      <c r="G112" s="20">
        <f t="shared" si="48"/>
        <v>0</v>
      </c>
      <c r="H112" s="16">
        <f t="shared" si="49"/>
        <v>0</v>
      </c>
      <c r="I112" s="20">
        <f t="shared" si="50"/>
        <v>0</v>
      </c>
    </row>
    <row r="113" spans="1:9" x14ac:dyDescent="0.2">
      <c r="A113" s="51">
        <v>8</v>
      </c>
      <c r="B113" s="34" t="s">
        <v>186</v>
      </c>
      <c r="C113" s="4" t="s">
        <v>67</v>
      </c>
      <c r="D113" s="15">
        <v>3</v>
      </c>
      <c r="E113" s="20"/>
      <c r="G113" s="20">
        <f t="shared" si="48"/>
        <v>0</v>
      </c>
      <c r="H113" s="16">
        <f t="shared" si="49"/>
        <v>0</v>
      </c>
      <c r="I113" s="20">
        <f t="shared" si="50"/>
        <v>0</v>
      </c>
    </row>
    <row r="114" spans="1:9" x14ac:dyDescent="0.2">
      <c r="A114" s="51">
        <v>9</v>
      </c>
      <c r="B114" s="34" t="s">
        <v>22</v>
      </c>
      <c r="C114" s="4" t="s">
        <v>67</v>
      </c>
      <c r="D114" s="15">
        <v>10</v>
      </c>
      <c r="E114" s="20"/>
      <c r="G114" s="20">
        <f t="shared" si="48"/>
        <v>0</v>
      </c>
      <c r="H114" s="16">
        <f t="shared" si="49"/>
        <v>0</v>
      </c>
      <c r="I114" s="20">
        <f t="shared" si="50"/>
        <v>0</v>
      </c>
    </row>
    <row r="115" spans="1:9" x14ac:dyDescent="0.2">
      <c r="A115" s="51">
        <v>10</v>
      </c>
      <c r="B115" s="34" t="s">
        <v>23</v>
      </c>
      <c r="C115" s="4" t="s">
        <v>67</v>
      </c>
      <c r="D115" s="15">
        <v>10</v>
      </c>
      <c r="E115" s="20"/>
      <c r="G115" s="20">
        <f t="shared" si="48"/>
        <v>0</v>
      </c>
      <c r="H115" s="16">
        <f t="shared" si="49"/>
        <v>0</v>
      </c>
      <c r="I115" s="20">
        <f t="shared" si="50"/>
        <v>0</v>
      </c>
    </row>
    <row r="116" spans="1:9" x14ac:dyDescent="0.2">
      <c r="A116" s="51">
        <v>12</v>
      </c>
      <c r="B116" s="34" t="s">
        <v>183</v>
      </c>
      <c r="C116" s="4" t="s">
        <v>184</v>
      </c>
      <c r="D116" s="15">
        <v>1</v>
      </c>
      <c r="E116" s="20"/>
      <c r="G116" s="20">
        <f t="shared" si="48"/>
        <v>0</v>
      </c>
      <c r="H116" s="16">
        <f t="shared" si="49"/>
        <v>0</v>
      </c>
      <c r="I116" s="20">
        <f t="shared" si="50"/>
        <v>0</v>
      </c>
    </row>
    <row r="117" spans="1:9" x14ac:dyDescent="0.2">
      <c r="A117" s="41"/>
      <c r="B117" s="42"/>
      <c r="C117" s="43"/>
      <c r="D117" s="52"/>
      <c r="E117" s="53"/>
      <c r="F117" s="54"/>
      <c r="G117" s="53"/>
      <c r="H117" s="54"/>
      <c r="I117" s="53"/>
    </row>
    <row r="118" spans="1:9" x14ac:dyDescent="0.2">
      <c r="A118" s="28">
        <v>7.9</v>
      </c>
      <c r="B118" s="11" t="s">
        <v>76</v>
      </c>
      <c r="C118" s="4"/>
      <c r="E118" s="20"/>
      <c r="G118" s="20"/>
      <c r="I118" s="20"/>
    </row>
    <row r="119" spans="1:9" x14ac:dyDescent="0.2">
      <c r="A119" s="28" t="s">
        <v>96</v>
      </c>
      <c r="B119" s="11" t="s">
        <v>69</v>
      </c>
      <c r="C119" s="4"/>
      <c r="E119" s="20"/>
      <c r="G119" s="20"/>
      <c r="I119" s="20"/>
    </row>
    <row r="120" spans="1:9" ht="36" x14ac:dyDescent="0.2">
      <c r="A120" s="27"/>
      <c r="B120" s="1" t="s">
        <v>24</v>
      </c>
      <c r="C120" s="4"/>
      <c r="E120" s="20"/>
      <c r="G120" s="20"/>
      <c r="I120" s="20"/>
    </row>
    <row r="121" spans="1:9" ht="48" x14ac:dyDescent="0.2">
      <c r="A121" s="27"/>
      <c r="B121" s="1" t="s">
        <v>68</v>
      </c>
      <c r="C121" s="4"/>
      <c r="E121" s="20"/>
      <c r="G121" s="20"/>
      <c r="I121" s="20"/>
    </row>
    <row r="122" spans="1:9" ht="24" x14ac:dyDescent="0.2">
      <c r="A122" s="27"/>
      <c r="B122" s="1" t="s">
        <v>25</v>
      </c>
      <c r="C122" s="4"/>
      <c r="E122" s="20"/>
      <c r="G122" s="20"/>
      <c r="I122" s="20"/>
    </row>
    <row r="123" spans="1:9" ht="36" x14ac:dyDescent="0.2">
      <c r="A123" s="27"/>
      <c r="B123" s="1" t="s">
        <v>26</v>
      </c>
      <c r="C123" s="4"/>
      <c r="E123" s="20"/>
      <c r="G123" s="20"/>
      <c r="I123" s="20"/>
    </row>
    <row r="124" spans="1:9" x14ac:dyDescent="0.2">
      <c r="A124" s="27"/>
      <c r="B124" s="1" t="s">
        <v>27</v>
      </c>
      <c r="C124" s="4"/>
      <c r="E124" s="20"/>
      <c r="G124" s="20"/>
      <c r="I124" s="20"/>
    </row>
    <row r="125" spans="1:9" x14ac:dyDescent="0.2">
      <c r="A125" s="27"/>
      <c r="C125" s="4"/>
      <c r="E125" s="20"/>
      <c r="G125" s="20"/>
      <c r="I125" s="20"/>
    </row>
    <row r="126" spans="1:9" x14ac:dyDescent="0.2">
      <c r="A126" s="6" t="s">
        <v>97</v>
      </c>
      <c r="B126" s="2" t="s">
        <v>28</v>
      </c>
      <c r="C126" s="4"/>
      <c r="E126" s="20"/>
      <c r="G126" s="20"/>
      <c r="I126" s="20"/>
    </row>
    <row r="127" spans="1:9" ht="24" x14ac:dyDescent="0.2">
      <c r="A127" s="7"/>
      <c r="B127" s="3" t="s">
        <v>29</v>
      </c>
      <c r="C127" s="4"/>
      <c r="E127" s="20"/>
      <c r="G127" s="20"/>
      <c r="I127" s="20"/>
    </row>
    <row r="128" spans="1:9" x14ac:dyDescent="0.2">
      <c r="A128" s="47">
        <v>1</v>
      </c>
      <c r="B128" s="97" t="s">
        <v>162</v>
      </c>
      <c r="C128" s="4" t="s">
        <v>1</v>
      </c>
      <c r="D128" s="15">
        <v>1</v>
      </c>
      <c r="E128" s="20"/>
      <c r="G128" s="20">
        <f t="shared" ref="G128" si="51">E128*D128</f>
        <v>0</v>
      </c>
      <c r="H128" s="16">
        <f t="shared" ref="H128" si="52">F128*D128</f>
        <v>0</v>
      </c>
      <c r="I128" s="20">
        <f t="shared" ref="I128" si="53">H128+G128</f>
        <v>0</v>
      </c>
    </row>
    <row r="129" spans="1:9" x14ac:dyDescent="0.2">
      <c r="A129" s="47">
        <v>2</v>
      </c>
      <c r="B129" s="34" t="s">
        <v>160</v>
      </c>
      <c r="C129" s="4" t="s">
        <v>70</v>
      </c>
      <c r="D129" s="15">
        <v>5</v>
      </c>
      <c r="E129" s="20"/>
      <c r="G129" s="20">
        <f t="shared" ref="G129" si="54">E129*D129</f>
        <v>0</v>
      </c>
      <c r="H129" s="16">
        <f t="shared" ref="H129" si="55">F129*D129</f>
        <v>0</v>
      </c>
      <c r="I129" s="20">
        <f t="shared" ref="I129" si="56">H129+G129</f>
        <v>0</v>
      </c>
    </row>
    <row r="130" spans="1:9" x14ac:dyDescent="0.2">
      <c r="A130" s="47">
        <v>3</v>
      </c>
      <c r="B130" s="34" t="s">
        <v>161</v>
      </c>
      <c r="C130" s="4" t="s">
        <v>70</v>
      </c>
      <c r="D130" s="15">
        <v>5</v>
      </c>
      <c r="E130" s="20"/>
      <c r="G130" s="20">
        <f t="shared" ref="G130" si="57">E130*D130</f>
        <v>0</v>
      </c>
      <c r="H130" s="16">
        <f t="shared" ref="H130" si="58">F130*D130</f>
        <v>0</v>
      </c>
      <c r="I130" s="20">
        <f t="shared" ref="I130" si="59">H130+G130</f>
        <v>0</v>
      </c>
    </row>
    <row r="131" spans="1:9" x14ac:dyDescent="0.2">
      <c r="A131" s="27"/>
      <c r="C131" s="4"/>
      <c r="E131" s="20"/>
      <c r="G131" s="20"/>
      <c r="I131" s="20"/>
    </row>
    <row r="132" spans="1:9" x14ac:dyDescent="0.2">
      <c r="A132" s="28" t="s">
        <v>98</v>
      </c>
      <c r="B132" s="55" t="s">
        <v>31</v>
      </c>
      <c r="C132" s="4"/>
      <c r="E132" s="20"/>
      <c r="G132" s="20"/>
      <c r="I132" s="20"/>
    </row>
    <row r="133" spans="1:9" ht="24" x14ac:dyDescent="0.2">
      <c r="A133" s="27"/>
      <c r="B133" s="56" t="s">
        <v>30</v>
      </c>
      <c r="C133" s="4"/>
      <c r="E133" s="20"/>
      <c r="G133" s="20"/>
      <c r="I133" s="20"/>
    </row>
    <row r="134" spans="1:9" x14ac:dyDescent="0.2">
      <c r="A134" s="27"/>
      <c r="B134" s="56"/>
      <c r="C134" s="4"/>
      <c r="E134" s="20"/>
      <c r="G134" s="20"/>
      <c r="I134" s="20"/>
    </row>
    <row r="135" spans="1:9" ht="24" x14ac:dyDescent="0.2">
      <c r="A135" s="47">
        <v>1</v>
      </c>
      <c r="B135" s="98" t="s">
        <v>163</v>
      </c>
      <c r="C135" s="4" t="s">
        <v>165</v>
      </c>
      <c r="D135" s="15">
        <v>65.48</v>
      </c>
      <c r="E135" s="20"/>
      <c r="G135" s="20">
        <f t="shared" ref="G135" si="60">E135*D135</f>
        <v>0</v>
      </c>
      <c r="H135" s="16">
        <f t="shared" ref="H135" si="61">F135*D135</f>
        <v>0</v>
      </c>
      <c r="I135" s="20">
        <f t="shared" ref="I135" si="62">H135+G135</f>
        <v>0</v>
      </c>
    </row>
    <row r="136" spans="1:9" ht="24" x14ac:dyDescent="0.2">
      <c r="A136" s="47">
        <v>2</v>
      </c>
      <c r="B136" s="98" t="s">
        <v>164</v>
      </c>
      <c r="C136" s="4" t="s">
        <v>165</v>
      </c>
      <c r="D136" s="15">
        <v>58.36</v>
      </c>
      <c r="E136" s="20"/>
      <c r="G136" s="20">
        <f t="shared" ref="G136:G140" si="63">E136*D136</f>
        <v>0</v>
      </c>
      <c r="H136" s="16">
        <f t="shared" ref="H136:H140" si="64">F136*D136</f>
        <v>0</v>
      </c>
      <c r="I136" s="20">
        <f t="shared" ref="I136:I140" si="65">H136+G136</f>
        <v>0</v>
      </c>
    </row>
    <row r="137" spans="1:9" x14ac:dyDescent="0.2">
      <c r="A137" s="47">
        <v>3</v>
      </c>
      <c r="B137" s="98" t="s">
        <v>166</v>
      </c>
      <c r="C137" s="4" t="s">
        <v>165</v>
      </c>
      <c r="D137" s="15">
        <v>51.53</v>
      </c>
      <c r="E137" s="20"/>
      <c r="G137" s="20">
        <f t="shared" ref="G137:G138" si="66">E137*D137</f>
        <v>0</v>
      </c>
      <c r="H137" s="16">
        <f t="shared" ref="H137:H138" si="67">F137*D137</f>
        <v>0</v>
      </c>
      <c r="I137" s="20">
        <f t="shared" ref="I137:I138" si="68">H137+G137</f>
        <v>0</v>
      </c>
    </row>
    <row r="138" spans="1:9" x14ac:dyDescent="0.2">
      <c r="A138" s="47">
        <v>4</v>
      </c>
      <c r="B138" s="98" t="s">
        <v>167</v>
      </c>
      <c r="C138" s="4" t="s">
        <v>165</v>
      </c>
      <c r="D138" s="15">
        <v>51.53</v>
      </c>
      <c r="E138" s="20"/>
      <c r="G138" s="20">
        <f t="shared" si="66"/>
        <v>0</v>
      </c>
      <c r="H138" s="16">
        <f t="shared" si="67"/>
        <v>0</v>
      </c>
      <c r="I138" s="20">
        <f t="shared" si="68"/>
        <v>0</v>
      </c>
    </row>
    <row r="139" spans="1:9" x14ac:dyDescent="0.2">
      <c r="A139" s="47">
        <v>5</v>
      </c>
      <c r="B139" s="34" t="s">
        <v>32</v>
      </c>
      <c r="C139" s="4" t="s">
        <v>34</v>
      </c>
      <c r="D139" s="15">
        <v>124</v>
      </c>
      <c r="E139" s="20"/>
      <c r="G139" s="20">
        <f t="shared" si="63"/>
        <v>0</v>
      </c>
      <c r="H139" s="16">
        <f>F139*D139</f>
        <v>0</v>
      </c>
      <c r="I139" s="20">
        <f t="shared" si="65"/>
        <v>0</v>
      </c>
    </row>
    <row r="140" spans="1:9" x14ac:dyDescent="0.2">
      <c r="A140" s="47">
        <v>6</v>
      </c>
      <c r="B140" s="34" t="s">
        <v>33</v>
      </c>
      <c r="C140" s="4" t="s">
        <v>34</v>
      </c>
      <c r="D140" s="15">
        <f>31+6+23+197+34+6</f>
        <v>297</v>
      </c>
      <c r="E140" s="20"/>
      <c r="G140" s="20">
        <f t="shared" si="63"/>
        <v>0</v>
      </c>
      <c r="H140" s="16">
        <f t="shared" si="64"/>
        <v>0</v>
      </c>
      <c r="I140" s="20">
        <f t="shared" si="65"/>
        <v>0</v>
      </c>
    </row>
    <row r="141" spans="1:9" x14ac:dyDescent="0.2">
      <c r="A141" s="27"/>
      <c r="C141" s="4"/>
      <c r="E141" s="20"/>
      <c r="G141" s="20"/>
      <c r="I141" s="20"/>
    </row>
    <row r="142" spans="1:9" x14ac:dyDescent="0.2">
      <c r="A142" s="28" t="s">
        <v>99</v>
      </c>
      <c r="B142" s="11" t="s">
        <v>104</v>
      </c>
      <c r="C142" s="4"/>
      <c r="E142" s="20"/>
      <c r="G142" s="20"/>
      <c r="I142" s="20"/>
    </row>
    <row r="143" spans="1:9" x14ac:dyDescent="0.2">
      <c r="A143" s="47">
        <v>1</v>
      </c>
      <c r="B143" s="34" t="s">
        <v>71</v>
      </c>
      <c r="C143" s="4" t="s">
        <v>70</v>
      </c>
      <c r="D143" s="15">
        <v>25</v>
      </c>
      <c r="E143" s="20"/>
      <c r="G143" s="20">
        <f t="shared" ref="G143:G144" si="69">E143*D143</f>
        <v>0</v>
      </c>
      <c r="H143" s="16">
        <f t="shared" ref="H143:H144" si="70">F143*D143</f>
        <v>0</v>
      </c>
      <c r="I143" s="20">
        <f t="shared" ref="I143:I144" si="71">H143+G143</f>
        <v>0</v>
      </c>
    </row>
    <row r="144" spans="1:9" x14ac:dyDescent="0.2">
      <c r="A144" s="47">
        <v>2</v>
      </c>
      <c r="B144" s="34" t="s">
        <v>35</v>
      </c>
      <c r="C144" s="4" t="s">
        <v>70</v>
      </c>
      <c r="D144" s="15">
        <v>123</v>
      </c>
      <c r="E144" s="20"/>
      <c r="G144" s="20">
        <f t="shared" si="69"/>
        <v>0</v>
      </c>
      <c r="H144" s="16">
        <f t="shared" si="70"/>
        <v>0</v>
      </c>
      <c r="I144" s="20">
        <f t="shared" si="71"/>
        <v>0</v>
      </c>
    </row>
    <row r="145" spans="1:9" x14ac:dyDescent="0.2">
      <c r="A145" s="47">
        <v>3</v>
      </c>
      <c r="B145" s="34" t="s">
        <v>185</v>
      </c>
      <c r="C145" s="4" t="s">
        <v>70</v>
      </c>
      <c r="D145" s="15">
        <v>11</v>
      </c>
      <c r="E145" s="20"/>
      <c r="G145" s="20">
        <f t="shared" ref="G145" si="72">E145*D145</f>
        <v>0</v>
      </c>
      <c r="H145" s="16">
        <f t="shared" ref="H145:H146" si="73">F145*D145</f>
        <v>0</v>
      </c>
      <c r="I145" s="20">
        <f t="shared" ref="I145:I146" si="74">H145+G145</f>
        <v>0</v>
      </c>
    </row>
    <row r="146" spans="1:9" x14ac:dyDescent="0.2">
      <c r="A146" s="47">
        <v>4</v>
      </c>
      <c r="B146" s="34" t="s">
        <v>168</v>
      </c>
      <c r="C146" s="4" t="s">
        <v>70</v>
      </c>
      <c r="D146" s="15">
        <v>1</v>
      </c>
      <c r="E146" s="20"/>
      <c r="G146" s="20">
        <f>E146*D146</f>
        <v>0</v>
      </c>
      <c r="H146" s="16">
        <f t="shared" si="73"/>
        <v>0</v>
      </c>
      <c r="I146" s="20">
        <f t="shared" si="74"/>
        <v>0</v>
      </c>
    </row>
    <row r="147" spans="1:9" x14ac:dyDescent="0.2">
      <c r="A147" s="27"/>
      <c r="C147" s="4"/>
      <c r="E147" s="20"/>
      <c r="G147" s="20"/>
      <c r="I147" s="20"/>
    </row>
    <row r="148" spans="1:9" x14ac:dyDescent="0.2">
      <c r="A148" s="28" t="s">
        <v>100</v>
      </c>
      <c r="B148" s="11" t="s">
        <v>36</v>
      </c>
      <c r="C148" s="4"/>
      <c r="E148" s="20"/>
      <c r="G148" s="20"/>
      <c r="I148" s="20"/>
    </row>
    <row r="149" spans="1:9" x14ac:dyDescent="0.2">
      <c r="A149" s="27"/>
      <c r="B149" s="49" t="s">
        <v>37</v>
      </c>
      <c r="C149" s="4"/>
      <c r="E149" s="20"/>
      <c r="G149" s="20"/>
      <c r="I149" s="20"/>
    </row>
    <row r="150" spans="1:9" x14ac:dyDescent="0.2">
      <c r="A150" s="47">
        <v>1</v>
      </c>
      <c r="B150" s="34" t="s">
        <v>73</v>
      </c>
      <c r="C150" s="4" t="s">
        <v>1</v>
      </c>
      <c r="D150" s="15">
        <v>1</v>
      </c>
      <c r="E150" s="20"/>
      <c r="G150" s="20">
        <f t="shared" ref="G150" si="75">E150*D150</f>
        <v>0</v>
      </c>
      <c r="H150" s="16">
        <f t="shared" ref="H150" si="76">F150*D150</f>
        <v>0</v>
      </c>
      <c r="I150" s="20">
        <f t="shared" ref="I150" si="77">H150+G150</f>
        <v>0</v>
      </c>
    </row>
    <row r="151" spans="1:9" x14ac:dyDescent="0.2">
      <c r="A151" s="27"/>
      <c r="C151" s="4"/>
      <c r="E151" s="20"/>
      <c r="G151" s="20"/>
      <c r="I151" s="20"/>
    </row>
    <row r="152" spans="1:9" x14ac:dyDescent="0.2">
      <c r="A152" s="28" t="s">
        <v>101</v>
      </c>
      <c r="B152" s="11" t="s">
        <v>38</v>
      </c>
      <c r="C152" s="4"/>
      <c r="E152" s="20"/>
      <c r="G152" s="20"/>
      <c r="I152" s="20"/>
    </row>
    <row r="153" spans="1:9" x14ac:dyDescent="0.2">
      <c r="A153" s="27"/>
      <c r="B153" s="49" t="s">
        <v>39</v>
      </c>
      <c r="C153" s="4"/>
      <c r="E153" s="20"/>
      <c r="G153" s="20"/>
      <c r="I153" s="20"/>
    </row>
    <row r="154" spans="1:9" x14ac:dyDescent="0.2">
      <c r="A154" s="47">
        <v>1</v>
      </c>
      <c r="B154" s="34" t="s">
        <v>74</v>
      </c>
      <c r="C154" s="4" t="s">
        <v>75</v>
      </c>
      <c r="D154" s="15">
        <v>1</v>
      </c>
      <c r="E154" s="20"/>
      <c r="G154" s="20">
        <f t="shared" ref="G154" si="78">E154*D154</f>
        <v>0</v>
      </c>
      <c r="H154" s="16">
        <f t="shared" ref="H154" si="79">F154*D154</f>
        <v>0</v>
      </c>
      <c r="I154" s="20">
        <f t="shared" ref="I154" si="80">H154+G154</f>
        <v>0</v>
      </c>
    </row>
    <row r="155" spans="1:9" x14ac:dyDescent="0.2">
      <c r="A155" s="27"/>
      <c r="C155" s="4"/>
      <c r="E155" s="20"/>
      <c r="G155" s="20"/>
      <c r="I155" s="20"/>
    </row>
    <row r="156" spans="1:9" x14ac:dyDescent="0.2">
      <c r="A156" s="48" t="s">
        <v>102</v>
      </c>
      <c r="B156" s="11" t="s">
        <v>40</v>
      </c>
      <c r="C156" s="4"/>
      <c r="E156" s="20"/>
      <c r="G156" s="20"/>
      <c r="I156" s="20"/>
    </row>
    <row r="157" spans="1:9" x14ac:dyDescent="0.2">
      <c r="A157" s="47">
        <v>1</v>
      </c>
      <c r="B157" s="34" t="s">
        <v>41</v>
      </c>
      <c r="C157" s="4" t="s">
        <v>70</v>
      </c>
      <c r="D157" s="15">
        <v>8</v>
      </c>
      <c r="E157" s="20"/>
      <c r="G157" s="20">
        <f>E157*D157</f>
        <v>0</v>
      </c>
      <c r="H157" s="16">
        <f>F157*D157</f>
        <v>0</v>
      </c>
      <c r="I157" s="20">
        <f>H157+G157</f>
        <v>0</v>
      </c>
    </row>
    <row r="158" spans="1:9" x14ac:dyDescent="0.2">
      <c r="A158" s="47"/>
      <c r="C158" s="4"/>
      <c r="E158" s="20"/>
      <c r="G158" s="20"/>
      <c r="I158" s="20"/>
    </row>
    <row r="159" spans="1:9" x14ac:dyDescent="0.2">
      <c r="A159" s="47"/>
      <c r="C159" s="4"/>
      <c r="E159" s="20"/>
      <c r="G159" s="20"/>
      <c r="I159" s="20"/>
    </row>
    <row r="160" spans="1:9" x14ac:dyDescent="0.2">
      <c r="A160" s="47"/>
      <c r="C160" s="4"/>
      <c r="E160" s="20"/>
      <c r="G160" s="20"/>
      <c r="I160" s="20"/>
    </row>
    <row r="161" spans="1:9" x14ac:dyDescent="0.2">
      <c r="A161" s="27"/>
      <c r="C161" s="4"/>
      <c r="E161" s="20"/>
      <c r="G161" s="20"/>
      <c r="I161" s="20"/>
    </row>
    <row r="162" spans="1:9" x14ac:dyDescent="0.2">
      <c r="A162" s="47"/>
      <c r="C162" s="4"/>
      <c r="E162" s="20"/>
      <c r="G162" s="20"/>
      <c r="I162" s="20"/>
    </row>
    <row r="163" spans="1:9" x14ac:dyDescent="0.2">
      <c r="A163" s="27"/>
      <c r="B163" s="39"/>
      <c r="C163" s="4"/>
      <c r="E163" s="20"/>
      <c r="G163" s="20"/>
      <c r="I163" s="20"/>
    </row>
    <row r="164" spans="1:9" x14ac:dyDescent="0.2">
      <c r="A164" s="17"/>
      <c r="B164" s="57" t="s">
        <v>79</v>
      </c>
      <c r="C164" s="58"/>
      <c r="D164" s="59"/>
      <c r="E164" s="23"/>
      <c r="F164" s="60"/>
      <c r="G164" s="24">
        <f>SUM(G42:G163)</f>
        <v>0</v>
      </c>
      <c r="H164" s="61">
        <f>SUM(H42:H163)</f>
        <v>0</v>
      </c>
      <c r="I164" s="24">
        <f>SUM(I42:I163)</f>
        <v>0</v>
      </c>
    </row>
    <row r="165" spans="1:9" ht="24" x14ac:dyDescent="0.2">
      <c r="A165" s="25"/>
      <c r="B165" s="26" t="s">
        <v>106</v>
      </c>
      <c r="C165" s="18"/>
      <c r="D165" s="18"/>
      <c r="F165" s="19"/>
      <c r="H165" s="19"/>
      <c r="I165" s="19"/>
    </row>
    <row r="166" spans="1:9" x14ac:dyDescent="0.2">
      <c r="A166" s="27"/>
      <c r="B166" s="26"/>
      <c r="C166" s="4"/>
      <c r="D166" s="4"/>
      <c r="F166" s="20"/>
      <c r="H166" s="20"/>
      <c r="I166" s="20"/>
    </row>
    <row r="167" spans="1:9" x14ac:dyDescent="0.2">
      <c r="A167" s="28">
        <v>9.1</v>
      </c>
      <c r="B167" s="11" t="s">
        <v>105</v>
      </c>
      <c r="C167" s="4"/>
      <c r="D167" s="4"/>
      <c r="F167" s="20"/>
      <c r="H167" s="20"/>
      <c r="I167" s="20"/>
    </row>
    <row r="168" spans="1:9" x14ac:dyDescent="0.2">
      <c r="A168" s="27"/>
      <c r="B168" s="62" t="s">
        <v>107</v>
      </c>
      <c r="C168" s="30"/>
      <c r="D168" s="30"/>
      <c r="E168" s="32"/>
      <c r="F168" s="32"/>
      <c r="G168" s="32"/>
      <c r="H168" s="32"/>
      <c r="I168" s="32"/>
    </row>
    <row r="169" spans="1:9" x14ac:dyDescent="0.2">
      <c r="A169" s="27"/>
      <c r="B169" s="63" t="s">
        <v>42</v>
      </c>
      <c r="C169" s="30"/>
      <c r="D169" s="30"/>
      <c r="E169" s="32"/>
      <c r="F169" s="32"/>
      <c r="G169" s="20">
        <f>E169*D169</f>
        <v>0</v>
      </c>
      <c r="H169" s="16">
        <f>F169*D169</f>
        <v>0</v>
      </c>
      <c r="I169" s="20">
        <f>H169+G169</f>
        <v>0</v>
      </c>
    </row>
    <row r="170" spans="1:9" x14ac:dyDescent="0.2">
      <c r="A170" s="27"/>
      <c r="B170" s="63" t="s">
        <v>72</v>
      </c>
      <c r="C170" s="30"/>
      <c r="D170" s="30"/>
      <c r="E170" s="32"/>
      <c r="F170" s="32"/>
      <c r="G170" s="20">
        <f t="shared" ref="G170:G181" si="81">E170*D170</f>
        <v>0</v>
      </c>
      <c r="H170" s="16">
        <f t="shared" ref="H170:H181" si="82">F170*D170</f>
        <v>0</v>
      </c>
      <c r="I170" s="20">
        <f t="shared" ref="I170:I181" si="83">H170+G170</f>
        <v>0</v>
      </c>
    </row>
    <row r="171" spans="1:9" x14ac:dyDescent="0.2">
      <c r="A171" s="27"/>
      <c r="B171" s="63" t="s">
        <v>43</v>
      </c>
      <c r="C171" s="30"/>
      <c r="D171" s="30"/>
      <c r="E171" s="32"/>
      <c r="F171" s="32"/>
      <c r="G171" s="20">
        <f t="shared" si="81"/>
        <v>0</v>
      </c>
      <c r="H171" s="16">
        <f t="shared" si="82"/>
        <v>0</v>
      </c>
      <c r="I171" s="20">
        <f t="shared" si="83"/>
        <v>0</v>
      </c>
    </row>
    <row r="172" spans="1:9" x14ac:dyDescent="0.2">
      <c r="A172" s="27"/>
      <c r="B172" s="63" t="s">
        <v>44</v>
      </c>
      <c r="C172" s="30"/>
      <c r="D172" s="30"/>
      <c r="E172" s="32"/>
      <c r="F172" s="32"/>
      <c r="G172" s="20">
        <f t="shared" si="81"/>
        <v>0</v>
      </c>
      <c r="H172" s="16">
        <f t="shared" si="82"/>
        <v>0</v>
      </c>
      <c r="I172" s="20">
        <f t="shared" si="83"/>
        <v>0</v>
      </c>
    </row>
    <row r="173" spans="1:9" x14ac:dyDescent="0.2">
      <c r="A173" s="27"/>
      <c r="B173" s="63" t="s">
        <v>45</v>
      </c>
      <c r="C173" s="30"/>
      <c r="D173" s="30"/>
      <c r="E173" s="32"/>
      <c r="F173" s="32"/>
      <c r="G173" s="20">
        <f t="shared" si="81"/>
        <v>0</v>
      </c>
      <c r="H173" s="16">
        <f t="shared" si="82"/>
        <v>0</v>
      </c>
      <c r="I173" s="20">
        <f t="shared" si="83"/>
        <v>0</v>
      </c>
    </row>
    <row r="174" spans="1:9" x14ac:dyDescent="0.2">
      <c r="A174" s="27"/>
      <c r="B174" s="63" t="s">
        <v>15</v>
      </c>
      <c r="C174" s="30"/>
      <c r="D174" s="30"/>
      <c r="E174" s="32"/>
      <c r="F174" s="32"/>
      <c r="G174" s="20">
        <f t="shared" si="81"/>
        <v>0</v>
      </c>
      <c r="H174" s="16">
        <f t="shared" si="82"/>
        <v>0</v>
      </c>
      <c r="I174" s="20">
        <f t="shared" si="83"/>
        <v>0</v>
      </c>
    </row>
    <row r="175" spans="1:9" x14ac:dyDescent="0.2">
      <c r="A175" s="27"/>
      <c r="B175" s="63" t="s">
        <v>46</v>
      </c>
      <c r="C175" s="30"/>
      <c r="D175" s="30"/>
      <c r="E175" s="32"/>
      <c r="F175" s="32"/>
      <c r="G175" s="20">
        <f t="shared" si="81"/>
        <v>0</v>
      </c>
      <c r="H175" s="16">
        <f t="shared" si="82"/>
        <v>0</v>
      </c>
      <c r="I175" s="20">
        <f t="shared" si="83"/>
        <v>0</v>
      </c>
    </row>
    <row r="176" spans="1:9" x14ac:dyDescent="0.2">
      <c r="A176" s="27"/>
      <c r="B176" s="63" t="s">
        <v>78</v>
      </c>
      <c r="C176" s="30"/>
      <c r="D176" s="30"/>
      <c r="E176" s="32"/>
      <c r="F176" s="32"/>
      <c r="G176" s="20">
        <f t="shared" si="81"/>
        <v>0</v>
      </c>
      <c r="H176" s="16">
        <f t="shared" si="82"/>
        <v>0</v>
      </c>
      <c r="I176" s="20">
        <f t="shared" si="83"/>
        <v>0</v>
      </c>
    </row>
    <row r="177" spans="1:9" x14ac:dyDescent="0.2">
      <c r="A177" s="27"/>
      <c r="B177" s="63" t="s">
        <v>47</v>
      </c>
      <c r="C177" s="30"/>
      <c r="D177" s="30"/>
      <c r="E177" s="32"/>
      <c r="F177" s="32"/>
      <c r="G177" s="20">
        <f t="shared" si="81"/>
        <v>0</v>
      </c>
      <c r="H177" s="16">
        <f t="shared" si="82"/>
        <v>0</v>
      </c>
      <c r="I177" s="20">
        <f t="shared" si="83"/>
        <v>0</v>
      </c>
    </row>
    <row r="178" spans="1:9" x14ac:dyDescent="0.2">
      <c r="A178" s="27"/>
      <c r="B178" s="63" t="s">
        <v>48</v>
      </c>
      <c r="C178" s="30"/>
      <c r="D178" s="30"/>
      <c r="E178" s="32"/>
      <c r="F178" s="32"/>
      <c r="G178" s="20">
        <f t="shared" si="81"/>
        <v>0</v>
      </c>
      <c r="H178" s="16">
        <f t="shared" si="82"/>
        <v>0</v>
      </c>
      <c r="I178" s="20">
        <f t="shared" si="83"/>
        <v>0</v>
      </c>
    </row>
    <row r="179" spans="1:9" x14ac:dyDescent="0.2">
      <c r="A179" s="27"/>
      <c r="B179" s="63" t="s">
        <v>49</v>
      </c>
      <c r="C179" s="30"/>
      <c r="D179" s="30"/>
      <c r="E179" s="32"/>
      <c r="F179" s="32"/>
      <c r="G179" s="20">
        <f t="shared" si="81"/>
        <v>0</v>
      </c>
      <c r="H179" s="16">
        <f t="shared" si="82"/>
        <v>0</v>
      </c>
      <c r="I179" s="20">
        <f t="shared" si="83"/>
        <v>0</v>
      </c>
    </row>
    <row r="180" spans="1:9" x14ac:dyDescent="0.2">
      <c r="A180" s="27"/>
      <c r="B180" s="64" t="s">
        <v>109</v>
      </c>
      <c r="C180" s="30"/>
      <c r="D180" s="30"/>
      <c r="E180" s="32"/>
      <c r="F180" s="32"/>
      <c r="G180" s="20">
        <f t="shared" si="81"/>
        <v>0</v>
      </c>
      <c r="H180" s="16">
        <f t="shared" si="82"/>
        <v>0</v>
      </c>
      <c r="I180" s="20">
        <f t="shared" si="83"/>
        <v>0</v>
      </c>
    </row>
    <row r="181" spans="1:9" x14ac:dyDescent="0.2">
      <c r="A181" s="27"/>
      <c r="B181" s="63" t="s">
        <v>50</v>
      </c>
      <c r="C181" s="30" t="s">
        <v>112</v>
      </c>
      <c r="D181" s="30">
        <v>0</v>
      </c>
      <c r="E181" s="32"/>
      <c r="F181" s="32"/>
      <c r="G181" s="20">
        <f t="shared" si="81"/>
        <v>0</v>
      </c>
      <c r="H181" s="16">
        <f t="shared" si="82"/>
        <v>0</v>
      </c>
      <c r="I181" s="20">
        <f t="shared" si="83"/>
        <v>0</v>
      </c>
    </row>
    <row r="182" spans="1:9" x14ac:dyDescent="0.2">
      <c r="A182" s="27"/>
      <c r="B182" s="29"/>
      <c r="C182" s="30"/>
      <c r="D182" s="30"/>
      <c r="E182" s="32"/>
      <c r="F182" s="32"/>
      <c r="G182" s="32"/>
      <c r="H182" s="32"/>
      <c r="I182" s="32"/>
    </row>
    <row r="183" spans="1:9" x14ac:dyDescent="0.2">
      <c r="A183" s="28">
        <v>9.1999999999999993</v>
      </c>
      <c r="B183" s="65" t="s">
        <v>108</v>
      </c>
      <c r="C183" s="30"/>
      <c r="D183" s="30"/>
      <c r="E183" s="32"/>
      <c r="F183" s="32"/>
      <c r="G183" s="32"/>
      <c r="H183" s="32"/>
      <c r="I183" s="32"/>
    </row>
    <row r="184" spans="1:9" x14ac:dyDescent="0.2">
      <c r="A184" s="27"/>
      <c r="B184" s="63" t="s">
        <v>42</v>
      </c>
      <c r="C184" s="30"/>
      <c r="D184" s="30"/>
      <c r="E184" s="32"/>
      <c r="F184" s="32"/>
      <c r="G184" s="20">
        <f>E184*D184</f>
        <v>0</v>
      </c>
      <c r="H184" s="16">
        <f>F184*D184</f>
        <v>0</v>
      </c>
      <c r="I184" s="20">
        <f>H184+G184</f>
        <v>0</v>
      </c>
    </row>
    <row r="185" spans="1:9" x14ac:dyDescent="0.2">
      <c r="A185" s="27"/>
      <c r="B185" s="63" t="s">
        <v>72</v>
      </c>
      <c r="C185" s="30"/>
      <c r="D185" s="30"/>
      <c r="E185" s="32"/>
      <c r="F185" s="32"/>
      <c r="G185" s="20">
        <f t="shared" ref="G185:G196" si="84">E185*D185</f>
        <v>0</v>
      </c>
      <c r="H185" s="16">
        <f t="shared" ref="H185:H196" si="85">F185*D185</f>
        <v>0</v>
      </c>
      <c r="I185" s="20">
        <f t="shared" ref="I185:I196" si="86">H185+G185</f>
        <v>0</v>
      </c>
    </row>
    <row r="186" spans="1:9" x14ac:dyDescent="0.2">
      <c r="A186" s="27"/>
      <c r="B186" s="63" t="s">
        <v>43</v>
      </c>
      <c r="C186" s="30"/>
      <c r="D186" s="30"/>
      <c r="E186" s="32"/>
      <c r="F186" s="32"/>
      <c r="G186" s="20">
        <f t="shared" si="84"/>
        <v>0</v>
      </c>
      <c r="H186" s="16">
        <f t="shared" si="85"/>
        <v>0</v>
      </c>
      <c r="I186" s="20">
        <f t="shared" si="86"/>
        <v>0</v>
      </c>
    </row>
    <row r="187" spans="1:9" x14ac:dyDescent="0.2">
      <c r="A187" s="27"/>
      <c r="B187" s="63" t="s">
        <v>44</v>
      </c>
      <c r="C187" s="30"/>
      <c r="D187" s="30"/>
      <c r="E187" s="32"/>
      <c r="F187" s="32"/>
      <c r="G187" s="20">
        <f t="shared" si="84"/>
        <v>0</v>
      </c>
      <c r="H187" s="16">
        <f t="shared" si="85"/>
        <v>0</v>
      </c>
      <c r="I187" s="20">
        <f t="shared" si="86"/>
        <v>0</v>
      </c>
    </row>
    <row r="188" spans="1:9" x14ac:dyDescent="0.2">
      <c r="A188" s="27"/>
      <c r="B188" s="63" t="s">
        <v>45</v>
      </c>
      <c r="C188" s="30"/>
      <c r="D188" s="30"/>
      <c r="E188" s="32"/>
      <c r="F188" s="32"/>
      <c r="G188" s="20">
        <f t="shared" si="84"/>
        <v>0</v>
      </c>
      <c r="H188" s="16">
        <f t="shared" si="85"/>
        <v>0</v>
      </c>
      <c r="I188" s="20">
        <f t="shared" si="86"/>
        <v>0</v>
      </c>
    </row>
    <row r="189" spans="1:9" x14ac:dyDescent="0.2">
      <c r="A189" s="27"/>
      <c r="B189" s="63" t="s">
        <v>15</v>
      </c>
      <c r="C189" s="30"/>
      <c r="D189" s="30"/>
      <c r="E189" s="32"/>
      <c r="F189" s="32"/>
      <c r="G189" s="20">
        <f t="shared" si="84"/>
        <v>0</v>
      </c>
      <c r="H189" s="16">
        <f t="shared" si="85"/>
        <v>0</v>
      </c>
      <c r="I189" s="20">
        <f t="shared" si="86"/>
        <v>0</v>
      </c>
    </row>
    <row r="190" spans="1:9" x14ac:dyDescent="0.2">
      <c r="A190" s="27"/>
      <c r="B190" s="63" t="s">
        <v>46</v>
      </c>
      <c r="C190" s="30"/>
      <c r="D190" s="30"/>
      <c r="E190" s="32"/>
      <c r="F190" s="32"/>
      <c r="G190" s="20">
        <f t="shared" si="84"/>
        <v>0</v>
      </c>
      <c r="H190" s="16">
        <f t="shared" si="85"/>
        <v>0</v>
      </c>
      <c r="I190" s="20">
        <f t="shared" si="86"/>
        <v>0</v>
      </c>
    </row>
    <row r="191" spans="1:9" x14ac:dyDescent="0.2">
      <c r="A191" s="27"/>
      <c r="B191" s="63" t="s">
        <v>78</v>
      </c>
      <c r="C191" s="30"/>
      <c r="D191" s="30"/>
      <c r="E191" s="32"/>
      <c r="F191" s="32"/>
      <c r="G191" s="20">
        <f t="shared" si="84"/>
        <v>0</v>
      </c>
      <c r="H191" s="16">
        <f t="shared" si="85"/>
        <v>0</v>
      </c>
      <c r="I191" s="20">
        <f t="shared" si="86"/>
        <v>0</v>
      </c>
    </row>
    <row r="192" spans="1:9" x14ac:dyDescent="0.2">
      <c r="A192" s="27"/>
      <c r="B192" s="63" t="s">
        <v>47</v>
      </c>
      <c r="C192" s="30"/>
      <c r="D192" s="30"/>
      <c r="E192" s="32"/>
      <c r="F192" s="32"/>
      <c r="G192" s="20">
        <f t="shared" si="84"/>
        <v>0</v>
      </c>
      <c r="H192" s="16">
        <f t="shared" si="85"/>
        <v>0</v>
      </c>
      <c r="I192" s="20">
        <f t="shared" si="86"/>
        <v>0</v>
      </c>
    </row>
    <row r="193" spans="1:9" x14ac:dyDescent="0.2">
      <c r="A193" s="27"/>
      <c r="B193" s="63" t="s">
        <v>48</v>
      </c>
      <c r="C193" s="30"/>
      <c r="D193" s="30"/>
      <c r="E193" s="32"/>
      <c r="F193" s="32"/>
      <c r="G193" s="20">
        <f t="shared" si="84"/>
        <v>0</v>
      </c>
      <c r="H193" s="16">
        <f t="shared" si="85"/>
        <v>0</v>
      </c>
      <c r="I193" s="20">
        <f t="shared" si="86"/>
        <v>0</v>
      </c>
    </row>
    <row r="194" spans="1:9" x14ac:dyDescent="0.2">
      <c r="A194" s="27"/>
      <c r="B194" s="63" t="s">
        <v>49</v>
      </c>
      <c r="C194" s="30"/>
      <c r="D194" s="30"/>
      <c r="E194" s="32"/>
      <c r="F194" s="32"/>
      <c r="G194" s="20">
        <f t="shared" si="84"/>
        <v>0</v>
      </c>
      <c r="H194" s="16">
        <f t="shared" si="85"/>
        <v>0</v>
      </c>
      <c r="I194" s="20">
        <f t="shared" si="86"/>
        <v>0</v>
      </c>
    </row>
    <row r="195" spans="1:9" x14ac:dyDescent="0.2">
      <c r="A195" s="27"/>
      <c r="B195" s="64" t="s">
        <v>109</v>
      </c>
      <c r="C195" s="30"/>
      <c r="D195" s="30"/>
      <c r="E195" s="32"/>
      <c r="F195" s="32"/>
      <c r="G195" s="20">
        <f t="shared" si="84"/>
        <v>0</v>
      </c>
      <c r="H195" s="16">
        <f t="shared" si="85"/>
        <v>0</v>
      </c>
      <c r="I195" s="20">
        <f t="shared" si="86"/>
        <v>0</v>
      </c>
    </row>
    <row r="196" spans="1:9" x14ac:dyDescent="0.2">
      <c r="A196" s="27"/>
      <c r="B196" s="63" t="s">
        <v>50</v>
      </c>
      <c r="C196" s="30"/>
      <c r="D196" s="30"/>
      <c r="E196" s="32"/>
      <c r="F196" s="32"/>
      <c r="G196" s="20">
        <f t="shared" si="84"/>
        <v>0</v>
      </c>
      <c r="H196" s="16">
        <f t="shared" si="85"/>
        <v>0</v>
      </c>
      <c r="I196" s="20">
        <f t="shared" si="86"/>
        <v>0</v>
      </c>
    </row>
    <row r="197" spans="1:9" x14ac:dyDescent="0.2">
      <c r="A197" s="47"/>
      <c r="B197" s="33"/>
      <c r="C197" s="4"/>
      <c r="E197" s="20"/>
      <c r="G197" s="20"/>
      <c r="I197" s="20"/>
    </row>
    <row r="198" spans="1:9" x14ac:dyDescent="0.2">
      <c r="A198" s="27"/>
      <c r="B198" s="39"/>
      <c r="C198" s="4"/>
      <c r="E198" s="20"/>
      <c r="G198" s="20"/>
      <c r="I198" s="20"/>
    </row>
    <row r="199" spans="1:9" x14ac:dyDescent="0.2">
      <c r="A199" s="17"/>
      <c r="B199" s="57" t="s">
        <v>110</v>
      </c>
      <c r="C199" s="58"/>
      <c r="D199" s="59"/>
      <c r="E199" s="23"/>
      <c r="F199" s="60"/>
      <c r="G199" s="24">
        <f>SUM(G197:G198)</f>
        <v>0</v>
      </c>
      <c r="H199" s="61">
        <f>SUM(H197:H198)</f>
        <v>0</v>
      </c>
      <c r="I199" s="24">
        <f>SUM(I197:I198)</f>
        <v>0</v>
      </c>
    </row>
  </sheetData>
  <mergeCells count="2">
    <mergeCell ref="A2:I2"/>
    <mergeCell ref="A39:D39"/>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BOQ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SHIFAZ</dc:creator>
  <cp:lastModifiedBy>Hussain Shifaz</cp:lastModifiedBy>
  <cp:lastPrinted>2020-10-04T09:00:45Z</cp:lastPrinted>
  <dcterms:created xsi:type="dcterms:W3CDTF">2018-04-26T17:08:50Z</dcterms:created>
  <dcterms:modified xsi:type="dcterms:W3CDTF">2020-10-04T09:03:54Z</dcterms:modified>
</cp:coreProperties>
</file>