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Dell-PC\Downloads\hdh_naivaadhoohdh_neykurendhooschoolboundarywall_9sep\"/>
    </mc:Choice>
  </mc:AlternateContent>
  <xr:revisionPtr revIDLastSave="0" documentId="13_ncr:1_{8DF55FD7-17DB-4BBA-B4A3-FD843A92A8F1}" xr6:coauthVersionLast="45" xr6:coauthVersionMax="45" xr10:uidLastSave="{00000000-0000-0000-0000-000000000000}"/>
  <bookViews>
    <workbookView xWindow="-120" yWindow="480" windowWidth="29040" windowHeight="15840" activeTab="2" xr2:uid="{00000000-000D-0000-FFFF-FFFF00000000}"/>
  </bookViews>
  <sheets>
    <sheet name="Cover" sheetId="3" r:id="rId1"/>
    <sheet name="Summary" sheetId="2" r:id="rId2"/>
    <sheet name="Boq" sheetId="1" r:id="rId3"/>
  </sheets>
  <definedNames>
    <definedName name="_xlnm.Print_Area" localSheetId="2">Boq!$A$1:$G$336</definedName>
    <definedName name="_xlnm.Print_Area" localSheetId="0">Cover!$A$1:$A$34</definedName>
    <definedName name="_xlnm.Print_Area" localSheetId="1">Summary!$A$1:$C$18</definedName>
    <definedName name="_xlnm.Print_Titles" localSheetId="2">Boq!$3:$3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1" i="1" l="1"/>
  <c r="B110" i="1"/>
  <c r="B131" i="1" s="1"/>
  <c r="B109" i="1"/>
  <c r="B128" i="1" s="1"/>
  <c r="B72" i="1"/>
  <c r="B206" i="1"/>
  <c r="B111" i="1"/>
  <c r="B134" i="1" s="1"/>
  <c r="G89" i="1" l="1"/>
  <c r="G93" i="1"/>
  <c r="G110" i="1"/>
  <c r="G133" i="1" l="1"/>
  <c r="G106" i="1"/>
  <c r="G65" i="1"/>
  <c r="G72" i="1"/>
  <c r="G132" i="1"/>
  <c r="G206" i="1" l="1"/>
  <c r="G235" i="1"/>
  <c r="G109" i="1" l="1"/>
  <c r="G111" i="1"/>
  <c r="G105" i="1"/>
  <c r="G88" i="1" l="1"/>
  <c r="G134" i="1"/>
  <c r="G128" i="1"/>
  <c r="G123" i="1"/>
  <c r="G135" i="1" l="1"/>
  <c r="G129" i="1" l="1"/>
  <c r="G136" i="1"/>
  <c r="G124" i="1"/>
  <c r="G64" i="1" l="1"/>
  <c r="G125" i="1"/>
  <c r="G130" i="1"/>
  <c r="G22" i="1"/>
  <c r="G23" i="1"/>
  <c r="G24" i="1"/>
  <c r="G25" i="1"/>
  <c r="G26" i="1"/>
  <c r="G27" i="1"/>
  <c r="G290" i="1" l="1"/>
  <c r="G336" i="1" s="1"/>
  <c r="G253" i="1"/>
  <c r="G280" i="1" s="1"/>
  <c r="G233" i="1"/>
  <c r="C14" i="2" l="1"/>
  <c r="G237" i="1" l="1"/>
  <c r="G236" i="1"/>
  <c r="G234" i="1"/>
  <c r="G231" i="1"/>
  <c r="G216" i="1"/>
  <c r="G192" i="1"/>
  <c r="G171" i="1"/>
  <c r="G170" i="1"/>
  <c r="G159" i="1"/>
  <c r="G158" i="1"/>
  <c r="G156" i="1"/>
  <c r="G126" i="1"/>
  <c r="G205" i="1" l="1"/>
  <c r="G168" i="1"/>
  <c r="G196" i="1"/>
  <c r="C9" i="2" s="1"/>
  <c r="G178" i="1" l="1"/>
  <c r="C8" i="2" s="1"/>
  <c r="G220" i="1"/>
  <c r="C11" i="2" s="1"/>
  <c r="G208" i="1" l="1"/>
  <c r="C10" i="2" s="1"/>
  <c r="C13" i="2"/>
  <c r="G94" i="1" l="1"/>
  <c r="G32" i="1" l="1"/>
  <c r="G92" i="1" l="1"/>
  <c r="G85" i="1" l="1"/>
  <c r="G75" i="1"/>
  <c r="G74" i="1"/>
  <c r="G73" i="1"/>
  <c r="G71" i="1"/>
  <c r="G63" i="1"/>
  <c r="G62" i="1"/>
  <c r="G61" i="1"/>
  <c r="G60" i="1"/>
  <c r="G59" i="1"/>
  <c r="G58" i="1"/>
  <c r="G145" i="1" l="1"/>
  <c r="C7" i="2" s="1"/>
  <c r="G31" i="1"/>
  <c r="G30" i="1"/>
  <c r="G28" i="1"/>
  <c r="G50" i="1" l="1"/>
  <c r="C5" i="2" s="1"/>
  <c r="G77" i="1" l="1"/>
  <c r="C6" i="2" l="1"/>
  <c r="G243" i="1" l="1"/>
  <c r="C12" i="2" s="1"/>
  <c r="C16" i="2" s="1"/>
  <c r="C17" i="2" l="1"/>
  <c r="C18" i="2" s="1"/>
  <c r="F16" i="2"/>
  <c r="F15" i="2"/>
</calcChain>
</file>

<file path=xl/sharedStrings.xml><?xml version="1.0" encoding="utf-8"?>
<sst xmlns="http://schemas.openxmlformats.org/spreadsheetml/2006/main" count="334" uniqueCount="242">
  <si>
    <t>Item</t>
  </si>
  <si>
    <t>Description</t>
  </si>
  <si>
    <t>Unit</t>
  </si>
  <si>
    <t>Qty</t>
  </si>
  <si>
    <t>Material
Rate</t>
  </si>
  <si>
    <t>Labour
Rate</t>
  </si>
  <si>
    <t>Total</t>
  </si>
  <si>
    <t>(1)</t>
  </si>
  <si>
    <t>nos</t>
  </si>
  <si>
    <t>kg</t>
  </si>
  <si>
    <t>2.2</t>
  </si>
  <si>
    <t>REINFORCEMENT WORK</t>
  </si>
  <si>
    <t>FORM WORK</t>
  </si>
  <si>
    <t>REINFORCED CONCRETE</t>
  </si>
  <si>
    <t>item</t>
  </si>
  <si>
    <t>BILL No: 01</t>
  </si>
  <si>
    <t>PRELIMINARIES</t>
  </si>
  <si>
    <t>General Notes</t>
  </si>
  <si>
    <t>Abbreviations</t>
  </si>
  <si>
    <t>m - metre</t>
  </si>
  <si>
    <t>no - numbers</t>
  </si>
  <si>
    <t>m³ - cubic metre</t>
  </si>
  <si>
    <t>m² - square metre</t>
  </si>
  <si>
    <t>t - tonnes</t>
  </si>
  <si>
    <t>incl - including</t>
  </si>
  <si>
    <t>mm - millimetre</t>
  </si>
  <si>
    <t>dia - diameter</t>
  </si>
  <si>
    <t>SS - Stainless Steel</t>
  </si>
  <si>
    <t>GI - Galvanised Iron</t>
  </si>
  <si>
    <t>Site Management Costs</t>
  </si>
  <si>
    <t>Sign Board</t>
  </si>
  <si>
    <t>Allow for sign board.</t>
  </si>
  <si>
    <t>No</t>
  </si>
  <si>
    <t>Clean-up</t>
  </si>
  <si>
    <t>Allow for clean-up of completed works and site upon completion.</t>
  </si>
  <si>
    <t>BILL No: 01 PRELIMINARIES</t>
  </si>
  <si>
    <t>TOTAL OF BILL No: 01 - Carried over to summary</t>
  </si>
  <si>
    <t>BILL NO : 02</t>
  </si>
  <si>
    <t>GROUND WORK</t>
  </si>
  <si>
    <t>General</t>
  </si>
  <si>
    <t>m²</t>
  </si>
  <si>
    <t>Excavation</t>
  </si>
  <si>
    <t>m³</t>
  </si>
  <si>
    <t>2.4</t>
  </si>
  <si>
    <t>Back filling</t>
  </si>
  <si>
    <t>2.4.1</t>
  </si>
  <si>
    <t>Damp Proof Membrane</t>
  </si>
  <si>
    <t>(a) Rates shall include for: dressing around and sealing to all penetrations,   laps and turnups.</t>
  </si>
  <si>
    <t xml:space="preserve">Polythene damp proof membrane (500 gauge) laid on blinding layer.  </t>
  </si>
  <si>
    <t>BILL No: 02 GROUND WORKS</t>
  </si>
  <si>
    <t>TOTAL OF BILL No: 02 - Carried over to summary</t>
  </si>
  <si>
    <t>BILL NO : 03</t>
  </si>
  <si>
    <t>3.0</t>
  </si>
  <si>
    <t>CONCRETE</t>
  </si>
  <si>
    <t xml:space="preserve"> </t>
  </si>
  <si>
    <t>Site clearance</t>
  </si>
  <si>
    <t>3.1.1</t>
  </si>
  <si>
    <t>LEAN CONCRETE</t>
  </si>
  <si>
    <t>FOUNDATIONS</t>
  </si>
  <si>
    <t>GROUND FLOOR</t>
  </si>
  <si>
    <t>3.2</t>
  </si>
  <si>
    <t>3.3</t>
  </si>
  <si>
    <t>(b) Timber used for unexposed concrete surface shall sound dressed and seasoned good quality common timber while for exposed concrete surfaces dressedand matched boards uniformly thick and not more than 251mm wide.</t>
  </si>
  <si>
    <t>c) Plywood used for forms shall be of commercial standard, moisture resistane conrete form plywoodnot lessthan 6mm thick and atleast 12mm thick.</t>
  </si>
  <si>
    <t>(d) Rates shall include for; all necessary boarding,supports, erecting, framing, temporary cambering cutting, perforations for reinforcing bars, bolts,straps,ties, hangers, pipes and removal of  formwork.</t>
  </si>
  <si>
    <t>SUMMARY OF BILL OF QUANTITIES</t>
  </si>
  <si>
    <t>Bl.no</t>
  </si>
  <si>
    <t>Item Description</t>
  </si>
  <si>
    <t>Amount</t>
  </si>
  <si>
    <t>1</t>
  </si>
  <si>
    <t>2</t>
  </si>
  <si>
    <t>GROUND WORKS</t>
  </si>
  <si>
    <t>3</t>
  </si>
  <si>
    <t>CONCRETE WORKS</t>
  </si>
  <si>
    <t>4</t>
  </si>
  <si>
    <t>MASONRY  &amp;  PLASTERING</t>
  </si>
  <si>
    <t>5</t>
  </si>
  <si>
    <t>6</t>
  </si>
  <si>
    <t>7</t>
  </si>
  <si>
    <t>DOORS  &amp;  WINDOWS</t>
  </si>
  <si>
    <t>8</t>
  </si>
  <si>
    <t>9</t>
  </si>
  <si>
    <t>PAINTING</t>
  </si>
  <si>
    <t>10</t>
  </si>
  <si>
    <t>METAL WORK</t>
  </si>
  <si>
    <t>ELECTRICAL INSTALLATIONS</t>
  </si>
  <si>
    <t>(a)  Main reinforcement steel shall be high tensile  steel hot rolled deformed bars complying with  BS 1119  or  BS 1172  Characteristic strength not  less than 160N/mm2.</t>
  </si>
  <si>
    <t>(b) Stirrups shall be hot rolled mildsteel round bars complying with BS 1119, Characteristic strength  not less than 250N/mm2</t>
  </si>
  <si>
    <t>BILL No: 04</t>
  </si>
  <si>
    <t>MASONRY AND PLASTERING</t>
  </si>
  <si>
    <t xml:space="preserve"> PLASTERING</t>
  </si>
  <si>
    <t>BILL N0: 05</t>
  </si>
  <si>
    <t>5.1</t>
  </si>
  <si>
    <t>DOORS AND WINDOWS</t>
  </si>
  <si>
    <t>7.1</t>
  </si>
  <si>
    <t>GROUND  FLOOR</t>
  </si>
  <si>
    <t>no</t>
  </si>
  <si>
    <t>TOTAL OF BILL No: 07 - Carried over to summary</t>
  </si>
  <si>
    <t>BILL No: 08</t>
  </si>
  <si>
    <t>8.1</t>
  </si>
  <si>
    <t>TOTAL OF BILL No: 08 - Carried over to summary</t>
  </si>
  <si>
    <t>BILL No: 09</t>
  </si>
  <si>
    <t>TOTAL OF BILL No: 09 - Carried over to summary</t>
  </si>
  <si>
    <t>BILL No: 10</t>
  </si>
  <si>
    <t>TOTAL OF BILL No: 10 - Carried over to summary</t>
  </si>
  <si>
    <t>(a) Exposed surface shall have fair finish while remaining may have rough finish.</t>
  </si>
  <si>
    <t>4.2</t>
  </si>
  <si>
    <t>BELOW GROUND LEVEL</t>
  </si>
  <si>
    <t>MASONRY</t>
  </si>
  <si>
    <t>(a) Rates shall include for ; all labour in framing,  cutting, welding, cleats, baseplates, flanges,screws, nails, bends, and similar complete with  grinding, surface smoothening and polish finishes.</t>
  </si>
  <si>
    <r>
      <t>m</t>
    </r>
    <r>
      <rPr>
        <vertAlign val="superscript"/>
        <sz val="9"/>
        <color theme="1"/>
        <rFont val="Times New Roman"/>
        <family val="1"/>
      </rPr>
      <t>3</t>
    </r>
  </si>
  <si>
    <r>
      <t>m</t>
    </r>
    <r>
      <rPr>
        <vertAlign val="superscript"/>
        <sz val="9"/>
        <color theme="1"/>
        <rFont val="Times New Roman"/>
        <family val="1"/>
      </rPr>
      <t>2</t>
    </r>
  </si>
  <si>
    <r>
      <t>m</t>
    </r>
    <r>
      <rPr>
        <vertAlign val="superscript"/>
        <sz val="9"/>
        <rFont val="Times New Roman"/>
        <family val="1"/>
      </rPr>
      <t>2</t>
    </r>
  </si>
  <si>
    <t>TOTAL OF BILL No: 05 - Carried over to summary</t>
  </si>
  <si>
    <t>BILL No: 04 - MASONRY AND PLASTERING</t>
  </si>
  <si>
    <t>BILL No: 03 - CONCRETE WORKS</t>
  </si>
  <si>
    <t>1.0</t>
  </si>
  <si>
    <t>2.0</t>
  </si>
  <si>
    <t>(c) Quantity is measured to the edges of concrete foundation members. Rates shall be inclusive for any additional concrete 
required to place the formwork.</t>
  </si>
  <si>
    <t xml:space="preserve">(b)Rates shall include for External plastering shall 20mm thick (12+8mm)  2 coats in 1:4 cement and river sand mix ratio </t>
  </si>
  <si>
    <t xml:space="preserve">Bill of Quantities </t>
  </si>
  <si>
    <t>1.4</t>
  </si>
  <si>
    <t>SAFETY</t>
  </si>
  <si>
    <t>1 )</t>
  </si>
  <si>
    <t>2 )</t>
  </si>
  <si>
    <t>PREPARED BY</t>
  </si>
  <si>
    <t>6.1</t>
  </si>
  <si>
    <t>COLUMNS</t>
  </si>
  <si>
    <t>TOTAL OF BILL No: 03 - Carried over to summary</t>
  </si>
  <si>
    <t>1.5</t>
  </si>
  <si>
    <t>(d) Each Light/ light fixture and its switch is measured as one one point; similarly each fan or each socket outlet is 
measured as one point;</t>
  </si>
  <si>
    <t>a )</t>
  </si>
  <si>
    <t>TOTAL OF BILL No: 06 - Carried over to summary</t>
  </si>
  <si>
    <t>BILL No: 07</t>
  </si>
  <si>
    <r>
      <t xml:space="preserve">(a) 20mm thick Cement plastering on Exterior surface of  External masonry walls and concrete surfaces and 15mm thick plastering on interior walls and concrete surface as specified incl. wire mesh shall be fixed at the joints of concrete surfaces and walls before plastering. </t>
    </r>
    <r>
      <rPr>
        <b/>
        <sz val="9"/>
        <rFont val="Times New Roman"/>
        <family val="1"/>
      </rPr>
      <t>Quantity is measured including concrete surfaces - Parapetwalls, Liftwalls, columns &amp; beams.</t>
    </r>
  </si>
  <si>
    <t>TOTAL OF BILL No: 04 - Carried over to summary</t>
  </si>
  <si>
    <t>b )Cutting or leaving holes and openings as recesses for and building in pipes, conduits , sleeves and similar as required for all trades; leaving surfaces rough or raking out joints for  plastering and flashings, bedding frames or plates, building in joints.</t>
  </si>
  <si>
    <t>a )Rates shall include for cleaning out cavities, forming rebated reveals and pointing and cleaning down to  reveals where necessary; fractional size blocks, all necessary machine cutting, cutting or forming chases or edges of  floor slabs.</t>
  </si>
  <si>
    <t>ELECTRIC BOARDS</t>
  </si>
  <si>
    <t>ELECTRIC FIXTURES</t>
  </si>
  <si>
    <t xml:space="preserve">ELECTRICAL WIRING </t>
  </si>
  <si>
    <t>points</t>
  </si>
  <si>
    <t>Allow for all on and off site management cost including costs of foreman and assistants, temporary services, telephone, fax, hoardings, fences, Crane/Concrete pump, Machinaries  and similar items</t>
  </si>
  <si>
    <t>(a) Rates shall include for: leveling, grading, trimming, compacting to faces of excavation, keep sides plumb, backfilling, consolidating, additional working space and disposing surplus soil.</t>
  </si>
  <si>
    <t>(b) Mix ratio for  reinforced concrete shall be 
1:2:3 and lean concrete shall be 1:2:6 by volume.</t>
  </si>
  <si>
    <t>(a) Rates shall include for: placing in position; making good after removal of formwork and casting in all required items; additional concrete required to conform to structural and excavated tolerances.</t>
  </si>
  <si>
    <t>BELOW GROUND</t>
  </si>
  <si>
    <t>16mm dia deformed bars - 6m</t>
  </si>
  <si>
    <t>10mm dia deformed bars - 6m</t>
  </si>
  <si>
    <r>
      <t>2.5mm</t>
    </r>
    <r>
      <rPr>
        <vertAlign val="superscript"/>
        <sz val="9"/>
        <rFont val="Times New Roman"/>
        <family val="1"/>
      </rPr>
      <t>2</t>
    </r>
    <r>
      <rPr>
        <sz val="9"/>
        <rFont val="Times New Roman"/>
        <family val="1"/>
      </rPr>
      <t xml:space="preserve">  Wiring to Light Points</t>
    </r>
  </si>
  <si>
    <t>(a) Rates shall include for: leveling, grading, 
trimming and compacting.</t>
  </si>
  <si>
    <t>(b) Ground need to be compacted to the density 
required  by the consultant</t>
  </si>
  <si>
    <t>Both surface of below ground walls</t>
  </si>
  <si>
    <t>Safety - Providing and fixing scaffolding with G.I. pipes and clamps and pvc netting alaround 
building during construction</t>
  </si>
  <si>
    <t>50mm thick lean concrete below Foundation</t>
  </si>
  <si>
    <t>c) Rates shall include for approved brand water proofing compound shall be mixed with cement mortar for external wall plastering as per manufacturers specifications.</t>
  </si>
  <si>
    <t>c ) All external wall and all inetrenal walls shall be 100mm thick Solid cement blocks and  for masonry mix ratio 1:5 (cement and river sand)</t>
  </si>
  <si>
    <t>(d) All louvres, windows and sliding doors shall be  30 micron powder coated aluminium as per details given in Door/Window schedule.</t>
  </si>
  <si>
    <t>(b) Rates shall include for door frames and window frames, mullions, transoms, trims, glazing, tinting, timber panels, boardings, framing, lining, fastenings and all fixings and installation.</t>
  </si>
  <si>
    <t>(a) Rates shall include for locks, latches, closers, push plates, pull handles, bolts, kick plates, hinges and all door &amp; window hardware.</t>
  </si>
  <si>
    <t>(c) Rates shall include for electrical conduits, fittings, equipment and similar all fixings to various building surfaces and also all elecetrical work  shall be carried out according to STELCO standards and specifications.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</si>
  <si>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</si>
  <si>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</si>
  <si>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(b) All painting work shall be carried in 
accordance with the Specifications</t>
  </si>
  <si>
    <t>(a) Rates shall include for: the provision, erection and removal of scaffolding, preparation, rubbing down between coats and similar work, the protection and/or masking floors, fittings and similar work, removing and 
replacing door and window furniture.</t>
  </si>
  <si>
    <t>Foundation Footings &amp; Tie beams</t>
  </si>
  <si>
    <t>(c ) Rates shall include for; distribution steel, cleaning,  fabrication, placing, the provision for all necessary temporary fixings, and supports including chairs and tie wire , laps and wastage.</t>
  </si>
  <si>
    <t>ADDITIONS</t>
  </si>
  <si>
    <t>OMISSIONS</t>
  </si>
  <si>
    <t>Provision  to include quantities as per the drawing which is missed in the bill of quantities.</t>
  </si>
  <si>
    <t>CLIENT</t>
  </si>
  <si>
    <t>2.5</t>
  </si>
  <si>
    <r>
      <t xml:space="preserve">(c)Rate shall include for weather proof  paint finish for </t>
    </r>
    <r>
      <rPr>
        <b/>
        <sz val="9"/>
        <rFont val="Times New Roman"/>
        <family val="1"/>
      </rPr>
      <t>exterior surfaces of the wall</t>
    </r>
    <r>
      <rPr>
        <sz val="9"/>
        <rFont val="Times New Roman"/>
        <family val="1"/>
      </rPr>
      <t xml:space="preserve"> complete including application of  two coats of oil based wall sealer and two coats of weather bond paint </t>
    </r>
  </si>
  <si>
    <r>
      <t xml:space="preserve">(d)Rate shall include for putty and paint finish for </t>
    </r>
    <r>
      <rPr>
        <b/>
        <sz val="9"/>
        <rFont val="Times New Roman"/>
        <family val="1"/>
      </rPr>
      <t>interior surfaces of the wall and ceilings</t>
    </r>
    <r>
      <rPr>
        <sz val="9"/>
        <rFont val="Times New Roman"/>
        <family val="1"/>
      </rPr>
      <t xml:space="preserve"> complete including application of  two coats of wall sealer, two coats of  putty finish and two coats of  emulsion paint finish on top for Interior painting.</t>
    </r>
  </si>
  <si>
    <t>Painting exterior surfaces of External Wall, Columns &amp; beams.</t>
  </si>
  <si>
    <t>Provision to remove the excess quantity given in the bill quantities if any as per the drawing details</t>
  </si>
  <si>
    <t>(c) All Timber door frames shall be treated timber. Rate shall include for Paint/Varnish finish.</t>
  </si>
  <si>
    <r>
      <t xml:space="preserve">(a) Excavation quantities are measured to the faces of concrete members. Rates shall include for all additional excavation required to place the </t>
    </r>
    <r>
      <rPr>
        <b/>
        <sz val="9"/>
        <rFont val="Times New Roman"/>
        <family val="1"/>
      </rPr>
      <t>formwork , back fill , dewatering</t>
    </r>
    <r>
      <rPr>
        <sz val="9"/>
        <rFont val="Times New Roman"/>
        <family val="1"/>
      </rPr>
      <t xml:space="preserve"> and others </t>
    </r>
  </si>
  <si>
    <t>a</t>
  </si>
  <si>
    <t xml:space="preserve"> TOTAL           Mvr</t>
  </si>
  <si>
    <t>6% GST           Mvr</t>
  </si>
  <si>
    <t>GRAND TOTAL          Mvr</t>
  </si>
  <si>
    <t>(2)</t>
  </si>
  <si>
    <t>(3)</t>
  </si>
  <si>
    <t>6mm dia deformed bars - 6m</t>
  </si>
  <si>
    <t>150mm thick Solid block wall</t>
  </si>
  <si>
    <t>2.4.2</t>
  </si>
  <si>
    <t>External</t>
  </si>
  <si>
    <t>2.1 )</t>
  </si>
  <si>
    <t>2.3 )</t>
  </si>
  <si>
    <t>(e) Rates shall include for supply and complete 
installation , fittings and fixtures.</t>
  </si>
  <si>
    <t>2.2 )</t>
  </si>
  <si>
    <t>-</t>
  </si>
  <si>
    <t>4.3.1</t>
  </si>
  <si>
    <t>4.3.2</t>
  </si>
  <si>
    <t>(6)</t>
  </si>
  <si>
    <t>Foundation Beam</t>
  </si>
  <si>
    <t>Foundation Beam FB</t>
  </si>
  <si>
    <t>COLUMNS &amp; COPPING</t>
  </si>
  <si>
    <t>RC Copping Stone</t>
  </si>
  <si>
    <t>300 x150 x 150mm  solid block single wall - 150mm thick above all FB beams.</t>
  </si>
  <si>
    <t>Both Side Plastering</t>
  </si>
  <si>
    <t>Both surface of boundary wall</t>
  </si>
  <si>
    <t>ABOVE GROUND LEVEL</t>
  </si>
  <si>
    <t>Boundary walls</t>
  </si>
  <si>
    <t>(e) All doors and windows shall be  accordance with  door/window drawing details. All frame depths are 100mm
All dor panel thicknesses are 35mm
All window manel thickness are 25mm
Al frame edges shal be trimmed 3mm
All wodden components should be wood stained
finish
All glazing should be of 6mm unless specified
External units must comply the following weather
conditions:-
Wind pressure: 200 kg/sqm
Water tightness: 25 kg/sqm
All external frames / wall joints must be sealed with
silicon sealant and the wedges trimmed with
12X12mm hardwood beading fixed to frames by
brass nails
All hardware should be provided for the
performance of al functions of the units
Hinges shall confirm to
1. Door size more than 700X1900mm
WD: 125mm X2 sets
SD: 150mm X3 sets
2. Door size less than 700X1900mm
WD: 100mm X2 sets
SD: 125mm X2 sets
Locks shall be cylinderical with master key sets
Door knobs shall be1000mm above FFL</t>
  </si>
  <si>
    <t>G1</t>
  </si>
  <si>
    <t>GALVANIZED STEEL HOLLOW SECTION
RAILING WELDED TOGETHER IN BETWEEN
THE POSITIONS OF THE EXISTING
COLUMNS</t>
  </si>
  <si>
    <t>ABOVE BOUNDARY WALL</t>
  </si>
  <si>
    <t xml:space="preserve">Railing </t>
  </si>
  <si>
    <t>Supply, Fabrication and Fixing Steel Railing as per details 20m</t>
  </si>
  <si>
    <t>BILL N0: 05 -  DOORS AND WINDOWS</t>
  </si>
  <si>
    <t>BILL No: 06</t>
  </si>
  <si>
    <t>BILL No: 06 - PAINTING</t>
  </si>
  <si>
    <t>7.2</t>
  </si>
  <si>
    <t>BILL No: 07  -  METAL WORK</t>
  </si>
  <si>
    <t>BILL No: 08 - ELECTRICAL INSTALLATIONS</t>
  </si>
  <si>
    <t>BILL No: 09 - ADDITIONS</t>
  </si>
  <si>
    <t>BILL No: 10 - OMISSIONS</t>
  </si>
  <si>
    <t xml:space="preserve">Foundation Pad </t>
  </si>
  <si>
    <t>Foundation Pad</t>
  </si>
  <si>
    <t>MC (Main)</t>
  </si>
  <si>
    <t>GC (Gate Column)</t>
  </si>
  <si>
    <r>
      <t xml:space="preserve">300x150x100mm Hollow block </t>
    </r>
    <r>
      <rPr>
        <b/>
        <sz val="9"/>
        <color theme="1"/>
        <rFont val="Times New Roman"/>
        <family val="1"/>
      </rPr>
      <t>single</t>
    </r>
    <r>
      <rPr>
        <sz val="9"/>
        <color theme="1"/>
        <rFont val="Times New Roman"/>
        <family val="1"/>
      </rPr>
      <t xml:space="preserve"> wall - 100mm thick</t>
    </r>
  </si>
  <si>
    <t>20mm thick Plastering</t>
  </si>
  <si>
    <t>Solar Powered LED Gate Lights (12W) IP65</t>
  </si>
  <si>
    <t>Supply and Installation</t>
  </si>
  <si>
    <t>3.3.1</t>
  </si>
  <si>
    <t>3.1.2</t>
  </si>
  <si>
    <t>3.1.3</t>
  </si>
  <si>
    <t>3.1.4</t>
  </si>
  <si>
    <t>3.2.1</t>
  </si>
  <si>
    <t>3.2.2</t>
  </si>
  <si>
    <t>3.2.3</t>
  </si>
  <si>
    <t>3.3.2 )</t>
  </si>
  <si>
    <t>3.3.3</t>
  </si>
  <si>
    <t>3.3.4 )</t>
  </si>
  <si>
    <t>HDH.NEYKURENDHOO SCHOOL
(BOUNDARY WALL)</t>
  </si>
  <si>
    <t>MINISTRY OF EDUCATION</t>
  </si>
  <si>
    <t>PROJECT: HDH.NEYKURENDHOO SCHOOL
(BOUNDARY WALL)</t>
  </si>
  <si>
    <t>PROJECT : HDH.NEYKURENDHOO SCHOOL
(BOUNDARY WALL)</t>
  </si>
  <si>
    <t>Clearing site - Demolition of Existing Wall and dispatch all debris, clearing and dispose all unwanted materials away from site and prepare site ready for proposed construction (including all subsurface structure of the wall).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</si>
</sst>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0_);_(* \(#,##0.0\);_(* &quot;-&quot;??_);_(@_)"/>
  </numFmts>
  <fonts count="31" x14ac:knownFonts="1">
    <font>
      <sz val="11"/>
      <color theme="1"/>
      <name val="Calibri"/>
      <family val="2"/>
      <scheme val="minor"/>
    </font>
    <font>
      <sz val="11"/>
      <color theme="1"/>
      <name val="Calibri"/>
      <family val="2"/>
      <scheme val="minor"/>
    </font>
    <font>
      <sz val="10"/>
      <name val="Arial"/>
      <family val="2"/>
    </font>
    <font>
      <sz val="10"/>
      <name val="Times New Roman"/>
      <family val="1"/>
    </font>
    <font>
      <b/>
      <u/>
      <sz val="14"/>
      <name val="Times New Roman"/>
      <family val="1"/>
    </font>
    <font>
      <b/>
      <u/>
      <sz val="12"/>
      <name val="Times New Roman"/>
      <family val="1"/>
    </font>
    <font>
      <b/>
      <sz val="14"/>
      <name val="Times New Roman"/>
      <family val="1"/>
    </font>
    <font>
      <b/>
      <sz val="11"/>
      <name val="Times New Roman"/>
      <family val="1"/>
    </font>
    <font>
      <sz val="12"/>
      <name val="Times New Roman"/>
      <family val="1"/>
    </font>
    <font>
      <b/>
      <sz val="12"/>
      <name val="Times New Roman"/>
      <family val="1"/>
    </font>
    <font>
      <sz val="9"/>
      <color theme="1"/>
      <name val="Times New Roman"/>
      <family val="1"/>
    </font>
    <font>
      <sz val="9"/>
      <name val="Times New Roman"/>
      <family val="1"/>
    </font>
    <font>
      <b/>
      <u/>
      <sz val="9"/>
      <name val="Times New Roman"/>
      <family val="1"/>
    </font>
    <font>
      <b/>
      <sz val="9"/>
      <name val="Times New Roman"/>
      <family val="1"/>
    </font>
    <font>
      <u/>
      <sz val="9"/>
      <name val="Times New Roman"/>
      <family val="1"/>
    </font>
    <font>
      <vertAlign val="superscript"/>
      <sz val="9"/>
      <color theme="1"/>
      <name val="Times New Roman"/>
      <family val="1"/>
    </font>
    <font>
      <b/>
      <sz val="9"/>
      <color theme="1"/>
      <name val="Times New Roman"/>
      <family val="1"/>
    </font>
    <font>
      <b/>
      <u/>
      <sz val="9"/>
      <color theme="1"/>
      <name val="Times New Roman"/>
      <family val="1"/>
    </font>
    <font>
      <vertAlign val="superscript"/>
      <sz val="9"/>
      <name val="Times New Roman"/>
      <family val="1"/>
    </font>
    <font>
      <b/>
      <u/>
      <sz val="12"/>
      <color theme="1"/>
      <name val="Times New Roman"/>
      <family val="1"/>
    </font>
    <font>
      <b/>
      <sz val="9"/>
      <color indexed="9"/>
      <name val="Times New Roman"/>
      <family val="1"/>
    </font>
    <font>
      <b/>
      <u/>
      <sz val="10"/>
      <name val="Times New Roman"/>
      <family val="1"/>
    </font>
    <font>
      <b/>
      <sz val="10"/>
      <name val="Times New Roman"/>
      <family val="1"/>
    </font>
    <font>
      <b/>
      <sz val="22"/>
      <color theme="5"/>
      <name val="Arial Black"/>
      <family val="2"/>
    </font>
    <font>
      <sz val="11"/>
      <color theme="1"/>
      <name val="Arial Black"/>
      <family val="2"/>
    </font>
    <font>
      <b/>
      <sz val="22"/>
      <color rgb="FFFF0000"/>
      <name val="Arial Black"/>
      <family val="2"/>
    </font>
    <font>
      <b/>
      <u/>
      <sz val="11"/>
      <color theme="1"/>
      <name val="Arial Black"/>
      <family val="2"/>
    </font>
    <font>
      <b/>
      <sz val="11"/>
      <color theme="1"/>
      <name val="Arial Black"/>
      <family val="2"/>
    </font>
    <font>
      <sz val="10"/>
      <name val="Calibri"/>
      <family val="2"/>
      <scheme val="minor"/>
    </font>
    <font>
      <sz val="20"/>
      <color theme="1"/>
      <name val="Arial Black"/>
      <family val="2"/>
    </font>
    <font>
      <b/>
      <sz val="14"/>
      <color theme="1"/>
      <name val="Arial Black"/>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59999389629810485"/>
        <bgColor indexed="64"/>
      </patternFill>
    </fill>
  </fills>
  <borders count="53">
    <border>
      <left/>
      <right/>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thin">
        <color indexed="64"/>
      </left>
      <right style="double">
        <color indexed="64"/>
      </right>
      <top style="double">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double">
        <color indexed="64"/>
      </right>
      <top style="dashed">
        <color indexed="64"/>
      </top>
      <bottom style="double">
        <color indexed="64"/>
      </bottom>
      <diagonal/>
    </border>
    <border>
      <left style="thin">
        <color auto="1"/>
      </left>
      <right/>
      <top/>
      <bottom/>
      <diagonal/>
    </border>
    <border>
      <left style="hair">
        <color auto="1"/>
      </left>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bottom style="medium">
        <color auto="1"/>
      </bottom>
      <diagonal/>
    </border>
    <border>
      <left style="hair">
        <color indexed="64"/>
      </left>
      <right style="hair">
        <color indexed="64"/>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medium">
        <color auto="1"/>
      </right>
      <top/>
      <bottom style="medium">
        <color auto="1"/>
      </bottom>
      <diagonal/>
    </border>
    <border>
      <left style="hair">
        <color auto="1"/>
      </left>
      <right style="medium">
        <color auto="1"/>
      </right>
      <top/>
      <bottom style="medium">
        <color auto="1"/>
      </bottom>
      <diagonal/>
    </border>
    <border>
      <left/>
      <right style="medium">
        <color auto="1"/>
      </right>
      <top style="medium">
        <color auto="1"/>
      </top>
      <bottom/>
      <diagonal/>
    </border>
    <border>
      <left style="hair">
        <color auto="1"/>
      </left>
      <right style="medium">
        <color auto="1"/>
      </right>
      <top style="medium">
        <color auto="1"/>
      </top>
      <bottom/>
      <diagonal/>
    </border>
    <border>
      <left style="hair">
        <color auto="1"/>
      </left>
      <right/>
      <top style="medium">
        <color auto="1"/>
      </top>
      <bottom/>
      <diagonal/>
    </border>
    <border>
      <left style="hair">
        <color auto="1"/>
      </left>
      <right/>
      <top/>
      <bottom style="medium">
        <color auto="1"/>
      </bottom>
      <diagonal/>
    </border>
  </borders>
  <cellStyleXfs count="4">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cellStyleXfs>
  <cellXfs count="313">
    <xf numFmtId="0" fontId="0" fillId="0" borderId="0" xfId="0"/>
    <xf numFmtId="49" fontId="3" fillId="2" borderId="4" xfId="0" applyNumberFormat="1" applyFont="1" applyFill="1" applyBorder="1"/>
    <xf numFmtId="0" fontId="3" fillId="2" borderId="4" xfId="0" applyFont="1" applyFill="1" applyBorder="1"/>
    <xf numFmtId="43" fontId="3" fillId="2" borderId="4" xfId="1" applyFont="1" applyFill="1" applyBorder="1"/>
    <xf numFmtId="49" fontId="6" fillId="2" borderId="5" xfId="0" applyNumberFormat="1" applyFont="1" applyFill="1" applyBorder="1"/>
    <xf numFmtId="0" fontId="6" fillId="2" borderId="6" xfId="0" applyFont="1" applyFill="1" applyBorder="1" applyAlignment="1">
      <alignment horizontal="center"/>
    </xf>
    <xf numFmtId="0" fontId="6" fillId="2" borderId="7" xfId="0" applyFont="1" applyFill="1" applyBorder="1" applyAlignment="1">
      <alignment horizontal="center"/>
    </xf>
    <xf numFmtId="49" fontId="7" fillId="2" borderId="8" xfId="0" applyNumberFormat="1" applyFont="1" applyFill="1" applyBorder="1" applyAlignment="1">
      <alignment horizontal="center"/>
    </xf>
    <xf numFmtId="0" fontId="7" fillId="2" borderId="9" xfId="0" applyFont="1" applyFill="1" applyBorder="1" applyAlignment="1">
      <alignment horizontal="left"/>
    </xf>
    <xf numFmtId="43" fontId="7" fillId="2" borderId="10" xfId="1" applyFont="1" applyFill="1" applyBorder="1" applyAlignment="1">
      <alignment horizontal="center"/>
    </xf>
    <xf numFmtId="49" fontId="7" fillId="2" borderId="11" xfId="0" applyNumberFormat="1" applyFont="1" applyFill="1" applyBorder="1" applyAlignment="1">
      <alignment horizontal="center"/>
    </xf>
    <xf numFmtId="0" fontId="7" fillId="2" borderId="12" xfId="0" applyFont="1" applyFill="1" applyBorder="1" applyAlignment="1">
      <alignment horizontal="left"/>
    </xf>
    <xf numFmtId="43" fontId="7" fillId="2" borderId="13" xfId="1" applyFont="1" applyFill="1" applyBorder="1" applyAlignment="1">
      <alignment horizontal="center"/>
    </xf>
    <xf numFmtId="49" fontId="8" fillId="2" borderId="14" xfId="0" applyNumberFormat="1" applyFont="1" applyFill="1" applyBorder="1"/>
    <xf numFmtId="0" fontId="8" fillId="2" borderId="15" xfId="0" applyFont="1" applyFill="1" applyBorder="1"/>
    <xf numFmtId="0" fontId="9" fillId="2" borderId="16" xfId="0" applyFont="1" applyFill="1" applyBorder="1" applyAlignment="1">
      <alignment horizontal="center"/>
    </xf>
    <xf numFmtId="0" fontId="0" fillId="0" borderId="0" xfId="0" applyAlignment="1">
      <alignment vertical="center"/>
    </xf>
    <xf numFmtId="164" fontId="0" fillId="0" borderId="0" xfId="0" applyNumberFormat="1"/>
    <xf numFmtId="0" fontId="24" fillId="0" borderId="0" xfId="0" applyFont="1"/>
    <xf numFmtId="0" fontId="27" fillId="0" borderId="0" xfId="0" applyFont="1" applyAlignment="1">
      <alignment horizontal="center"/>
    </xf>
    <xf numFmtId="49" fontId="3" fillId="2" borderId="33" xfId="0" applyNumberFormat="1" applyFont="1" applyFill="1" applyBorder="1"/>
    <xf numFmtId="0" fontId="9" fillId="2" borderId="34" xfId="0" applyFont="1" applyFill="1" applyBorder="1" applyAlignment="1">
      <alignment horizontal="center"/>
    </xf>
    <xf numFmtId="43" fontId="9" fillId="2" borderId="35" xfId="0" applyNumberFormat="1" applyFont="1" applyFill="1" applyBorder="1" applyAlignment="1">
      <alignment horizontal="center"/>
    </xf>
    <xf numFmtId="49" fontId="3" fillId="2" borderId="36" xfId="0" applyNumberFormat="1" applyFont="1" applyFill="1" applyBorder="1"/>
    <xf numFmtId="0" fontId="9" fillId="2" borderId="37" xfId="0" applyFont="1" applyFill="1" applyBorder="1" applyAlignment="1">
      <alignment horizontal="center"/>
    </xf>
    <xf numFmtId="43" fontId="9" fillId="2" borderId="38" xfId="0" applyNumberFormat="1" applyFont="1" applyFill="1" applyBorder="1" applyAlignment="1">
      <alignment horizontal="center"/>
    </xf>
    <xf numFmtId="49" fontId="3" fillId="2" borderId="39" xfId="0" applyNumberFormat="1" applyFont="1" applyFill="1" applyBorder="1"/>
    <xf numFmtId="0" fontId="9" fillId="2" borderId="40" xfId="0" applyFont="1" applyFill="1" applyBorder="1" applyAlignment="1">
      <alignment horizontal="center"/>
    </xf>
    <xf numFmtId="43" fontId="9" fillId="2" borderId="41" xfId="0" applyNumberFormat="1" applyFont="1" applyFill="1" applyBorder="1" applyAlignment="1">
      <alignment horizontal="center"/>
    </xf>
    <xf numFmtId="0" fontId="0" fillId="0" borderId="42" xfId="0" applyBorder="1"/>
    <xf numFmtId="0" fontId="0" fillId="0" borderId="43" xfId="0" applyBorder="1"/>
    <xf numFmtId="0" fontId="23" fillId="0" borderId="43" xfId="0" applyFont="1" applyBorder="1" applyAlignment="1">
      <alignment horizontal="center"/>
    </xf>
    <xf numFmtId="0" fontId="24" fillId="0" borderId="43" xfId="0" applyFont="1" applyBorder="1"/>
    <xf numFmtId="0" fontId="25" fillId="0" borderId="43" xfId="0" applyFont="1" applyBorder="1" applyAlignment="1">
      <alignment horizontal="center" vertical="center" wrapText="1"/>
    </xf>
    <xf numFmtId="0" fontId="26" fillId="0" borderId="43" xfId="0" applyFont="1" applyBorder="1" applyAlignment="1">
      <alignment horizontal="center"/>
    </xf>
    <xf numFmtId="0" fontId="24" fillId="0" borderId="43" xfId="0" applyFont="1" applyBorder="1" applyAlignment="1">
      <alignment horizontal="center"/>
    </xf>
    <xf numFmtId="0" fontId="30" fillId="0" borderId="43" xfId="0" applyFont="1" applyBorder="1" applyAlignment="1">
      <alignment horizontal="center"/>
    </xf>
    <xf numFmtId="0" fontId="29" fillId="0" borderId="43" xfId="0" applyFont="1" applyBorder="1" applyAlignment="1">
      <alignment horizontal="center" vertical="center"/>
    </xf>
    <xf numFmtId="0" fontId="29" fillId="0" borderId="44" xfId="0" applyFont="1" applyBorder="1" applyAlignment="1">
      <alignment horizontal="center" vertical="center"/>
    </xf>
    <xf numFmtId="49" fontId="4" fillId="2" borderId="0" xfId="0" applyNumberFormat="1" applyFont="1" applyFill="1" applyBorder="1" applyAlignment="1">
      <alignment horizontal="center" wrapText="1"/>
    </xf>
    <xf numFmtId="49" fontId="4" fillId="2" borderId="0" xfId="0" applyNumberFormat="1" applyFont="1" applyFill="1" applyBorder="1" applyAlignment="1">
      <alignment horizontal="center"/>
    </xf>
    <xf numFmtId="49" fontId="5" fillId="2" borderId="0" xfId="0" applyNumberFormat="1" applyFont="1" applyFill="1" applyBorder="1" applyAlignment="1">
      <alignment horizontal="center"/>
    </xf>
    <xf numFmtId="49" fontId="19" fillId="0" borderId="0" xfId="0" applyNumberFormat="1" applyFont="1" applyAlignment="1" applyProtection="1">
      <alignment horizontal="center" wrapText="1"/>
      <protection locked="0"/>
    </xf>
    <xf numFmtId="49" fontId="19" fillId="0" borderId="0" xfId="0" applyNumberFormat="1" applyFont="1" applyAlignment="1" applyProtection="1">
      <alignment horizontal="center"/>
      <protection locked="0"/>
    </xf>
    <xf numFmtId="0" fontId="16" fillId="0" borderId="0" xfId="0" applyFont="1" applyProtection="1">
      <protection locked="0"/>
    </xf>
    <xf numFmtId="49" fontId="10" fillId="0" borderId="0" xfId="0" applyNumberFormat="1" applyFont="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43" fontId="10" fillId="0" borderId="0" xfId="1" applyNumberFormat="1" applyFont="1" applyProtection="1">
      <protection locked="0"/>
    </xf>
    <xf numFmtId="165" fontId="10" fillId="0" borderId="0" xfId="1" applyNumberFormat="1" applyFont="1" applyFill="1" applyBorder="1" applyAlignment="1" applyProtection="1">
      <alignment horizontal="center"/>
      <protection locked="0"/>
    </xf>
    <xf numFmtId="49" fontId="10" fillId="0" borderId="23" xfId="0" applyNumberFormat="1"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43" fontId="10" fillId="0" borderId="24" xfId="1" applyNumberFormat="1"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49" fontId="11" fillId="2" borderId="25" xfId="2" applyNumberFormat="1" applyFont="1" applyFill="1" applyBorder="1" applyAlignment="1" applyProtection="1">
      <alignment horizontal="center" vertical="justify"/>
      <protection locked="0"/>
    </xf>
    <xf numFmtId="0" fontId="12" fillId="2" borderId="26" xfId="2" quotePrefix="1" applyNumberFormat="1" applyFont="1" applyFill="1" applyBorder="1" applyAlignment="1" applyProtection="1">
      <alignment horizontal="center"/>
      <protection locked="0"/>
    </xf>
    <xf numFmtId="43" fontId="13" fillId="2" borderId="26" xfId="2" applyFont="1" applyFill="1" applyBorder="1" applyAlignment="1" applyProtection="1">
      <alignment horizontal="center"/>
      <protection locked="0"/>
    </xf>
    <xf numFmtId="165" fontId="11" fillId="0" borderId="2" xfId="1" applyNumberFormat="1" applyFont="1" applyFill="1" applyBorder="1" applyAlignment="1" applyProtection="1">
      <alignment horizontal="center"/>
      <protection locked="0"/>
    </xf>
    <xf numFmtId="43" fontId="10" fillId="0" borderId="2" xfId="1" applyFont="1" applyFill="1" applyBorder="1" applyAlignment="1" applyProtection="1">
      <alignment horizontal="center" vertical="center" wrapText="1"/>
      <protection locked="0"/>
    </xf>
    <xf numFmtId="43" fontId="10" fillId="0" borderId="3" xfId="1" applyFont="1" applyFill="1" applyBorder="1" applyAlignment="1" applyProtection="1">
      <alignment horizontal="center" vertical="center" wrapText="1"/>
      <protection locked="0"/>
    </xf>
    <xf numFmtId="49" fontId="11" fillId="2" borderId="1" xfId="2" applyNumberFormat="1" applyFont="1" applyFill="1" applyBorder="1" applyAlignment="1" applyProtection="1">
      <alignment horizontal="center" vertical="justify"/>
      <protection locked="0"/>
    </xf>
    <xf numFmtId="0" fontId="12" fillId="2" borderId="2" xfId="2" applyNumberFormat="1" applyFont="1" applyFill="1" applyBorder="1" applyAlignment="1" applyProtection="1">
      <alignment horizontal="center"/>
      <protection locked="0"/>
    </xf>
    <xf numFmtId="43" fontId="13" fillId="2" borderId="2" xfId="2" applyFont="1" applyFill="1" applyBorder="1" applyAlignment="1" applyProtection="1">
      <alignment horizontal="center"/>
      <protection locked="0"/>
    </xf>
    <xf numFmtId="0" fontId="13" fillId="2" borderId="2" xfId="2" applyNumberFormat="1" applyFont="1" applyFill="1" applyBorder="1" applyAlignment="1" applyProtection="1">
      <alignment horizontal="left"/>
      <protection locked="0"/>
    </xf>
    <xf numFmtId="0" fontId="12" fillId="2" borderId="2" xfId="2" applyNumberFormat="1" applyFont="1" applyFill="1" applyBorder="1" applyAlignment="1" applyProtection="1">
      <alignment horizontal="left"/>
      <protection locked="0"/>
    </xf>
    <xf numFmtId="49" fontId="11" fillId="2" borderId="1" xfId="2" quotePrefix="1" applyNumberFormat="1" applyFont="1" applyFill="1" applyBorder="1" applyAlignment="1" applyProtection="1">
      <alignment horizontal="center" vertical="justify"/>
      <protection locked="0"/>
    </xf>
    <xf numFmtId="0" fontId="14" fillId="2" borderId="2" xfId="2" applyNumberFormat="1" applyFont="1" applyFill="1" applyBorder="1" applyAlignment="1" applyProtection="1">
      <alignment horizontal="left"/>
      <protection locked="0"/>
    </xf>
    <xf numFmtId="0" fontId="11" fillId="2" borderId="2" xfId="2" applyNumberFormat="1" applyFont="1" applyFill="1" applyBorder="1" applyAlignment="1" applyProtection="1">
      <alignment horizontal="left"/>
      <protection locked="0"/>
    </xf>
    <xf numFmtId="0" fontId="12" fillId="2" borderId="2" xfId="2" applyNumberFormat="1" applyFont="1" applyFill="1" applyBorder="1" applyProtection="1">
      <protection locked="0"/>
    </xf>
    <xf numFmtId="43" fontId="11" fillId="2" borderId="2" xfId="2" applyFont="1" applyFill="1" applyBorder="1" applyAlignment="1" applyProtection="1">
      <alignment horizontal="center"/>
      <protection locked="0"/>
    </xf>
    <xf numFmtId="0" fontId="11" fillId="2" borderId="2" xfId="2" applyNumberFormat="1" applyFont="1" applyFill="1" applyBorder="1" applyAlignment="1" applyProtection="1">
      <alignment horizontal="justify"/>
      <protection locked="0"/>
    </xf>
    <xf numFmtId="43" fontId="10" fillId="0" borderId="2" xfId="1" applyFont="1" applyFill="1" applyBorder="1" applyProtection="1">
      <protection locked="0"/>
    </xf>
    <xf numFmtId="43" fontId="10" fillId="0" borderId="3" xfId="1" applyFont="1" applyFill="1" applyBorder="1" applyProtection="1">
      <protection locked="0"/>
    </xf>
    <xf numFmtId="0" fontId="11" fillId="2" borderId="2" xfId="2" applyNumberFormat="1" applyFont="1" applyFill="1" applyBorder="1" applyProtection="1">
      <protection locked="0"/>
    </xf>
    <xf numFmtId="0" fontId="14" fillId="2" borderId="2" xfId="2" applyNumberFormat="1" applyFont="1" applyFill="1" applyBorder="1" applyProtection="1">
      <protection locked="0"/>
    </xf>
    <xf numFmtId="0" fontId="11" fillId="2" borderId="2" xfId="2" applyNumberFormat="1" applyFont="1" applyFill="1" applyBorder="1" applyAlignment="1" applyProtection="1">
      <alignment wrapText="1"/>
      <protection locked="0"/>
    </xf>
    <xf numFmtId="49" fontId="11" fillId="2" borderId="1" xfId="2" applyNumberFormat="1" applyFont="1" applyFill="1" applyBorder="1" applyAlignment="1" applyProtection="1">
      <alignment horizontal="center" vertical="top"/>
      <protection locked="0"/>
    </xf>
    <xf numFmtId="0" fontId="12" fillId="2" borderId="2" xfId="2" applyNumberFormat="1" applyFont="1" applyFill="1" applyBorder="1" applyAlignment="1" applyProtection="1">
      <alignment vertical="top"/>
      <protection locked="0"/>
    </xf>
    <xf numFmtId="43" fontId="11" fillId="2" borderId="2" xfId="2" applyFont="1" applyFill="1" applyBorder="1" applyAlignment="1" applyProtection="1">
      <alignment horizontal="center" vertical="top"/>
      <protection locked="0"/>
    </xf>
    <xf numFmtId="0" fontId="11" fillId="2" borderId="2" xfId="2" applyNumberFormat="1" applyFont="1" applyFill="1" applyBorder="1" applyAlignment="1" applyProtection="1">
      <alignment vertical="top" wrapText="1"/>
      <protection locked="0"/>
    </xf>
    <xf numFmtId="49" fontId="11" fillId="2" borderId="27" xfId="2" applyNumberFormat="1" applyFont="1" applyFill="1" applyBorder="1" applyAlignment="1" applyProtection="1">
      <alignment horizontal="center" vertical="justify"/>
      <protection locked="0"/>
    </xf>
    <xf numFmtId="0" fontId="13" fillId="2" borderId="28" xfId="2" quotePrefix="1" applyNumberFormat="1" applyFont="1" applyFill="1" applyBorder="1" applyAlignment="1" applyProtection="1">
      <alignment horizontal="left"/>
      <protection locked="0"/>
    </xf>
    <xf numFmtId="0" fontId="11" fillId="3" borderId="28" xfId="3" applyFont="1" applyFill="1" applyBorder="1" applyAlignment="1" applyProtection="1">
      <alignment horizontal="center"/>
      <protection locked="0"/>
    </xf>
    <xf numFmtId="43" fontId="11" fillId="3" borderId="28" xfId="1" applyNumberFormat="1" applyFont="1" applyFill="1" applyBorder="1" applyAlignment="1" applyProtection="1">
      <alignment horizontal="center"/>
      <protection locked="0"/>
    </xf>
    <xf numFmtId="49" fontId="11" fillId="2" borderId="29" xfId="2" applyNumberFormat="1" applyFont="1" applyFill="1" applyBorder="1" applyAlignment="1" applyProtection="1">
      <alignment horizontal="center" vertical="justify"/>
      <protection locked="0"/>
    </xf>
    <xf numFmtId="0" fontId="13" fillId="2" borderId="30" xfId="2" quotePrefix="1" applyNumberFormat="1" applyFont="1" applyFill="1" applyBorder="1" applyAlignment="1" applyProtection="1">
      <alignment horizontal="left"/>
      <protection locked="0"/>
    </xf>
    <xf numFmtId="0" fontId="11" fillId="4" borderId="30" xfId="3" applyFont="1" applyFill="1" applyBorder="1" applyAlignment="1" applyProtection="1">
      <alignment horizontal="center"/>
      <protection locked="0"/>
    </xf>
    <xf numFmtId="165" fontId="11" fillId="0" borderId="30" xfId="1" applyNumberFormat="1" applyFont="1" applyFill="1" applyBorder="1" applyAlignment="1" applyProtection="1">
      <alignment horizontal="center"/>
      <protection locked="0"/>
    </xf>
    <xf numFmtId="43" fontId="10" fillId="0" borderId="30" xfId="1" applyFont="1" applyFill="1" applyBorder="1" applyAlignment="1" applyProtection="1">
      <alignment horizontal="center" vertical="center" wrapText="1"/>
      <protection locked="0"/>
    </xf>
    <xf numFmtId="43" fontId="16" fillId="0" borderId="47" xfId="1" applyFont="1" applyFill="1" applyBorder="1" applyAlignment="1" applyProtection="1">
      <alignment horizontal="center" vertical="center" wrapText="1"/>
      <protection locked="0"/>
    </xf>
    <xf numFmtId="0" fontId="13" fillId="2" borderId="2" xfId="2" quotePrefix="1" applyNumberFormat="1" applyFont="1" applyFill="1" applyBorder="1" applyAlignment="1" applyProtection="1">
      <alignment horizontal="left"/>
      <protection locked="0"/>
    </xf>
    <xf numFmtId="0" fontId="11" fillId="3" borderId="2" xfId="3" applyFont="1" applyFill="1" applyBorder="1" applyAlignment="1" applyProtection="1">
      <alignment horizontal="center"/>
      <protection locked="0"/>
    </xf>
    <xf numFmtId="0" fontId="11" fillId="2" borderId="2" xfId="2" quotePrefix="1" applyNumberFormat="1" applyFont="1" applyFill="1" applyBorder="1" applyAlignment="1" applyProtection="1">
      <alignment wrapText="1"/>
      <protection locked="0"/>
    </xf>
    <xf numFmtId="0" fontId="11" fillId="2" borderId="2" xfId="2" quotePrefix="1" applyNumberFormat="1" applyFont="1" applyFill="1" applyBorder="1" applyAlignment="1" applyProtection="1">
      <protection locked="0"/>
    </xf>
    <xf numFmtId="0" fontId="11" fillId="0" borderId="2" xfId="2" quotePrefix="1" applyNumberFormat="1" applyFont="1" applyFill="1" applyBorder="1" applyAlignment="1" applyProtection="1">
      <protection locked="0"/>
    </xf>
    <xf numFmtId="0" fontId="11" fillId="0" borderId="3" xfId="2" quotePrefix="1" applyNumberFormat="1" applyFont="1" applyFill="1" applyBorder="1" applyAlignment="1" applyProtection="1">
      <protection locked="0"/>
    </xf>
    <xf numFmtId="49" fontId="10" fillId="0" borderId="1"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65" fontId="10" fillId="0" borderId="2"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2" fillId="2" borderId="2" xfId="2" applyNumberFormat="1" applyFont="1" applyFill="1" applyBorder="1" applyAlignment="1" applyProtection="1">
      <alignment horizontal="justify"/>
      <protection locked="0"/>
    </xf>
    <xf numFmtId="165" fontId="10" fillId="0" borderId="2" xfId="1" applyNumberFormat="1" applyFont="1" applyFill="1" applyBorder="1" applyProtection="1">
      <protection locked="0"/>
    </xf>
    <xf numFmtId="0" fontId="11" fillId="2" borderId="2" xfId="2" applyNumberFormat="1" applyFont="1" applyFill="1" applyBorder="1" applyAlignment="1" applyProtection="1">
      <alignment horizontal="justify" vertical="top" wrapText="1"/>
      <protection locked="0"/>
    </xf>
    <xf numFmtId="0" fontId="12" fillId="2" borderId="2" xfId="2" applyNumberFormat="1" applyFont="1" applyFill="1" applyBorder="1" applyAlignment="1" applyProtection="1">
      <alignment horizontal="justify" vertical="top"/>
      <protection locked="0"/>
    </xf>
    <xf numFmtId="49" fontId="10" fillId="0" borderId="17" xfId="0" applyNumberFormat="1" applyFont="1" applyBorder="1" applyAlignment="1" applyProtection="1">
      <alignment horizontal="center" vertical="center"/>
      <protection locked="0"/>
    </xf>
    <xf numFmtId="0" fontId="11" fillId="2" borderId="1" xfId="2" quotePrefix="1" applyNumberFormat="1" applyFont="1" applyFill="1" applyBorder="1" applyAlignment="1" applyProtection="1">
      <alignment vertical="justify"/>
      <protection locked="0"/>
    </xf>
    <xf numFmtId="0" fontId="11" fillId="2" borderId="2" xfId="2" quotePrefix="1" applyNumberFormat="1" applyFont="1" applyFill="1" applyBorder="1" applyAlignment="1" applyProtection="1">
      <alignment vertical="justify"/>
      <protection locked="0"/>
    </xf>
    <xf numFmtId="0" fontId="11" fillId="0" borderId="2" xfId="2" quotePrefix="1" applyNumberFormat="1" applyFont="1" applyFill="1" applyBorder="1" applyAlignment="1" applyProtection="1">
      <alignment vertical="justify"/>
      <protection locked="0"/>
    </xf>
    <xf numFmtId="0" fontId="14" fillId="2" borderId="2" xfId="2" quotePrefix="1" applyNumberFormat="1" applyFont="1" applyFill="1" applyBorder="1" applyAlignment="1" applyProtection="1">
      <alignment horizontal="left" vertical="top"/>
      <protection locked="0"/>
    </xf>
    <xf numFmtId="49" fontId="11" fillId="2" borderId="1" xfId="2" applyNumberFormat="1" applyFont="1" applyFill="1" applyBorder="1" applyAlignment="1" applyProtection="1">
      <alignment horizontal="center"/>
      <protection locked="0"/>
    </xf>
    <xf numFmtId="0" fontId="11" fillId="2" borderId="2" xfId="2" applyNumberFormat="1" applyFont="1" applyFill="1" applyBorder="1" applyAlignment="1" applyProtection="1">
      <alignment horizontal="left" vertical="top" wrapText="1"/>
      <protection locked="0"/>
    </xf>
    <xf numFmtId="0" fontId="12" fillId="2" borderId="2" xfId="2" applyNumberFormat="1" applyFont="1" applyFill="1" applyBorder="1" applyAlignment="1" applyProtection="1">
      <alignment horizontal="left" vertical="top" wrapText="1"/>
      <protection locked="0"/>
    </xf>
    <xf numFmtId="0" fontId="11" fillId="2" borderId="2" xfId="2" quotePrefix="1" applyNumberFormat="1" applyFont="1" applyFill="1" applyBorder="1" applyAlignment="1" applyProtection="1">
      <alignment vertical="top" wrapText="1"/>
      <protection locked="0"/>
    </xf>
    <xf numFmtId="0" fontId="11" fillId="2" borderId="2" xfId="2" quotePrefix="1" applyNumberFormat="1" applyFont="1" applyFill="1" applyBorder="1" applyAlignment="1" applyProtection="1">
      <alignment vertical="top"/>
      <protection locked="0"/>
    </xf>
    <xf numFmtId="0" fontId="11" fillId="0" borderId="2" xfId="2" quotePrefix="1" applyNumberFormat="1" applyFont="1" applyFill="1" applyBorder="1" applyAlignment="1" applyProtection="1">
      <alignment vertical="top"/>
      <protection locked="0"/>
    </xf>
    <xf numFmtId="0" fontId="11" fillId="2" borderId="2" xfId="2" applyNumberFormat="1" applyFont="1" applyFill="1" applyBorder="1" applyAlignment="1" applyProtection="1">
      <alignment vertical="top"/>
      <protection locked="0"/>
    </xf>
    <xf numFmtId="0" fontId="11" fillId="0" borderId="2" xfId="2" applyNumberFormat="1" applyFont="1" applyFill="1" applyBorder="1" applyAlignment="1" applyProtection="1">
      <alignment vertical="top"/>
      <protection locked="0"/>
    </xf>
    <xf numFmtId="0" fontId="11" fillId="2" borderId="2" xfId="2" applyNumberFormat="1" applyFont="1" applyFill="1" applyBorder="1" applyAlignment="1" applyProtection="1">
      <alignment horizontal="justify" vertical="top"/>
      <protection locked="0"/>
    </xf>
    <xf numFmtId="0" fontId="11" fillId="2" borderId="2" xfId="2" quotePrefix="1" applyNumberFormat="1" applyFont="1" applyFill="1" applyBorder="1" applyAlignment="1" applyProtection="1">
      <alignment horizontal="justify" vertical="top"/>
      <protection locked="0"/>
    </xf>
    <xf numFmtId="43" fontId="11" fillId="2" borderId="28" xfId="2" applyFont="1" applyFill="1" applyBorder="1" applyAlignment="1" applyProtection="1">
      <alignment horizontal="center"/>
      <protection locked="0"/>
    </xf>
    <xf numFmtId="43" fontId="11" fillId="2" borderId="30" xfId="2" applyFont="1" applyFill="1" applyBorder="1" applyAlignment="1" applyProtection="1">
      <alignment horizontal="center"/>
      <protection locked="0"/>
    </xf>
    <xf numFmtId="0" fontId="12" fillId="2" borderId="2" xfId="2" applyNumberFormat="1" applyFont="1" applyFill="1" applyBorder="1" applyAlignment="1" applyProtection="1">
      <alignment horizontal="center" vertical="top"/>
      <protection locked="0"/>
    </xf>
    <xf numFmtId="0" fontId="11" fillId="0" borderId="3" xfId="2" quotePrefix="1" applyNumberFormat="1" applyFont="1" applyFill="1" applyBorder="1" applyAlignment="1" applyProtection="1">
      <alignment vertical="top"/>
      <protection locked="0"/>
    </xf>
    <xf numFmtId="0" fontId="11" fillId="2" borderId="18" xfId="2" quotePrefix="1" applyNumberFormat="1" applyFont="1" applyFill="1" applyBorder="1" applyAlignment="1" applyProtection="1">
      <alignment vertical="top" wrapText="1"/>
      <protection locked="0"/>
    </xf>
    <xf numFmtId="49" fontId="13" fillId="0" borderId="1" xfId="2" applyNumberFormat="1" applyFont="1" applyFill="1" applyBorder="1" applyAlignment="1" applyProtection="1">
      <alignment horizontal="center" vertical="justify"/>
      <protection locked="0"/>
    </xf>
    <xf numFmtId="0" fontId="12" fillId="0" borderId="2" xfId="2" applyNumberFormat="1" applyFont="1" applyFill="1" applyBorder="1" applyAlignment="1" applyProtection="1">
      <alignment horizontal="justify" vertical="top"/>
      <protection locked="0"/>
    </xf>
    <xf numFmtId="43" fontId="11" fillId="0" borderId="2" xfId="2" applyNumberFormat="1" applyFont="1" applyFill="1" applyBorder="1" applyAlignment="1" applyProtection="1">
      <alignment horizontal="center"/>
      <protection locked="0"/>
    </xf>
    <xf numFmtId="43" fontId="11" fillId="0" borderId="2" xfId="1" applyNumberFormat="1" applyFont="1" applyFill="1" applyBorder="1" applyAlignment="1" applyProtection="1">
      <alignment horizontal="center"/>
      <protection locked="0"/>
    </xf>
    <xf numFmtId="165" fontId="11" fillId="0" borderId="2" xfId="1" applyNumberFormat="1" applyFont="1" applyFill="1" applyBorder="1" applyAlignment="1" applyProtection="1">
      <alignment horizontal="center" vertical="top"/>
      <protection locked="0"/>
    </xf>
    <xf numFmtId="43" fontId="10" fillId="0" borderId="2" xfId="1" applyFont="1" applyFill="1" applyBorder="1" applyAlignment="1" applyProtection="1">
      <alignment horizontal="center" vertical="top" wrapText="1"/>
      <protection locked="0"/>
    </xf>
    <xf numFmtId="43" fontId="10" fillId="0" borderId="3" xfId="1" applyFont="1" applyFill="1" applyBorder="1" applyAlignment="1" applyProtection="1">
      <alignment horizontal="center" vertical="top" wrapText="1"/>
      <protection locked="0"/>
    </xf>
    <xf numFmtId="0" fontId="10" fillId="0" borderId="0" xfId="0" applyFont="1" applyAlignment="1" applyProtection="1">
      <alignment horizontal="center" vertical="top"/>
      <protection locked="0"/>
    </xf>
    <xf numFmtId="49" fontId="11" fillId="0" borderId="1" xfId="2" applyNumberFormat="1" applyFont="1" applyFill="1" applyBorder="1" applyAlignment="1" applyProtection="1">
      <alignment horizontal="center"/>
      <protection locked="0"/>
    </xf>
    <xf numFmtId="0" fontId="12" fillId="0" borderId="2" xfId="2" applyNumberFormat="1" applyFont="1" applyFill="1" applyBorder="1" applyAlignment="1" applyProtection="1">
      <alignment horizontal="left" vertical="top"/>
      <protection locked="0"/>
    </xf>
    <xf numFmtId="43" fontId="11" fillId="0" borderId="2" xfId="2" applyFont="1" applyFill="1" applyBorder="1" applyAlignment="1" applyProtection="1">
      <alignment horizontal="center"/>
      <protection locked="0"/>
    </xf>
    <xf numFmtId="49" fontId="16" fillId="6" borderId="1" xfId="0" applyNumberFormat="1" applyFont="1" applyFill="1" applyBorder="1" applyProtection="1">
      <protection locked="0"/>
    </xf>
    <xf numFmtId="0" fontId="17" fillId="6" borderId="2" xfId="0" applyFont="1" applyFill="1" applyBorder="1" applyAlignment="1" applyProtection="1">
      <alignment wrapText="1"/>
      <protection locked="0"/>
    </xf>
    <xf numFmtId="0" fontId="16" fillId="6" borderId="2" xfId="0" applyFont="1" applyFill="1" applyBorder="1" applyAlignment="1" applyProtection="1">
      <alignment horizontal="center"/>
      <protection locked="0"/>
    </xf>
    <xf numFmtId="165" fontId="16" fillId="0" borderId="2" xfId="1" applyNumberFormat="1" applyFont="1" applyFill="1" applyBorder="1" applyProtection="1">
      <protection locked="0"/>
    </xf>
    <xf numFmtId="43" fontId="16" fillId="0" borderId="2" xfId="1" applyFont="1" applyFill="1" applyBorder="1" applyProtection="1">
      <protection locked="0"/>
    </xf>
    <xf numFmtId="43" fontId="16" fillId="0" borderId="3" xfId="1" applyFont="1" applyFill="1" applyBorder="1" applyProtection="1">
      <protection locked="0"/>
    </xf>
    <xf numFmtId="49" fontId="16" fillId="0" borderId="1" xfId="0" applyNumberFormat="1" applyFont="1" applyBorder="1" applyProtection="1">
      <protection locked="0"/>
    </xf>
    <xf numFmtId="0" fontId="17" fillId="0" borderId="2" xfId="0" applyFont="1" applyBorder="1" applyAlignment="1" applyProtection="1">
      <alignment wrapText="1"/>
      <protection locked="0"/>
    </xf>
    <xf numFmtId="0" fontId="16" fillId="0" borderId="2" xfId="0" applyFont="1" applyBorder="1" applyAlignment="1" applyProtection="1">
      <alignment horizontal="center"/>
      <protection locked="0"/>
    </xf>
    <xf numFmtId="0" fontId="10" fillId="0" borderId="2" xfId="0" applyFont="1" applyBorder="1" applyAlignment="1" applyProtection="1">
      <alignment wrapText="1"/>
      <protection locked="0"/>
    </xf>
    <xf numFmtId="0" fontId="10" fillId="0" borderId="2" xfId="0" applyFont="1" applyBorder="1" applyAlignment="1" applyProtection="1">
      <alignment horizontal="center"/>
      <protection locked="0"/>
    </xf>
    <xf numFmtId="49" fontId="10" fillId="0" borderId="1" xfId="0" applyNumberFormat="1" applyFont="1" applyBorder="1" applyProtection="1">
      <protection locked="0"/>
    </xf>
    <xf numFmtId="49" fontId="10" fillId="0" borderId="45" xfId="0" applyNumberFormat="1" applyFont="1" applyBorder="1" applyProtection="1">
      <protection locked="0"/>
    </xf>
    <xf numFmtId="0" fontId="10" fillId="0" borderId="46" xfId="0" applyFont="1" applyBorder="1" applyAlignment="1" applyProtection="1">
      <alignment wrapText="1"/>
      <protection locked="0"/>
    </xf>
    <xf numFmtId="49" fontId="11" fillId="2" borderId="46" xfId="2" applyNumberFormat="1" applyFont="1" applyFill="1" applyBorder="1" applyAlignment="1" applyProtection="1">
      <alignment horizontal="center"/>
      <protection locked="0"/>
    </xf>
    <xf numFmtId="43" fontId="10" fillId="0" borderId="46" xfId="1" applyNumberFormat="1" applyFont="1" applyBorder="1" applyProtection="1">
      <protection locked="0"/>
    </xf>
    <xf numFmtId="0" fontId="12" fillId="0" borderId="2" xfId="2" applyNumberFormat="1" applyFont="1" applyFill="1" applyBorder="1" applyAlignment="1" applyProtection="1">
      <alignment horizontal="center" vertical="top"/>
      <protection locked="0"/>
    </xf>
    <xf numFmtId="43" fontId="13" fillId="0" borderId="3" xfId="1" applyNumberFormat="1" applyFont="1" applyFill="1" applyBorder="1" applyProtection="1">
      <protection locked="0"/>
    </xf>
    <xf numFmtId="0" fontId="11" fillId="0" borderId="2" xfId="2" applyNumberFormat="1" applyFont="1" applyFill="1" applyBorder="1" applyAlignment="1" applyProtection="1">
      <alignment vertical="top" wrapText="1"/>
      <protection locked="0"/>
    </xf>
    <xf numFmtId="0" fontId="11" fillId="0" borderId="3" xfId="2" applyNumberFormat="1" applyFont="1" applyFill="1" applyBorder="1" applyAlignment="1" applyProtection="1">
      <alignment vertical="top" wrapText="1"/>
      <protection locked="0"/>
    </xf>
    <xf numFmtId="0" fontId="11" fillId="0" borderId="2" xfId="2" applyNumberFormat="1" applyFont="1" applyFill="1" applyBorder="1" applyAlignment="1" applyProtection="1">
      <alignment wrapText="1"/>
      <protection locked="0"/>
    </xf>
    <xf numFmtId="0" fontId="11" fillId="0" borderId="3" xfId="2" applyNumberFormat="1" applyFont="1" applyFill="1" applyBorder="1" applyAlignment="1" applyProtection="1">
      <alignment wrapText="1"/>
      <protection locked="0"/>
    </xf>
    <xf numFmtId="49" fontId="11" fillId="2" borderId="2" xfId="2" applyNumberFormat="1" applyFont="1" applyFill="1" applyBorder="1" applyAlignment="1" applyProtection="1">
      <alignment horizontal="center"/>
      <protection locked="0"/>
    </xf>
    <xf numFmtId="49" fontId="10" fillId="0" borderId="21" xfId="0" applyNumberFormat="1" applyFont="1" applyBorder="1" applyProtection="1">
      <protection locked="0"/>
    </xf>
    <xf numFmtId="0" fontId="10" fillId="0" borderId="22" xfId="0" applyFont="1" applyBorder="1" applyAlignment="1" applyProtection="1">
      <alignment wrapText="1"/>
      <protection locked="0"/>
    </xf>
    <xf numFmtId="49" fontId="11" fillId="2" borderId="22" xfId="2" applyNumberFormat="1" applyFont="1" applyFill="1" applyBorder="1" applyAlignment="1" applyProtection="1">
      <alignment horizontal="center"/>
      <protection locked="0"/>
    </xf>
    <xf numFmtId="43" fontId="10" fillId="0" borderId="22" xfId="1" applyNumberFormat="1" applyFont="1" applyBorder="1" applyProtection="1">
      <protection locked="0"/>
    </xf>
    <xf numFmtId="49" fontId="10" fillId="0" borderId="19" xfId="0" applyNumberFormat="1" applyFont="1" applyBorder="1" applyProtection="1">
      <protection locked="0"/>
    </xf>
    <xf numFmtId="0" fontId="10" fillId="0" borderId="20" xfId="0" applyFont="1" applyBorder="1" applyAlignment="1" applyProtection="1">
      <alignment wrapText="1"/>
      <protection locked="0"/>
    </xf>
    <xf numFmtId="49" fontId="11" fillId="2" borderId="20" xfId="2" applyNumberFormat="1" applyFont="1" applyFill="1" applyBorder="1" applyAlignment="1" applyProtection="1">
      <alignment horizontal="center"/>
      <protection locked="0"/>
    </xf>
    <xf numFmtId="43" fontId="10" fillId="0" borderId="20" xfId="1" applyNumberFormat="1" applyFont="1" applyBorder="1" applyProtection="1">
      <protection locked="0"/>
    </xf>
    <xf numFmtId="0" fontId="10" fillId="0" borderId="0" xfId="0" applyFont="1" applyFill="1" applyProtection="1">
      <protection locked="0"/>
    </xf>
    <xf numFmtId="0" fontId="10" fillId="6" borderId="2" xfId="0" applyFont="1" applyFill="1" applyBorder="1" applyAlignment="1" applyProtection="1">
      <alignment horizontal="center"/>
      <protection locked="0"/>
    </xf>
    <xf numFmtId="49" fontId="16" fillId="6" borderId="1" xfId="0" applyNumberFormat="1" applyFont="1" applyFill="1" applyBorder="1" applyAlignment="1" applyProtection="1">
      <protection locked="0"/>
    </xf>
    <xf numFmtId="165" fontId="10" fillId="0" borderId="2" xfId="1" applyNumberFormat="1" applyFont="1" applyFill="1" applyBorder="1" applyAlignment="1" applyProtection="1">
      <protection locked="0"/>
    </xf>
    <xf numFmtId="43" fontId="10" fillId="0" borderId="2" xfId="1" applyFont="1" applyFill="1" applyBorder="1" applyAlignment="1" applyProtection="1">
      <protection locked="0"/>
    </xf>
    <xf numFmtId="43" fontId="10" fillId="0" borderId="3" xfId="1" applyFont="1" applyFill="1" applyBorder="1" applyAlignment="1" applyProtection="1">
      <protection locked="0"/>
    </xf>
    <xf numFmtId="0" fontId="10" fillId="0" borderId="0" xfId="0" applyFont="1" applyAlignment="1" applyProtection="1">
      <protection locked="0"/>
    </xf>
    <xf numFmtId="49" fontId="16" fillId="3" borderId="1" xfId="0" applyNumberFormat="1" applyFont="1" applyFill="1" applyBorder="1" applyProtection="1">
      <protection locked="0"/>
    </xf>
    <xf numFmtId="0" fontId="17" fillId="3" borderId="2" xfId="0" applyFont="1" applyFill="1" applyBorder="1" applyAlignment="1" applyProtection="1">
      <alignment wrapText="1"/>
      <protection locked="0"/>
    </xf>
    <xf numFmtId="0" fontId="16" fillId="3" borderId="2" xfId="0" applyFont="1" applyFill="1" applyBorder="1" applyAlignment="1" applyProtection="1">
      <alignment horizontal="center"/>
      <protection locked="0"/>
    </xf>
    <xf numFmtId="0" fontId="16" fillId="0" borderId="2" xfId="0" applyFont="1" applyBorder="1" applyAlignment="1" applyProtection="1">
      <alignment wrapText="1"/>
      <protection locked="0"/>
    </xf>
    <xf numFmtId="165" fontId="11" fillId="0" borderId="28" xfId="1" applyNumberFormat="1" applyFont="1" applyFill="1" applyBorder="1" applyAlignment="1" applyProtection="1">
      <alignment horizontal="center"/>
      <protection locked="0"/>
    </xf>
    <xf numFmtId="43" fontId="10" fillId="0" borderId="28" xfId="1" applyFont="1" applyFill="1" applyBorder="1" applyProtection="1">
      <protection locked="0"/>
    </xf>
    <xf numFmtId="43" fontId="10" fillId="0" borderId="49" xfId="1" applyFont="1" applyFill="1" applyBorder="1" applyProtection="1">
      <protection locked="0"/>
    </xf>
    <xf numFmtId="43" fontId="10" fillId="0" borderId="30" xfId="1" applyFont="1" applyFill="1" applyBorder="1" applyProtection="1">
      <protection locked="0"/>
    </xf>
    <xf numFmtId="43" fontId="16" fillId="0" borderId="47" xfId="1" applyFont="1" applyFill="1" applyBorder="1" applyProtection="1">
      <protection locked="0"/>
    </xf>
    <xf numFmtId="0" fontId="12" fillId="2" borderId="2" xfId="2" quotePrefix="1" applyNumberFormat="1" applyFont="1" applyFill="1" applyBorder="1" applyAlignment="1" applyProtection="1">
      <alignment horizontal="center"/>
      <protection locked="0"/>
    </xf>
    <xf numFmtId="49" fontId="13" fillId="2" borderId="1" xfId="2" applyNumberFormat="1" applyFont="1" applyFill="1" applyBorder="1" applyAlignment="1" applyProtection="1">
      <alignment horizontal="center" vertical="justify"/>
      <protection locked="0"/>
    </xf>
    <xf numFmtId="0" fontId="11" fillId="2" borderId="2" xfId="2" applyNumberFormat="1" applyFont="1" applyFill="1" applyBorder="1" applyAlignment="1" applyProtection="1">
      <protection locked="0"/>
    </xf>
    <xf numFmtId="0" fontId="11" fillId="0" borderId="2" xfId="2" applyNumberFormat="1" applyFont="1" applyFill="1" applyBorder="1" applyAlignment="1" applyProtection="1">
      <protection locked="0"/>
    </xf>
    <xf numFmtId="0" fontId="11" fillId="0" borderId="3" xfId="2" applyNumberFormat="1" applyFont="1" applyFill="1" applyBorder="1" applyAlignment="1" applyProtection="1">
      <protection locked="0"/>
    </xf>
    <xf numFmtId="0" fontId="17" fillId="0" borderId="2" xfId="0" applyFont="1" applyBorder="1" applyProtection="1">
      <protection locked="0"/>
    </xf>
    <xf numFmtId="0" fontId="17" fillId="6" borderId="2" xfId="0" applyFont="1" applyFill="1" applyBorder="1" applyProtection="1">
      <protection locked="0"/>
    </xf>
    <xf numFmtId="0" fontId="16" fillId="0" borderId="2" xfId="0" applyFont="1" applyBorder="1" applyProtection="1">
      <protection locked="0"/>
    </xf>
    <xf numFmtId="49" fontId="10" fillId="0" borderId="1" xfId="0" applyNumberFormat="1" applyFont="1" applyBorder="1" applyAlignment="1" applyProtection="1">
      <alignment vertical="top"/>
      <protection locked="0"/>
    </xf>
    <xf numFmtId="0" fontId="10" fillId="0" borderId="2" xfId="0" applyFont="1" applyBorder="1" applyProtection="1">
      <protection locked="0"/>
    </xf>
    <xf numFmtId="0" fontId="12" fillId="0" borderId="2" xfId="2" applyNumberFormat="1" applyFont="1" applyFill="1" applyBorder="1" applyAlignment="1" applyProtection="1">
      <alignment horizontal="center"/>
      <protection locked="0"/>
    </xf>
    <xf numFmtId="43" fontId="13" fillId="0" borderId="3" xfId="2" applyFont="1" applyFill="1" applyBorder="1" applyProtection="1">
      <protection locked="0"/>
    </xf>
    <xf numFmtId="43" fontId="16" fillId="0" borderId="2" xfId="1" applyFont="1" applyFill="1" applyBorder="1" applyAlignment="1" applyProtection="1">
      <protection locked="0"/>
    </xf>
    <xf numFmtId="49" fontId="16" fillId="0" borderId="1" xfId="0" applyNumberFormat="1" applyFont="1" applyBorder="1" applyAlignment="1" applyProtection="1">
      <alignment vertical="top"/>
      <protection locked="0"/>
    </xf>
    <xf numFmtId="49" fontId="11" fillId="2" borderId="17" xfId="2" applyNumberFormat="1" applyFont="1" applyFill="1" applyBorder="1" applyAlignment="1" applyProtection="1">
      <alignment horizontal="center" vertical="justify"/>
      <protection locked="0"/>
    </xf>
    <xf numFmtId="0" fontId="13" fillId="2" borderId="0" xfId="2" quotePrefix="1" applyNumberFormat="1" applyFont="1" applyFill="1" applyBorder="1" applyAlignment="1" applyProtection="1">
      <alignment horizontal="left"/>
      <protection locked="0"/>
    </xf>
    <xf numFmtId="0" fontId="11" fillId="3" borderId="2" xfId="2" applyNumberFormat="1" applyFont="1" applyFill="1" applyBorder="1" applyAlignment="1" applyProtection="1">
      <alignment horizontal="left" wrapText="1"/>
      <protection locked="0"/>
    </xf>
    <xf numFmtId="0" fontId="12" fillId="2" borderId="0" xfId="2" quotePrefix="1" applyNumberFormat="1" applyFont="1" applyFill="1" applyBorder="1" applyAlignment="1" applyProtection="1">
      <alignment horizontal="center"/>
      <protection locked="0"/>
    </xf>
    <xf numFmtId="0" fontId="12" fillId="2" borderId="0" xfId="2" applyNumberFormat="1" applyFont="1" applyFill="1" applyBorder="1" applyAlignment="1" applyProtection="1">
      <alignment horizontal="center"/>
      <protection locked="0"/>
    </xf>
    <xf numFmtId="49" fontId="13" fillId="2" borderId="17" xfId="2" applyNumberFormat="1" applyFont="1" applyFill="1" applyBorder="1" applyAlignment="1" applyProtection="1">
      <alignment horizontal="center" vertical="justify"/>
      <protection locked="0"/>
    </xf>
    <xf numFmtId="0" fontId="12" fillId="2" borderId="0" xfId="2" applyNumberFormat="1" applyFont="1" applyFill="1" applyBorder="1" applyAlignment="1" applyProtection="1">
      <alignment horizontal="left"/>
      <protection locked="0"/>
    </xf>
    <xf numFmtId="0" fontId="11" fillId="3" borderId="2" xfId="2" applyNumberFormat="1" applyFont="1" applyFill="1" applyBorder="1" applyAlignment="1" applyProtection="1">
      <alignment horizontal="left" vertical="top" wrapText="1"/>
      <protection locked="0"/>
    </xf>
    <xf numFmtId="49" fontId="13" fillId="6" borderId="1" xfId="2" applyNumberFormat="1" applyFont="1" applyFill="1" applyBorder="1" applyAlignment="1" applyProtection="1">
      <alignment horizontal="center" vertical="justify"/>
      <protection locked="0"/>
    </xf>
    <xf numFmtId="0" fontId="12" fillId="6" borderId="2" xfId="2" applyNumberFormat="1" applyFont="1" applyFill="1" applyBorder="1" applyAlignment="1" applyProtection="1">
      <alignment horizontal="left" vertical="top"/>
      <protection locked="0"/>
    </xf>
    <xf numFmtId="43" fontId="11" fillId="6" borderId="2" xfId="2" applyFont="1" applyFill="1" applyBorder="1" applyAlignment="1" applyProtection="1">
      <alignment horizontal="center"/>
      <protection locked="0"/>
    </xf>
    <xf numFmtId="0" fontId="11" fillId="0" borderId="2" xfId="3" applyFont="1" applyBorder="1" applyAlignment="1" applyProtection="1">
      <alignment horizontal="left" wrapText="1"/>
      <protection locked="0"/>
    </xf>
    <xf numFmtId="0" fontId="11" fillId="0" borderId="2" xfId="3" applyFont="1" applyFill="1" applyBorder="1" applyAlignment="1" applyProtection="1">
      <alignment horizontal="center"/>
      <protection locked="0"/>
    </xf>
    <xf numFmtId="49" fontId="13" fillId="2" borderId="31" xfId="2" applyNumberFormat="1" applyFont="1" applyFill="1" applyBorder="1" applyAlignment="1" applyProtection="1">
      <alignment horizontal="center" vertical="justify"/>
      <protection locked="0"/>
    </xf>
    <xf numFmtId="0" fontId="13" fillId="2" borderId="26" xfId="2" quotePrefix="1" applyNumberFormat="1" applyFont="1" applyFill="1" applyBorder="1" applyAlignment="1" applyProtection="1">
      <alignment horizontal="left"/>
      <protection locked="0"/>
    </xf>
    <xf numFmtId="165" fontId="11" fillId="0" borderId="26" xfId="1" applyNumberFormat="1" applyFont="1" applyFill="1" applyBorder="1" applyAlignment="1" applyProtection="1">
      <alignment horizontal="center"/>
      <protection locked="0"/>
    </xf>
    <xf numFmtId="43" fontId="10" fillId="0" borderId="26" xfId="1" applyFont="1" applyFill="1" applyBorder="1" applyProtection="1">
      <protection locked="0"/>
    </xf>
    <xf numFmtId="43" fontId="10" fillId="0" borderId="50" xfId="1" applyFont="1" applyFill="1" applyBorder="1" applyProtection="1">
      <protection locked="0"/>
    </xf>
    <xf numFmtId="49" fontId="13" fillId="2" borderId="32" xfId="2" applyNumberFormat="1" applyFont="1" applyFill="1" applyBorder="1" applyAlignment="1" applyProtection="1">
      <alignment horizontal="center" vertical="justify"/>
      <protection locked="0"/>
    </xf>
    <xf numFmtId="0" fontId="13" fillId="2" borderId="22" xfId="2" quotePrefix="1" applyNumberFormat="1" applyFont="1" applyFill="1" applyBorder="1" applyAlignment="1" applyProtection="1">
      <alignment horizontal="left"/>
      <protection locked="0"/>
    </xf>
    <xf numFmtId="43" fontId="13" fillId="2" borderId="22" xfId="2" applyFont="1" applyFill="1" applyBorder="1" applyAlignment="1" applyProtection="1">
      <alignment horizontal="center"/>
      <protection locked="0"/>
    </xf>
    <xf numFmtId="165" fontId="11" fillId="0" borderId="22" xfId="1" applyNumberFormat="1" applyFont="1" applyFill="1" applyBorder="1" applyAlignment="1" applyProtection="1">
      <alignment horizontal="center"/>
      <protection locked="0"/>
    </xf>
    <xf numFmtId="43" fontId="10" fillId="0" borderId="22" xfId="1" applyFont="1" applyFill="1" applyBorder="1" applyProtection="1">
      <protection locked="0"/>
    </xf>
    <xf numFmtId="43" fontId="16" fillId="0" borderId="48" xfId="1" applyFont="1" applyFill="1" applyBorder="1" applyProtection="1">
      <protection locked="0"/>
    </xf>
    <xf numFmtId="0" fontId="11" fillId="0" borderId="3" xfId="2" applyNumberFormat="1" applyFont="1" applyFill="1" applyBorder="1" applyAlignment="1" applyProtection="1">
      <alignment vertical="top"/>
      <protection locked="0"/>
    </xf>
    <xf numFmtId="0" fontId="10" fillId="0" borderId="0" xfId="0" applyFont="1" applyAlignment="1" applyProtection="1">
      <alignment vertical="top"/>
      <protection locked="0"/>
    </xf>
    <xf numFmtId="0" fontId="11" fillId="2" borderId="2" xfId="3" applyFont="1" applyFill="1" applyBorder="1" applyAlignment="1" applyProtection="1">
      <alignment horizontal="left" wrapText="1"/>
      <protection locked="0"/>
    </xf>
    <xf numFmtId="0" fontId="11" fillId="0" borderId="2" xfId="3" applyFont="1" applyBorder="1" applyAlignment="1" applyProtection="1">
      <alignment horizontal="center"/>
      <protection locked="0"/>
    </xf>
    <xf numFmtId="49" fontId="11" fillId="2" borderId="31" xfId="2" applyNumberFormat="1" applyFont="1" applyFill="1" applyBorder="1" applyAlignment="1" applyProtection="1">
      <alignment horizontal="center" vertical="justify"/>
      <protection locked="0"/>
    </xf>
    <xf numFmtId="49" fontId="11" fillId="2" borderId="32" xfId="2" applyNumberFormat="1" applyFont="1" applyFill="1" applyBorder="1" applyAlignment="1" applyProtection="1">
      <alignment horizontal="center" vertical="justify"/>
      <protection locked="0"/>
    </xf>
    <xf numFmtId="0" fontId="12" fillId="0" borderId="2" xfId="2" applyNumberFormat="1" applyFont="1" applyFill="1" applyBorder="1" applyAlignment="1" applyProtection="1">
      <alignment horizontal="justify" vertical="top" wrapText="1"/>
      <protection locked="0"/>
    </xf>
    <xf numFmtId="0" fontId="12" fillId="6" borderId="2" xfId="2" applyNumberFormat="1" applyFont="1" applyFill="1" applyBorder="1" applyAlignment="1" applyProtection="1">
      <alignment horizontal="left"/>
      <protection locked="0"/>
    </xf>
    <xf numFmtId="0" fontId="11" fillId="6" borderId="2" xfId="2" applyNumberFormat="1" applyFont="1" applyFill="1" applyBorder="1" applyAlignment="1" applyProtection="1">
      <alignment horizontal="center"/>
      <protection locked="0"/>
    </xf>
    <xf numFmtId="43" fontId="11" fillId="0" borderId="3" xfId="2" applyFont="1" applyFill="1" applyBorder="1" applyProtection="1">
      <protection locked="0"/>
    </xf>
    <xf numFmtId="49" fontId="13" fillId="2" borderId="1" xfId="3" applyNumberFormat="1" applyFont="1" applyFill="1" applyBorder="1" applyAlignment="1" applyProtection="1">
      <alignment horizontal="center"/>
      <protection locked="0"/>
    </xf>
    <xf numFmtId="0" fontId="12" fillId="0" borderId="2" xfId="3" applyFont="1" applyFill="1" applyBorder="1" applyAlignment="1" applyProtection="1">
      <alignment horizontal="left" wrapText="1"/>
      <protection locked="0"/>
    </xf>
    <xf numFmtId="0" fontId="20" fillId="0" borderId="2" xfId="3" applyFont="1" applyFill="1" applyBorder="1" applyAlignment="1" applyProtection="1">
      <alignment horizontal="center"/>
      <protection locked="0"/>
    </xf>
    <xf numFmtId="165" fontId="13" fillId="0" borderId="2" xfId="1" applyNumberFormat="1" applyFont="1" applyFill="1" applyBorder="1" applyAlignment="1" applyProtection="1">
      <alignment horizontal="center"/>
      <protection locked="0"/>
    </xf>
    <xf numFmtId="43" fontId="11" fillId="2" borderId="26" xfId="2" applyFont="1" applyFill="1" applyBorder="1" applyAlignment="1" applyProtection="1">
      <alignment horizontal="center"/>
      <protection locked="0"/>
    </xf>
    <xf numFmtId="43" fontId="11" fillId="2" borderId="22" xfId="2" applyFont="1" applyFill="1" applyBorder="1" applyAlignment="1" applyProtection="1">
      <alignment horizontal="center"/>
      <protection locked="0"/>
    </xf>
    <xf numFmtId="49" fontId="10" fillId="0" borderId="0" xfId="0" applyNumberFormat="1" applyFont="1" applyBorder="1" applyProtection="1">
      <protection locked="0"/>
    </xf>
    <xf numFmtId="0" fontId="10" fillId="0" borderId="0" xfId="0" applyFont="1" applyBorder="1" applyProtection="1">
      <protection locked="0"/>
    </xf>
    <xf numFmtId="49" fontId="13" fillId="2" borderId="1" xfId="2" applyNumberFormat="1" applyFont="1" applyFill="1" applyBorder="1" applyAlignment="1" applyProtection="1">
      <alignment horizontal="left" vertical="justify"/>
      <protection locked="0"/>
    </xf>
    <xf numFmtId="49" fontId="11" fillId="2" borderId="1" xfId="2" applyNumberFormat="1" applyFont="1" applyFill="1" applyBorder="1" applyAlignment="1" applyProtection="1">
      <alignment horizontal="left" vertical="justify"/>
      <protection locked="0"/>
    </xf>
    <xf numFmtId="49" fontId="11" fillId="2" borderId="1" xfId="2" applyNumberFormat="1" applyFont="1" applyFill="1" applyBorder="1" applyAlignment="1" applyProtection="1">
      <alignment horizontal="left"/>
      <protection locked="0"/>
    </xf>
    <xf numFmtId="0" fontId="13" fillId="2" borderId="2" xfId="2" applyNumberFormat="1" applyFont="1" applyFill="1" applyBorder="1" applyAlignment="1" applyProtection="1">
      <alignment wrapText="1"/>
      <protection locked="0"/>
    </xf>
    <xf numFmtId="49" fontId="13" fillId="7" borderId="1" xfId="1" applyNumberFormat="1" applyFont="1" applyFill="1" applyBorder="1" applyAlignment="1" applyProtection="1">
      <alignment horizontal="left" vertical="justify"/>
      <protection locked="0"/>
    </xf>
    <xf numFmtId="0" fontId="12" fillId="7" borderId="2" xfId="2" applyNumberFormat="1" applyFont="1" applyFill="1" applyBorder="1" applyAlignment="1" applyProtection="1">
      <alignment horizontal="justify"/>
      <protection locked="0"/>
    </xf>
    <xf numFmtId="43" fontId="13" fillId="7" borderId="2" xfId="2" applyFont="1" applyFill="1" applyBorder="1" applyAlignment="1" applyProtection="1">
      <alignment horizontal="center"/>
      <protection locked="0"/>
    </xf>
    <xf numFmtId="49" fontId="22" fillId="3" borderId="1" xfId="0" applyNumberFormat="1" applyFont="1" applyFill="1" applyBorder="1" applyAlignment="1" applyProtection="1">
      <alignment horizontal="center" vertical="top"/>
      <protection locked="0"/>
    </xf>
    <xf numFmtId="0" fontId="21" fillId="3" borderId="2" xfId="0" applyFont="1" applyFill="1" applyBorder="1" applyAlignment="1" applyProtection="1">
      <alignment vertical="justify" wrapText="1"/>
      <protection locked="0"/>
    </xf>
    <xf numFmtId="0" fontId="3" fillId="3" borderId="2" xfId="0"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top"/>
      <protection locked="0"/>
    </xf>
    <xf numFmtId="0" fontId="3" fillId="3" borderId="2" xfId="0" applyFont="1" applyFill="1" applyBorder="1" applyAlignment="1" applyProtection="1">
      <alignment vertical="justify" wrapText="1"/>
      <protection locked="0"/>
    </xf>
    <xf numFmtId="0" fontId="3" fillId="3" borderId="2" xfId="0" applyFont="1" applyFill="1" applyBorder="1" applyAlignment="1" applyProtection="1">
      <alignment horizontal="center"/>
      <protection locked="0"/>
    </xf>
    <xf numFmtId="43" fontId="11" fillId="0" borderId="2" xfId="1" applyNumberFormat="1" applyFont="1" applyFill="1" applyBorder="1" applyAlignment="1" applyProtection="1">
      <protection locked="0"/>
    </xf>
    <xf numFmtId="43" fontId="16" fillId="0" borderId="3" xfId="1" applyFont="1" applyFill="1" applyBorder="1" applyAlignment="1" applyProtection="1">
      <protection locked="0"/>
    </xf>
    <xf numFmtId="0" fontId="22" fillId="3" borderId="2" xfId="0" applyFont="1" applyFill="1" applyBorder="1" applyAlignment="1" applyProtection="1">
      <alignment horizontal="center" vertical="center"/>
      <protection locked="0"/>
    </xf>
    <xf numFmtId="0" fontId="28" fillId="0" borderId="0" xfId="0" applyFont="1" applyProtection="1">
      <protection locked="0"/>
    </xf>
    <xf numFmtId="0" fontId="10" fillId="0" borderId="28" xfId="0" applyFont="1" applyBorder="1" applyAlignment="1" applyProtection="1">
      <alignment horizontal="center"/>
      <protection locked="0"/>
    </xf>
    <xf numFmtId="165" fontId="10" fillId="0" borderId="28" xfId="1" applyNumberFormat="1" applyFont="1" applyFill="1" applyBorder="1" applyProtection="1">
      <protection locked="0"/>
    </xf>
    <xf numFmtId="0" fontId="10" fillId="0" borderId="30" xfId="0" applyFont="1" applyBorder="1" applyAlignment="1" applyProtection="1">
      <alignment horizontal="center"/>
      <protection locked="0"/>
    </xf>
    <xf numFmtId="165" fontId="10" fillId="0" borderId="30" xfId="1" applyNumberFormat="1" applyFont="1" applyFill="1" applyBorder="1" applyProtection="1">
      <protection locked="0"/>
    </xf>
    <xf numFmtId="165" fontId="11" fillId="2" borderId="1" xfId="1" applyNumberFormat="1" applyFont="1" applyFill="1" applyBorder="1" applyAlignment="1" applyProtection="1">
      <alignment horizontal="left" vertical="justify"/>
      <protection locked="0"/>
    </xf>
    <xf numFmtId="165" fontId="13" fillId="5" borderId="1" xfId="1" applyNumberFormat="1" applyFont="1" applyFill="1" applyBorder="1" applyAlignment="1" applyProtection="1">
      <alignment horizontal="left" vertical="justify"/>
      <protection locked="0"/>
    </xf>
    <xf numFmtId="0" fontId="12" fillId="5" borderId="2" xfId="2" applyNumberFormat="1" applyFont="1" applyFill="1" applyBorder="1" applyAlignment="1" applyProtection="1">
      <alignment horizontal="left"/>
      <protection locked="0"/>
    </xf>
    <xf numFmtId="0" fontId="11" fillId="5" borderId="2" xfId="3" applyFont="1" applyFill="1" applyBorder="1" applyAlignment="1" applyProtection="1">
      <alignment horizontal="center"/>
      <protection locked="0"/>
    </xf>
    <xf numFmtId="165" fontId="11" fillId="5" borderId="1" xfId="1" applyNumberFormat="1" applyFont="1" applyFill="1" applyBorder="1" applyAlignment="1" applyProtection="1">
      <alignment horizontal="left" vertical="justify"/>
      <protection locked="0"/>
    </xf>
    <xf numFmtId="165" fontId="11" fillId="2" borderId="31" xfId="1" applyNumberFormat="1" applyFont="1" applyFill="1" applyBorder="1" applyAlignment="1" applyProtection="1">
      <alignment horizontal="left" vertical="justify"/>
      <protection locked="0"/>
    </xf>
    <xf numFmtId="165" fontId="11" fillId="2" borderId="32" xfId="1" applyNumberFormat="1" applyFont="1" applyFill="1" applyBorder="1" applyAlignment="1" applyProtection="1">
      <alignment horizontal="left" vertical="justify"/>
      <protection locked="0"/>
    </xf>
    <xf numFmtId="165" fontId="11" fillId="3" borderId="1" xfId="1" applyNumberFormat="1" applyFont="1" applyFill="1" applyBorder="1" applyAlignment="1" applyProtection="1">
      <alignment horizontal="left" vertical="justify"/>
      <protection locked="0"/>
    </xf>
    <xf numFmtId="0" fontId="12" fillId="3" borderId="2" xfId="2" applyNumberFormat="1" applyFont="1" applyFill="1" applyBorder="1" applyAlignment="1" applyProtection="1">
      <alignment horizontal="left"/>
      <protection locked="0"/>
    </xf>
    <xf numFmtId="165" fontId="10" fillId="0" borderId="0" xfId="1" applyNumberFormat="1" applyFont="1" applyFill="1" applyBorder="1" applyProtection="1">
      <protection locked="0"/>
    </xf>
    <xf numFmtId="43" fontId="10" fillId="0" borderId="0" xfId="1" applyFont="1" applyFill="1" applyBorder="1" applyProtection="1">
      <protection locked="0"/>
    </xf>
    <xf numFmtId="43" fontId="10" fillId="0" borderId="24" xfId="1" applyNumberFormat="1" applyFont="1" applyBorder="1" applyAlignment="1" applyProtection="1">
      <alignment horizontal="center" vertical="center"/>
    </xf>
    <xf numFmtId="43" fontId="13" fillId="3" borderId="26" xfId="1" applyNumberFormat="1" applyFont="1" applyFill="1" applyBorder="1" applyAlignment="1" applyProtection="1">
      <alignment horizontal="center"/>
    </xf>
    <xf numFmtId="43" fontId="13" fillId="3" borderId="2" xfId="1" applyNumberFormat="1" applyFont="1" applyFill="1" applyBorder="1" applyAlignment="1" applyProtection="1">
      <alignment horizontal="center"/>
    </xf>
    <xf numFmtId="43" fontId="11" fillId="3" borderId="2" xfId="1" applyNumberFormat="1" applyFont="1" applyFill="1" applyBorder="1" applyAlignment="1" applyProtection="1">
      <alignment horizontal="center"/>
    </xf>
    <xf numFmtId="43" fontId="11" fillId="3" borderId="2" xfId="1" applyNumberFormat="1" applyFont="1" applyFill="1" applyBorder="1" applyAlignment="1" applyProtection="1">
      <alignment horizontal="center" vertical="top"/>
    </xf>
    <xf numFmtId="43" fontId="11" fillId="3" borderId="28" xfId="1" applyNumberFormat="1" applyFont="1" applyFill="1" applyBorder="1" applyAlignment="1" applyProtection="1">
      <alignment horizontal="center"/>
    </xf>
    <xf numFmtId="43" fontId="11" fillId="3" borderId="30" xfId="1" applyNumberFormat="1" applyFont="1" applyFill="1" applyBorder="1" applyAlignment="1" applyProtection="1">
      <alignment horizontal="center"/>
    </xf>
    <xf numFmtId="0" fontId="11" fillId="2" borderId="2" xfId="2" quotePrefix="1" applyNumberFormat="1" applyFont="1" applyFill="1" applyBorder="1" applyAlignment="1" applyProtection="1"/>
    <xf numFmtId="43" fontId="10" fillId="0" borderId="2" xfId="0" applyNumberFormat="1" applyFont="1" applyBorder="1" applyAlignment="1" applyProtection="1">
      <alignment horizontal="center" vertical="center"/>
    </xf>
    <xf numFmtId="43" fontId="10" fillId="0" borderId="2" xfId="1" applyNumberFormat="1" applyFont="1" applyBorder="1" applyProtection="1"/>
    <xf numFmtId="43" fontId="11" fillId="3" borderId="2" xfId="2" applyNumberFormat="1" applyFont="1" applyFill="1" applyBorder="1" applyAlignment="1" applyProtection="1">
      <alignment horizontal="center"/>
    </xf>
    <xf numFmtId="0" fontId="11" fillId="2" borderId="2" xfId="2" quotePrefix="1" applyNumberFormat="1" applyFont="1" applyFill="1" applyBorder="1" applyAlignment="1" applyProtection="1">
      <alignment vertical="justify"/>
    </xf>
    <xf numFmtId="0" fontId="11" fillId="2" borderId="2" xfId="2" quotePrefix="1" applyNumberFormat="1" applyFont="1" applyFill="1" applyBorder="1" applyAlignment="1" applyProtection="1">
      <alignment vertical="top"/>
    </xf>
    <xf numFmtId="0" fontId="11" fillId="2" borderId="2" xfId="2" applyNumberFormat="1" applyFont="1" applyFill="1" applyBorder="1" applyAlignment="1" applyProtection="1">
      <alignment vertical="top"/>
    </xf>
    <xf numFmtId="43" fontId="11" fillId="0" borderId="2" xfId="1" applyNumberFormat="1" applyFont="1" applyFill="1" applyBorder="1" applyAlignment="1" applyProtection="1">
      <alignment horizontal="center"/>
    </xf>
    <xf numFmtId="43" fontId="16" fillId="6" borderId="2" xfId="1" applyNumberFormat="1" applyFont="1" applyFill="1" applyBorder="1" applyProtection="1"/>
    <xf numFmtId="43" fontId="16" fillId="0" borderId="2" xfId="1" applyNumberFormat="1" applyFont="1" applyBorder="1" applyProtection="1"/>
    <xf numFmtId="43" fontId="10" fillId="0" borderId="46" xfId="1" applyNumberFormat="1" applyFont="1" applyBorder="1" applyProtection="1"/>
    <xf numFmtId="0" fontId="11" fillId="2" borderId="2" xfId="2" applyNumberFormat="1" applyFont="1" applyFill="1" applyBorder="1" applyAlignment="1" applyProtection="1">
      <alignment vertical="top" wrapText="1"/>
    </xf>
    <xf numFmtId="0" fontId="11" fillId="2" borderId="2" xfId="2" applyNumberFormat="1" applyFont="1" applyFill="1" applyBorder="1" applyAlignment="1" applyProtection="1">
      <alignment wrapText="1"/>
    </xf>
    <xf numFmtId="43" fontId="10" fillId="0" borderId="22" xfId="1" applyNumberFormat="1" applyFont="1" applyBorder="1" applyProtection="1"/>
    <xf numFmtId="43" fontId="10" fillId="0" borderId="20" xfId="1" applyNumberFormat="1" applyFont="1" applyBorder="1" applyProtection="1"/>
    <xf numFmtId="43" fontId="10" fillId="6" borderId="2" xfId="1" applyNumberFormat="1" applyFont="1" applyFill="1" applyBorder="1" applyProtection="1"/>
    <xf numFmtId="43" fontId="10" fillId="6" borderId="2" xfId="1" applyNumberFormat="1" applyFont="1" applyFill="1" applyBorder="1" applyAlignment="1" applyProtection="1"/>
    <xf numFmtId="43" fontId="16" fillId="3" borderId="2" xfId="1" applyNumberFormat="1" applyFont="1" applyFill="1" applyBorder="1" applyProtection="1"/>
    <xf numFmtId="0" fontId="11" fillId="2" borderId="2" xfId="2" applyNumberFormat="1" applyFont="1" applyFill="1" applyBorder="1" applyAlignment="1" applyProtection="1"/>
    <xf numFmtId="0" fontId="11" fillId="3" borderId="2" xfId="2" applyNumberFormat="1" applyFont="1" applyFill="1" applyBorder="1" applyAlignment="1" applyProtection="1">
      <alignment horizontal="left" wrapText="1"/>
    </xf>
    <xf numFmtId="43" fontId="11" fillId="6" borderId="2" xfId="1" applyNumberFormat="1" applyFont="1" applyFill="1" applyBorder="1" applyAlignment="1" applyProtection="1">
      <alignment horizontal="center"/>
    </xf>
    <xf numFmtId="43" fontId="13" fillId="3" borderId="22" xfId="1" applyNumberFormat="1" applyFont="1" applyFill="1" applyBorder="1" applyAlignment="1" applyProtection="1">
      <alignment horizontal="center"/>
    </xf>
    <xf numFmtId="43" fontId="20" fillId="3" borderId="2" xfId="1" applyNumberFormat="1" applyFont="1" applyFill="1" applyBorder="1" applyAlignment="1" applyProtection="1">
      <alignment horizontal="center"/>
    </xf>
    <xf numFmtId="43" fontId="11" fillId="3" borderId="51" xfId="1" applyNumberFormat="1" applyFont="1" applyFill="1" applyBorder="1" applyAlignment="1" applyProtection="1">
      <alignment horizontal="center"/>
    </xf>
    <xf numFmtId="43" fontId="11" fillId="3" borderId="52" xfId="1" applyNumberFormat="1" applyFont="1" applyFill="1" applyBorder="1" applyAlignment="1" applyProtection="1">
      <alignment horizontal="center"/>
    </xf>
    <xf numFmtId="43" fontId="13" fillId="7" borderId="2" xfId="1" applyFont="1" applyFill="1" applyBorder="1" applyAlignment="1" applyProtection="1">
      <alignment horizontal="center"/>
    </xf>
    <xf numFmtId="43" fontId="3" fillId="3" borderId="2" xfId="0" applyNumberFormat="1" applyFont="1" applyFill="1" applyBorder="1" applyAlignment="1" applyProtection="1">
      <alignment horizontal="center" vertical="center"/>
    </xf>
    <xf numFmtId="43" fontId="3" fillId="3" borderId="2" xfId="0" applyNumberFormat="1" applyFont="1" applyFill="1" applyBorder="1" applyAlignment="1" applyProtection="1">
      <alignment horizontal="center"/>
    </xf>
    <xf numFmtId="43" fontId="22" fillId="3" borderId="2" xfId="0" applyNumberFormat="1" applyFont="1" applyFill="1" applyBorder="1" applyAlignment="1" applyProtection="1">
      <alignment horizontal="center" vertical="center"/>
    </xf>
    <xf numFmtId="43" fontId="10" fillId="0" borderId="28" xfId="1" applyNumberFormat="1" applyFont="1" applyBorder="1" applyProtection="1"/>
    <xf numFmtId="43" fontId="10" fillId="0" borderId="30" xfId="1" applyNumberFormat="1" applyFont="1" applyBorder="1" applyProtection="1"/>
    <xf numFmtId="43" fontId="11" fillId="3" borderId="2" xfId="1" applyFont="1" applyFill="1" applyBorder="1" applyAlignment="1" applyProtection="1">
      <alignment horizontal="center"/>
    </xf>
    <xf numFmtId="43" fontId="11" fillId="5" borderId="2" xfId="1" applyFont="1" applyFill="1" applyBorder="1" applyAlignment="1" applyProtection="1">
      <alignment horizontal="center"/>
    </xf>
    <xf numFmtId="43" fontId="10" fillId="0" borderId="28" xfId="1" applyFont="1" applyBorder="1" applyProtection="1"/>
    <xf numFmtId="43" fontId="10" fillId="0" borderId="30" xfId="1" applyFont="1" applyBorder="1" applyProtection="1"/>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1285875</xdr:colOff>
      <xdr:row>26</xdr:row>
      <xdr:rowOff>79375</xdr:rowOff>
    </xdr:from>
    <xdr:to>
      <xdr:col>0</xdr:col>
      <xdr:colOff>4683125</xdr:colOff>
      <xdr:row>30</xdr:row>
      <xdr:rowOff>218056</xdr:rowOff>
    </xdr:to>
    <xdr:pic>
      <xdr:nvPicPr>
        <xdr:cNvPr id="3" name="Picture 2" descr="http://www.epoch.associates/images/Epoch-logo-final-1.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875" y="6619875"/>
          <a:ext cx="3397250" cy="995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view="pageBreakPreview" zoomScale="60" zoomScaleNormal="85" workbookViewId="0">
      <selection activeCell="C16" sqref="C16"/>
    </sheetView>
  </sheetViews>
  <sheetFormatPr defaultRowHeight="15" x14ac:dyDescent="0.25"/>
  <cols>
    <col min="1" max="1" width="100.85546875" customWidth="1"/>
  </cols>
  <sheetData>
    <row r="1" spans="1:1" x14ac:dyDescent="0.25">
      <c r="A1" s="29"/>
    </row>
    <row r="2" spans="1:1" x14ac:dyDescent="0.25">
      <c r="A2" s="30"/>
    </row>
    <row r="3" spans="1:1" x14ac:dyDescent="0.25">
      <c r="A3" s="30"/>
    </row>
    <row r="4" spans="1:1" x14ac:dyDescent="0.25">
      <c r="A4" s="30"/>
    </row>
    <row r="5" spans="1:1" x14ac:dyDescent="0.25">
      <c r="A5" s="30"/>
    </row>
    <row r="6" spans="1:1" x14ac:dyDescent="0.25">
      <c r="A6" s="30"/>
    </row>
    <row r="7" spans="1:1" ht="33.75" x14ac:dyDescent="0.65">
      <c r="A7" s="31" t="s">
        <v>120</v>
      </c>
    </row>
    <row r="8" spans="1:1" ht="18.75" x14ac:dyDescent="0.4">
      <c r="A8" s="32"/>
    </row>
    <row r="9" spans="1:1" ht="18.75" x14ac:dyDescent="0.4">
      <c r="A9" s="32"/>
    </row>
    <row r="10" spans="1:1" ht="18.75" x14ac:dyDescent="0.4">
      <c r="A10" s="32"/>
    </row>
    <row r="11" spans="1:1" ht="18.75" x14ac:dyDescent="0.4">
      <c r="A11" s="32"/>
    </row>
    <row r="12" spans="1:1" ht="18.75" x14ac:dyDescent="0.4">
      <c r="A12" s="32"/>
    </row>
    <row r="13" spans="1:1" s="16" customFormat="1" ht="90.75" customHeight="1" x14ac:dyDescent="0.25">
      <c r="A13" s="33" t="s">
        <v>237</v>
      </c>
    </row>
    <row r="14" spans="1:1" x14ac:dyDescent="0.25">
      <c r="A14" s="30"/>
    </row>
    <row r="15" spans="1:1" ht="16.5" customHeight="1" x14ac:dyDescent="0.25">
      <c r="A15" s="30"/>
    </row>
    <row r="16" spans="1:1" ht="16.5" customHeight="1" x14ac:dyDescent="0.25">
      <c r="A16" s="30"/>
    </row>
    <row r="17" spans="1:1" ht="16.5" customHeight="1" x14ac:dyDescent="0.25">
      <c r="A17" s="30"/>
    </row>
    <row r="18" spans="1:1" ht="16.5" customHeight="1" x14ac:dyDescent="0.4">
      <c r="A18" s="34" t="s">
        <v>170</v>
      </c>
    </row>
    <row r="19" spans="1:1" ht="24" customHeight="1" x14ac:dyDescent="0.45">
      <c r="A19" s="36" t="s">
        <v>238</v>
      </c>
    </row>
    <row r="20" spans="1:1" ht="16.5" customHeight="1" x14ac:dyDescent="0.4">
      <c r="A20" s="35" t="s">
        <v>192</v>
      </c>
    </row>
    <row r="21" spans="1:1" x14ac:dyDescent="0.25">
      <c r="A21" s="30"/>
    </row>
    <row r="22" spans="1:1" x14ac:dyDescent="0.25">
      <c r="A22" s="30"/>
    </row>
    <row r="23" spans="1:1" x14ac:dyDescent="0.25">
      <c r="A23" s="30"/>
    </row>
    <row r="24" spans="1:1" x14ac:dyDescent="0.25">
      <c r="A24" s="30"/>
    </row>
    <row r="25" spans="1:1" ht="18.75" x14ac:dyDescent="0.4">
      <c r="A25" s="34" t="s">
        <v>125</v>
      </c>
    </row>
    <row r="26" spans="1:1" x14ac:dyDescent="0.25">
      <c r="A26" s="30"/>
    </row>
    <row r="27" spans="1:1" x14ac:dyDescent="0.25">
      <c r="A27" s="30"/>
    </row>
    <row r="28" spans="1:1" x14ac:dyDescent="0.25">
      <c r="A28" s="30"/>
    </row>
    <row r="29" spans="1:1" ht="18.75" x14ac:dyDescent="0.4">
      <c r="A29" s="32"/>
    </row>
    <row r="30" spans="1:1" ht="18.75" x14ac:dyDescent="0.4">
      <c r="A30" s="32"/>
    </row>
    <row r="31" spans="1:1" ht="18.75" x14ac:dyDescent="0.4">
      <c r="A31" s="32"/>
    </row>
    <row r="32" spans="1:1" x14ac:dyDescent="0.25">
      <c r="A32" s="30"/>
    </row>
    <row r="33" spans="1:1" ht="18.75" customHeight="1" x14ac:dyDescent="0.25">
      <c r="A33" s="37"/>
    </row>
    <row r="34" spans="1:1" ht="65.25" customHeight="1" thickBot="1" x14ac:dyDescent="0.3">
      <c r="A34" s="38"/>
    </row>
    <row r="35" spans="1:1" ht="18.75" x14ac:dyDescent="0.4">
      <c r="A35" s="19"/>
    </row>
    <row r="36" spans="1:1" ht="18.75" x14ac:dyDescent="0.4">
      <c r="A36" s="18"/>
    </row>
  </sheetData>
  <mergeCells count="1">
    <mergeCell ref="A33:A34"/>
  </mergeCells>
  <pageMargins left="0.7" right="0.7" top="0.75" bottom="0.75" header="0.3" footer="0.3"/>
  <pageSetup scale="9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view="pageBreakPreview" zoomScale="85" zoomScaleNormal="100" zoomScaleSheetLayoutView="85" workbookViewId="0">
      <selection activeCell="F9" sqref="F9"/>
    </sheetView>
  </sheetViews>
  <sheetFormatPr defaultRowHeight="15" x14ac:dyDescent="0.25"/>
  <cols>
    <col min="2" max="2" width="47.5703125" customWidth="1"/>
    <col min="3" max="3" width="28.5703125" customWidth="1"/>
    <col min="6" max="6" width="44.5703125" customWidth="1"/>
    <col min="9" max="9" width="21.140625" customWidth="1"/>
  </cols>
  <sheetData>
    <row r="1" spans="1:6" ht="34.5" customHeight="1" x14ac:dyDescent="0.3">
      <c r="A1" s="39" t="s">
        <v>239</v>
      </c>
      <c r="B1" s="40"/>
      <c r="C1" s="40"/>
    </row>
    <row r="2" spans="1:6" ht="15.75" x14ac:dyDescent="0.25">
      <c r="A2" s="41" t="s">
        <v>65</v>
      </c>
      <c r="B2" s="41"/>
      <c r="C2" s="41"/>
    </row>
    <row r="3" spans="1:6" ht="15.75" thickBot="1" x14ac:dyDescent="0.3">
      <c r="A3" s="1"/>
      <c r="B3" s="2"/>
      <c r="C3" s="3"/>
    </row>
    <row r="4" spans="1:6" ht="20.100000000000001" customHeight="1" thickTop="1" thickBot="1" x14ac:dyDescent="0.35">
      <c r="A4" s="4" t="s">
        <v>66</v>
      </c>
      <c r="B4" s="5" t="s">
        <v>67</v>
      </c>
      <c r="C4" s="6" t="s">
        <v>68</v>
      </c>
    </row>
    <row r="5" spans="1:6" ht="24.95" customHeight="1" thickTop="1" x14ac:dyDescent="0.25">
      <c r="A5" s="7" t="s">
        <v>69</v>
      </c>
      <c r="B5" s="8" t="s">
        <v>16</v>
      </c>
      <c r="C5" s="9">
        <f>Boq!G50</f>
        <v>0</v>
      </c>
    </row>
    <row r="6" spans="1:6" ht="24.95" customHeight="1" x14ac:dyDescent="0.25">
      <c r="A6" s="10" t="s">
        <v>70</v>
      </c>
      <c r="B6" s="11" t="s">
        <v>71</v>
      </c>
      <c r="C6" s="12">
        <f>Boq!G77</f>
        <v>0</v>
      </c>
    </row>
    <row r="7" spans="1:6" ht="24.95" customHeight="1" x14ac:dyDescent="0.25">
      <c r="A7" s="10" t="s">
        <v>72</v>
      </c>
      <c r="B7" s="11" t="s">
        <v>73</v>
      </c>
      <c r="C7" s="12">
        <f>Boq!G145</f>
        <v>0</v>
      </c>
    </row>
    <row r="8" spans="1:6" ht="24.95" customHeight="1" x14ac:dyDescent="0.25">
      <c r="A8" s="10" t="s">
        <v>74</v>
      </c>
      <c r="B8" s="11" t="s">
        <v>75</v>
      </c>
      <c r="C8" s="12">
        <f>Boq!G178</f>
        <v>0</v>
      </c>
    </row>
    <row r="9" spans="1:6" ht="24.95" customHeight="1" x14ac:dyDescent="0.25">
      <c r="A9" s="10" t="s">
        <v>76</v>
      </c>
      <c r="B9" s="11" t="s">
        <v>79</v>
      </c>
      <c r="C9" s="12">
        <f>Boq!G196</f>
        <v>0</v>
      </c>
    </row>
    <row r="10" spans="1:6" ht="24.95" customHeight="1" x14ac:dyDescent="0.25">
      <c r="A10" s="10" t="s">
        <v>77</v>
      </c>
      <c r="B10" s="11" t="s">
        <v>82</v>
      </c>
      <c r="C10" s="12">
        <f>Boq!G208</f>
        <v>0</v>
      </c>
    </row>
    <row r="11" spans="1:6" ht="24.95" customHeight="1" x14ac:dyDescent="0.25">
      <c r="A11" s="10" t="s">
        <v>78</v>
      </c>
      <c r="B11" s="11" t="s">
        <v>84</v>
      </c>
      <c r="C11" s="12">
        <f>Boq!G220</f>
        <v>0</v>
      </c>
    </row>
    <row r="12" spans="1:6" ht="24.95" customHeight="1" x14ac:dyDescent="0.25">
      <c r="A12" s="10" t="s">
        <v>80</v>
      </c>
      <c r="B12" s="11" t="s">
        <v>85</v>
      </c>
      <c r="C12" s="12">
        <f>Boq!G243</f>
        <v>0</v>
      </c>
    </row>
    <row r="13" spans="1:6" ht="24.95" customHeight="1" x14ac:dyDescent="0.25">
      <c r="A13" s="10" t="s">
        <v>81</v>
      </c>
      <c r="B13" s="11" t="s">
        <v>167</v>
      </c>
      <c r="C13" s="12">
        <f>Boq!G280</f>
        <v>0</v>
      </c>
      <c r="F13" s="17"/>
    </row>
    <row r="14" spans="1:6" ht="24.95" customHeight="1" x14ac:dyDescent="0.25">
      <c r="A14" s="10" t="s">
        <v>83</v>
      </c>
      <c r="B14" s="11" t="s">
        <v>168</v>
      </c>
      <c r="C14" s="12">
        <f>-Boq!G336</f>
        <v>0</v>
      </c>
    </row>
    <row r="15" spans="1:6" ht="24.95" customHeight="1" thickBot="1" x14ac:dyDescent="0.3">
      <c r="A15" s="13"/>
      <c r="B15" s="14"/>
      <c r="C15" s="15"/>
      <c r="F15" s="17">
        <f>C16*3%</f>
        <v>0</v>
      </c>
    </row>
    <row r="16" spans="1:6" ht="24.95" customHeight="1" thickTop="1" x14ac:dyDescent="0.25">
      <c r="A16" s="20"/>
      <c r="B16" s="21" t="s">
        <v>179</v>
      </c>
      <c r="C16" s="22">
        <f>SUM(C5:C14)</f>
        <v>0</v>
      </c>
      <c r="F16" s="17">
        <f>C16*0.05</f>
        <v>0</v>
      </c>
    </row>
    <row r="17" spans="1:3" ht="24.95" customHeight="1" x14ac:dyDescent="0.25">
      <c r="A17" s="23"/>
      <c r="B17" s="24" t="s">
        <v>180</v>
      </c>
      <c r="C17" s="25">
        <f>C16*6%</f>
        <v>0</v>
      </c>
    </row>
    <row r="18" spans="1:3" ht="31.5" customHeight="1" thickBot="1" x14ac:dyDescent="0.3">
      <c r="A18" s="26"/>
      <c r="B18" s="27" t="s">
        <v>181</v>
      </c>
      <c r="C18" s="28">
        <f>C16+C17</f>
        <v>0</v>
      </c>
    </row>
    <row r="19" spans="1:3" ht="15.75" thickTop="1" x14ac:dyDescent="0.25"/>
  </sheetData>
  <mergeCells count="2">
    <mergeCell ref="A1:C1"/>
    <mergeCell ref="A2:C2"/>
  </mergeCells>
  <pageMargins left="0.7" right="0.7" top="0.65" bottom="0.5" header="0.3" footer="0.3"/>
  <pageSetup paperSize="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36"/>
  <sheetViews>
    <sheetView showGridLines="0" tabSelected="1" showWhiteSpace="0" view="pageBreakPreview" zoomScaleNormal="100" zoomScaleSheetLayoutView="100" workbookViewId="0">
      <selection activeCell="C6" sqref="C6"/>
    </sheetView>
  </sheetViews>
  <sheetFormatPr defaultRowHeight="12" x14ac:dyDescent="0.2"/>
  <cols>
    <col min="1" max="1" width="4.85546875" style="45" customWidth="1"/>
    <col min="2" max="2" width="37.28515625" style="46" customWidth="1"/>
    <col min="3" max="3" width="4.7109375" style="47" customWidth="1"/>
    <col min="4" max="4" width="11.140625" style="48" bestFit="1" customWidth="1"/>
    <col min="5" max="5" width="11.42578125" style="269" customWidth="1"/>
    <col min="6" max="6" width="11.28515625" style="270" customWidth="1"/>
    <col min="7" max="7" width="12.42578125" style="270" customWidth="1"/>
    <col min="8" max="8" width="4.5703125" style="46" customWidth="1"/>
    <col min="9" max="16384" width="9.140625" style="46"/>
  </cols>
  <sheetData>
    <row r="1" spans="1:7" s="44" customFormat="1" ht="39" customHeight="1" x14ac:dyDescent="0.25">
      <c r="A1" s="42" t="s">
        <v>240</v>
      </c>
      <c r="B1" s="43"/>
      <c r="C1" s="43"/>
      <c r="D1" s="43"/>
      <c r="E1" s="43"/>
      <c r="F1" s="43"/>
      <c r="G1" s="43"/>
    </row>
    <row r="2" spans="1:7" ht="12.75" thickBot="1" x14ac:dyDescent="0.25">
      <c r="E2" s="49"/>
      <c r="F2" s="49"/>
      <c r="G2" s="49"/>
    </row>
    <row r="3" spans="1:7" s="53" customFormat="1" ht="12.75" thickBot="1" x14ac:dyDescent="0.3">
      <c r="A3" s="50" t="s">
        <v>0</v>
      </c>
      <c r="B3" s="51" t="s">
        <v>1</v>
      </c>
      <c r="C3" s="51" t="s">
        <v>2</v>
      </c>
      <c r="D3" s="271" t="s">
        <v>3</v>
      </c>
      <c r="E3" s="52" t="s">
        <v>4</v>
      </c>
      <c r="F3" s="52" t="s">
        <v>5</v>
      </c>
      <c r="G3" s="52" t="s">
        <v>6</v>
      </c>
    </row>
    <row r="4" spans="1:7" s="53" customFormat="1" x14ac:dyDescent="0.2">
      <c r="A4" s="54"/>
      <c r="B4" s="55" t="s">
        <v>15</v>
      </c>
      <c r="C4" s="56"/>
      <c r="D4" s="272"/>
      <c r="E4" s="57"/>
      <c r="F4" s="58"/>
      <c r="G4" s="59"/>
    </row>
    <row r="5" spans="1:7" s="53" customFormat="1" x14ac:dyDescent="0.2">
      <c r="A5" s="60"/>
      <c r="B5" s="61" t="s">
        <v>16</v>
      </c>
      <c r="C5" s="62"/>
      <c r="D5" s="273"/>
      <c r="E5" s="57"/>
      <c r="F5" s="58"/>
      <c r="G5" s="59"/>
    </row>
    <row r="6" spans="1:7" s="53" customFormat="1" x14ac:dyDescent="0.2">
      <c r="A6" s="60"/>
      <c r="B6" s="63"/>
      <c r="C6" s="62"/>
      <c r="D6" s="273"/>
      <c r="E6" s="57"/>
      <c r="F6" s="58"/>
      <c r="G6" s="59"/>
    </row>
    <row r="7" spans="1:7" s="53" customFormat="1" x14ac:dyDescent="0.2">
      <c r="A7" s="60">
        <v>1.1000000000000001</v>
      </c>
      <c r="B7" s="64" t="s">
        <v>17</v>
      </c>
      <c r="C7" s="62"/>
      <c r="D7" s="273"/>
      <c r="E7" s="57"/>
      <c r="F7" s="58"/>
      <c r="G7" s="59"/>
    </row>
    <row r="8" spans="1:7" s="53" customFormat="1" x14ac:dyDescent="0.2">
      <c r="A8" s="65" t="s">
        <v>7</v>
      </c>
      <c r="B8" s="66" t="s">
        <v>18</v>
      </c>
      <c r="C8" s="62"/>
      <c r="D8" s="273"/>
      <c r="E8" s="57"/>
      <c r="F8" s="58"/>
      <c r="G8" s="59"/>
    </row>
    <row r="9" spans="1:7" s="53" customFormat="1" x14ac:dyDescent="0.2">
      <c r="A9" s="60"/>
      <c r="B9" s="67" t="s">
        <v>19</v>
      </c>
      <c r="C9" s="62"/>
      <c r="D9" s="273"/>
      <c r="E9" s="57"/>
      <c r="F9" s="58"/>
      <c r="G9" s="59"/>
    </row>
    <row r="10" spans="1:7" s="53" customFormat="1" x14ac:dyDescent="0.2">
      <c r="A10" s="60"/>
      <c r="B10" s="67" t="s">
        <v>20</v>
      </c>
      <c r="C10" s="62"/>
      <c r="D10" s="273"/>
      <c r="E10" s="57"/>
      <c r="F10" s="58"/>
      <c r="G10" s="59"/>
    </row>
    <row r="11" spans="1:7" s="53" customFormat="1" x14ac:dyDescent="0.2">
      <c r="A11" s="60"/>
      <c r="B11" s="67" t="s">
        <v>21</v>
      </c>
      <c r="C11" s="62"/>
      <c r="D11" s="273"/>
      <c r="E11" s="57"/>
      <c r="F11" s="58"/>
      <c r="G11" s="59"/>
    </row>
    <row r="12" spans="1:7" s="53" customFormat="1" x14ac:dyDescent="0.2">
      <c r="A12" s="60"/>
      <c r="B12" s="67" t="s">
        <v>22</v>
      </c>
      <c r="C12" s="62"/>
      <c r="D12" s="273"/>
      <c r="E12" s="57"/>
      <c r="F12" s="58"/>
      <c r="G12" s="59"/>
    </row>
    <row r="13" spans="1:7" s="53" customFormat="1" x14ac:dyDescent="0.2">
      <c r="A13" s="60"/>
      <c r="B13" s="67" t="s">
        <v>19</v>
      </c>
      <c r="C13" s="62"/>
      <c r="D13" s="273"/>
      <c r="E13" s="57"/>
      <c r="F13" s="58"/>
      <c r="G13" s="59"/>
    </row>
    <row r="14" spans="1:7" s="53" customFormat="1" x14ac:dyDescent="0.2">
      <c r="A14" s="60"/>
      <c r="B14" s="67" t="s">
        <v>23</v>
      </c>
      <c r="C14" s="62"/>
      <c r="D14" s="273"/>
      <c r="E14" s="57"/>
      <c r="F14" s="58"/>
      <c r="G14" s="59"/>
    </row>
    <row r="15" spans="1:7" s="53" customFormat="1" x14ac:dyDescent="0.2">
      <c r="A15" s="60"/>
      <c r="B15" s="67" t="s">
        <v>24</v>
      </c>
      <c r="C15" s="62"/>
      <c r="D15" s="273"/>
      <c r="E15" s="57"/>
      <c r="F15" s="58"/>
      <c r="G15" s="59"/>
    </row>
    <row r="16" spans="1:7" s="53" customFormat="1" x14ac:dyDescent="0.2">
      <c r="A16" s="60"/>
      <c r="B16" s="67" t="s">
        <v>25</v>
      </c>
      <c r="C16" s="62"/>
      <c r="D16" s="273"/>
      <c r="E16" s="57"/>
      <c r="F16" s="58"/>
      <c r="G16" s="59"/>
    </row>
    <row r="17" spans="1:7" s="53" customFormat="1" x14ac:dyDescent="0.2">
      <c r="A17" s="60"/>
      <c r="B17" s="67" t="s">
        <v>26</v>
      </c>
      <c r="C17" s="62"/>
      <c r="D17" s="273"/>
      <c r="E17" s="57"/>
      <c r="F17" s="58"/>
      <c r="G17" s="59"/>
    </row>
    <row r="18" spans="1:7" s="53" customFormat="1" x14ac:dyDescent="0.2">
      <c r="A18" s="60"/>
      <c r="B18" s="67" t="s">
        <v>27</v>
      </c>
      <c r="C18" s="62"/>
      <c r="D18" s="273"/>
      <c r="E18" s="57"/>
      <c r="F18" s="58"/>
      <c r="G18" s="59"/>
    </row>
    <row r="19" spans="1:7" s="53" customFormat="1" x14ac:dyDescent="0.2">
      <c r="A19" s="60"/>
      <c r="B19" s="67" t="s">
        <v>28</v>
      </c>
      <c r="C19" s="62"/>
      <c r="D19" s="273"/>
      <c r="E19" s="57"/>
      <c r="F19" s="58"/>
      <c r="G19" s="59"/>
    </row>
    <row r="20" spans="1:7" s="53" customFormat="1" x14ac:dyDescent="0.2">
      <c r="A20" s="60"/>
      <c r="B20" s="67"/>
      <c r="C20" s="62"/>
      <c r="D20" s="273"/>
      <c r="E20" s="57"/>
      <c r="F20" s="58"/>
      <c r="G20" s="59"/>
    </row>
    <row r="21" spans="1:7" s="53" customFormat="1" x14ac:dyDescent="0.2">
      <c r="A21" s="65">
        <v>1.2</v>
      </c>
      <c r="B21" s="68" t="s">
        <v>29</v>
      </c>
      <c r="C21" s="69"/>
      <c r="D21" s="274"/>
      <c r="E21" s="57"/>
      <c r="F21" s="58"/>
      <c r="G21" s="59"/>
    </row>
    <row r="22" spans="1:7" s="53" customFormat="1" ht="60.75" customHeight="1" x14ac:dyDescent="0.2">
      <c r="A22" s="60" t="s">
        <v>7</v>
      </c>
      <c r="B22" s="70" t="s">
        <v>142</v>
      </c>
      <c r="C22" s="69" t="s">
        <v>0</v>
      </c>
      <c r="D22" s="274">
        <v>1</v>
      </c>
      <c r="E22" s="57"/>
      <c r="F22" s="71"/>
      <c r="G22" s="72">
        <f t="shared" ref="G22:G32" si="0">(D22*E22)+(D22*F22)</f>
        <v>0</v>
      </c>
    </row>
    <row r="23" spans="1:7" s="53" customFormat="1" x14ac:dyDescent="0.2">
      <c r="A23" s="65"/>
      <c r="B23" s="70"/>
      <c r="C23" s="69"/>
      <c r="D23" s="274"/>
      <c r="E23" s="57"/>
      <c r="F23" s="71"/>
      <c r="G23" s="72">
        <f t="shared" si="0"/>
        <v>0</v>
      </c>
    </row>
    <row r="24" spans="1:7" s="53" customFormat="1" x14ac:dyDescent="0.2">
      <c r="A24" s="60">
        <v>1.3</v>
      </c>
      <c r="B24" s="68" t="s">
        <v>30</v>
      </c>
      <c r="C24" s="69"/>
      <c r="D24" s="274"/>
      <c r="E24" s="57"/>
      <c r="F24" s="71"/>
      <c r="G24" s="72">
        <f t="shared" si="0"/>
        <v>0</v>
      </c>
    </row>
    <row r="25" spans="1:7" s="53" customFormat="1" x14ac:dyDescent="0.2">
      <c r="A25" s="60" t="s">
        <v>7</v>
      </c>
      <c r="B25" s="73" t="s">
        <v>31</v>
      </c>
      <c r="C25" s="69" t="s">
        <v>32</v>
      </c>
      <c r="D25" s="274">
        <v>1</v>
      </c>
      <c r="E25" s="57"/>
      <c r="F25" s="71"/>
      <c r="G25" s="72">
        <f t="shared" si="0"/>
        <v>0</v>
      </c>
    </row>
    <row r="26" spans="1:7" s="53" customFormat="1" x14ac:dyDescent="0.2">
      <c r="A26" s="60"/>
      <c r="B26" s="73"/>
      <c r="C26" s="69"/>
      <c r="D26" s="274"/>
      <c r="E26" s="57"/>
      <c r="F26" s="71"/>
      <c r="G26" s="72">
        <f t="shared" si="0"/>
        <v>0</v>
      </c>
    </row>
    <row r="27" spans="1:7" s="53" customFormat="1" x14ac:dyDescent="0.2">
      <c r="A27" s="60" t="s">
        <v>121</v>
      </c>
      <c r="B27" s="74" t="s">
        <v>122</v>
      </c>
      <c r="C27" s="69"/>
      <c r="D27" s="274"/>
      <c r="E27" s="57"/>
      <c r="F27" s="71"/>
      <c r="G27" s="72">
        <f t="shared" si="0"/>
        <v>0</v>
      </c>
    </row>
    <row r="28" spans="1:7" s="53" customFormat="1" ht="39.75" customHeight="1" x14ac:dyDescent="0.2">
      <c r="A28" s="60" t="s">
        <v>7</v>
      </c>
      <c r="B28" s="75" t="s">
        <v>153</v>
      </c>
      <c r="C28" s="69" t="s">
        <v>0</v>
      </c>
      <c r="D28" s="274">
        <v>1</v>
      </c>
      <c r="E28" s="57"/>
      <c r="F28" s="71"/>
      <c r="G28" s="72">
        <f t="shared" si="0"/>
        <v>0</v>
      </c>
    </row>
    <row r="29" spans="1:7" s="53" customFormat="1" x14ac:dyDescent="0.2">
      <c r="A29" s="60"/>
      <c r="B29" s="73"/>
      <c r="C29" s="69"/>
      <c r="D29" s="274"/>
      <c r="E29" s="57"/>
      <c r="F29" s="71"/>
      <c r="G29" s="72"/>
    </row>
    <row r="30" spans="1:7" s="53" customFormat="1" x14ac:dyDescent="0.2">
      <c r="A30" s="76" t="s">
        <v>129</v>
      </c>
      <c r="B30" s="77" t="s">
        <v>33</v>
      </c>
      <c r="C30" s="78"/>
      <c r="D30" s="275"/>
      <c r="E30" s="57"/>
      <c r="F30" s="71"/>
      <c r="G30" s="72">
        <f t="shared" si="0"/>
        <v>0</v>
      </c>
    </row>
    <row r="31" spans="1:7" s="53" customFormat="1" ht="27.75" customHeight="1" x14ac:dyDescent="0.2">
      <c r="A31" s="60" t="s">
        <v>7</v>
      </c>
      <c r="B31" s="79" t="s">
        <v>34</v>
      </c>
      <c r="C31" s="69" t="s">
        <v>0</v>
      </c>
      <c r="D31" s="274">
        <v>1</v>
      </c>
      <c r="E31" s="57"/>
      <c r="F31" s="71"/>
      <c r="G31" s="72">
        <f t="shared" si="0"/>
        <v>0</v>
      </c>
    </row>
    <row r="32" spans="1:7" s="53" customFormat="1" x14ac:dyDescent="0.2">
      <c r="A32" s="65"/>
      <c r="B32" s="79"/>
      <c r="C32" s="69"/>
      <c r="D32" s="274"/>
      <c r="E32" s="57"/>
      <c r="F32" s="58"/>
      <c r="G32" s="72">
        <f t="shared" si="0"/>
        <v>0</v>
      </c>
    </row>
    <row r="33" spans="1:7" s="53" customFormat="1" x14ac:dyDescent="0.2">
      <c r="A33" s="65"/>
      <c r="B33" s="79"/>
      <c r="C33" s="69"/>
      <c r="D33" s="274"/>
      <c r="E33" s="57"/>
      <c r="F33" s="58"/>
      <c r="G33" s="59"/>
    </row>
    <row r="34" spans="1:7" s="53" customFormat="1" x14ac:dyDescent="0.2">
      <c r="A34" s="65"/>
      <c r="B34" s="79"/>
      <c r="C34" s="69"/>
      <c r="D34" s="274"/>
      <c r="E34" s="57"/>
      <c r="F34" s="58"/>
      <c r="G34" s="59"/>
    </row>
    <row r="35" spans="1:7" s="53" customFormat="1" x14ac:dyDescent="0.2">
      <c r="A35" s="65"/>
      <c r="B35" s="79"/>
      <c r="C35" s="69"/>
      <c r="D35" s="274"/>
      <c r="E35" s="57"/>
      <c r="F35" s="58"/>
      <c r="G35" s="59"/>
    </row>
    <row r="36" spans="1:7" s="53" customFormat="1" x14ac:dyDescent="0.2">
      <c r="A36" s="65"/>
      <c r="B36" s="79"/>
      <c r="C36" s="69"/>
      <c r="D36" s="274"/>
      <c r="E36" s="57"/>
      <c r="F36" s="58"/>
      <c r="G36" s="59"/>
    </row>
    <row r="37" spans="1:7" s="53" customFormat="1" x14ac:dyDescent="0.2">
      <c r="A37" s="65"/>
      <c r="B37" s="79"/>
      <c r="C37" s="69"/>
      <c r="D37" s="274"/>
      <c r="E37" s="57"/>
      <c r="F37" s="58"/>
      <c r="G37" s="59"/>
    </row>
    <row r="38" spans="1:7" s="53" customFormat="1" x14ac:dyDescent="0.2">
      <c r="A38" s="65"/>
      <c r="B38" s="79"/>
      <c r="C38" s="69"/>
      <c r="D38" s="274"/>
      <c r="E38" s="57"/>
      <c r="F38" s="58"/>
      <c r="G38" s="59"/>
    </row>
    <row r="39" spans="1:7" s="53" customFormat="1" x14ac:dyDescent="0.2">
      <c r="A39" s="65"/>
      <c r="B39" s="79"/>
      <c r="C39" s="69"/>
      <c r="D39" s="274"/>
      <c r="E39" s="57"/>
      <c r="F39" s="58"/>
      <c r="G39" s="59"/>
    </row>
    <row r="40" spans="1:7" s="53" customFormat="1" x14ac:dyDescent="0.2">
      <c r="A40" s="65"/>
      <c r="B40" s="79"/>
      <c r="C40" s="69"/>
      <c r="D40" s="274"/>
      <c r="E40" s="57"/>
      <c r="F40" s="58"/>
      <c r="G40" s="59"/>
    </row>
    <row r="41" spans="1:7" s="53" customFormat="1" x14ac:dyDescent="0.2">
      <c r="A41" s="65"/>
      <c r="B41" s="79"/>
      <c r="C41" s="69"/>
      <c r="D41" s="274"/>
      <c r="E41" s="57"/>
      <c r="F41" s="58"/>
      <c r="G41" s="59"/>
    </row>
    <row r="42" spans="1:7" s="53" customFormat="1" x14ac:dyDescent="0.2">
      <c r="A42" s="65"/>
      <c r="B42" s="79"/>
      <c r="C42" s="69"/>
      <c r="D42" s="274"/>
      <c r="E42" s="57"/>
      <c r="F42" s="58"/>
      <c r="G42" s="59"/>
    </row>
    <row r="43" spans="1:7" s="53" customFormat="1" x14ac:dyDescent="0.2">
      <c r="A43" s="65"/>
      <c r="B43" s="79"/>
      <c r="C43" s="69"/>
      <c r="D43" s="274"/>
      <c r="E43" s="57"/>
      <c r="F43" s="58"/>
      <c r="G43" s="59"/>
    </row>
    <row r="44" spans="1:7" s="53" customFormat="1" x14ac:dyDescent="0.2">
      <c r="A44" s="65"/>
      <c r="B44" s="79"/>
      <c r="C44" s="69"/>
      <c r="D44" s="274"/>
      <c r="E44" s="57"/>
      <c r="F44" s="58"/>
      <c r="G44" s="59"/>
    </row>
    <row r="45" spans="1:7" s="53" customFormat="1" x14ac:dyDescent="0.2">
      <c r="A45" s="65"/>
      <c r="B45" s="79"/>
      <c r="C45" s="69"/>
      <c r="D45" s="274"/>
      <c r="E45" s="57"/>
      <c r="F45" s="58"/>
      <c r="G45" s="59"/>
    </row>
    <row r="46" spans="1:7" s="53" customFormat="1" x14ac:dyDescent="0.2">
      <c r="A46" s="65"/>
      <c r="B46" s="79"/>
      <c r="C46" s="69"/>
      <c r="D46" s="274"/>
      <c r="E46" s="57"/>
      <c r="F46" s="58"/>
      <c r="G46" s="59"/>
    </row>
    <row r="47" spans="1:7" s="53" customFormat="1" x14ac:dyDescent="0.2">
      <c r="A47" s="65"/>
      <c r="B47" s="79"/>
      <c r="C47" s="69"/>
      <c r="D47" s="274"/>
      <c r="E47" s="57"/>
      <c r="F47" s="58"/>
      <c r="G47" s="59"/>
    </row>
    <row r="48" spans="1:7" s="53" customFormat="1" ht="12.75" thickBot="1" x14ac:dyDescent="0.25">
      <c r="A48" s="65"/>
      <c r="B48" s="79"/>
      <c r="C48" s="69"/>
      <c r="D48" s="274"/>
      <c r="E48" s="57"/>
      <c r="F48" s="58"/>
      <c r="G48" s="59"/>
    </row>
    <row r="49" spans="1:7" s="53" customFormat="1" x14ac:dyDescent="0.2">
      <c r="A49" s="80"/>
      <c r="B49" s="81" t="s">
        <v>35</v>
      </c>
      <c r="C49" s="82"/>
      <c r="D49" s="276"/>
      <c r="E49" s="83"/>
      <c r="F49" s="83"/>
      <c r="G49" s="83"/>
    </row>
    <row r="50" spans="1:7" s="53" customFormat="1" ht="12.75" thickBot="1" x14ac:dyDescent="0.25">
      <c r="A50" s="84"/>
      <c r="B50" s="85" t="s">
        <v>36</v>
      </c>
      <c r="C50" s="86"/>
      <c r="D50" s="277"/>
      <c r="E50" s="87"/>
      <c r="F50" s="88"/>
      <c r="G50" s="89">
        <f>SUM(G22:G49)</f>
        <v>0</v>
      </c>
    </row>
    <row r="51" spans="1:7" s="53" customFormat="1" x14ac:dyDescent="0.2">
      <c r="A51" s="60"/>
      <c r="B51" s="90"/>
      <c r="C51" s="91"/>
      <c r="D51" s="274"/>
      <c r="E51" s="57"/>
      <c r="F51" s="58"/>
      <c r="G51" s="59"/>
    </row>
    <row r="52" spans="1:7" s="53" customFormat="1" x14ac:dyDescent="0.2">
      <c r="A52" s="60"/>
      <c r="B52" s="61" t="s">
        <v>37</v>
      </c>
      <c r="C52" s="62"/>
      <c r="D52" s="273"/>
      <c r="E52" s="57"/>
      <c r="F52" s="58"/>
      <c r="G52" s="59"/>
    </row>
    <row r="53" spans="1:7" s="53" customFormat="1" x14ac:dyDescent="0.2">
      <c r="A53" s="60"/>
      <c r="B53" s="61" t="s">
        <v>38</v>
      </c>
      <c r="C53" s="62"/>
      <c r="D53" s="273"/>
      <c r="E53" s="57"/>
      <c r="F53" s="58"/>
      <c r="G53" s="59"/>
    </row>
    <row r="54" spans="1:7" s="53" customFormat="1" x14ac:dyDescent="0.2">
      <c r="A54" s="60">
        <v>2.1</v>
      </c>
      <c r="B54" s="64" t="s">
        <v>39</v>
      </c>
      <c r="C54" s="62"/>
      <c r="D54" s="273"/>
      <c r="E54" s="57"/>
      <c r="F54" s="58"/>
      <c r="G54" s="59"/>
    </row>
    <row r="55" spans="1:7" s="53" customFormat="1" ht="65.25" customHeight="1" x14ac:dyDescent="0.2">
      <c r="A55" s="60"/>
      <c r="B55" s="92" t="s">
        <v>143</v>
      </c>
      <c r="C55" s="93"/>
      <c r="D55" s="278"/>
      <c r="E55" s="94"/>
      <c r="F55" s="94"/>
      <c r="G55" s="95"/>
    </row>
    <row r="56" spans="1:7" s="53" customFormat="1" x14ac:dyDescent="0.25">
      <c r="A56" s="96"/>
      <c r="B56" s="97"/>
      <c r="C56" s="97"/>
      <c r="D56" s="279"/>
      <c r="E56" s="98"/>
      <c r="F56" s="99"/>
      <c r="G56" s="100"/>
    </row>
    <row r="57" spans="1:7" s="53" customFormat="1" x14ac:dyDescent="0.2">
      <c r="A57" s="60" t="s">
        <v>10</v>
      </c>
      <c r="B57" s="101" t="s">
        <v>55</v>
      </c>
      <c r="C57" s="69"/>
      <c r="D57" s="280"/>
      <c r="E57" s="102"/>
      <c r="F57" s="71"/>
      <c r="G57" s="72"/>
    </row>
    <row r="58" spans="1:7" s="53" customFormat="1" ht="60" x14ac:dyDescent="0.2">
      <c r="A58" s="60"/>
      <c r="B58" s="70" t="s">
        <v>241</v>
      </c>
      <c r="C58" s="69" t="s">
        <v>40</v>
      </c>
      <c r="D58" s="281">
        <v>225.2</v>
      </c>
      <c r="E58" s="57"/>
      <c r="F58" s="71"/>
      <c r="G58" s="72">
        <f t="shared" ref="G58:G63" si="1">(D58*E58)+(D58*F58)</f>
        <v>0</v>
      </c>
    </row>
    <row r="59" spans="1:7" s="53" customFormat="1" x14ac:dyDescent="0.2">
      <c r="A59" s="60"/>
      <c r="B59" s="70"/>
      <c r="C59" s="69"/>
      <c r="D59" s="281"/>
      <c r="E59" s="57"/>
      <c r="F59" s="71"/>
      <c r="G59" s="72">
        <f t="shared" si="1"/>
        <v>0</v>
      </c>
    </row>
    <row r="60" spans="1:7" s="53" customFormat="1" x14ac:dyDescent="0.2">
      <c r="A60" s="60"/>
      <c r="B60" s="103"/>
      <c r="C60" s="69"/>
      <c r="D60" s="274"/>
      <c r="E60" s="57"/>
      <c r="F60" s="71"/>
      <c r="G60" s="72">
        <f t="shared" si="1"/>
        <v>0</v>
      </c>
    </row>
    <row r="61" spans="1:7" s="53" customFormat="1" x14ac:dyDescent="0.2">
      <c r="A61" s="60" t="s">
        <v>43</v>
      </c>
      <c r="B61" s="104" t="s">
        <v>41</v>
      </c>
      <c r="C61" s="69"/>
      <c r="D61" s="274"/>
      <c r="E61" s="57"/>
      <c r="F61" s="71"/>
      <c r="G61" s="72">
        <f t="shared" si="1"/>
        <v>0</v>
      </c>
    </row>
    <row r="62" spans="1:7" s="53" customFormat="1" ht="50.25" customHeight="1" x14ac:dyDescent="0.2">
      <c r="A62" s="105"/>
      <c r="B62" s="106" t="s">
        <v>177</v>
      </c>
      <c r="C62" s="107"/>
      <c r="D62" s="282"/>
      <c r="E62" s="108"/>
      <c r="F62" s="71"/>
      <c r="G62" s="72">
        <f t="shared" si="1"/>
        <v>0</v>
      </c>
    </row>
    <row r="63" spans="1:7" s="53" customFormat="1" ht="12.75" customHeight="1" x14ac:dyDescent="0.2">
      <c r="A63" s="60" t="s">
        <v>45</v>
      </c>
      <c r="B63" s="109" t="s">
        <v>41</v>
      </c>
      <c r="C63" s="69"/>
      <c r="D63" s="274"/>
      <c r="E63" s="57"/>
      <c r="F63" s="71"/>
      <c r="G63" s="72">
        <f t="shared" si="1"/>
        <v>0</v>
      </c>
    </row>
    <row r="64" spans="1:7" x14ac:dyDescent="0.2">
      <c r="A64" s="110" t="s">
        <v>7</v>
      </c>
      <c r="B64" s="111" t="s">
        <v>197</v>
      </c>
      <c r="C64" s="69" t="s">
        <v>42</v>
      </c>
      <c r="D64" s="274">
        <v>38.189250000000008</v>
      </c>
      <c r="E64" s="57"/>
      <c r="F64" s="71"/>
      <c r="G64" s="72">
        <f t="shared" ref="G64" si="2">(D64*E64)+(D64*F64)</f>
        <v>0</v>
      </c>
    </row>
    <row r="65" spans="1:7" x14ac:dyDescent="0.2">
      <c r="A65" s="110" t="s">
        <v>182</v>
      </c>
      <c r="B65" s="111" t="s">
        <v>219</v>
      </c>
      <c r="C65" s="69" t="s">
        <v>42</v>
      </c>
      <c r="D65" s="274">
        <v>2.754</v>
      </c>
      <c r="E65" s="57"/>
      <c r="F65" s="71"/>
      <c r="G65" s="72">
        <f t="shared" ref="G65" si="3">(D65*E65)+(D65*F65)</f>
        <v>0</v>
      </c>
    </row>
    <row r="66" spans="1:7" ht="11.25" customHeight="1" x14ac:dyDescent="0.2">
      <c r="A66" s="60"/>
      <c r="B66" s="111"/>
      <c r="C66" s="69"/>
      <c r="D66" s="274"/>
      <c r="E66" s="57"/>
      <c r="F66" s="71"/>
      <c r="G66" s="72"/>
    </row>
    <row r="67" spans="1:7" s="53" customFormat="1" x14ac:dyDescent="0.2">
      <c r="A67" s="60"/>
      <c r="B67" s="111"/>
      <c r="C67" s="69"/>
      <c r="D67" s="274"/>
      <c r="E67" s="57"/>
      <c r="F67" s="58"/>
      <c r="G67" s="72"/>
    </row>
    <row r="68" spans="1:7" s="53" customFormat="1" x14ac:dyDescent="0.2">
      <c r="A68" s="60" t="s">
        <v>186</v>
      </c>
      <c r="B68" s="112" t="s">
        <v>44</v>
      </c>
      <c r="C68" s="69"/>
      <c r="D68" s="274"/>
      <c r="E68" s="57"/>
      <c r="F68" s="58"/>
      <c r="G68" s="59"/>
    </row>
    <row r="69" spans="1:7" s="53" customFormat="1" ht="25.5" customHeight="1" x14ac:dyDescent="0.25">
      <c r="A69" s="60"/>
      <c r="B69" s="113" t="s">
        <v>150</v>
      </c>
      <c r="C69" s="114"/>
      <c r="D69" s="283"/>
      <c r="E69" s="115"/>
      <c r="F69" s="58"/>
      <c r="G69" s="59"/>
    </row>
    <row r="70" spans="1:7" s="53" customFormat="1" ht="25.5" customHeight="1" x14ac:dyDescent="0.25">
      <c r="A70" s="60"/>
      <c r="B70" s="79" t="s">
        <v>151</v>
      </c>
      <c r="C70" s="116"/>
      <c r="D70" s="284"/>
      <c r="E70" s="117"/>
      <c r="F70" s="58"/>
      <c r="G70" s="59"/>
    </row>
    <row r="71" spans="1:7" s="53" customFormat="1" x14ac:dyDescent="0.2">
      <c r="A71" s="60" t="s">
        <v>123</v>
      </c>
      <c r="B71" s="118" t="s">
        <v>196</v>
      </c>
      <c r="C71" s="69" t="s">
        <v>40</v>
      </c>
      <c r="D71" s="281">
        <v>7.5221250000000044</v>
      </c>
      <c r="E71" s="57"/>
      <c r="F71" s="71"/>
      <c r="G71" s="72">
        <f t="shared" ref="G71:G75" si="4">(D71*E71)+(D71*F71)</f>
        <v>0</v>
      </c>
    </row>
    <row r="72" spans="1:7" s="53" customFormat="1" x14ac:dyDescent="0.2">
      <c r="A72" s="60" t="s">
        <v>124</v>
      </c>
      <c r="B72" s="118" t="str">
        <f>B65</f>
        <v xml:space="preserve">Foundation Pad </v>
      </c>
      <c r="C72" s="69" t="s">
        <v>40</v>
      </c>
      <c r="D72" s="281">
        <v>1.782</v>
      </c>
      <c r="E72" s="57"/>
      <c r="F72" s="71"/>
      <c r="G72" s="72">
        <f t="shared" ref="G72" si="5">(D72*E72)+(D72*F72)</f>
        <v>0</v>
      </c>
    </row>
    <row r="73" spans="1:7" s="53" customFormat="1" x14ac:dyDescent="0.2">
      <c r="A73" s="60" t="s">
        <v>171</v>
      </c>
      <c r="B73" s="104" t="s">
        <v>46</v>
      </c>
      <c r="C73" s="69"/>
      <c r="D73" s="274"/>
      <c r="E73" s="57"/>
      <c r="F73" s="71"/>
      <c r="G73" s="72">
        <f t="shared" si="4"/>
        <v>0</v>
      </c>
    </row>
    <row r="74" spans="1:7" s="53" customFormat="1" ht="27" customHeight="1" x14ac:dyDescent="0.2">
      <c r="A74" s="60"/>
      <c r="B74" s="119" t="s">
        <v>47</v>
      </c>
      <c r="C74" s="69"/>
      <c r="D74" s="274"/>
      <c r="E74" s="57"/>
      <c r="F74" s="71"/>
      <c r="G74" s="72">
        <f t="shared" si="4"/>
        <v>0</v>
      </c>
    </row>
    <row r="75" spans="1:7" s="53" customFormat="1" ht="24.75" thickBot="1" x14ac:dyDescent="0.25">
      <c r="A75" s="60" t="s">
        <v>123</v>
      </c>
      <c r="B75" s="119" t="s">
        <v>48</v>
      </c>
      <c r="C75" s="69" t="s">
        <v>40</v>
      </c>
      <c r="D75" s="274">
        <v>3.24</v>
      </c>
      <c r="E75" s="57"/>
      <c r="F75" s="71"/>
      <c r="G75" s="72">
        <f t="shared" si="4"/>
        <v>0</v>
      </c>
    </row>
    <row r="76" spans="1:7" s="53" customFormat="1" x14ac:dyDescent="0.2">
      <c r="A76" s="80"/>
      <c r="B76" s="81" t="s">
        <v>49</v>
      </c>
      <c r="C76" s="120"/>
      <c r="D76" s="276"/>
      <c r="E76" s="83"/>
      <c r="F76" s="83"/>
      <c r="G76" s="83"/>
    </row>
    <row r="77" spans="1:7" s="53" customFormat="1" ht="12.75" thickBot="1" x14ac:dyDescent="0.25">
      <c r="A77" s="84"/>
      <c r="B77" s="85" t="s">
        <v>50</v>
      </c>
      <c r="C77" s="121"/>
      <c r="D77" s="277"/>
      <c r="E77" s="87"/>
      <c r="F77" s="88"/>
      <c r="G77" s="89">
        <f>SUM(G58:G76)</f>
        <v>0</v>
      </c>
    </row>
    <row r="78" spans="1:7" s="53" customFormat="1" x14ac:dyDescent="0.2">
      <c r="A78" s="60"/>
      <c r="B78" s="61" t="s">
        <v>51</v>
      </c>
      <c r="C78" s="69"/>
      <c r="D78" s="274"/>
      <c r="E78" s="57"/>
      <c r="F78" s="58"/>
      <c r="G78" s="59"/>
    </row>
    <row r="79" spans="1:7" s="53" customFormat="1" x14ac:dyDescent="0.2">
      <c r="A79" s="60" t="s">
        <v>52</v>
      </c>
      <c r="B79" s="122" t="s">
        <v>53</v>
      </c>
      <c r="C79" s="69"/>
      <c r="D79" s="274"/>
      <c r="E79" s="57"/>
      <c r="F79" s="58"/>
      <c r="G79" s="59"/>
    </row>
    <row r="80" spans="1:7" s="53" customFormat="1" ht="58.5" customHeight="1" x14ac:dyDescent="0.25">
      <c r="A80" s="60"/>
      <c r="B80" s="113" t="s">
        <v>145</v>
      </c>
      <c r="C80" s="114"/>
      <c r="D80" s="283"/>
      <c r="E80" s="115"/>
      <c r="F80" s="115"/>
      <c r="G80" s="123"/>
    </row>
    <row r="81" spans="1:7" s="53" customFormat="1" ht="35.25" customHeight="1" x14ac:dyDescent="0.25">
      <c r="A81" s="60"/>
      <c r="B81" s="124" t="s">
        <v>144</v>
      </c>
      <c r="C81" s="114"/>
      <c r="D81" s="283"/>
      <c r="E81" s="115"/>
      <c r="F81" s="115"/>
      <c r="G81" s="123"/>
    </row>
    <row r="82" spans="1:7" s="53" customFormat="1" ht="36" customHeight="1" x14ac:dyDescent="0.25">
      <c r="A82" s="60"/>
      <c r="B82" s="113" t="s">
        <v>118</v>
      </c>
      <c r="C82" s="114"/>
      <c r="D82" s="283"/>
      <c r="E82" s="115"/>
      <c r="F82" s="115"/>
      <c r="G82" s="123"/>
    </row>
    <row r="83" spans="1:7" s="53" customFormat="1" ht="15" customHeight="1" x14ac:dyDescent="0.2">
      <c r="A83" s="125" t="s">
        <v>56</v>
      </c>
      <c r="B83" s="126" t="s">
        <v>57</v>
      </c>
      <c r="C83" s="127"/>
      <c r="D83" s="285"/>
      <c r="E83" s="57"/>
      <c r="F83" s="58"/>
      <c r="G83" s="59"/>
    </row>
    <row r="84" spans="1:7" s="132" customFormat="1" ht="14.25" customHeight="1" x14ac:dyDescent="0.25">
      <c r="A84" s="76"/>
      <c r="B84" s="104" t="s">
        <v>154</v>
      </c>
      <c r="C84" s="78"/>
      <c r="D84" s="275"/>
      <c r="E84" s="129"/>
      <c r="F84" s="130"/>
      <c r="G84" s="131"/>
    </row>
    <row r="85" spans="1:7" s="53" customFormat="1" ht="12" customHeight="1" x14ac:dyDescent="0.2">
      <c r="A85" s="60"/>
      <c r="B85" s="111" t="s">
        <v>165</v>
      </c>
      <c r="C85" s="69" t="s">
        <v>40</v>
      </c>
      <c r="D85" s="274">
        <v>69.435000000000002</v>
      </c>
      <c r="E85" s="57"/>
      <c r="F85" s="71"/>
      <c r="G85" s="72">
        <f t="shared" ref="G85" si="6">(D85*E85)+(D85*F85)</f>
        <v>0</v>
      </c>
    </row>
    <row r="86" spans="1:7" s="53" customFormat="1" ht="15" customHeight="1" x14ac:dyDescent="0.2">
      <c r="A86" s="133" t="s">
        <v>60</v>
      </c>
      <c r="B86" s="134" t="s">
        <v>13</v>
      </c>
      <c r="C86" s="135"/>
      <c r="D86" s="285"/>
      <c r="E86" s="57"/>
      <c r="F86" s="58"/>
      <c r="G86" s="59"/>
    </row>
    <row r="87" spans="1:7" x14ac:dyDescent="0.2">
      <c r="A87" s="136" t="s">
        <v>228</v>
      </c>
      <c r="B87" s="137" t="s">
        <v>58</v>
      </c>
      <c r="C87" s="138"/>
      <c r="D87" s="286"/>
      <c r="E87" s="139"/>
      <c r="F87" s="140"/>
      <c r="G87" s="141"/>
    </row>
    <row r="88" spans="1:7" x14ac:dyDescent="0.2">
      <c r="A88" s="110" t="s">
        <v>7</v>
      </c>
      <c r="B88" s="111" t="s">
        <v>197</v>
      </c>
      <c r="C88" s="69" t="s">
        <v>42</v>
      </c>
      <c r="D88" s="274">
        <v>15.622875000000002</v>
      </c>
      <c r="E88" s="57"/>
      <c r="F88" s="71"/>
      <c r="G88" s="72">
        <f t="shared" ref="G88" si="7">(D88*E88)+(D88*F88)</f>
        <v>0</v>
      </c>
    </row>
    <row r="89" spans="1:7" x14ac:dyDescent="0.2">
      <c r="A89" s="110" t="s">
        <v>182</v>
      </c>
      <c r="B89" s="111" t="s">
        <v>219</v>
      </c>
      <c r="C89" s="69" t="s">
        <v>42</v>
      </c>
      <c r="D89" s="274">
        <v>0.97200000000000009</v>
      </c>
      <c r="E89" s="57"/>
      <c r="F89" s="71"/>
      <c r="G89" s="72">
        <f t="shared" ref="G89" si="8">(D89*E89)+(D89*F89)</f>
        <v>0</v>
      </c>
    </row>
    <row r="90" spans="1:7" x14ac:dyDescent="0.2">
      <c r="A90" s="136" t="s">
        <v>229</v>
      </c>
      <c r="B90" s="137" t="s">
        <v>59</v>
      </c>
      <c r="C90" s="138"/>
      <c r="D90" s="286"/>
      <c r="E90" s="139"/>
      <c r="F90" s="140"/>
      <c r="G90" s="141"/>
    </row>
    <row r="91" spans="1:7" x14ac:dyDescent="0.2">
      <c r="A91" s="142" t="s">
        <v>230</v>
      </c>
      <c r="B91" s="143" t="s">
        <v>198</v>
      </c>
      <c r="C91" s="144"/>
      <c r="D91" s="287"/>
      <c r="E91" s="139"/>
      <c r="F91" s="140"/>
      <c r="G91" s="141"/>
    </row>
    <row r="92" spans="1:7" ht="13.5" x14ac:dyDescent="0.2">
      <c r="A92" s="110" t="s">
        <v>7</v>
      </c>
      <c r="B92" s="145" t="s">
        <v>221</v>
      </c>
      <c r="C92" s="146" t="s">
        <v>110</v>
      </c>
      <c r="D92" s="280">
        <v>5.208400000000001</v>
      </c>
      <c r="E92" s="57"/>
      <c r="F92" s="71"/>
      <c r="G92" s="72">
        <f t="shared" ref="G92" si="9">(D92*E92)+(D92*F92)</f>
        <v>0</v>
      </c>
    </row>
    <row r="93" spans="1:7" ht="13.5" x14ac:dyDescent="0.2">
      <c r="A93" s="110" t="s">
        <v>182</v>
      </c>
      <c r="B93" s="145" t="s">
        <v>222</v>
      </c>
      <c r="C93" s="146" t="s">
        <v>110</v>
      </c>
      <c r="D93" s="280">
        <v>0.65642500000000004</v>
      </c>
      <c r="E93" s="57"/>
      <c r="F93" s="71"/>
      <c r="G93" s="72">
        <f t="shared" ref="G93" si="10">(D93*E93)+(D93*F93)</f>
        <v>0</v>
      </c>
    </row>
    <row r="94" spans="1:7" ht="13.5" x14ac:dyDescent="0.2">
      <c r="A94" s="110" t="s">
        <v>183</v>
      </c>
      <c r="B94" s="145" t="s">
        <v>199</v>
      </c>
      <c r="C94" s="146" t="s">
        <v>110</v>
      </c>
      <c r="D94" s="280">
        <v>3.4964380000000004</v>
      </c>
      <c r="E94" s="57"/>
      <c r="F94" s="71"/>
      <c r="G94" s="72">
        <f t="shared" ref="G94" si="11">(D94*E94)+(D94*F94)</f>
        <v>0</v>
      </c>
    </row>
    <row r="95" spans="1:7" x14ac:dyDescent="0.2">
      <c r="A95" s="147"/>
      <c r="B95" s="145"/>
      <c r="C95" s="146"/>
      <c r="D95" s="280"/>
      <c r="E95" s="57"/>
      <c r="F95" s="71"/>
      <c r="G95" s="72"/>
    </row>
    <row r="96" spans="1:7" ht="12.75" thickBot="1" x14ac:dyDescent="0.25">
      <c r="A96" s="147"/>
      <c r="B96" s="145"/>
      <c r="C96" s="146"/>
      <c r="D96" s="280"/>
      <c r="E96" s="57"/>
      <c r="F96" s="71"/>
      <c r="G96" s="72"/>
    </row>
    <row r="97" spans="1:7" x14ac:dyDescent="0.2">
      <c r="A97" s="148"/>
      <c r="B97" s="149"/>
      <c r="C97" s="150"/>
      <c r="D97" s="288"/>
      <c r="E97" s="151"/>
      <c r="F97" s="151"/>
      <c r="G97" s="151"/>
    </row>
    <row r="98" spans="1:7" x14ac:dyDescent="0.2">
      <c r="A98" s="147"/>
      <c r="B98" s="145"/>
      <c r="C98" s="146"/>
      <c r="D98" s="280"/>
      <c r="E98" s="57"/>
      <c r="F98" s="71"/>
      <c r="G98" s="72"/>
    </row>
    <row r="99" spans="1:7" x14ac:dyDescent="0.2">
      <c r="A99" s="125" t="s">
        <v>60</v>
      </c>
      <c r="B99" s="152" t="s">
        <v>12</v>
      </c>
      <c r="C99" s="135"/>
      <c r="D99" s="285"/>
      <c r="E99" s="57"/>
      <c r="F99" s="128"/>
      <c r="G99" s="153"/>
    </row>
    <row r="100" spans="1:7" ht="24" x14ac:dyDescent="0.2">
      <c r="A100" s="60"/>
      <c r="B100" s="79" t="s">
        <v>105</v>
      </c>
      <c r="C100" s="79"/>
      <c r="D100" s="289"/>
      <c r="E100" s="154"/>
      <c r="F100" s="154"/>
      <c r="G100" s="155"/>
    </row>
    <row r="101" spans="1:7" ht="25.5" customHeight="1" x14ac:dyDescent="0.2">
      <c r="A101" s="60"/>
      <c r="B101" s="79" t="s">
        <v>62</v>
      </c>
      <c r="C101" s="79"/>
      <c r="D101" s="289"/>
      <c r="E101" s="154"/>
      <c r="F101" s="154"/>
      <c r="G101" s="155"/>
    </row>
    <row r="102" spans="1:7" ht="48.75" customHeight="1" x14ac:dyDescent="0.2">
      <c r="A102" s="60"/>
      <c r="B102" s="79" t="s">
        <v>63</v>
      </c>
      <c r="C102" s="79"/>
      <c r="D102" s="289"/>
      <c r="E102" s="154"/>
      <c r="F102" s="154"/>
      <c r="G102" s="155"/>
    </row>
    <row r="103" spans="1:7" ht="63.75" customHeight="1" x14ac:dyDescent="0.2">
      <c r="A103" s="60"/>
      <c r="B103" s="75" t="s">
        <v>64</v>
      </c>
      <c r="C103" s="75"/>
      <c r="D103" s="290"/>
      <c r="E103" s="156"/>
      <c r="F103" s="156"/>
      <c r="G103" s="157"/>
    </row>
    <row r="104" spans="1:7" ht="13.5" customHeight="1" x14ac:dyDescent="0.2">
      <c r="A104" s="136" t="s">
        <v>231</v>
      </c>
      <c r="B104" s="137" t="s">
        <v>58</v>
      </c>
      <c r="C104" s="138"/>
      <c r="D104" s="286"/>
      <c r="E104" s="139"/>
      <c r="F104" s="140"/>
      <c r="G104" s="141"/>
    </row>
    <row r="105" spans="1:7" ht="13.5" x14ac:dyDescent="0.2">
      <c r="A105" s="110" t="s">
        <v>7</v>
      </c>
      <c r="B105" s="111" t="s">
        <v>197</v>
      </c>
      <c r="C105" s="158" t="s">
        <v>112</v>
      </c>
      <c r="D105" s="274">
        <v>138.87</v>
      </c>
      <c r="E105" s="57"/>
      <c r="F105" s="71"/>
      <c r="G105" s="72">
        <f t="shared" ref="G105" si="12">(D105*E105)+(D105*F105)</f>
        <v>0</v>
      </c>
    </row>
    <row r="106" spans="1:7" ht="13.5" x14ac:dyDescent="0.2">
      <c r="A106" s="110" t="s">
        <v>182</v>
      </c>
      <c r="B106" s="111" t="s">
        <v>220</v>
      </c>
      <c r="C106" s="158" t="s">
        <v>112</v>
      </c>
      <c r="D106" s="274">
        <v>1.08</v>
      </c>
      <c r="E106" s="57"/>
      <c r="F106" s="71"/>
      <c r="G106" s="72">
        <f t="shared" ref="G106" si="13">(D106*E106)+(D106*F106)</f>
        <v>0</v>
      </c>
    </row>
    <row r="107" spans="1:7" x14ac:dyDescent="0.2">
      <c r="A107" s="136" t="s">
        <v>232</v>
      </c>
      <c r="B107" s="137" t="s">
        <v>59</v>
      </c>
      <c r="C107" s="138"/>
      <c r="D107" s="286"/>
      <c r="E107" s="139"/>
      <c r="F107" s="140"/>
      <c r="G107" s="141"/>
    </row>
    <row r="108" spans="1:7" x14ac:dyDescent="0.2">
      <c r="A108" s="142" t="s">
        <v>233</v>
      </c>
      <c r="B108" s="143" t="s">
        <v>127</v>
      </c>
      <c r="C108" s="144"/>
      <c r="D108" s="287"/>
      <c r="E108" s="139"/>
      <c r="F108" s="140"/>
      <c r="G108" s="141"/>
    </row>
    <row r="109" spans="1:7" ht="13.5" x14ac:dyDescent="0.2">
      <c r="A109" s="110" t="s">
        <v>7</v>
      </c>
      <c r="B109" s="145" t="str">
        <f t="shared" ref="B109:B111" si="14">B92</f>
        <v>MC (Main)</v>
      </c>
      <c r="C109" s="158" t="s">
        <v>112</v>
      </c>
      <c r="D109" s="280">
        <v>104.16800000000002</v>
      </c>
      <c r="E109" s="57"/>
      <c r="F109" s="71"/>
      <c r="G109" s="72">
        <f t="shared" ref="G109" si="15">(D109*E109)+(D109*F109)</f>
        <v>0</v>
      </c>
    </row>
    <row r="110" spans="1:7" ht="13.5" x14ac:dyDescent="0.2">
      <c r="A110" s="110" t="s">
        <v>182</v>
      </c>
      <c r="B110" s="145" t="str">
        <f t="shared" si="14"/>
        <v>GC (Gate Column)</v>
      </c>
      <c r="C110" s="158" t="s">
        <v>112</v>
      </c>
      <c r="D110" s="280">
        <v>9.548</v>
      </c>
      <c r="E110" s="57"/>
      <c r="F110" s="71"/>
      <c r="G110" s="72">
        <f t="shared" ref="G110" si="16">(D110*E110)+(D110*F110)</f>
        <v>0</v>
      </c>
    </row>
    <row r="111" spans="1:7" ht="13.5" x14ac:dyDescent="0.2">
      <c r="A111" s="110" t="s">
        <v>183</v>
      </c>
      <c r="B111" s="145" t="str">
        <f t="shared" si="14"/>
        <v>RC Copping Stone</v>
      </c>
      <c r="C111" s="158" t="s">
        <v>112</v>
      </c>
      <c r="D111" s="280">
        <v>97.517600000000002</v>
      </c>
      <c r="E111" s="57"/>
      <c r="F111" s="71"/>
      <c r="G111" s="72">
        <f t="shared" ref="G111" si="17">(D111*E111)+(D111*F111)</f>
        <v>0</v>
      </c>
    </row>
    <row r="112" spans="1:7" x14ac:dyDescent="0.2">
      <c r="A112" s="147"/>
      <c r="B112" s="145"/>
      <c r="C112" s="158"/>
      <c r="D112" s="280"/>
      <c r="E112" s="57"/>
      <c r="F112" s="71"/>
      <c r="G112" s="72"/>
    </row>
    <row r="113" spans="1:7" x14ac:dyDescent="0.2">
      <c r="A113" s="147"/>
      <c r="B113" s="145"/>
      <c r="C113" s="158"/>
      <c r="D113" s="280"/>
      <c r="E113" s="57"/>
      <c r="F113" s="71"/>
      <c r="G113" s="72"/>
    </row>
    <row r="114" spans="1:7" x14ac:dyDescent="0.2">
      <c r="A114" s="147"/>
      <c r="B114" s="145"/>
      <c r="C114" s="158"/>
      <c r="D114" s="280"/>
      <c r="E114" s="57"/>
      <c r="F114" s="71"/>
      <c r="G114" s="72"/>
    </row>
    <row r="115" spans="1:7" ht="12.75" thickBot="1" x14ac:dyDescent="0.25">
      <c r="A115" s="159"/>
      <c r="B115" s="160"/>
      <c r="C115" s="161"/>
      <c r="D115" s="291"/>
      <c r="E115" s="162"/>
      <c r="F115" s="162"/>
      <c r="G115" s="162"/>
    </row>
    <row r="116" spans="1:7" x14ac:dyDescent="0.2">
      <c r="A116" s="163"/>
      <c r="B116" s="164"/>
      <c r="C116" s="165"/>
      <c r="D116" s="292"/>
      <c r="E116" s="166"/>
      <c r="F116" s="166"/>
      <c r="G116" s="166"/>
    </row>
    <row r="117" spans="1:7" s="167" customFormat="1" x14ac:dyDescent="0.2">
      <c r="A117" s="125" t="s">
        <v>61</v>
      </c>
      <c r="B117" s="152" t="s">
        <v>11</v>
      </c>
      <c r="C117" s="135"/>
      <c r="D117" s="285"/>
      <c r="E117" s="57"/>
      <c r="F117" s="128"/>
      <c r="G117" s="153"/>
    </row>
    <row r="118" spans="1:7" ht="48" x14ac:dyDescent="0.2">
      <c r="A118" s="110"/>
      <c r="B118" s="75" t="s">
        <v>86</v>
      </c>
      <c r="C118" s="75"/>
      <c r="D118" s="290"/>
      <c r="E118" s="156"/>
      <c r="F118" s="156"/>
      <c r="G118" s="157"/>
    </row>
    <row r="119" spans="1:7" ht="36" x14ac:dyDescent="0.2">
      <c r="A119" s="76"/>
      <c r="B119" s="75" t="s">
        <v>87</v>
      </c>
      <c r="C119" s="75"/>
      <c r="D119" s="290"/>
      <c r="E119" s="156"/>
      <c r="F119" s="156"/>
      <c r="G119" s="157"/>
    </row>
    <row r="120" spans="1:7" ht="48" x14ac:dyDescent="0.2">
      <c r="A120" s="110"/>
      <c r="B120" s="75" t="s">
        <v>166</v>
      </c>
      <c r="C120" s="75"/>
      <c r="D120" s="290"/>
      <c r="E120" s="156"/>
      <c r="F120" s="156"/>
      <c r="G120" s="157"/>
    </row>
    <row r="121" spans="1:7" x14ac:dyDescent="0.2">
      <c r="A121" s="136" t="s">
        <v>227</v>
      </c>
      <c r="B121" s="137" t="s">
        <v>146</v>
      </c>
      <c r="C121" s="168"/>
      <c r="D121" s="293"/>
      <c r="E121" s="102"/>
      <c r="F121" s="71"/>
      <c r="G121" s="72"/>
    </row>
    <row r="122" spans="1:7" s="173" customFormat="1" x14ac:dyDescent="0.2">
      <c r="A122" s="169" t="s">
        <v>234</v>
      </c>
      <c r="B122" s="137" t="s">
        <v>58</v>
      </c>
      <c r="C122" s="168"/>
      <c r="D122" s="294"/>
      <c r="E122" s="170"/>
      <c r="F122" s="171"/>
      <c r="G122" s="172"/>
    </row>
    <row r="123" spans="1:7" x14ac:dyDescent="0.2">
      <c r="A123" s="110" t="s">
        <v>195</v>
      </c>
      <c r="B123" s="111" t="s">
        <v>197</v>
      </c>
      <c r="C123" s="146"/>
      <c r="D123" s="274"/>
      <c r="E123" s="57"/>
      <c r="F123" s="71"/>
      <c r="G123" s="72">
        <f t="shared" ref="G123" si="18">(D123*E123)+(D123*F123)</f>
        <v>0</v>
      </c>
    </row>
    <row r="124" spans="1:7" x14ac:dyDescent="0.2">
      <c r="A124" s="147"/>
      <c r="B124" s="145" t="s">
        <v>148</v>
      </c>
      <c r="C124" s="146" t="s">
        <v>9</v>
      </c>
      <c r="D124" s="274">
        <v>765.32800000000009</v>
      </c>
      <c r="E124" s="102"/>
      <c r="F124" s="71"/>
      <c r="G124" s="72">
        <f t="shared" ref="G124" si="19">(D124*E124)+(D124*F124)</f>
        <v>0</v>
      </c>
    </row>
    <row r="125" spans="1:7" x14ac:dyDescent="0.2">
      <c r="A125" s="147"/>
      <c r="B125" s="145" t="s">
        <v>184</v>
      </c>
      <c r="C125" s="146" t="s">
        <v>9</v>
      </c>
      <c r="D125" s="274">
        <v>616.58280000000002</v>
      </c>
      <c r="E125" s="102"/>
      <c r="F125" s="71"/>
      <c r="G125" s="72">
        <f t="shared" ref="G125" si="20">(D125*E125)+(D125*F125)</f>
        <v>0</v>
      </c>
    </row>
    <row r="126" spans="1:7" x14ac:dyDescent="0.2">
      <c r="A126" s="136" t="s">
        <v>235</v>
      </c>
      <c r="B126" s="137" t="s">
        <v>59</v>
      </c>
      <c r="C126" s="168"/>
      <c r="D126" s="293"/>
      <c r="E126" s="102"/>
      <c r="F126" s="71"/>
      <c r="G126" s="72">
        <f t="shared" ref="G126" si="21">(D126*E126)+(D126*F126)</f>
        <v>0</v>
      </c>
    </row>
    <row r="127" spans="1:7" x14ac:dyDescent="0.2">
      <c r="A127" s="174" t="s">
        <v>236</v>
      </c>
      <c r="B127" s="175" t="s">
        <v>127</v>
      </c>
      <c r="C127" s="176"/>
      <c r="D127" s="295"/>
      <c r="E127" s="139"/>
      <c r="F127" s="71"/>
      <c r="G127" s="72"/>
    </row>
    <row r="128" spans="1:7" x14ac:dyDescent="0.2">
      <c r="A128" s="110" t="s">
        <v>7</v>
      </c>
      <c r="B128" s="145" t="str">
        <f>B109</f>
        <v>MC (Main)</v>
      </c>
      <c r="C128" s="158"/>
      <c r="D128" s="280"/>
      <c r="E128" s="57"/>
      <c r="F128" s="71"/>
      <c r="G128" s="72">
        <f t="shared" ref="G128:G130" si="22">(D128*E128)+(D128*F128)</f>
        <v>0</v>
      </c>
    </row>
    <row r="129" spans="1:7" x14ac:dyDescent="0.2">
      <c r="A129" s="147"/>
      <c r="B129" s="145" t="s">
        <v>148</v>
      </c>
      <c r="C129" s="146" t="s">
        <v>9</v>
      </c>
      <c r="D129" s="274">
        <v>322.92080000000004</v>
      </c>
      <c r="E129" s="102"/>
      <c r="F129" s="71"/>
      <c r="G129" s="72">
        <f t="shared" si="22"/>
        <v>0</v>
      </c>
    </row>
    <row r="130" spans="1:7" x14ac:dyDescent="0.2">
      <c r="A130" s="147"/>
      <c r="B130" s="145" t="s">
        <v>184</v>
      </c>
      <c r="C130" s="146" t="s">
        <v>9</v>
      </c>
      <c r="D130" s="274">
        <v>154.16864000000004</v>
      </c>
      <c r="E130" s="102"/>
      <c r="F130" s="71"/>
      <c r="G130" s="72">
        <f t="shared" si="22"/>
        <v>0</v>
      </c>
    </row>
    <row r="131" spans="1:7" x14ac:dyDescent="0.2">
      <c r="A131" s="110" t="s">
        <v>182</v>
      </c>
      <c r="B131" s="145" t="str">
        <f>B110</f>
        <v>GC (Gate Column)</v>
      </c>
      <c r="C131" s="158"/>
      <c r="D131" s="280"/>
      <c r="E131" s="57"/>
      <c r="F131" s="71"/>
      <c r="G131" s="72">
        <f t="shared" ref="G131:G133" si="23">(D131*E131)+(D131*F131)</f>
        <v>0</v>
      </c>
    </row>
    <row r="132" spans="1:7" x14ac:dyDescent="0.2">
      <c r="A132" s="147"/>
      <c r="B132" s="145" t="s">
        <v>147</v>
      </c>
      <c r="C132" s="146" t="s">
        <v>9</v>
      </c>
      <c r="D132" s="274">
        <v>56.753600000000006</v>
      </c>
      <c r="E132" s="102"/>
      <c r="F132" s="71"/>
      <c r="G132" s="72">
        <f t="shared" si="23"/>
        <v>0</v>
      </c>
    </row>
    <row r="133" spans="1:7" x14ac:dyDescent="0.2">
      <c r="A133" s="147"/>
      <c r="B133" s="145" t="s">
        <v>184</v>
      </c>
      <c r="C133" s="146" t="s">
        <v>9</v>
      </c>
      <c r="D133" s="274">
        <v>14.619440000000004</v>
      </c>
      <c r="E133" s="102"/>
      <c r="F133" s="71"/>
      <c r="G133" s="72">
        <f t="shared" si="23"/>
        <v>0</v>
      </c>
    </row>
    <row r="134" spans="1:7" x14ac:dyDescent="0.2">
      <c r="A134" s="110" t="s">
        <v>183</v>
      </c>
      <c r="B134" s="145" t="str">
        <f>B111</f>
        <v>RC Copping Stone</v>
      </c>
      <c r="C134" s="158"/>
      <c r="D134" s="280"/>
      <c r="E134" s="57"/>
      <c r="F134" s="71"/>
      <c r="G134" s="72">
        <f t="shared" ref="G134:G136" si="24">(D134*E134)+(D134*F134)</f>
        <v>0</v>
      </c>
    </row>
    <row r="135" spans="1:7" x14ac:dyDescent="0.2">
      <c r="A135" s="147"/>
      <c r="B135" s="145" t="s">
        <v>148</v>
      </c>
      <c r="C135" s="146" t="s">
        <v>9</v>
      </c>
      <c r="D135" s="274">
        <v>382.66400000000004</v>
      </c>
      <c r="E135" s="102"/>
      <c r="F135" s="71"/>
      <c r="G135" s="72">
        <f t="shared" si="24"/>
        <v>0</v>
      </c>
    </row>
    <row r="136" spans="1:7" x14ac:dyDescent="0.2">
      <c r="A136" s="147"/>
      <c r="B136" s="145" t="s">
        <v>184</v>
      </c>
      <c r="C136" s="146" t="s">
        <v>9</v>
      </c>
      <c r="D136" s="274">
        <v>166.06630080000002</v>
      </c>
      <c r="E136" s="102"/>
      <c r="F136" s="71"/>
      <c r="G136" s="72">
        <f t="shared" si="24"/>
        <v>0</v>
      </c>
    </row>
    <row r="137" spans="1:7" x14ac:dyDescent="0.2">
      <c r="A137" s="147"/>
      <c r="B137" s="145"/>
      <c r="C137" s="146"/>
      <c r="D137" s="280"/>
      <c r="E137" s="102"/>
      <c r="F137" s="71"/>
      <c r="G137" s="72"/>
    </row>
    <row r="138" spans="1:7" x14ac:dyDescent="0.2">
      <c r="A138" s="147"/>
      <c r="B138" s="145"/>
      <c r="C138" s="146"/>
      <c r="D138" s="280"/>
      <c r="E138" s="102"/>
      <c r="F138" s="71"/>
      <c r="G138" s="72"/>
    </row>
    <row r="139" spans="1:7" x14ac:dyDescent="0.2">
      <c r="A139" s="147"/>
      <c r="B139" s="145"/>
      <c r="C139" s="146"/>
      <c r="D139" s="280"/>
      <c r="E139" s="102"/>
      <c r="F139" s="71"/>
      <c r="G139" s="72"/>
    </row>
    <row r="140" spans="1:7" x14ac:dyDescent="0.2">
      <c r="A140" s="147"/>
      <c r="B140" s="145"/>
      <c r="C140" s="146"/>
      <c r="D140" s="280"/>
      <c r="E140" s="102"/>
      <c r="F140" s="71"/>
      <c r="G140" s="72"/>
    </row>
    <row r="141" spans="1:7" x14ac:dyDescent="0.2">
      <c r="A141" s="147"/>
      <c r="B141" s="145"/>
      <c r="C141" s="146"/>
      <c r="D141" s="280"/>
      <c r="E141" s="102"/>
      <c r="F141" s="71"/>
      <c r="G141" s="72"/>
    </row>
    <row r="142" spans="1:7" x14ac:dyDescent="0.2">
      <c r="A142" s="147"/>
      <c r="B142" s="177"/>
      <c r="C142" s="144"/>
      <c r="D142" s="287"/>
      <c r="E142" s="102"/>
      <c r="F142" s="71"/>
      <c r="G142" s="72"/>
    </row>
    <row r="143" spans="1:7" ht="12.75" thickBot="1" x14ac:dyDescent="0.25">
      <c r="A143" s="147"/>
      <c r="B143" s="177"/>
      <c r="C143" s="144"/>
      <c r="D143" s="287"/>
      <c r="E143" s="102"/>
      <c r="F143" s="71"/>
      <c r="G143" s="72"/>
    </row>
    <row r="144" spans="1:7" x14ac:dyDescent="0.2">
      <c r="A144" s="80"/>
      <c r="B144" s="81" t="s">
        <v>115</v>
      </c>
      <c r="C144" s="120"/>
      <c r="D144" s="276"/>
      <c r="E144" s="178"/>
      <c r="F144" s="179"/>
      <c r="G144" s="180"/>
    </row>
    <row r="145" spans="1:7" ht="12.75" thickBot="1" x14ac:dyDescent="0.25">
      <c r="A145" s="84"/>
      <c r="B145" s="85" t="s">
        <v>128</v>
      </c>
      <c r="C145" s="121"/>
      <c r="D145" s="277"/>
      <c r="E145" s="87"/>
      <c r="F145" s="181"/>
      <c r="G145" s="182">
        <f>SUM(G84:G141)</f>
        <v>0</v>
      </c>
    </row>
    <row r="146" spans="1:7" x14ac:dyDescent="0.2">
      <c r="A146" s="60"/>
      <c r="B146" s="90"/>
      <c r="C146" s="69"/>
      <c r="D146" s="274"/>
      <c r="E146" s="57"/>
      <c r="F146" s="71"/>
      <c r="G146" s="141"/>
    </row>
    <row r="147" spans="1:7" x14ac:dyDescent="0.2">
      <c r="A147" s="60"/>
      <c r="B147" s="183" t="s">
        <v>88</v>
      </c>
      <c r="C147" s="69"/>
      <c r="D147" s="274"/>
      <c r="E147" s="57"/>
      <c r="F147" s="71"/>
      <c r="G147" s="72"/>
    </row>
    <row r="148" spans="1:7" x14ac:dyDescent="0.2">
      <c r="A148" s="60"/>
      <c r="B148" s="61" t="s">
        <v>89</v>
      </c>
      <c r="C148" s="69"/>
      <c r="D148" s="274"/>
      <c r="E148" s="57"/>
      <c r="F148" s="71"/>
      <c r="G148" s="72"/>
    </row>
    <row r="149" spans="1:7" x14ac:dyDescent="0.2">
      <c r="A149" s="184">
        <v>4.0999999999999996</v>
      </c>
      <c r="B149" s="68" t="s">
        <v>39</v>
      </c>
      <c r="C149" s="69"/>
      <c r="D149" s="274"/>
      <c r="E149" s="57"/>
      <c r="F149" s="71"/>
      <c r="G149" s="72"/>
    </row>
    <row r="150" spans="1:7" ht="60" x14ac:dyDescent="0.2">
      <c r="A150" s="60"/>
      <c r="B150" s="75" t="s">
        <v>137</v>
      </c>
      <c r="C150" s="75"/>
      <c r="D150" s="290"/>
      <c r="E150" s="156"/>
      <c r="F150" s="156"/>
      <c r="G150" s="157"/>
    </row>
    <row r="151" spans="1:7" ht="72" x14ac:dyDescent="0.2">
      <c r="A151" s="60"/>
      <c r="B151" s="75" t="s">
        <v>136</v>
      </c>
      <c r="C151" s="185"/>
      <c r="D151" s="296"/>
      <c r="E151" s="186"/>
      <c r="F151" s="186"/>
      <c r="G151" s="187"/>
    </row>
    <row r="152" spans="1:7" ht="36" x14ac:dyDescent="0.2">
      <c r="A152" s="60"/>
      <c r="B152" s="75" t="s">
        <v>156</v>
      </c>
      <c r="C152" s="185"/>
      <c r="D152" s="296"/>
      <c r="E152" s="186"/>
      <c r="F152" s="186"/>
      <c r="G152" s="187"/>
    </row>
    <row r="153" spans="1:7" x14ac:dyDescent="0.2">
      <c r="A153" s="142" t="s">
        <v>106</v>
      </c>
      <c r="B153" s="188" t="s">
        <v>108</v>
      </c>
      <c r="C153" s="146"/>
      <c r="D153" s="280"/>
      <c r="E153" s="102"/>
      <c r="F153" s="71"/>
      <c r="G153" s="72"/>
    </row>
    <row r="154" spans="1:7" x14ac:dyDescent="0.2">
      <c r="A154" s="136" t="s">
        <v>116</v>
      </c>
      <c r="B154" s="189" t="s">
        <v>107</v>
      </c>
      <c r="C154" s="138"/>
      <c r="D154" s="286"/>
      <c r="E154" s="139"/>
      <c r="F154" s="140"/>
      <c r="G154" s="141"/>
    </row>
    <row r="155" spans="1:7" x14ac:dyDescent="0.2">
      <c r="A155" s="142"/>
      <c r="B155" s="190" t="s">
        <v>185</v>
      </c>
      <c r="C155" s="144"/>
      <c r="D155" s="287"/>
      <c r="E155" s="139"/>
      <c r="F155" s="140"/>
      <c r="G155" s="72"/>
    </row>
    <row r="156" spans="1:7" ht="24" x14ac:dyDescent="0.2">
      <c r="A156" s="147"/>
      <c r="B156" s="145" t="s">
        <v>200</v>
      </c>
      <c r="C156" s="146" t="s">
        <v>111</v>
      </c>
      <c r="D156" s="280">
        <v>138.87000000000003</v>
      </c>
      <c r="E156" s="102"/>
      <c r="F156" s="71"/>
      <c r="G156" s="72">
        <f t="shared" ref="G156" si="25">(D156*E156)+(D156*F156)</f>
        <v>0</v>
      </c>
    </row>
    <row r="157" spans="1:7" x14ac:dyDescent="0.2">
      <c r="A157" s="136" t="s">
        <v>117</v>
      </c>
      <c r="B157" s="189" t="s">
        <v>203</v>
      </c>
      <c r="C157" s="138"/>
      <c r="D157" s="286"/>
      <c r="E157" s="139"/>
      <c r="F157" s="140"/>
      <c r="G157" s="141"/>
    </row>
    <row r="158" spans="1:7" x14ac:dyDescent="0.2">
      <c r="A158" s="142" t="s">
        <v>123</v>
      </c>
      <c r="B158" s="190" t="s">
        <v>204</v>
      </c>
      <c r="C158" s="144"/>
      <c r="D158" s="287"/>
      <c r="E158" s="139"/>
      <c r="F158" s="140"/>
      <c r="G158" s="72">
        <f t="shared" ref="G158:G159" si="26">(D158*E158)+(D158*F158)</f>
        <v>0</v>
      </c>
    </row>
    <row r="159" spans="1:7" ht="24" x14ac:dyDescent="0.2">
      <c r="A159" s="191" t="s">
        <v>131</v>
      </c>
      <c r="B159" s="145" t="s">
        <v>223</v>
      </c>
      <c r="C159" s="146" t="s">
        <v>111</v>
      </c>
      <c r="D159" s="280">
        <v>543.6</v>
      </c>
      <c r="E159" s="102"/>
      <c r="F159" s="71"/>
      <c r="G159" s="72">
        <f t="shared" si="26"/>
        <v>0</v>
      </c>
    </row>
    <row r="160" spans="1:7" x14ac:dyDescent="0.2">
      <c r="A160" s="147"/>
      <c r="B160" s="192"/>
      <c r="C160" s="146"/>
      <c r="D160" s="280"/>
      <c r="E160" s="102"/>
      <c r="F160" s="71"/>
      <c r="G160" s="72"/>
    </row>
    <row r="161" spans="1:8" ht="13.5" customHeight="1" x14ac:dyDescent="0.2">
      <c r="A161" s="147"/>
      <c r="B161" s="192"/>
      <c r="C161" s="146"/>
      <c r="D161" s="280"/>
      <c r="E161" s="102"/>
      <c r="F161" s="71"/>
      <c r="G161" s="72"/>
    </row>
    <row r="162" spans="1:8" s="167" customFormat="1" ht="12" customHeight="1" x14ac:dyDescent="0.2">
      <c r="A162" s="125">
        <v>4.3</v>
      </c>
      <c r="B162" s="193" t="s">
        <v>90</v>
      </c>
      <c r="C162" s="135"/>
      <c r="D162" s="285"/>
      <c r="E162" s="57"/>
      <c r="F162" s="128"/>
      <c r="G162" s="194"/>
    </row>
    <row r="163" spans="1:8" ht="105.75" customHeight="1" x14ac:dyDescent="0.2">
      <c r="A163" s="60"/>
      <c r="B163" s="75" t="s">
        <v>134</v>
      </c>
      <c r="C163" s="75"/>
      <c r="D163" s="290"/>
      <c r="E163" s="156"/>
      <c r="F163" s="156"/>
      <c r="G163" s="187"/>
    </row>
    <row r="164" spans="1:8" ht="24.75" customHeight="1" x14ac:dyDescent="0.2">
      <c r="A164" s="60"/>
      <c r="B164" s="75" t="s">
        <v>119</v>
      </c>
      <c r="C164" s="75"/>
      <c r="D164" s="290"/>
      <c r="E164" s="156"/>
      <c r="F164" s="186"/>
      <c r="G164" s="187"/>
    </row>
    <row r="165" spans="1:8" ht="52.5" customHeight="1" x14ac:dyDescent="0.2">
      <c r="A165" s="60"/>
      <c r="B165" s="75" t="s">
        <v>155</v>
      </c>
      <c r="C165" s="75"/>
      <c r="D165" s="290"/>
      <c r="E165" s="156"/>
      <c r="F165" s="186"/>
      <c r="G165" s="187"/>
    </row>
    <row r="166" spans="1:8" x14ac:dyDescent="0.2">
      <c r="A166" s="136" t="s">
        <v>193</v>
      </c>
      <c r="B166" s="189" t="s">
        <v>107</v>
      </c>
      <c r="C166" s="138"/>
      <c r="D166" s="286"/>
      <c r="E166" s="139"/>
      <c r="F166" s="140"/>
      <c r="G166" s="141"/>
    </row>
    <row r="167" spans="1:8" ht="12" customHeight="1" x14ac:dyDescent="0.2">
      <c r="A167" s="147" t="s">
        <v>123</v>
      </c>
      <c r="B167" s="188" t="s">
        <v>224</v>
      </c>
      <c r="C167" s="144"/>
      <c r="D167" s="287"/>
      <c r="E167" s="139"/>
      <c r="F167" s="140"/>
      <c r="G167" s="72"/>
    </row>
    <row r="168" spans="1:8" ht="12.75" customHeight="1" x14ac:dyDescent="0.2">
      <c r="A168" s="147"/>
      <c r="B168" s="192" t="s">
        <v>152</v>
      </c>
      <c r="C168" s="146" t="s">
        <v>111</v>
      </c>
      <c r="D168" s="280">
        <v>277.74000000000007</v>
      </c>
      <c r="E168" s="102"/>
      <c r="F168" s="71"/>
      <c r="G168" s="72">
        <f t="shared" ref="G168" si="27">(D168*E168)+(D168*F168)</f>
        <v>0</v>
      </c>
    </row>
    <row r="169" spans="1:8" ht="12.75" customHeight="1" x14ac:dyDescent="0.2">
      <c r="A169" s="136" t="s">
        <v>194</v>
      </c>
      <c r="B169" s="189" t="s">
        <v>203</v>
      </c>
      <c r="C169" s="138"/>
      <c r="D169" s="286"/>
      <c r="E169" s="139"/>
      <c r="F169" s="140"/>
      <c r="G169" s="141"/>
    </row>
    <row r="170" spans="1:8" ht="12.75" customHeight="1" x14ac:dyDescent="0.2">
      <c r="A170" s="142" t="s">
        <v>123</v>
      </c>
      <c r="B170" s="190" t="s">
        <v>201</v>
      </c>
      <c r="C170" s="144"/>
      <c r="D170" s="287"/>
      <c r="E170" s="139"/>
      <c r="F170" s="195"/>
      <c r="G170" s="72">
        <f t="shared" ref="G170:G171" si="28">(D170*E170)+(D170*F170)</f>
        <v>0</v>
      </c>
      <c r="H170" s="173"/>
    </row>
    <row r="171" spans="1:8" ht="12.75" customHeight="1" x14ac:dyDescent="0.2">
      <c r="A171" s="147"/>
      <c r="B171" s="192" t="s">
        <v>202</v>
      </c>
      <c r="C171" s="146" t="s">
        <v>111</v>
      </c>
      <c r="D171" s="280">
        <v>1087.2</v>
      </c>
      <c r="E171" s="102"/>
      <c r="F171" s="71"/>
      <c r="G171" s="72">
        <f t="shared" si="28"/>
        <v>0</v>
      </c>
    </row>
    <row r="172" spans="1:8" ht="12.75" customHeight="1" x14ac:dyDescent="0.2">
      <c r="A172" s="147"/>
      <c r="B172" s="192"/>
      <c r="C172" s="146"/>
      <c r="D172" s="280"/>
      <c r="E172" s="102"/>
      <c r="F172" s="71"/>
      <c r="G172" s="72"/>
    </row>
    <row r="173" spans="1:8" ht="12.75" customHeight="1" x14ac:dyDescent="0.2">
      <c r="A173" s="196"/>
      <c r="B173" s="177"/>
      <c r="C173" s="146"/>
      <c r="D173" s="280"/>
      <c r="E173" s="102"/>
      <c r="F173" s="71"/>
      <c r="G173" s="72"/>
    </row>
    <row r="174" spans="1:8" x14ac:dyDescent="0.2">
      <c r="A174" s="196"/>
      <c r="B174" s="177"/>
      <c r="C174" s="146"/>
      <c r="D174" s="280"/>
      <c r="E174" s="102"/>
      <c r="F174" s="71"/>
      <c r="G174" s="72"/>
    </row>
    <row r="175" spans="1:8" x14ac:dyDescent="0.2">
      <c r="A175" s="196"/>
      <c r="B175" s="177"/>
      <c r="C175" s="146"/>
      <c r="D175" s="280"/>
      <c r="E175" s="102"/>
      <c r="F175" s="71"/>
      <c r="G175" s="72"/>
    </row>
    <row r="176" spans="1:8" ht="12.75" thickBot="1" x14ac:dyDescent="0.25">
      <c r="A176" s="196"/>
      <c r="B176" s="177"/>
      <c r="C176" s="146"/>
      <c r="D176" s="280"/>
      <c r="E176" s="102"/>
      <c r="F176" s="71"/>
      <c r="G176" s="72"/>
    </row>
    <row r="177" spans="1:8" x14ac:dyDescent="0.2">
      <c r="A177" s="80"/>
      <c r="B177" s="81" t="s">
        <v>114</v>
      </c>
      <c r="C177" s="120"/>
      <c r="D177" s="276"/>
      <c r="E177" s="178"/>
      <c r="F177" s="179"/>
      <c r="G177" s="180"/>
    </row>
    <row r="178" spans="1:8" ht="12.75" thickBot="1" x14ac:dyDescent="0.25">
      <c r="A178" s="84"/>
      <c r="B178" s="85" t="s">
        <v>135</v>
      </c>
      <c r="C178" s="121"/>
      <c r="D178" s="277"/>
      <c r="E178" s="87"/>
      <c r="F178" s="181"/>
      <c r="G178" s="182">
        <f>SUM(G152:G175)</f>
        <v>0</v>
      </c>
    </row>
    <row r="179" spans="1:8" x14ac:dyDescent="0.2">
      <c r="A179" s="60"/>
      <c r="B179" s="90"/>
      <c r="C179" s="69"/>
      <c r="D179" s="274"/>
      <c r="E179" s="57"/>
      <c r="F179" s="71"/>
      <c r="G179" s="141"/>
    </row>
    <row r="180" spans="1:8" x14ac:dyDescent="0.2">
      <c r="A180" s="197"/>
      <c r="B180" s="198"/>
      <c r="C180" s="199"/>
      <c r="D180" s="297"/>
      <c r="E180" s="102"/>
      <c r="F180" s="71"/>
      <c r="G180" s="72"/>
    </row>
    <row r="181" spans="1:8" x14ac:dyDescent="0.2">
      <c r="A181" s="197"/>
      <c r="B181" s="200" t="s">
        <v>91</v>
      </c>
      <c r="C181" s="199"/>
      <c r="D181" s="297"/>
      <c r="E181" s="102"/>
      <c r="F181" s="71"/>
      <c r="G181" s="72"/>
    </row>
    <row r="182" spans="1:8" x14ac:dyDescent="0.2">
      <c r="A182" s="197"/>
      <c r="B182" s="201" t="s">
        <v>93</v>
      </c>
      <c r="C182" s="199"/>
      <c r="D182" s="297"/>
      <c r="E182" s="102"/>
      <c r="F182" s="71"/>
      <c r="G182" s="72"/>
    </row>
    <row r="183" spans="1:8" x14ac:dyDescent="0.2">
      <c r="A183" s="202" t="s">
        <v>92</v>
      </c>
      <c r="B183" s="203" t="s">
        <v>39</v>
      </c>
      <c r="C183" s="199"/>
      <c r="D183" s="297"/>
      <c r="E183" s="102"/>
      <c r="F183" s="71"/>
      <c r="G183" s="72"/>
    </row>
    <row r="184" spans="1:8" ht="36" x14ac:dyDescent="0.2">
      <c r="A184" s="197"/>
      <c r="B184" s="199" t="s">
        <v>159</v>
      </c>
      <c r="C184" s="199"/>
      <c r="D184" s="297"/>
      <c r="E184" s="102"/>
      <c r="F184" s="71"/>
      <c r="G184" s="72"/>
    </row>
    <row r="185" spans="1:8" ht="48" x14ac:dyDescent="0.2">
      <c r="A185" s="197"/>
      <c r="B185" s="199" t="s">
        <v>158</v>
      </c>
      <c r="C185" s="199"/>
      <c r="D185" s="297"/>
      <c r="E185" s="102"/>
      <c r="F185" s="71"/>
      <c r="G185" s="72"/>
    </row>
    <row r="186" spans="1:8" ht="30.75" customHeight="1" x14ac:dyDescent="0.2">
      <c r="A186" s="197"/>
      <c r="B186" s="199" t="s">
        <v>176</v>
      </c>
      <c r="C186" s="199"/>
      <c r="D186" s="297"/>
      <c r="E186" s="102"/>
      <c r="F186" s="71"/>
      <c r="G186" s="72"/>
    </row>
    <row r="187" spans="1:8" ht="36" x14ac:dyDescent="0.2">
      <c r="A187" s="197"/>
      <c r="B187" s="199" t="s">
        <v>157</v>
      </c>
      <c r="C187" s="199"/>
      <c r="D187" s="297"/>
      <c r="E187" s="102"/>
      <c r="F187" s="71"/>
      <c r="G187" s="72"/>
    </row>
    <row r="188" spans="1:8" ht="336" x14ac:dyDescent="0.2">
      <c r="A188" s="60"/>
      <c r="B188" s="204" t="s">
        <v>205</v>
      </c>
      <c r="C188" s="199"/>
      <c r="D188" s="297"/>
      <c r="E188" s="102"/>
      <c r="F188" s="71"/>
      <c r="G188" s="72"/>
    </row>
    <row r="189" spans="1:8" ht="14.25" customHeight="1" x14ac:dyDescent="0.2">
      <c r="A189" s="197"/>
      <c r="B189" s="199"/>
      <c r="C189" s="199"/>
      <c r="D189" s="297"/>
      <c r="E189" s="102"/>
      <c r="F189" s="71"/>
      <c r="G189" s="72"/>
    </row>
    <row r="190" spans="1:8" x14ac:dyDescent="0.2">
      <c r="A190" s="205" t="s">
        <v>116</v>
      </c>
      <c r="B190" s="206" t="s">
        <v>95</v>
      </c>
      <c r="C190" s="207"/>
      <c r="D190" s="298"/>
      <c r="E190" s="102"/>
      <c r="F190" s="71"/>
      <c r="G190" s="72"/>
    </row>
    <row r="191" spans="1:8" s="167" customFormat="1" x14ac:dyDescent="0.2">
      <c r="A191" s="125"/>
      <c r="B191" s="134" t="s">
        <v>187</v>
      </c>
      <c r="C191" s="135"/>
      <c r="D191" s="285"/>
      <c r="E191" s="57"/>
      <c r="F191" s="71"/>
      <c r="G191" s="72"/>
    </row>
    <row r="192" spans="1:8" x14ac:dyDescent="0.2">
      <c r="A192" s="76" t="s">
        <v>123</v>
      </c>
      <c r="B192" s="208" t="s">
        <v>206</v>
      </c>
      <c r="C192" s="209" t="s">
        <v>96</v>
      </c>
      <c r="D192" s="274">
        <v>2</v>
      </c>
      <c r="E192" s="57"/>
      <c r="F192" s="171"/>
      <c r="G192" s="172">
        <f t="shared" ref="G192" si="29">(D192*E192)+(D192*F192)</f>
        <v>0</v>
      </c>
      <c r="H192" s="173"/>
    </row>
    <row r="193" spans="1:8" ht="12" customHeight="1" x14ac:dyDescent="0.2">
      <c r="A193" s="76"/>
      <c r="B193" s="208"/>
      <c r="C193" s="146"/>
      <c r="D193" s="274"/>
      <c r="E193" s="57"/>
      <c r="F193" s="71"/>
      <c r="G193" s="72"/>
    </row>
    <row r="194" spans="1:8" ht="12.75" thickBot="1" x14ac:dyDescent="0.25">
      <c r="A194" s="76"/>
      <c r="B194" s="208"/>
      <c r="C194" s="146"/>
      <c r="D194" s="274"/>
      <c r="E194" s="57"/>
      <c r="F194" s="71"/>
      <c r="G194" s="72"/>
    </row>
    <row r="195" spans="1:8" x14ac:dyDescent="0.2">
      <c r="A195" s="210"/>
      <c r="B195" s="211" t="s">
        <v>211</v>
      </c>
      <c r="C195" s="56"/>
      <c r="D195" s="272"/>
      <c r="E195" s="212"/>
      <c r="F195" s="213"/>
      <c r="G195" s="214"/>
    </row>
    <row r="196" spans="1:8" ht="12.75" thickBot="1" x14ac:dyDescent="0.25">
      <c r="A196" s="215"/>
      <c r="B196" s="216" t="s">
        <v>113</v>
      </c>
      <c r="C196" s="217"/>
      <c r="D196" s="299"/>
      <c r="E196" s="218"/>
      <c r="F196" s="219"/>
      <c r="G196" s="220">
        <f>SUM(G192:G195)</f>
        <v>0</v>
      </c>
    </row>
    <row r="197" spans="1:8" x14ac:dyDescent="0.2">
      <c r="A197" s="60"/>
      <c r="B197" s="183" t="s">
        <v>212</v>
      </c>
      <c r="C197" s="69"/>
      <c r="D197" s="274"/>
      <c r="E197" s="57"/>
      <c r="F197" s="71"/>
      <c r="G197" s="72"/>
    </row>
    <row r="198" spans="1:8" x14ac:dyDescent="0.2">
      <c r="A198" s="60"/>
      <c r="B198" s="61" t="s">
        <v>82</v>
      </c>
      <c r="C198" s="69"/>
      <c r="D198" s="274"/>
      <c r="E198" s="57"/>
      <c r="F198" s="71"/>
      <c r="G198" s="72"/>
    </row>
    <row r="199" spans="1:8" x14ac:dyDescent="0.2">
      <c r="A199" s="184" t="s">
        <v>126</v>
      </c>
      <c r="B199" s="104" t="s">
        <v>39</v>
      </c>
      <c r="C199" s="69" t="s">
        <v>54</v>
      </c>
      <c r="D199" s="274"/>
      <c r="E199" s="57"/>
      <c r="F199" s="71"/>
      <c r="G199" s="72"/>
    </row>
    <row r="200" spans="1:8" ht="72" x14ac:dyDescent="0.2">
      <c r="A200" s="76"/>
      <c r="B200" s="79" t="s">
        <v>164</v>
      </c>
      <c r="C200" s="116"/>
      <c r="D200" s="284"/>
      <c r="E200" s="117"/>
      <c r="F200" s="117"/>
      <c r="G200" s="221"/>
      <c r="H200" s="222"/>
    </row>
    <row r="201" spans="1:8" ht="24" x14ac:dyDescent="0.2">
      <c r="A201" s="76"/>
      <c r="B201" s="79" t="s">
        <v>163</v>
      </c>
      <c r="C201" s="116"/>
      <c r="D201" s="284"/>
      <c r="E201" s="117"/>
      <c r="F201" s="117"/>
      <c r="G201" s="221"/>
      <c r="H201" s="222"/>
    </row>
    <row r="202" spans="1:8" ht="48" x14ac:dyDescent="0.2">
      <c r="A202" s="76"/>
      <c r="B202" s="79" t="s">
        <v>172</v>
      </c>
      <c r="C202" s="116"/>
      <c r="D202" s="284"/>
      <c r="E202" s="117"/>
      <c r="F202" s="117"/>
      <c r="G202" s="221"/>
      <c r="H202" s="222"/>
    </row>
    <row r="203" spans="1:8" ht="72" x14ac:dyDescent="0.2">
      <c r="A203" s="76"/>
      <c r="B203" s="79" t="s">
        <v>173</v>
      </c>
      <c r="C203" s="116"/>
      <c r="D203" s="284"/>
      <c r="E203" s="117"/>
      <c r="F203" s="117"/>
      <c r="G203" s="221"/>
      <c r="H203" s="222"/>
    </row>
    <row r="204" spans="1:8" x14ac:dyDescent="0.2">
      <c r="A204" s="205" t="s">
        <v>116</v>
      </c>
      <c r="B204" s="206" t="s">
        <v>59</v>
      </c>
      <c r="C204" s="207"/>
      <c r="D204" s="298"/>
      <c r="E204" s="57"/>
      <c r="F204" s="71"/>
      <c r="G204" s="72"/>
    </row>
    <row r="205" spans="1:8" ht="24" x14ac:dyDescent="0.2">
      <c r="A205" s="60"/>
      <c r="B205" s="223" t="s">
        <v>174</v>
      </c>
      <c r="C205" s="224" t="s">
        <v>112</v>
      </c>
      <c r="D205" s="274">
        <v>1087.2</v>
      </c>
      <c r="E205" s="57"/>
      <c r="F205" s="71"/>
      <c r="G205" s="72">
        <f t="shared" ref="G205" si="30">(D205*E205)+(D205*F205)</f>
        <v>0</v>
      </c>
    </row>
    <row r="206" spans="1:8" ht="14.25" thickBot="1" x14ac:dyDescent="0.25">
      <c r="A206" s="60"/>
      <c r="B206" s="223" t="str">
        <f>B94</f>
        <v>RC Copping Stone</v>
      </c>
      <c r="C206" s="224" t="s">
        <v>112</v>
      </c>
      <c r="D206" s="274">
        <v>97.517600000000002</v>
      </c>
      <c r="E206" s="57"/>
      <c r="F206" s="71"/>
      <c r="G206" s="72">
        <f t="shared" ref="G206" si="31">(D206*E206)+(D206*F206)</f>
        <v>0</v>
      </c>
    </row>
    <row r="207" spans="1:8" ht="12" customHeight="1" x14ac:dyDescent="0.2">
      <c r="A207" s="225"/>
      <c r="B207" s="211" t="s">
        <v>213</v>
      </c>
      <c r="C207" s="120"/>
      <c r="D207" s="276"/>
      <c r="E207" s="178"/>
      <c r="F207" s="179"/>
      <c r="G207" s="180"/>
    </row>
    <row r="208" spans="1:8" ht="12" customHeight="1" thickBot="1" x14ac:dyDescent="0.25">
      <c r="A208" s="226"/>
      <c r="B208" s="216" t="s">
        <v>132</v>
      </c>
      <c r="C208" s="121"/>
      <c r="D208" s="277"/>
      <c r="E208" s="87"/>
      <c r="F208" s="181"/>
      <c r="G208" s="182">
        <f>SUM(G205:G206)</f>
        <v>0</v>
      </c>
    </row>
    <row r="209" spans="1:8" ht="12" customHeight="1" x14ac:dyDescent="0.2">
      <c r="A209" s="60"/>
      <c r="B209" s="183" t="s">
        <v>133</v>
      </c>
      <c r="C209" s="69"/>
      <c r="D209" s="274"/>
      <c r="E209" s="57"/>
      <c r="F209" s="71"/>
      <c r="G209" s="72"/>
    </row>
    <row r="210" spans="1:8" ht="12" customHeight="1" x14ac:dyDescent="0.2">
      <c r="A210" s="60"/>
      <c r="B210" s="61" t="s">
        <v>84</v>
      </c>
      <c r="C210" s="69"/>
      <c r="D210" s="274"/>
      <c r="E210" s="57"/>
      <c r="F210" s="71"/>
      <c r="G210" s="72"/>
    </row>
    <row r="211" spans="1:8" ht="12" customHeight="1" x14ac:dyDescent="0.2">
      <c r="A211" s="184" t="s">
        <v>94</v>
      </c>
      <c r="B211" s="104" t="s">
        <v>39</v>
      </c>
      <c r="C211" s="69"/>
      <c r="D211" s="274"/>
      <c r="E211" s="57"/>
      <c r="F211" s="71"/>
      <c r="G211" s="72"/>
    </row>
    <row r="212" spans="1:8" ht="53.25" customHeight="1" x14ac:dyDescent="0.2">
      <c r="A212" s="76"/>
      <c r="B212" s="79" t="s">
        <v>109</v>
      </c>
      <c r="C212" s="79"/>
      <c r="D212" s="289"/>
      <c r="E212" s="154"/>
      <c r="F212" s="154"/>
      <c r="G212" s="155"/>
      <c r="H212" s="222"/>
    </row>
    <row r="213" spans="1:8" s="167" customFormat="1" ht="48" x14ac:dyDescent="0.2">
      <c r="A213" s="125" t="s">
        <v>214</v>
      </c>
      <c r="B213" s="227" t="s">
        <v>207</v>
      </c>
      <c r="C213" s="135"/>
      <c r="D213" s="285"/>
      <c r="E213" s="57"/>
      <c r="F213" s="128"/>
      <c r="G213" s="194"/>
    </row>
    <row r="214" spans="1:8" x14ac:dyDescent="0.2">
      <c r="A214" s="205" t="s">
        <v>116</v>
      </c>
      <c r="B214" s="228" t="s">
        <v>208</v>
      </c>
      <c r="C214" s="229"/>
      <c r="D214" s="298"/>
      <c r="E214" s="57"/>
      <c r="F214" s="128"/>
      <c r="G214" s="230"/>
    </row>
    <row r="215" spans="1:8" s="173" customFormat="1" ht="14.25" customHeight="1" x14ac:dyDescent="0.2">
      <c r="A215" s="231" t="s">
        <v>123</v>
      </c>
      <c r="B215" s="232" t="s">
        <v>209</v>
      </c>
      <c r="C215" s="233" t="s">
        <v>96</v>
      </c>
      <c r="D215" s="300"/>
      <c r="E215" s="234"/>
      <c r="F215" s="140"/>
      <c r="G215" s="141"/>
      <c r="H215" s="46"/>
    </row>
    <row r="216" spans="1:8" s="173" customFormat="1" ht="25.5" customHeight="1" x14ac:dyDescent="0.2">
      <c r="A216" s="184"/>
      <c r="B216" s="208" t="s">
        <v>210</v>
      </c>
      <c r="C216" s="209" t="s">
        <v>14</v>
      </c>
      <c r="D216" s="274">
        <v>1</v>
      </c>
      <c r="E216" s="57"/>
      <c r="F216" s="71"/>
      <c r="G216" s="72">
        <f>(D216*E216)+(D216*F216)</f>
        <v>0</v>
      </c>
      <c r="H216" s="46"/>
    </row>
    <row r="217" spans="1:8" ht="12" customHeight="1" x14ac:dyDescent="0.2">
      <c r="A217" s="60"/>
      <c r="B217" s="208"/>
      <c r="C217" s="224"/>
      <c r="D217" s="274"/>
      <c r="E217" s="57"/>
      <c r="F217" s="71"/>
      <c r="G217" s="72"/>
    </row>
    <row r="218" spans="1:8" ht="12.75" thickBot="1" x14ac:dyDescent="0.25">
      <c r="A218" s="60"/>
      <c r="B218" s="208"/>
      <c r="C218" s="224"/>
      <c r="D218" s="274"/>
      <c r="E218" s="57"/>
      <c r="F218" s="71"/>
      <c r="G218" s="72"/>
    </row>
    <row r="219" spans="1:8" x14ac:dyDescent="0.2">
      <c r="A219" s="210"/>
      <c r="B219" s="211" t="s">
        <v>215</v>
      </c>
      <c r="C219" s="235"/>
      <c r="D219" s="301"/>
      <c r="E219" s="178"/>
      <c r="F219" s="179"/>
      <c r="G219" s="180"/>
    </row>
    <row r="220" spans="1:8" ht="12.75" thickBot="1" x14ac:dyDescent="0.25">
      <c r="A220" s="215"/>
      <c r="B220" s="216" t="s">
        <v>97</v>
      </c>
      <c r="C220" s="236"/>
      <c r="D220" s="302"/>
      <c r="E220" s="87"/>
      <c r="F220" s="181"/>
      <c r="G220" s="182">
        <f>SUM(G216:G219)</f>
        <v>0</v>
      </c>
    </row>
    <row r="221" spans="1:8" x14ac:dyDescent="0.2">
      <c r="A221" s="237"/>
      <c r="B221" s="238"/>
      <c r="C221" s="224"/>
      <c r="D221" s="274"/>
      <c r="E221" s="57"/>
      <c r="F221" s="71"/>
      <c r="G221" s="72"/>
    </row>
    <row r="222" spans="1:8" x14ac:dyDescent="0.2">
      <c r="A222" s="60"/>
      <c r="B222" s="183" t="s">
        <v>98</v>
      </c>
      <c r="C222" s="224"/>
      <c r="D222" s="274"/>
      <c r="E222" s="57"/>
      <c r="F222" s="71"/>
      <c r="G222" s="72"/>
    </row>
    <row r="223" spans="1:8" x14ac:dyDescent="0.2">
      <c r="A223" s="60"/>
      <c r="B223" s="61" t="s">
        <v>85</v>
      </c>
      <c r="C223" s="69"/>
      <c r="D223" s="274"/>
      <c r="E223" s="57"/>
      <c r="F223" s="71"/>
      <c r="G223" s="72"/>
    </row>
    <row r="224" spans="1:8" x14ac:dyDescent="0.2">
      <c r="A224" s="239" t="s">
        <v>99</v>
      </c>
      <c r="B224" s="104" t="s">
        <v>39</v>
      </c>
      <c r="C224" s="69"/>
      <c r="D224" s="274"/>
      <c r="E224" s="128"/>
      <c r="F224" s="71"/>
      <c r="G224" s="72"/>
    </row>
    <row r="225" spans="1:8" ht="48" x14ac:dyDescent="0.2">
      <c r="A225" s="240"/>
      <c r="B225" s="75" t="s">
        <v>161</v>
      </c>
      <c r="C225" s="185"/>
      <c r="D225" s="296"/>
      <c r="E225" s="186"/>
      <c r="F225" s="186"/>
      <c r="G225" s="187"/>
    </row>
    <row r="226" spans="1:8" ht="48" x14ac:dyDescent="0.2">
      <c r="A226" s="240"/>
      <c r="B226" s="75" t="s">
        <v>162</v>
      </c>
      <c r="C226" s="185"/>
      <c r="D226" s="296"/>
      <c r="E226" s="186"/>
      <c r="F226" s="186"/>
      <c r="G226" s="187"/>
    </row>
    <row r="227" spans="1:8" ht="60" x14ac:dyDescent="0.2">
      <c r="A227" s="240"/>
      <c r="B227" s="75" t="s">
        <v>160</v>
      </c>
      <c r="C227" s="185"/>
      <c r="D227" s="296"/>
      <c r="E227" s="186"/>
      <c r="F227" s="186"/>
      <c r="G227" s="187"/>
    </row>
    <row r="228" spans="1:8" ht="48" x14ac:dyDescent="0.2">
      <c r="A228" s="241"/>
      <c r="B228" s="75" t="s">
        <v>130</v>
      </c>
      <c r="C228" s="185"/>
      <c r="D228" s="296"/>
      <c r="E228" s="186"/>
      <c r="F228" s="186"/>
      <c r="G228" s="187"/>
    </row>
    <row r="229" spans="1:8" ht="24" x14ac:dyDescent="0.2">
      <c r="A229" s="240"/>
      <c r="B229" s="242" t="s">
        <v>190</v>
      </c>
      <c r="C229" s="185"/>
      <c r="D229" s="296"/>
      <c r="E229" s="186"/>
      <c r="F229" s="186"/>
      <c r="G229" s="187"/>
    </row>
    <row r="230" spans="1:8" x14ac:dyDescent="0.2">
      <c r="A230" s="243" t="s">
        <v>117</v>
      </c>
      <c r="B230" s="244" t="s">
        <v>59</v>
      </c>
      <c r="C230" s="245"/>
      <c r="D230" s="303"/>
      <c r="E230" s="234"/>
      <c r="F230" s="71"/>
      <c r="G230" s="72"/>
    </row>
    <row r="231" spans="1:8" s="222" customFormat="1" ht="15.75" customHeight="1" x14ac:dyDescent="0.2">
      <c r="A231" s="246" t="s">
        <v>188</v>
      </c>
      <c r="B231" s="247" t="s">
        <v>138</v>
      </c>
      <c r="C231" s="248"/>
      <c r="D231" s="304"/>
      <c r="E231" s="57"/>
      <c r="F231" s="71"/>
      <c r="G231" s="72">
        <f>D231*E231</f>
        <v>0</v>
      </c>
      <c r="H231" s="46"/>
    </row>
    <row r="232" spans="1:8" ht="12.75" x14ac:dyDescent="0.2">
      <c r="A232" s="249" t="s">
        <v>178</v>
      </c>
      <c r="B232" s="250" t="s">
        <v>226</v>
      </c>
      <c r="C232" s="251" t="s">
        <v>8</v>
      </c>
      <c r="D232" s="305">
        <v>1</v>
      </c>
      <c r="E232" s="57"/>
      <c r="F232" s="252"/>
      <c r="G232" s="253"/>
    </row>
    <row r="233" spans="1:8" ht="12.75" x14ac:dyDescent="0.2">
      <c r="A233" s="249"/>
      <c r="B233" s="250"/>
      <c r="C233" s="251"/>
      <c r="D233" s="305"/>
      <c r="E233" s="57"/>
      <c r="F233" s="252"/>
      <c r="G233" s="253">
        <f t="shared" ref="G233:G237" si="32">+D233*E233+D233*F233</f>
        <v>0</v>
      </c>
    </row>
    <row r="234" spans="1:8" ht="12.75" x14ac:dyDescent="0.2">
      <c r="A234" s="246" t="s">
        <v>191</v>
      </c>
      <c r="B234" s="247" t="s">
        <v>139</v>
      </c>
      <c r="C234" s="254"/>
      <c r="D234" s="306"/>
      <c r="E234" s="57"/>
      <c r="F234" s="252"/>
      <c r="G234" s="141">
        <f t="shared" si="32"/>
        <v>0</v>
      </c>
    </row>
    <row r="235" spans="1:8" ht="12" customHeight="1" x14ac:dyDescent="0.2">
      <c r="A235" s="249"/>
      <c r="B235" s="255" t="s">
        <v>225</v>
      </c>
      <c r="C235" s="248" t="s">
        <v>8</v>
      </c>
      <c r="D235" s="304">
        <v>4</v>
      </c>
      <c r="E235" s="57"/>
      <c r="F235" s="252"/>
      <c r="G235" s="141">
        <f t="shared" ref="G235" si="33">+D235*E235+D235*F235</f>
        <v>0</v>
      </c>
    </row>
    <row r="236" spans="1:8" ht="12.75" x14ac:dyDescent="0.2">
      <c r="A236" s="246" t="s">
        <v>189</v>
      </c>
      <c r="B236" s="247" t="s">
        <v>140</v>
      </c>
      <c r="C236" s="254"/>
      <c r="D236" s="306"/>
      <c r="E236" s="57"/>
      <c r="F236" s="252"/>
      <c r="G236" s="141">
        <f t="shared" si="32"/>
        <v>0</v>
      </c>
    </row>
    <row r="237" spans="1:8" ht="13.5" x14ac:dyDescent="0.2">
      <c r="A237" s="60" t="s">
        <v>123</v>
      </c>
      <c r="B237" s="208" t="s">
        <v>149</v>
      </c>
      <c r="C237" s="224" t="s">
        <v>141</v>
      </c>
      <c r="D237" s="274">
        <v>4</v>
      </c>
      <c r="E237" s="57"/>
      <c r="F237" s="252"/>
      <c r="G237" s="141">
        <f t="shared" si="32"/>
        <v>0</v>
      </c>
    </row>
    <row r="238" spans="1:8" x14ac:dyDescent="0.2">
      <c r="A238" s="60"/>
      <c r="B238" s="208"/>
      <c r="C238" s="224"/>
      <c r="D238" s="274"/>
      <c r="E238" s="57"/>
      <c r="F238" s="71"/>
      <c r="G238" s="141"/>
    </row>
    <row r="239" spans="1:8" ht="12.75" customHeight="1" x14ac:dyDescent="0.2">
      <c r="A239" s="60"/>
      <c r="B239" s="208"/>
      <c r="C239" s="224"/>
      <c r="D239" s="274"/>
      <c r="E239" s="57"/>
      <c r="F239" s="252"/>
      <c r="G239" s="141"/>
    </row>
    <row r="240" spans="1:8" ht="12.75" customHeight="1" x14ac:dyDescent="0.2">
      <c r="A240" s="249"/>
      <c r="B240" s="250"/>
      <c r="C240" s="251"/>
      <c r="D240" s="305"/>
      <c r="E240" s="57"/>
      <c r="F240" s="252"/>
      <c r="G240" s="141"/>
    </row>
    <row r="241" spans="1:7" ht="12.75" customHeight="1" thickBot="1" x14ac:dyDescent="0.25">
      <c r="A241" s="249"/>
      <c r="B241" s="250"/>
      <c r="C241" s="251"/>
      <c r="D241" s="305"/>
      <c r="E241" s="57"/>
      <c r="F241" s="252"/>
      <c r="G241" s="141"/>
    </row>
    <row r="242" spans="1:7" x14ac:dyDescent="0.2">
      <c r="A242" s="225"/>
      <c r="B242" s="211" t="s">
        <v>216</v>
      </c>
      <c r="C242" s="256"/>
      <c r="D242" s="307"/>
      <c r="E242" s="257"/>
      <c r="F242" s="179"/>
      <c r="G242" s="180"/>
    </row>
    <row r="243" spans="1:7" ht="12.75" thickBot="1" x14ac:dyDescent="0.25">
      <c r="A243" s="226"/>
      <c r="B243" s="216" t="s">
        <v>100</v>
      </c>
      <c r="C243" s="258"/>
      <c r="D243" s="308"/>
      <c r="E243" s="259"/>
      <c r="F243" s="181"/>
      <c r="G243" s="182">
        <f>SUM(G231:G242)</f>
        <v>0</v>
      </c>
    </row>
    <row r="244" spans="1:7" ht="12.75" customHeight="1" x14ac:dyDescent="0.2">
      <c r="A244" s="260"/>
      <c r="B244" s="183" t="s">
        <v>101</v>
      </c>
      <c r="C244" s="69"/>
      <c r="D244" s="309"/>
      <c r="E244" s="57"/>
      <c r="F244" s="71"/>
      <c r="G244" s="72"/>
    </row>
    <row r="245" spans="1:7" ht="12.75" customHeight="1" x14ac:dyDescent="0.2">
      <c r="A245" s="260"/>
      <c r="B245" s="61" t="s">
        <v>167</v>
      </c>
      <c r="C245" s="69"/>
      <c r="D245" s="309"/>
      <c r="E245" s="57"/>
      <c r="F245" s="71"/>
      <c r="G245" s="72"/>
    </row>
    <row r="246" spans="1:7" ht="12.75" customHeight="1" x14ac:dyDescent="0.2">
      <c r="A246" s="261">
        <v>9.1</v>
      </c>
      <c r="B246" s="262" t="s">
        <v>39</v>
      </c>
      <c r="C246" s="263"/>
      <c r="D246" s="310"/>
      <c r="E246" s="57"/>
      <c r="F246" s="71"/>
      <c r="G246" s="72"/>
    </row>
    <row r="247" spans="1:7" ht="12.75" customHeight="1" x14ac:dyDescent="0.2">
      <c r="A247" s="264"/>
      <c r="B247" s="262" t="s">
        <v>169</v>
      </c>
      <c r="C247" s="263"/>
      <c r="D247" s="310"/>
      <c r="E247" s="57"/>
      <c r="F247" s="71"/>
      <c r="G247" s="72"/>
    </row>
    <row r="248" spans="1:7" ht="12.75" customHeight="1" x14ac:dyDescent="0.2">
      <c r="A248" s="260"/>
      <c r="B248" s="208"/>
      <c r="C248" s="224"/>
      <c r="D248" s="309"/>
      <c r="E248" s="57"/>
      <c r="F248" s="71"/>
      <c r="G248" s="72"/>
    </row>
    <row r="249" spans="1:7" ht="12.75" customHeight="1" x14ac:dyDescent="0.2">
      <c r="A249" s="260"/>
      <c r="B249" s="208"/>
      <c r="C249" s="224"/>
      <c r="D249" s="309"/>
      <c r="E249" s="57"/>
      <c r="F249" s="71"/>
      <c r="G249" s="72"/>
    </row>
    <row r="250" spans="1:7" ht="12.75" customHeight="1" x14ac:dyDescent="0.2">
      <c r="A250" s="260"/>
      <c r="B250" s="208"/>
      <c r="C250" s="224"/>
      <c r="D250" s="309"/>
      <c r="E250" s="57"/>
      <c r="F250" s="71"/>
      <c r="G250" s="72"/>
    </row>
    <row r="251" spans="1:7" ht="12.75" customHeight="1" x14ac:dyDescent="0.2">
      <c r="A251" s="260"/>
      <c r="B251" s="208"/>
      <c r="C251" s="224"/>
      <c r="D251" s="309"/>
      <c r="E251" s="57"/>
      <c r="F251" s="71"/>
      <c r="G251" s="72"/>
    </row>
    <row r="252" spans="1:7" ht="12.75" customHeight="1" x14ac:dyDescent="0.2">
      <c r="A252" s="260"/>
      <c r="B252" s="208"/>
      <c r="C252" s="224"/>
      <c r="D252" s="309"/>
      <c r="E252" s="57"/>
      <c r="F252" s="71"/>
      <c r="G252" s="72"/>
    </row>
    <row r="253" spans="1:7" ht="12.75" customHeight="1" x14ac:dyDescent="0.2">
      <c r="A253" s="260"/>
      <c r="B253" s="208"/>
      <c r="C253" s="224"/>
      <c r="D253" s="309"/>
      <c r="E253" s="57"/>
      <c r="F253" s="71"/>
      <c r="G253" s="141">
        <f t="shared" ref="G253" si="34">+D253*E253+D253*F253</f>
        <v>0</v>
      </c>
    </row>
    <row r="254" spans="1:7" ht="12.75" customHeight="1" x14ac:dyDescent="0.2">
      <c r="A254" s="260"/>
      <c r="B254" s="208"/>
      <c r="C254" s="224"/>
      <c r="D254" s="309"/>
      <c r="E254" s="57"/>
      <c r="F254" s="71"/>
      <c r="G254" s="72"/>
    </row>
    <row r="255" spans="1:7" ht="12.75" customHeight="1" x14ac:dyDescent="0.2">
      <c r="A255" s="260"/>
      <c r="B255" s="208"/>
      <c r="C255" s="224"/>
      <c r="D255" s="309"/>
      <c r="E255" s="57"/>
      <c r="F255" s="71"/>
      <c r="G255" s="72"/>
    </row>
    <row r="256" spans="1:7" ht="12.75" customHeight="1" x14ac:dyDescent="0.2">
      <c r="A256" s="260"/>
      <c r="B256" s="208"/>
      <c r="C256" s="224"/>
      <c r="D256" s="309"/>
      <c r="E256" s="57"/>
      <c r="F256" s="71"/>
      <c r="G256" s="72"/>
    </row>
    <row r="257" spans="1:7" ht="12.75" customHeight="1" x14ac:dyDescent="0.2">
      <c r="A257" s="260"/>
      <c r="B257" s="208"/>
      <c r="C257" s="224"/>
      <c r="D257" s="309"/>
      <c r="E257" s="57"/>
      <c r="F257" s="71"/>
      <c r="G257" s="72"/>
    </row>
    <row r="258" spans="1:7" ht="12.75" customHeight="1" x14ac:dyDescent="0.2">
      <c r="A258" s="260"/>
      <c r="B258" s="208"/>
      <c r="C258" s="224"/>
      <c r="D258" s="309"/>
      <c r="E258" s="57"/>
      <c r="F258" s="71"/>
      <c r="G258" s="72"/>
    </row>
    <row r="259" spans="1:7" ht="12.75" customHeight="1" x14ac:dyDescent="0.2">
      <c r="A259" s="260"/>
      <c r="B259" s="208"/>
      <c r="C259" s="224"/>
      <c r="D259" s="309"/>
      <c r="E259" s="57"/>
      <c r="F259" s="71"/>
      <c r="G259" s="72"/>
    </row>
    <row r="260" spans="1:7" ht="12.75" customHeight="1" x14ac:dyDescent="0.2">
      <c r="A260" s="260"/>
      <c r="B260" s="208"/>
      <c r="C260" s="224"/>
      <c r="D260" s="309"/>
      <c r="E260" s="57"/>
      <c r="F260" s="71"/>
      <c r="G260" s="72"/>
    </row>
    <row r="261" spans="1:7" ht="12.75" customHeight="1" x14ac:dyDescent="0.2">
      <c r="A261" s="260"/>
      <c r="B261" s="208"/>
      <c r="C261" s="224"/>
      <c r="D261" s="309"/>
      <c r="E261" s="57"/>
      <c r="F261" s="71"/>
      <c r="G261" s="72"/>
    </row>
    <row r="262" spans="1:7" ht="12.75" customHeight="1" x14ac:dyDescent="0.2">
      <c r="A262" s="260"/>
      <c r="B262" s="208"/>
      <c r="C262" s="224"/>
      <c r="D262" s="309"/>
      <c r="E262" s="57"/>
      <c r="F262" s="71"/>
      <c r="G262" s="72"/>
    </row>
    <row r="263" spans="1:7" ht="12.75" customHeight="1" x14ac:dyDescent="0.2">
      <c r="A263" s="260"/>
      <c r="B263" s="208"/>
      <c r="C263" s="224"/>
      <c r="D263" s="309"/>
      <c r="E263" s="57"/>
      <c r="F263" s="71"/>
      <c r="G263" s="72"/>
    </row>
    <row r="264" spans="1:7" ht="12.75" customHeight="1" x14ac:dyDescent="0.2">
      <c r="A264" s="260"/>
      <c r="B264" s="208"/>
      <c r="C264" s="224"/>
      <c r="D264" s="309"/>
      <c r="E264" s="57"/>
      <c r="F264" s="71"/>
      <c r="G264" s="72"/>
    </row>
    <row r="265" spans="1:7" ht="12.75" customHeight="1" x14ac:dyDescent="0.2">
      <c r="A265" s="260"/>
      <c r="B265" s="208"/>
      <c r="C265" s="224"/>
      <c r="D265" s="309"/>
      <c r="E265" s="57"/>
      <c r="F265" s="71"/>
      <c r="G265" s="72"/>
    </row>
    <row r="266" spans="1:7" ht="12.75" customHeight="1" x14ac:dyDescent="0.2">
      <c r="A266" s="260"/>
      <c r="B266" s="208"/>
      <c r="C266" s="224"/>
      <c r="D266" s="309"/>
      <c r="E266" s="57"/>
      <c r="F266" s="71"/>
      <c r="G266" s="72"/>
    </row>
    <row r="267" spans="1:7" ht="12.75" customHeight="1" x14ac:dyDescent="0.2">
      <c r="A267" s="260"/>
      <c r="B267" s="208"/>
      <c r="C267" s="224"/>
      <c r="D267" s="309"/>
      <c r="E267" s="57"/>
      <c r="F267" s="71"/>
      <c r="G267" s="72"/>
    </row>
    <row r="268" spans="1:7" ht="12.75" customHeight="1" x14ac:dyDescent="0.2">
      <c r="A268" s="260"/>
      <c r="B268" s="208"/>
      <c r="C268" s="224"/>
      <c r="D268" s="309"/>
      <c r="E268" s="57"/>
      <c r="F268" s="71"/>
      <c r="G268" s="72"/>
    </row>
    <row r="269" spans="1:7" ht="12.75" customHeight="1" x14ac:dyDescent="0.2">
      <c r="A269" s="260"/>
      <c r="B269" s="208"/>
      <c r="C269" s="224"/>
      <c r="D269" s="309"/>
      <c r="E269" s="57"/>
      <c r="F269" s="71"/>
      <c r="G269" s="72"/>
    </row>
    <row r="270" spans="1:7" ht="12.75" customHeight="1" x14ac:dyDescent="0.2">
      <c r="A270" s="260"/>
      <c r="B270" s="208"/>
      <c r="C270" s="224"/>
      <c r="D270" s="309"/>
      <c r="E270" s="57"/>
      <c r="F270" s="71"/>
      <c r="G270" s="72"/>
    </row>
    <row r="271" spans="1:7" ht="12.75" customHeight="1" x14ac:dyDescent="0.2">
      <c r="A271" s="260"/>
      <c r="B271" s="208"/>
      <c r="C271" s="224"/>
      <c r="D271" s="309"/>
      <c r="E271" s="57"/>
      <c r="F271" s="71"/>
      <c r="G271" s="72"/>
    </row>
    <row r="272" spans="1:7" ht="12.75" customHeight="1" x14ac:dyDescent="0.2">
      <c r="A272" s="260"/>
      <c r="B272" s="208"/>
      <c r="C272" s="224"/>
      <c r="D272" s="309"/>
      <c r="E272" s="57"/>
      <c r="F272" s="71"/>
      <c r="G272" s="72"/>
    </row>
    <row r="273" spans="1:7" ht="12.75" customHeight="1" x14ac:dyDescent="0.2">
      <c r="A273" s="260"/>
      <c r="B273" s="208"/>
      <c r="C273" s="224"/>
      <c r="D273" s="309"/>
      <c r="E273" s="57"/>
      <c r="F273" s="71"/>
      <c r="G273" s="72"/>
    </row>
    <row r="274" spans="1:7" ht="12.75" customHeight="1" x14ac:dyDescent="0.2">
      <c r="A274" s="260"/>
      <c r="B274" s="208"/>
      <c r="C274" s="224"/>
      <c r="D274" s="309"/>
      <c r="E274" s="57"/>
      <c r="F274" s="71"/>
      <c r="G274" s="72"/>
    </row>
    <row r="275" spans="1:7" ht="12.75" customHeight="1" x14ac:dyDescent="0.2">
      <c r="A275" s="260"/>
      <c r="B275" s="208"/>
      <c r="C275" s="224"/>
      <c r="D275" s="309"/>
      <c r="E275" s="57"/>
      <c r="F275" s="71"/>
      <c r="G275" s="72"/>
    </row>
    <row r="276" spans="1:7" ht="12.75" customHeight="1" x14ac:dyDescent="0.2">
      <c r="A276" s="260"/>
      <c r="B276" s="208"/>
      <c r="C276" s="224"/>
      <c r="D276" s="309"/>
      <c r="E276" s="57"/>
      <c r="F276" s="71"/>
      <c r="G276" s="72"/>
    </row>
    <row r="277" spans="1:7" ht="12.75" customHeight="1" x14ac:dyDescent="0.2">
      <c r="A277" s="260"/>
      <c r="B277" s="208"/>
      <c r="C277" s="224"/>
      <c r="D277" s="309"/>
      <c r="E277" s="57"/>
      <c r="F277" s="71"/>
      <c r="G277" s="72"/>
    </row>
    <row r="278" spans="1:7" ht="12.75" customHeight="1" thickBot="1" x14ac:dyDescent="0.25">
      <c r="A278" s="260"/>
      <c r="B278" s="208"/>
      <c r="C278" s="224"/>
      <c r="D278" s="309"/>
      <c r="E278" s="57"/>
      <c r="F278" s="71"/>
      <c r="G278" s="72"/>
    </row>
    <row r="279" spans="1:7" ht="12.75" customHeight="1" x14ac:dyDescent="0.2">
      <c r="A279" s="265"/>
      <c r="B279" s="211" t="s">
        <v>217</v>
      </c>
      <c r="C279" s="256"/>
      <c r="D279" s="311"/>
      <c r="E279" s="257"/>
      <c r="F279" s="179"/>
      <c r="G279" s="180"/>
    </row>
    <row r="280" spans="1:7" ht="12.75" customHeight="1" thickBot="1" x14ac:dyDescent="0.25">
      <c r="A280" s="266"/>
      <c r="B280" s="216" t="s">
        <v>102</v>
      </c>
      <c r="C280" s="258"/>
      <c r="D280" s="312"/>
      <c r="E280" s="259"/>
      <c r="F280" s="181"/>
      <c r="G280" s="182">
        <f>SUM(G245:G279)</f>
        <v>0</v>
      </c>
    </row>
    <row r="281" spans="1:7" ht="12.75" customHeight="1" x14ac:dyDescent="0.2">
      <c r="A281" s="260"/>
      <c r="B281" s="183" t="s">
        <v>103</v>
      </c>
      <c r="C281" s="69"/>
      <c r="D281" s="309"/>
      <c r="E281" s="57"/>
      <c r="F281" s="71"/>
      <c r="G281" s="72"/>
    </row>
    <row r="282" spans="1:7" ht="12.75" customHeight="1" x14ac:dyDescent="0.2">
      <c r="A282" s="260"/>
      <c r="B282" s="61" t="s">
        <v>168</v>
      </c>
      <c r="C282" s="69"/>
      <c r="D282" s="309"/>
      <c r="E282" s="57"/>
      <c r="F282" s="71"/>
      <c r="G282" s="72"/>
    </row>
    <row r="283" spans="1:7" ht="12.75" customHeight="1" x14ac:dyDescent="0.2">
      <c r="A283" s="261">
        <v>10.1</v>
      </c>
      <c r="B283" s="262" t="s">
        <v>39</v>
      </c>
      <c r="C283" s="263"/>
      <c r="D283" s="310"/>
      <c r="E283" s="57"/>
      <c r="F283" s="71"/>
      <c r="G283" s="72"/>
    </row>
    <row r="284" spans="1:7" ht="12.75" customHeight="1" x14ac:dyDescent="0.2">
      <c r="A284" s="267"/>
      <c r="B284" s="268" t="s">
        <v>175</v>
      </c>
      <c r="C284" s="91"/>
      <c r="D284" s="309"/>
      <c r="E284" s="57"/>
      <c r="F284" s="71"/>
      <c r="G284" s="72"/>
    </row>
    <row r="285" spans="1:7" ht="12.75" customHeight="1" x14ac:dyDescent="0.2">
      <c r="A285" s="260"/>
      <c r="B285" s="208"/>
      <c r="C285" s="224"/>
      <c r="D285" s="309"/>
      <c r="E285" s="57"/>
      <c r="F285" s="71"/>
      <c r="G285" s="72"/>
    </row>
    <row r="286" spans="1:7" ht="12.75" customHeight="1" x14ac:dyDescent="0.2">
      <c r="A286" s="260"/>
      <c r="B286" s="208"/>
      <c r="C286" s="224"/>
      <c r="D286" s="309"/>
      <c r="E286" s="57"/>
      <c r="F286" s="71"/>
      <c r="G286" s="72"/>
    </row>
    <row r="287" spans="1:7" ht="12.75" customHeight="1" x14ac:dyDescent="0.2">
      <c r="A287" s="260"/>
      <c r="B287" s="208"/>
      <c r="C287" s="224"/>
      <c r="D287" s="309"/>
      <c r="E287" s="57"/>
      <c r="F287" s="71"/>
      <c r="G287" s="72"/>
    </row>
    <row r="288" spans="1:7" ht="12.75" customHeight="1" x14ac:dyDescent="0.2">
      <c r="A288" s="260"/>
      <c r="B288" s="208"/>
      <c r="C288" s="224"/>
      <c r="D288" s="309"/>
      <c r="E288" s="57"/>
      <c r="F288" s="71"/>
      <c r="G288" s="72"/>
    </row>
    <row r="289" spans="1:7" ht="12.75" customHeight="1" x14ac:dyDescent="0.2">
      <c r="A289" s="260"/>
      <c r="B289" s="208"/>
      <c r="C289" s="224"/>
      <c r="D289" s="309"/>
      <c r="E289" s="57"/>
      <c r="F289" s="71"/>
      <c r="G289" s="72"/>
    </row>
    <row r="290" spans="1:7" ht="12.75" customHeight="1" x14ac:dyDescent="0.2">
      <c r="A290" s="260"/>
      <c r="B290" s="208"/>
      <c r="C290" s="224"/>
      <c r="D290" s="309"/>
      <c r="E290" s="57"/>
      <c r="F290" s="71"/>
      <c r="G290" s="141">
        <f t="shared" ref="G290" si="35">+D290*E290+D290*F290</f>
        <v>0</v>
      </c>
    </row>
    <row r="291" spans="1:7" ht="12.75" customHeight="1" x14ac:dyDescent="0.2">
      <c r="A291" s="260"/>
      <c r="B291" s="208"/>
      <c r="C291" s="224"/>
      <c r="D291" s="309"/>
      <c r="E291" s="57"/>
      <c r="F291" s="71"/>
      <c r="G291" s="72"/>
    </row>
    <row r="292" spans="1:7" ht="12.75" customHeight="1" x14ac:dyDescent="0.2">
      <c r="A292" s="260"/>
      <c r="B292" s="208"/>
      <c r="C292" s="224"/>
      <c r="D292" s="309"/>
      <c r="E292" s="57"/>
      <c r="F292" s="71"/>
      <c r="G292" s="72"/>
    </row>
    <row r="293" spans="1:7" ht="12.75" customHeight="1" x14ac:dyDescent="0.2">
      <c r="A293" s="260"/>
      <c r="B293" s="208"/>
      <c r="C293" s="224"/>
      <c r="D293" s="309"/>
      <c r="E293" s="57"/>
      <c r="F293" s="71"/>
      <c r="G293" s="72"/>
    </row>
    <row r="294" spans="1:7" ht="12.75" customHeight="1" x14ac:dyDescent="0.2">
      <c r="A294" s="260"/>
      <c r="B294" s="208"/>
      <c r="C294" s="224"/>
      <c r="D294" s="309"/>
      <c r="E294" s="57"/>
      <c r="F294" s="71"/>
      <c r="G294" s="72"/>
    </row>
    <row r="295" spans="1:7" ht="12.75" customHeight="1" x14ac:dyDescent="0.2">
      <c r="A295" s="260"/>
      <c r="B295" s="208"/>
      <c r="C295" s="224"/>
      <c r="D295" s="309"/>
      <c r="E295" s="57"/>
      <c r="F295" s="71"/>
      <c r="G295" s="72"/>
    </row>
    <row r="296" spans="1:7" ht="12.75" customHeight="1" x14ac:dyDescent="0.2">
      <c r="A296" s="260"/>
      <c r="B296" s="208"/>
      <c r="C296" s="224"/>
      <c r="D296" s="309"/>
      <c r="E296" s="57"/>
      <c r="F296" s="71"/>
      <c r="G296" s="72"/>
    </row>
    <row r="297" spans="1:7" ht="12.75" customHeight="1" x14ac:dyDescent="0.2">
      <c r="A297" s="260"/>
      <c r="B297" s="208"/>
      <c r="C297" s="224"/>
      <c r="D297" s="309"/>
      <c r="E297" s="57"/>
      <c r="F297" s="71"/>
      <c r="G297" s="72"/>
    </row>
    <row r="298" spans="1:7" ht="12.75" customHeight="1" x14ac:dyDescent="0.2">
      <c r="A298" s="260"/>
      <c r="B298" s="208"/>
      <c r="C298" s="224"/>
      <c r="D298" s="309"/>
      <c r="E298" s="57"/>
      <c r="F298" s="71"/>
      <c r="G298" s="72"/>
    </row>
    <row r="299" spans="1:7" ht="12.75" customHeight="1" x14ac:dyDescent="0.2">
      <c r="A299" s="260"/>
      <c r="B299" s="208"/>
      <c r="C299" s="224"/>
      <c r="D299" s="309"/>
      <c r="E299" s="57"/>
      <c r="F299" s="71"/>
      <c r="G299" s="72"/>
    </row>
    <row r="300" spans="1:7" ht="12.75" customHeight="1" x14ac:dyDescent="0.2">
      <c r="A300" s="260"/>
      <c r="B300" s="208"/>
      <c r="C300" s="224"/>
      <c r="D300" s="309"/>
      <c r="E300" s="57"/>
      <c r="F300" s="71"/>
      <c r="G300" s="72"/>
    </row>
    <row r="301" spans="1:7" ht="12.75" customHeight="1" x14ac:dyDescent="0.2">
      <c r="A301" s="260"/>
      <c r="B301" s="208"/>
      <c r="C301" s="224"/>
      <c r="D301" s="309"/>
      <c r="E301" s="57"/>
      <c r="F301" s="71"/>
      <c r="G301" s="72"/>
    </row>
    <row r="302" spans="1:7" ht="12.75" customHeight="1" x14ac:dyDescent="0.2">
      <c r="A302" s="260"/>
      <c r="B302" s="208"/>
      <c r="C302" s="224"/>
      <c r="D302" s="309"/>
      <c r="E302" s="57"/>
      <c r="F302" s="71"/>
      <c r="G302" s="72"/>
    </row>
    <row r="303" spans="1:7" ht="12.75" customHeight="1" x14ac:dyDescent="0.2">
      <c r="A303" s="260"/>
      <c r="B303" s="208"/>
      <c r="C303" s="224"/>
      <c r="D303" s="309"/>
      <c r="E303" s="57"/>
      <c r="F303" s="71"/>
      <c r="G303" s="72"/>
    </row>
    <row r="304" spans="1:7" ht="12.75" customHeight="1" x14ac:dyDescent="0.2">
      <c r="A304" s="260"/>
      <c r="B304" s="208"/>
      <c r="C304" s="224"/>
      <c r="D304" s="309"/>
      <c r="E304" s="57"/>
      <c r="F304" s="71"/>
      <c r="G304" s="72"/>
    </row>
    <row r="305" spans="1:7" ht="12.75" customHeight="1" x14ac:dyDescent="0.2">
      <c r="A305" s="260"/>
      <c r="B305" s="208"/>
      <c r="C305" s="224"/>
      <c r="D305" s="309"/>
      <c r="E305" s="57"/>
      <c r="F305" s="71"/>
      <c r="G305" s="72"/>
    </row>
    <row r="306" spans="1:7" ht="12.75" customHeight="1" x14ac:dyDescent="0.2">
      <c r="A306" s="260"/>
      <c r="B306" s="208"/>
      <c r="C306" s="224"/>
      <c r="D306" s="309"/>
      <c r="E306" s="57"/>
      <c r="F306" s="71"/>
      <c r="G306" s="72"/>
    </row>
    <row r="307" spans="1:7" ht="12.75" customHeight="1" x14ac:dyDescent="0.2">
      <c r="A307" s="260"/>
      <c r="B307" s="208"/>
      <c r="C307" s="224"/>
      <c r="D307" s="309"/>
      <c r="E307" s="57"/>
      <c r="F307" s="71"/>
      <c r="G307" s="72"/>
    </row>
    <row r="308" spans="1:7" ht="12.75" customHeight="1" x14ac:dyDescent="0.2">
      <c r="A308" s="260"/>
      <c r="B308" s="208"/>
      <c r="C308" s="224"/>
      <c r="D308" s="309"/>
      <c r="E308" s="57"/>
      <c r="F308" s="71"/>
      <c r="G308" s="72"/>
    </row>
    <row r="309" spans="1:7" ht="12.75" customHeight="1" x14ac:dyDescent="0.2">
      <c r="A309" s="260"/>
      <c r="B309" s="208"/>
      <c r="C309" s="224"/>
      <c r="D309" s="309"/>
      <c r="E309" s="57"/>
      <c r="F309" s="71"/>
      <c r="G309" s="72"/>
    </row>
    <row r="310" spans="1:7" ht="12.75" customHeight="1" x14ac:dyDescent="0.2">
      <c r="A310" s="260"/>
      <c r="B310" s="208"/>
      <c r="C310" s="224"/>
      <c r="D310" s="309"/>
      <c r="E310" s="57"/>
      <c r="F310" s="71"/>
      <c r="G310" s="72"/>
    </row>
    <row r="311" spans="1:7" ht="12.75" customHeight="1" x14ac:dyDescent="0.2">
      <c r="A311" s="260"/>
      <c r="B311" s="208"/>
      <c r="C311" s="224"/>
      <c r="D311" s="309"/>
      <c r="E311" s="57"/>
      <c r="F311" s="71"/>
      <c r="G311" s="72"/>
    </row>
    <row r="312" spans="1:7" ht="12.75" customHeight="1" x14ac:dyDescent="0.2">
      <c r="A312" s="260"/>
      <c r="B312" s="208"/>
      <c r="C312" s="224"/>
      <c r="D312" s="309"/>
      <c r="E312" s="57"/>
      <c r="F312" s="71"/>
      <c r="G312" s="72"/>
    </row>
    <row r="313" spans="1:7" ht="12.75" customHeight="1" x14ac:dyDescent="0.2">
      <c r="A313" s="260"/>
      <c r="B313" s="208"/>
      <c r="C313" s="224"/>
      <c r="D313" s="309"/>
      <c r="E313" s="57"/>
      <c r="F313" s="71"/>
      <c r="G313" s="72"/>
    </row>
    <row r="314" spans="1:7" ht="12.75" customHeight="1" x14ac:dyDescent="0.2">
      <c r="A314" s="260"/>
      <c r="B314" s="208"/>
      <c r="C314" s="224"/>
      <c r="D314" s="309"/>
      <c r="E314" s="57"/>
      <c r="F314" s="71"/>
      <c r="G314" s="72"/>
    </row>
    <row r="315" spans="1:7" ht="12.75" customHeight="1" x14ac:dyDescent="0.2">
      <c r="A315" s="260"/>
      <c r="B315" s="208"/>
      <c r="C315" s="224"/>
      <c r="D315" s="309"/>
      <c r="E315" s="57"/>
      <c r="F315" s="71"/>
      <c r="G315" s="72"/>
    </row>
    <row r="316" spans="1:7" ht="12.75" customHeight="1" x14ac:dyDescent="0.2">
      <c r="A316" s="260"/>
      <c r="B316" s="208"/>
      <c r="C316" s="224"/>
      <c r="D316" s="309"/>
      <c r="E316" s="57"/>
      <c r="F316" s="71"/>
      <c r="G316" s="72"/>
    </row>
    <row r="317" spans="1:7" ht="12.75" customHeight="1" x14ac:dyDescent="0.2">
      <c r="A317" s="260"/>
      <c r="B317" s="208"/>
      <c r="C317" s="224"/>
      <c r="D317" s="309"/>
      <c r="E317" s="57"/>
      <c r="F317" s="71"/>
      <c r="G317" s="72"/>
    </row>
    <row r="318" spans="1:7" ht="12.75" customHeight="1" x14ac:dyDescent="0.2">
      <c r="A318" s="260"/>
      <c r="B318" s="208"/>
      <c r="C318" s="224"/>
      <c r="D318" s="309"/>
      <c r="E318" s="57"/>
      <c r="F318" s="71"/>
      <c r="G318" s="72"/>
    </row>
    <row r="319" spans="1:7" ht="12.75" customHeight="1" x14ac:dyDescent="0.2">
      <c r="A319" s="260"/>
      <c r="B319" s="208"/>
      <c r="C319" s="224"/>
      <c r="D319" s="309"/>
      <c r="E319" s="57"/>
      <c r="F319" s="71"/>
      <c r="G319" s="72"/>
    </row>
    <row r="320" spans="1:7" ht="12.75" customHeight="1" x14ac:dyDescent="0.2">
      <c r="A320" s="260"/>
      <c r="B320" s="208"/>
      <c r="C320" s="224"/>
      <c r="D320" s="309"/>
      <c r="E320" s="57"/>
      <c r="F320" s="71"/>
      <c r="G320" s="72"/>
    </row>
    <row r="321" spans="1:7" ht="12.75" customHeight="1" x14ac:dyDescent="0.2">
      <c r="A321" s="260"/>
      <c r="B321" s="208"/>
      <c r="C321" s="224"/>
      <c r="D321" s="309"/>
      <c r="E321" s="57"/>
      <c r="F321" s="71"/>
      <c r="G321" s="72"/>
    </row>
    <row r="322" spans="1:7" ht="12.75" customHeight="1" x14ac:dyDescent="0.2">
      <c r="A322" s="260"/>
      <c r="B322" s="208"/>
      <c r="C322" s="224"/>
      <c r="D322" s="309"/>
      <c r="E322" s="57"/>
      <c r="F322" s="71"/>
      <c r="G322" s="72"/>
    </row>
    <row r="323" spans="1:7" ht="12.75" customHeight="1" x14ac:dyDescent="0.2">
      <c r="A323" s="260"/>
      <c r="B323" s="208"/>
      <c r="C323" s="224"/>
      <c r="D323" s="309"/>
      <c r="E323" s="57"/>
      <c r="F323" s="71"/>
      <c r="G323" s="72"/>
    </row>
    <row r="324" spans="1:7" ht="12.75" customHeight="1" x14ac:dyDescent="0.2">
      <c r="A324" s="260"/>
      <c r="B324" s="208"/>
      <c r="C324" s="224"/>
      <c r="D324" s="309"/>
      <c r="E324" s="57"/>
      <c r="F324" s="71"/>
      <c r="G324" s="72"/>
    </row>
    <row r="325" spans="1:7" ht="12.75" customHeight="1" x14ac:dyDescent="0.2">
      <c r="A325" s="260"/>
      <c r="B325" s="208"/>
      <c r="C325" s="224"/>
      <c r="D325" s="309"/>
      <c r="E325" s="57"/>
      <c r="F325" s="71"/>
      <c r="G325" s="72"/>
    </row>
    <row r="326" spans="1:7" ht="12.75" customHeight="1" x14ac:dyDescent="0.2">
      <c r="A326" s="260"/>
      <c r="B326" s="208"/>
      <c r="C326" s="224"/>
      <c r="D326" s="309"/>
      <c r="E326" s="57"/>
      <c r="F326" s="71"/>
      <c r="G326" s="72"/>
    </row>
    <row r="327" spans="1:7" ht="12.75" customHeight="1" x14ac:dyDescent="0.2">
      <c r="A327" s="260"/>
      <c r="B327" s="208"/>
      <c r="C327" s="224"/>
      <c r="D327" s="309"/>
      <c r="E327" s="57"/>
      <c r="F327" s="71"/>
      <c r="G327" s="72"/>
    </row>
    <row r="328" spans="1:7" ht="12.75" customHeight="1" x14ac:dyDescent="0.2">
      <c r="A328" s="260"/>
      <c r="B328" s="208"/>
      <c r="C328" s="224"/>
      <c r="D328" s="309"/>
      <c r="E328" s="57"/>
      <c r="F328" s="71"/>
      <c r="G328" s="72"/>
    </row>
    <row r="329" spans="1:7" ht="12.75" customHeight="1" x14ac:dyDescent="0.2">
      <c r="A329" s="260"/>
      <c r="B329" s="208"/>
      <c r="C329" s="224"/>
      <c r="D329" s="309"/>
      <c r="E329" s="57"/>
      <c r="F329" s="71"/>
      <c r="G329" s="72"/>
    </row>
    <row r="330" spans="1:7" ht="12.75" customHeight="1" x14ac:dyDescent="0.2">
      <c r="A330" s="260"/>
      <c r="B330" s="208"/>
      <c r="C330" s="224"/>
      <c r="D330" s="309"/>
      <c r="E330" s="57"/>
      <c r="F330" s="71"/>
      <c r="G330" s="72"/>
    </row>
    <row r="331" spans="1:7" ht="12.75" customHeight="1" x14ac:dyDescent="0.2">
      <c r="A331" s="260"/>
      <c r="B331" s="208"/>
      <c r="C331" s="224"/>
      <c r="D331" s="309"/>
      <c r="E331" s="57"/>
      <c r="F331" s="71"/>
      <c r="G331" s="72"/>
    </row>
    <row r="332" spans="1:7" ht="12.75" customHeight="1" x14ac:dyDescent="0.2">
      <c r="A332" s="260"/>
      <c r="B332" s="208"/>
      <c r="C332" s="224"/>
      <c r="D332" s="309"/>
      <c r="E332" s="57"/>
      <c r="F332" s="71"/>
      <c r="G332" s="72"/>
    </row>
    <row r="333" spans="1:7" ht="12.75" customHeight="1" x14ac:dyDescent="0.2">
      <c r="A333" s="260"/>
      <c r="B333" s="208"/>
      <c r="C333" s="224"/>
      <c r="D333" s="309"/>
      <c r="E333" s="57"/>
      <c r="F333" s="71"/>
      <c r="G333" s="72"/>
    </row>
    <row r="334" spans="1:7" ht="12.75" customHeight="1" thickBot="1" x14ac:dyDescent="0.25">
      <c r="A334" s="260"/>
      <c r="B334" s="208"/>
      <c r="C334" s="224"/>
      <c r="D334" s="309"/>
      <c r="E334" s="57"/>
      <c r="F334" s="71"/>
      <c r="G334" s="72"/>
    </row>
    <row r="335" spans="1:7" ht="12.75" customHeight="1" x14ac:dyDescent="0.2">
      <c r="A335" s="265"/>
      <c r="B335" s="211" t="s">
        <v>218</v>
      </c>
      <c r="C335" s="256"/>
      <c r="D335" s="311"/>
      <c r="E335" s="257"/>
      <c r="F335" s="179"/>
      <c r="G335" s="180"/>
    </row>
    <row r="336" spans="1:7" ht="12.75" customHeight="1" thickBot="1" x14ac:dyDescent="0.25">
      <c r="A336" s="266"/>
      <c r="B336" s="216" t="s">
        <v>104</v>
      </c>
      <c r="C336" s="258"/>
      <c r="D336" s="312"/>
      <c r="E336" s="259"/>
      <c r="F336" s="181"/>
      <c r="G336" s="182">
        <f>SUM(G285:G335)</f>
        <v>0</v>
      </c>
    </row>
  </sheetData>
  <sheetProtection algorithmName="SHA-512" hashValue="vK7lUu0yyNGAcoEQX6bCFDrgpySoDWev1zyAvOVioc6zXr9BSIuPoOmb/kBaQalpFT5i+AlwtdtnM7TPaXFYuA==" saltValue="nB7DxvR/ZxgQ8ODd3y3HdA==" spinCount="100000" sheet="1" objects="1" scenarios="1"/>
  <mergeCells count="2">
    <mergeCell ref="A1:G1"/>
    <mergeCell ref="E2:G2"/>
  </mergeCells>
  <pageMargins left="0.59055118110236227" right="0.59055118110236227" top="0.59055118110236227" bottom="0.59055118110236227" header="0.23622047244094491" footer="0.23622047244094491"/>
  <pageSetup orientation="portrait" horizontalDpi="4294967293" verticalDpi="300" r:id="rId1"/>
  <headerFooter>
    <oddHeader>&amp;L&amp;8Sh.Lhaimagu School&amp;R&amp;8     BILL OF QUANTITIES</oddHeader>
    <oddFooter>Prepared by JP &amp;D&amp;RPage &amp;P</oddFooter>
  </headerFooter>
  <rowBreaks count="8" manualBreakCount="8">
    <brk id="50" max="19" man="1"/>
    <brk id="77" max="19" man="1"/>
    <brk id="115" max="19" man="1"/>
    <brk id="145" max="19" man="1"/>
    <brk id="196" max="19" man="1"/>
    <brk id="220" max="19" man="1"/>
    <brk id="243" max="19" man="1"/>
    <brk id="280"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Summary</vt:lpstr>
      <vt:lpstr>Boq</vt:lpstr>
      <vt:lpstr>Boq!Print_Area</vt:lpstr>
      <vt:lpstr>Cover!Print_Area</vt:lpstr>
      <vt:lpstr>Summary!Print_Area</vt:lpstr>
      <vt:lpstr>Boq!Print_Titles</vt:lpstr>
    </vt:vector>
  </TitlesOfParts>
  <Company>BinArch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dc:creator>
  <cp:lastModifiedBy>Dell-PC</cp:lastModifiedBy>
  <cp:lastPrinted>2020-07-23T06:21:57Z</cp:lastPrinted>
  <dcterms:created xsi:type="dcterms:W3CDTF">2011-03-24T06:48:27Z</dcterms:created>
  <dcterms:modified xsi:type="dcterms:W3CDTF">2020-09-09T12:47:54Z</dcterms:modified>
</cp:coreProperties>
</file>