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MoE Consultancy Project\2-Design\4. Projects\Other Design Projects by MoE\Kalaafaanu School Toilet Block and Ramp and Lift\"/>
    </mc:Choice>
  </mc:AlternateContent>
  <bookViews>
    <workbookView xWindow="0" yWindow="0" windowWidth="13110" windowHeight="11760" activeTab="2"/>
  </bookViews>
  <sheets>
    <sheet name="Cover" sheetId="3" r:id="rId1"/>
    <sheet name="Summary" sheetId="2" r:id="rId2"/>
    <sheet name="Boq" sheetId="1" r:id="rId3"/>
  </sheets>
  <definedNames>
    <definedName name="_xlnm.Print_Area" localSheetId="2">Boq!$A$1:$G$449</definedName>
    <definedName name="_xlnm.Print_Area" localSheetId="0">Cover!$A$1:$A$34</definedName>
    <definedName name="_xlnm.Print_Area" localSheetId="1">Summary!$A$1:$C$21</definedName>
    <definedName name="_xlnm.Print_Titles" localSheetId="2">Boq!$3:$3</definedName>
  </definedNames>
  <calcPr calcId="152511"/>
</workbook>
</file>

<file path=xl/calcChain.xml><?xml version="1.0" encoding="utf-8"?>
<calcChain xmlns="http://schemas.openxmlformats.org/spreadsheetml/2006/main">
  <c r="G351" i="1" l="1"/>
  <c r="G319" i="1"/>
  <c r="G313" i="1"/>
  <c r="G426" i="1" l="1"/>
  <c r="G357" i="1"/>
  <c r="G266" i="1"/>
  <c r="G267" i="1"/>
  <c r="G200" i="1"/>
  <c r="B115" i="1"/>
  <c r="G256" i="1" l="1"/>
  <c r="G353" i="1"/>
  <c r="G354" i="1"/>
  <c r="G355" i="1"/>
  <c r="G356" i="1"/>
  <c r="G358" i="1"/>
  <c r="G262" i="1"/>
  <c r="G241" i="1"/>
  <c r="G139" i="1"/>
  <c r="G132" i="1"/>
  <c r="G127" i="1"/>
  <c r="G276" i="1" l="1"/>
  <c r="C11" i="2" s="1"/>
  <c r="G140" i="1"/>
  <c r="G115" i="1"/>
  <c r="G112" i="1"/>
  <c r="G109" i="1"/>
  <c r="G65" i="1"/>
  <c r="G133" i="1" l="1"/>
  <c r="G141" i="1"/>
  <c r="G134" i="1"/>
  <c r="G129" i="1"/>
  <c r="G128" i="1"/>
  <c r="G22" i="1" l="1"/>
  <c r="G23" i="1"/>
  <c r="G24" i="1"/>
  <c r="G25" i="1"/>
  <c r="G26" i="1"/>
  <c r="G27" i="1"/>
  <c r="G449" i="1" l="1"/>
  <c r="C17" i="2" s="1"/>
  <c r="G403" i="1"/>
  <c r="G418" i="1" s="1"/>
  <c r="C16" i="2" s="1"/>
  <c r="G150" i="1"/>
  <c r="G149" i="1"/>
  <c r="G148" i="1"/>
  <c r="G208" i="1" l="1"/>
  <c r="G387" i="1" l="1"/>
  <c r="G385" i="1"/>
  <c r="G384" i="1"/>
  <c r="G383" i="1"/>
  <c r="G380" i="1"/>
  <c r="G364" i="1"/>
  <c r="G360" i="1"/>
  <c r="G350" i="1"/>
  <c r="G349" i="1"/>
  <c r="G348" i="1"/>
  <c r="G346" i="1"/>
  <c r="G345" i="1"/>
  <c r="G320" i="1"/>
  <c r="G318" i="1"/>
  <c r="G315" i="1"/>
  <c r="G311" i="1"/>
  <c r="G286" i="1"/>
  <c r="G240" i="1"/>
  <c r="G215" i="1"/>
  <c r="G211" i="1"/>
  <c r="G199" i="1"/>
  <c r="G186" i="1"/>
  <c r="G185" i="1"/>
  <c r="G172" i="1"/>
  <c r="G171" i="1"/>
  <c r="G169" i="1"/>
  <c r="G154" i="1"/>
  <c r="G153" i="1"/>
  <c r="G151" i="1"/>
  <c r="G137" i="1"/>
  <c r="G136" i="1"/>
  <c r="G130" i="1"/>
  <c r="G317" i="1" l="1"/>
  <c r="G352" i="1"/>
  <c r="G135" i="1"/>
  <c r="G285" i="1"/>
  <c r="G316" i="1"/>
  <c r="G183" i="1"/>
  <c r="G246" i="1"/>
  <c r="C10" i="2" s="1"/>
  <c r="G191" i="1" l="1"/>
  <c r="C8" i="2" s="1"/>
  <c r="G368" i="1"/>
  <c r="C14" i="2" s="1"/>
  <c r="G393" i="1"/>
  <c r="C15" i="2" s="1"/>
  <c r="G333" i="1"/>
  <c r="C13" i="2" s="1"/>
  <c r="G152" i="1"/>
  <c r="G303" i="1" l="1"/>
  <c r="C12" i="2" s="1"/>
  <c r="G227" i="1"/>
  <c r="C9" i="2" s="1"/>
  <c r="G98" i="1" l="1"/>
  <c r="G95" i="1"/>
  <c r="G94" i="1"/>
  <c r="G90" i="1" l="1"/>
  <c r="G32" i="1" l="1"/>
  <c r="G93" i="1" l="1"/>
  <c r="G87" i="1" l="1"/>
  <c r="G75" i="1"/>
  <c r="G74" i="1"/>
  <c r="G73" i="1"/>
  <c r="G72" i="1"/>
  <c r="G71" i="1"/>
  <c r="G70" i="1"/>
  <c r="G66" i="1"/>
  <c r="G64" i="1"/>
  <c r="G63" i="1"/>
  <c r="G62" i="1"/>
  <c r="G61" i="1"/>
  <c r="G60" i="1"/>
  <c r="G59" i="1"/>
  <c r="G58" i="1"/>
  <c r="G158" i="1" l="1"/>
  <c r="C7" i="2" s="1"/>
  <c r="G31" i="1" l="1"/>
  <c r="G30" i="1"/>
  <c r="G28" i="1"/>
  <c r="G51" i="1" l="1"/>
  <c r="C5" i="2" s="1"/>
  <c r="G79" i="1" l="1"/>
  <c r="C6" i="2" s="1"/>
  <c r="C19" i="2" l="1"/>
  <c r="C20" i="2" s="1"/>
  <c r="C21" i="2" s="1"/>
  <c r="F19" i="2" l="1"/>
  <c r="F18" i="2"/>
</calcChain>
</file>

<file path=xl/sharedStrings.xml><?xml version="1.0" encoding="utf-8"?>
<sst xmlns="http://schemas.openxmlformats.org/spreadsheetml/2006/main" count="519" uniqueCount="346">
  <si>
    <t>Item</t>
  </si>
  <si>
    <t>Description</t>
  </si>
  <si>
    <t>Unit</t>
  </si>
  <si>
    <t>Qty</t>
  </si>
  <si>
    <t>Material
Rate</t>
  </si>
  <si>
    <t>Labour
Rate</t>
  </si>
  <si>
    <t>Total</t>
  </si>
  <si>
    <t>(1)</t>
  </si>
  <si>
    <t>nos</t>
  </si>
  <si>
    <t>kg</t>
  </si>
  <si>
    <t>2.2</t>
  </si>
  <si>
    <t>REINFORCEMENT WORK</t>
  </si>
  <si>
    <t>FORM WORK</t>
  </si>
  <si>
    <t>REINFORCED CONCRETE</t>
  </si>
  <si>
    <t>item</t>
  </si>
  <si>
    <t>2.3</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</si>
  <si>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</si>
  <si>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</si>
  <si>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</si>
  <si>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</si>
  <si>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</si>
  <si>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</si>
  <si>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</si>
  <si>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</si>
  <si>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</si>
  <si>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</si>
  <si>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</si>
  <si>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</si>
  <si>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</si>
  <si>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</si>
  <si>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</si>
  <si>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</si>
  <si>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</si>
  <si>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No</t>
  </si>
  <si>
    <t>Clean-up</t>
  </si>
  <si>
    <t>Allow for clean-up of completed works and site upon completion.</t>
  </si>
  <si>
    <t>BILL No: 01 PRELIMINARIES</t>
  </si>
  <si>
    <t>TOTAL OF BILL No: 01 - Carried over to summary</t>
  </si>
  <si>
    <t>BILL NO : 02</t>
  </si>
  <si>
    <t>GROUND WORK</t>
  </si>
  <si>
    <t>General</t>
  </si>
  <si>
    <t>m²</t>
  </si>
  <si>
    <t>Excavation</t>
  </si>
  <si>
    <t>m³</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</si>
  <si>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</si>
  <si>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</si>
  <si>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</si>
  <si>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</si>
  <si>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</si>
  <si>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</si>
  <si>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</si>
  <si>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</si>
  <si>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3.0</t>
  </si>
  <si>
    <t>CONCRETE</t>
  </si>
  <si>
    <t xml:space="preserve"> </t>
  </si>
  <si>
    <t>Site clearance</t>
  </si>
  <si>
    <t>Clearing site - Demolition of Existing building and dispatch all debris, clearing and dispose all unwanted materials away from site and prepare site ready for proposed construction.</t>
  </si>
  <si>
    <t>3.1.1</t>
  </si>
  <si>
    <t>LEAN CONCRETE</t>
  </si>
  <si>
    <t>FOUNDATIONS</t>
  </si>
  <si>
    <t>(a)</t>
  </si>
  <si>
    <t>(b)</t>
  </si>
  <si>
    <t>GROUND FLOOR</t>
  </si>
  <si>
    <t>(c)</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</si>
  <si>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</si>
  <si>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</si>
  <si>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</si>
  <si>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</si>
  <si>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</si>
  <si>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</si>
  <si>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</si>
  <si>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</si>
  <si>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</si>
  <si>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</si>
  <si>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</si>
  <si>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</si>
  <si>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</si>
  <si>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</si>
  <si>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</si>
  <si>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FLOORING  &amp;  TILING</t>
  </si>
  <si>
    <t>6</t>
  </si>
  <si>
    <t>7</t>
  </si>
  <si>
    <t>DOORS  &amp;  WINDOWS</t>
  </si>
  <si>
    <t>8</t>
  </si>
  <si>
    <t>CEILING</t>
  </si>
  <si>
    <t>9</t>
  </si>
  <si>
    <t>PAINTING</t>
  </si>
  <si>
    <t>10</t>
  </si>
  <si>
    <t>METAL WORK</t>
  </si>
  <si>
    <t>11</t>
  </si>
  <si>
    <t>HYDRAULICS  &amp;  DRAINAGE</t>
  </si>
  <si>
    <t>ELECTRICAL INSTALLATIONS</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</si>
  <si>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</si>
  <si>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</si>
  <si>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4.1</t>
  </si>
  <si>
    <t>BILL No: 04</t>
  </si>
  <si>
    <t>MASONRY AND PLASTERING</t>
  </si>
  <si>
    <t xml:space="preserve"> PLASTERING</t>
  </si>
  <si>
    <t>BILL N0: 05</t>
  </si>
  <si>
    <t>FLOORING &amp; TILING</t>
  </si>
  <si>
    <t>5.1</t>
  </si>
  <si>
    <t>DOORS AND WINDOWS</t>
  </si>
  <si>
    <t>7.1</t>
  </si>
  <si>
    <t>GROUND  FLOOR</t>
  </si>
  <si>
    <t>no</t>
  </si>
  <si>
    <t>TOTAL OF BILL No: 07 - Carried over to summary</t>
  </si>
  <si>
    <t>BILL No: 08</t>
  </si>
  <si>
    <t>8.1</t>
  </si>
  <si>
    <t>(b) Rates shall include for applying approved quality wood preservators as per manufactures instructions for all Timber  structures.</t>
  </si>
  <si>
    <t>TOTAL OF BILL No: 08 - Carried over to summary</t>
  </si>
  <si>
    <t>BILL No: 09</t>
  </si>
  <si>
    <t>9.1</t>
  </si>
  <si>
    <t>TOTAL OF BILL No: 09 - Carried over to summary</t>
  </si>
  <si>
    <t>BILL No: 10</t>
  </si>
  <si>
    <t>10.1</t>
  </si>
  <si>
    <t>RAILING</t>
  </si>
  <si>
    <t>TOTAL OF BILL No: 10 - Carried over to summary</t>
  </si>
  <si>
    <t>BILL No: 11</t>
  </si>
  <si>
    <t>HYDRAULICS &amp; DRAINAGE</t>
  </si>
  <si>
    <t>11.1</t>
  </si>
  <si>
    <t>HYDRAULICS</t>
  </si>
  <si>
    <t>SANITARY FIXTURES &amp;ACCESSORIES</t>
  </si>
  <si>
    <t>TOTAL OF BILL No: 11 - Carried over to summary</t>
  </si>
  <si>
    <t>(a) Exposed surface shall have fair finish while remaining may have rough finish.</t>
  </si>
  <si>
    <t>4.2</t>
  </si>
  <si>
    <t>BELOW GROUND LEVEL</t>
  </si>
  <si>
    <t>MASONRY</t>
  </si>
  <si>
    <t>External surface of exeterior wall</t>
  </si>
  <si>
    <t>(a) Rates shall include for laying 50mm thick cement mortar in 1 : 5 mix ratio,cleaning down to reveals where necessary and water proofing of Toilet and Balcony floors &amp; Terrace.</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</si>
  <si>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</si>
  <si>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</si>
  <si>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</si>
  <si>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</si>
  <si>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5.2</t>
  </si>
  <si>
    <t>5.3</t>
  </si>
  <si>
    <t>TILING</t>
  </si>
  <si>
    <t>BILL No: 05 -FLOORING AND TILING</t>
  </si>
  <si>
    <t>TOTAL OF BILL No: 05 - Carried over to summary</t>
  </si>
  <si>
    <t>BILL No: 04 - MASONRY AND PLASTERING</t>
  </si>
  <si>
    <t>BILL No: 03 - CONCRETE WORKS</t>
  </si>
  <si>
    <t>1.0</t>
  </si>
  <si>
    <t>2.0</t>
  </si>
  <si>
    <t>4.0</t>
  </si>
  <si>
    <t>5.0</t>
  </si>
  <si>
    <t>6.0</t>
  </si>
  <si>
    <t>2.1</t>
  </si>
  <si>
    <t>3.1</t>
  </si>
  <si>
    <t>(c) Quantity is measured to the edges of concrete foundation members. Rates shall be inclusive for any additional concrete 
required to place the formwork.</t>
  </si>
  <si>
    <t xml:space="preserve">(b)Rates shall include for External plastering shall 20mm thick (12+8mm)  2 coats in 1:4 cement and river sand mix ratio </t>
  </si>
  <si>
    <t>(d) The cost shall include for; sockets, running joints, connectors, elbows, junctions, reducers, expansion joints, back nuts and similar, incidental fittings, clips, saddles, brackets, straps, hangers, screws, nails , pvc glues, threadseals and fixing complete, including cutting and forming holes, excavating, laying pipes , backfilling trenches.</t>
  </si>
  <si>
    <t>(b) The following items and description and the plumbing drawings are given as guidance as to the nature of the information to be returned by the contractor.</t>
  </si>
  <si>
    <t>(a) Design provide and install plumbing network for the entire building complete in accordance  to standard set by the local governing body MWSC</t>
  </si>
  <si>
    <t xml:space="preserve">Bill of Quantities </t>
  </si>
  <si>
    <t>1.4</t>
  </si>
  <si>
    <t>SAFETY</t>
  </si>
  <si>
    <t>WOOD WORK &amp;  CEILING</t>
  </si>
  <si>
    <t>1 )</t>
  </si>
  <si>
    <t>2 )</t>
  </si>
  <si>
    <t>PREPARED BY</t>
  </si>
  <si>
    <t>5.4</t>
  </si>
  <si>
    <t>6.1</t>
  </si>
  <si>
    <t>7.2</t>
  </si>
  <si>
    <t>9.2</t>
  </si>
  <si>
    <t>COLUMNS</t>
  </si>
  <si>
    <t>TOTAL OF BILL No: 03 - Carried over to summary</t>
  </si>
  <si>
    <t>1.5</t>
  </si>
  <si>
    <t>3 )</t>
  </si>
  <si>
    <t>4 )</t>
  </si>
  <si>
    <t>5 )</t>
  </si>
  <si>
    <t>6 )</t>
  </si>
  <si>
    <t>7 )</t>
  </si>
  <si>
    <t>8 )</t>
  </si>
  <si>
    <t>9 )</t>
  </si>
  <si>
    <t>(d) Each Light/ light fixture and its switch is measured as one one point; similarly each fan or each socket outlet is 
measured as one point;</t>
  </si>
  <si>
    <t>BILL No: 11 - ELECTRICAL INSTALLATIONS</t>
  </si>
  <si>
    <t>a )</t>
  </si>
  <si>
    <t>b )</t>
  </si>
  <si>
    <t>BILL N0: 06</t>
  </si>
  <si>
    <t>BILL N0: 06 -  DOORS AND WINDOWS</t>
  </si>
  <si>
    <t>TOTAL OF BILL No: 06 - Carried over to summary</t>
  </si>
  <si>
    <t>BILL No: 07</t>
  </si>
  <si>
    <t xml:space="preserve">BILL No: 07 -  WOOD WORK   &amp;  CEILING </t>
  </si>
  <si>
    <t>BILL No: 08 - PAINTING</t>
  </si>
  <si>
    <t>BILL No: 09  -  METAL WORK</t>
  </si>
  <si>
    <t>BILL No: 10 - HYDRAULICS  AND  DRAINAGE</t>
  </si>
  <si>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</si>
  <si>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TOTAL OF BILL No: 04 - Carried over to summary</t>
  </si>
  <si>
    <t>R.C.C. GROUND FLOOR SLAB</t>
  </si>
  <si>
    <t>OTHER CONCRETE WORKS</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</si>
  <si>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</si>
  <si>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</si>
  <si>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FLOORING</t>
  </si>
  <si>
    <t>Charges for Piping for  fresh water Pipe work</t>
  </si>
  <si>
    <t>Charges for Piping for Ground water supply pipe work.</t>
  </si>
  <si>
    <t>DRAINAGE</t>
  </si>
  <si>
    <r>
      <rPr>
        <b/>
        <u/>
        <sz val="9"/>
        <rFont val="Times New Roman"/>
        <family val="1"/>
      </rPr>
      <t>SEWERAGE &amp; DRAINAGE</t>
    </r>
    <r>
      <rPr>
        <sz val="9"/>
        <rFont val="Times New Roman"/>
        <family val="1"/>
      </rPr>
      <t>: Charges for piping for all discharge pipes, sewerage and drainage pipes including connection Main junctions from the Fixtures.</t>
    </r>
  </si>
  <si>
    <t>GROUND FLOOR SLAB</t>
  </si>
  <si>
    <t>(e) All doors and windows shall be  accordance with  door/window drawing details.</t>
  </si>
  <si>
    <t xml:space="preserve">50mm thick Floor Screeding </t>
  </si>
  <si>
    <r>
      <t>m</t>
    </r>
    <r>
      <rPr>
        <vertAlign val="superscript"/>
        <sz val="10"/>
        <rFont val="Times New Roman"/>
        <family val="1"/>
      </rPr>
      <t>2</t>
    </r>
  </si>
  <si>
    <t>TILE ADHESIVE</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</si>
  <si>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</si>
  <si>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</si>
  <si>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</si>
  <si>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</si>
  <si>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</si>
  <si>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</si>
  <si>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</si>
  <si>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</si>
  <si>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</si>
  <si>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10mm dia deformed bars - 6m</t>
  </si>
  <si>
    <t>FLOOR TILING</t>
  </si>
  <si>
    <t>WALL TILING</t>
  </si>
  <si>
    <t>(a) Rates shall include for: Fixing, bedding, grouting, and pointing materials, making good around pipes, sanitary fixtures, and similar; cleaning &amp; Polishing.</t>
  </si>
  <si>
    <t>(b) All Tiling work in accordance with specifications and finishes schedule.</t>
  </si>
  <si>
    <t>A )</t>
  </si>
  <si>
    <t>B )</t>
  </si>
  <si>
    <t>(c) Rates shall include for 9mm thick Cement board fixed on 35 x 50mm Timber frame,trimming, nails, screws,hooks, hangers,  clips and similar.</t>
  </si>
  <si>
    <r>
      <t>2.5mm</t>
    </r>
    <r>
      <rPr>
        <vertAlign val="superscript"/>
        <sz val="9"/>
        <rFont val="Times New Roman"/>
        <family val="1"/>
      </rPr>
      <t>2</t>
    </r>
    <r>
      <rPr>
        <sz val="9"/>
        <rFont val="Times New Roman"/>
        <family val="1"/>
      </rPr>
      <t xml:space="preserve">  Wiring to Light Points</t>
    </r>
  </si>
  <si>
    <t>(a) Rates shall include for: leveling, grading, 
trimming and compacting.</t>
  </si>
  <si>
    <t>(b) Ground need to be compacted to the density 
required  by the consultant</t>
  </si>
  <si>
    <t>External Plastering</t>
  </si>
  <si>
    <t>Both surface of below ground walls</t>
  </si>
  <si>
    <t>15mm thick Plastering</t>
  </si>
  <si>
    <t>(a) Rates shall include for: all labour in framing, notching and fitting around projections, pipes, light fittings, hatches, grilles and similar and complete with cleats, packers, wedges and similar and all nails,bolts &amp; screws.</t>
  </si>
  <si>
    <t>Safety - Providing and fixing scaffolding with G.I. pipes and clamps and pvc netting alaround 
building during construction</t>
  </si>
  <si>
    <t>WATER PROOFING &amp; ADD MIXTURES</t>
  </si>
  <si>
    <t>(c) Ground water connection shall be made as 
specified in the drawings.</t>
  </si>
  <si>
    <t>(e) All pipes shall be High Pressure  uPVC 
"Mutha" or equivalent brand.</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</si>
  <si>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</si>
  <si>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</si>
  <si>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</si>
  <si>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ROOF LEVEL</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</si>
  <si>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</si>
  <si>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</si>
  <si>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</si>
  <si>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(e) Rates shall include for supply and complete 
installation of fittings and fixtures.</t>
  </si>
  <si>
    <t>(c) Rates shall include for electrical conduits, fittings, equipment and similar all fixings to various building surfaces and also all elecetrical work  shall be carried out according to STELCO standards and specifications.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</si>
  <si>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</si>
  <si>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</si>
  <si>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</si>
  <si>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</si>
  <si>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Foundation Footings &amp; Tie beams</t>
  </si>
  <si>
    <t>(c ) Rates shall include for; distribution steel, cleaning,  fabrication, placing, the provision for all necessary temporary fixings, and supports including chairs and tie wire , laps and wastage.</t>
  </si>
  <si>
    <t>50mm thick Cement/sand blinding layer (1:10 - Cement &amp; Local Sand mix) to receive damp proof membrane below ground floor slab</t>
  </si>
  <si>
    <t>100mm thick R.C. slab</t>
  </si>
  <si>
    <t>WINDOW SILL &amp; LINTELS</t>
  </si>
  <si>
    <t xml:space="preserve">Charges for construction of R.c.c. Sills and Lintels for the windows and doors as per details. Rate shall include for shuttering and Reinforcement works complete. </t>
  </si>
  <si>
    <t>External walls</t>
  </si>
  <si>
    <t>ROOFING</t>
  </si>
  <si>
    <t>3)</t>
  </si>
  <si>
    <t>4)</t>
  </si>
  <si>
    <t>50mm thick double side Aluminium Foiled Rock wool Insulation laid as heat resistant below roofing sheet.</t>
  </si>
  <si>
    <t>5)</t>
  </si>
  <si>
    <t>6)</t>
  </si>
  <si>
    <t>25mm grid G.I. mesh laid as support to under the Rock wool insulation</t>
  </si>
  <si>
    <t xml:space="preserve">Roof Covering - Supply and Fixing BHP Lysaght Roofing sheet </t>
  </si>
  <si>
    <t>mtr</t>
  </si>
  <si>
    <t>Gutter - Supply and Fixing 150 x 200mm Lysaght Gutter complete including brackets and clips.</t>
  </si>
  <si>
    <t>WOOD WORK</t>
  </si>
  <si>
    <t>Timber Fascia Board: Supply and Fixing  25 x 250mm wide Timber Fascia board complete including Paint finishes.</t>
  </si>
  <si>
    <r>
      <rPr>
        <b/>
        <u/>
        <sz val="9"/>
        <rFont val="Times New Roman"/>
        <family val="1"/>
      </rPr>
      <t>RAINWATER DOWN PIPES</t>
    </r>
    <r>
      <rPr>
        <sz val="9"/>
        <rFont val="Times New Roman"/>
        <family val="1"/>
      </rPr>
      <t>: Charges for piping for all discharge pipes and Drainage pipes including fittings and fixtures from the Gutter to Ground floor.</t>
    </r>
  </si>
  <si>
    <t>12</t>
  </si>
  <si>
    <t>BILL No: 12</t>
  </si>
  <si>
    <t>TOTAL OF BILL No: 12 - Carried over to summary</t>
  </si>
  <si>
    <t>DOOR UNITS</t>
  </si>
  <si>
    <t>13</t>
  </si>
  <si>
    <t>ADDITIONS</t>
  </si>
  <si>
    <t>OMISSIONS</t>
  </si>
  <si>
    <t>Provision  to include quantities as per the drawing which is missed in the bill of quantities.</t>
  </si>
  <si>
    <t>BILL No: 13</t>
  </si>
  <si>
    <t>TOTAL OF BILL No: 13 - Carried over to summary</t>
  </si>
  <si>
    <t>MINISTRY OF EDUCATION</t>
  </si>
  <si>
    <t>REPUBLIC OF MALDIVES</t>
  </si>
  <si>
    <t>CLIENT</t>
  </si>
  <si>
    <t>2.5</t>
  </si>
  <si>
    <r>
      <t xml:space="preserve">Apply Rubberised bitumin water proofing paint, </t>
    </r>
    <r>
      <rPr>
        <b/>
        <sz val="9"/>
        <color theme="1"/>
        <rFont val="Times New Roman"/>
        <family val="1"/>
      </rPr>
      <t>Moya Shield RBE,</t>
    </r>
    <r>
      <rPr>
        <sz val="9"/>
        <color theme="1"/>
        <rFont val="Times New Roman"/>
        <family val="1"/>
      </rPr>
      <t xml:space="preserve"> 2 coats to all exposed concrete and masonry surface below ground level.</t>
    </r>
  </si>
  <si>
    <r>
      <t xml:space="preserve">Add approved water proofing admixture </t>
    </r>
    <r>
      <rPr>
        <b/>
        <sz val="9"/>
        <color theme="1"/>
        <rFont val="Times New Roman"/>
        <family val="1"/>
      </rPr>
      <t>Mega Add WL1</t>
    </r>
    <r>
      <rPr>
        <sz val="9"/>
        <color theme="1"/>
        <rFont val="Times New Roman"/>
        <family val="1"/>
      </rPr>
      <t xml:space="preserve"> as per specification to all concrete below ground level.</t>
    </r>
  </si>
  <si>
    <r>
      <t xml:space="preserve">Add Plasticiser admixture </t>
    </r>
    <r>
      <rPr>
        <b/>
        <sz val="9"/>
        <color theme="1"/>
        <rFont val="Times New Roman"/>
        <family val="1"/>
      </rPr>
      <t>Mega Flow P</t>
    </r>
    <r>
      <rPr>
        <sz val="9"/>
        <color theme="1"/>
        <rFont val="Times New Roman"/>
        <family val="1"/>
      </rPr>
      <t xml:space="preserve"> as per specification to all concrete Substreucture and Super structure.</t>
    </r>
  </si>
  <si>
    <t>Toilet walls @ 3M height</t>
  </si>
  <si>
    <t>Toilets</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</si>
  <si>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</si>
  <si>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</si>
  <si>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exterior surfaces of External Wall, Columns &amp; beams.</t>
  </si>
  <si>
    <t>10 )</t>
  </si>
  <si>
    <t>Provision to remove the excess quantity given in the bill quantities if any as per the drawing details</t>
  </si>
  <si>
    <t>(c) All Timber door frames shall be treated timber. Rate shall include for Paint/Varnish finish.</t>
  </si>
  <si>
    <r>
      <t xml:space="preserve">(a) Excavation quantities are measured to the faces of concrete members. Rates shall include for all additional excavation required to place the </t>
    </r>
    <r>
      <rPr>
        <b/>
        <sz val="9"/>
        <rFont val="Times New Roman"/>
        <family val="1"/>
      </rPr>
      <t>formwork , back fill , dewatering</t>
    </r>
    <r>
      <rPr>
        <sz val="9"/>
        <rFont val="Times New Roman"/>
        <family val="1"/>
      </rPr>
      <t xml:space="preserve"> and others </t>
    </r>
  </si>
  <si>
    <t>a</t>
  </si>
  <si>
    <t xml:space="preserve"> TOTAL           Mvr</t>
  </si>
  <si>
    <t>6% GST           Mvr</t>
  </si>
  <si>
    <t>GRAND TOTAL          Mvr</t>
  </si>
  <si>
    <t>300mm thick highly compacted hard core from Ground floor to below ground floor slab</t>
  </si>
  <si>
    <t>(6)</t>
  </si>
  <si>
    <t>6mm dia deformed bars - 6m</t>
  </si>
  <si>
    <t>150mm thick Solid block wall</t>
  </si>
  <si>
    <t>300 x150 x 150mm  solid block single wall - 150mm thick above all Tie beams.</t>
  </si>
  <si>
    <r>
      <t xml:space="preserve">300x150x150mm solid block </t>
    </r>
    <r>
      <rPr>
        <b/>
        <sz val="9"/>
        <color theme="1"/>
        <rFont val="Times New Roman"/>
        <family val="1"/>
      </rPr>
      <t>single</t>
    </r>
    <r>
      <rPr>
        <sz val="9"/>
        <color theme="1"/>
        <rFont val="Times New Roman"/>
        <family val="1"/>
      </rPr>
      <t xml:space="preserve"> wall - 150mm thick</t>
    </r>
  </si>
  <si>
    <t>11 )</t>
  </si>
  <si>
    <t>(c) Tiles rate shall be given as specified in the drawing.</t>
  </si>
  <si>
    <t>Charges for supplying special tiles grout for fixing tiles to all floors.</t>
  </si>
  <si>
    <t>2)</t>
  </si>
  <si>
    <t>1)</t>
  </si>
  <si>
    <t>Basin Faucet</t>
  </si>
  <si>
    <t>Wash Basin</t>
  </si>
  <si>
    <t>Water Closet</t>
  </si>
  <si>
    <t>Gate Valve</t>
  </si>
  <si>
    <t>Floor Drain</t>
  </si>
  <si>
    <t>Gully Trap</t>
  </si>
  <si>
    <t>Bottle Trap</t>
  </si>
  <si>
    <t>Clean Out Point</t>
  </si>
  <si>
    <t>Floor Gully</t>
  </si>
  <si>
    <t>Recessed Ceiling Light (12W)</t>
  </si>
  <si>
    <t>Ceiling Mounted Exhaust Fan</t>
  </si>
  <si>
    <t>Light Switch (2 Gang )</t>
  </si>
  <si>
    <t>2.4.2</t>
  </si>
  <si>
    <t>D1</t>
  </si>
  <si>
    <t>9.3</t>
  </si>
  <si>
    <t>3.1.2</t>
  </si>
  <si>
    <t>3.1.3</t>
  </si>
  <si>
    <t>3.1.4</t>
  </si>
  <si>
    <t>Foundation Beam FB</t>
  </si>
  <si>
    <t>SC</t>
  </si>
  <si>
    <t>WB</t>
  </si>
  <si>
    <t>BEAMS</t>
  </si>
  <si>
    <t>BEAM</t>
  </si>
  <si>
    <t>Toilet</t>
  </si>
  <si>
    <t>W1</t>
  </si>
  <si>
    <t>ROOF WORK</t>
  </si>
  <si>
    <t xml:space="preserve">Timber Rafters 50x150 </t>
  </si>
  <si>
    <t>Timber Purlins 38x50</t>
  </si>
  <si>
    <t>Painting Soffit (Ceiling)</t>
  </si>
  <si>
    <t xml:space="preserve">Supply, Fabrication and Fixing SS Flip up Grip Bar. as per details </t>
  </si>
  <si>
    <t>Disable Guid rail</t>
  </si>
  <si>
    <t>Flip up Grip Bar</t>
  </si>
  <si>
    <t xml:space="preserve">Supply, Fabrication and Fixing SS Disable guid rail. as per details </t>
  </si>
  <si>
    <t>Capping -  Supply and Fixing 600mm wide Lysaght Flashings</t>
  </si>
  <si>
    <t>Capping -  Supply and Fixing 600mm wide Lysaght Flashing at the End.</t>
  </si>
  <si>
    <t>Muslim Shower</t>
  </si>
  <si>
    <t>2.0 )</t>
  </si>
  <si>
    <t>Electric connection to the main STELCO grid.</t>
  </si>
  <si>
    <t>BILL No: 12 - ADDITIONS</t>
  </si>
  <si>
    <t>BILL No: 13 - OMISSIONS</t>
  </si>
  <si>
    <t>PROPOSED SINGLE STOREY TOILET BUILDING AT KALAAFAAN SCHOOL</t>
  </si>
  <si>
    <t>PROJECT: PROPOSED SINGLE STOREY TOILET BUILDING AT KALAAFAAN SCHOOL</t>
  </si>
  <si>
    <t>PROJECT : PROPOSED SINGLE STOREY TOILET BUILDING AT KALAAFAANU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</si>
</sst>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0_);_(* \(#,##0.0\);_(* &quot;-&quot;??_);_(@_)"/>
  </numFmts>
  <fonts count="31"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sz val="9"/>
      <color indexed="9"/>
      <name val="Times New Roman"/>
      <family val="1"/>
    </font>
    <font>
      <b/>
      <u/>
      <sz val="10"/>
      <name val="Times New Roman"/>
      <family val="1"/>
    </font>
    <font>
      <vertAlign val="superscript"/>
      <sz val="10"/>
      <name val="Times New Roman"/>
      <family val="1"/>
    </font>
    <font>
      <b/>
      <sz val="10"/>
      <name val="Times New Roman"/>
      <family val="1"/>
    </font>
    <font>
      <u/>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20"/>
      <color theme="1"/>
      <name val="Arial Black"/>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s>
  <borders count="53">
    <border>
      <left/>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cellStyleXfs>
  <cellXfs count="327">
    <xf numFmtId="0" fontId="0" fillId="0" borderId="0" xfId="0"/>
    <xf numFmtId="49" fontId="3" fillId="2" borderId="4" xfId="0" applyNumberFormat="1" applyFont="1" applyFill="1" applyBorder="1"/>
    <xf numFmtId="0" fontId="3" fillId="2" borderId="4" xfId="0" applyFont="1" applyFill="1" applyBorder="1"/>
    <xf numFmtId="43" fontId="3" fillId="2" borderId="4" xfId="1" applyFont="1" applyFill="1" applyBorder="1"/>
    <xf numFmtId="49" fontId="6" fillId="2" borderId="5" xfId="0" applyNumberFormat="1" applyFont="1" applyFill="1" applyBorder="1"/>
    <xf numFmtId="0" fontId="6" fillId="2" borderId="6" xfId="0" applyFont="1" applyFill="1" applyBorder="1" applyAlignment="1">
      <alignment horizontal="center"/>
    </xf>
    <xf numFmtId="0" fontId="6" fillId="2" borderId="7" xfId="0" applyFont="1" applyFill="1" applyBorder="1" applyAlignment="1">
      <alignment horizontal="center"/>
    </xf>
    <xf numFmtId="49" fontId="7" fillId="2" borderId="8" xfId="0" applyNumberFormat="1" applyFont="1" applyFill="1" applyBorder="1" applyAlignment="1">
      <alignment horizontal="center"/>
    </xf>
    <xf numFmtId="0" fontId="7" fillId="2" borderId="9" xfId="0" applyFont="1" applyFill="1" applyBorder="1" applyAlignment="1">
      <alignment horizontal="left"/>
    </xf>
    <xf numFmtId="43" fontId="7" fillId="2" borderId="10" xfId="1" applyFont="1" applyFill="1" applyBorder="1" applyAlignment="1">
      <alignment horizontal="center"/>
    </xf>
    <xf numFmtId="49" fontId="7" fillId="2" borderId="11" xfId="0" applyNumberFormat="1" applyFont="1" applyFill="1" applyBorder="1" applyAlignment="1">
      <alignment horizontal="center"/>
    </xf>
    <xf numFmtId="0" fontId="7" fillId="2" borderId="12" xfId="0" applyFont="1" applyFill="1" applyBorder="1" applyAlignment="1">
      <alignment horizontal="left"/>
    </xf>
    <xf numFmtId="43" fontId="7" fillId="2" borderId="13" xfId="1" applyFont="1" applyFill="1" applyBorder="1" applyAlignment="1">
      <alignment horizontal="center"/>
    </xf>
    <xf numFmtId="49" fontId="8" fillId="2" borderId="14" xfId="0" applyNumberFormat="1" applyFont="1" applyFill="1" applyBorder="1"/>
    <xf numFmtId="0" fontId="8" fillId="2" borderId="15" xfId="0" applyFont="1" applyFill="1" applyBorder="1"/>
    <xf numFmtId="0" fontId="9" fillId="2" borderId="16" xfId="0" applyFont="1" applyFill="1" applyBorder="1" applyAlignment="1">
      <alignment horizontal="center"/>
    </xf>
    <xf numFmtId="0" fontId="10" fillId="0" borderId="0" xfId="0" applyFont="1"/>
    <xf numFmtId="0" fontId="10" fillId="0" borderId="0" xfId="0" applyFont="1" applyAlignment="1">
      <alignment horizontal="center"/>
    </xf>
    <xf numFmtId="43" fontId="10" fillId="0" borderId="0" xfId="1" applyNumberFormat="1" applyFont="1"/>
    <xf numFmtId="0" fontId="10" fillId="0" borderId="0" xfId="0" applyFont="1" applyAlignment="1">
      <alignment horizontal="center" vertical="center"/>
    </xf>
    <xf numFmtId="0" fontId="16" fillId="0" borderId="0" xfId="0" applyFont="1"/>
    <xf numFmtId="0" fontId="10" fillId="0" borderId="0" xfId="0" applyFont="1" applyAlignment="1">
      <alignment vertical="top"/>
    </xf>
    <xf numFmtId="49" fontId="10" fillId="0" borderId="0" xfId="0" applyNumberFormat="1" applyFont="1"/>
    <xf numFmtId="0" fontId="10" fillId="0" borderId="2" xfId="0" applyFont="1" applyBorder="1" applyAlignment="1">
      <alignment horizontal="center" vertical="center"/>
    </xf>
    <xf numFmtId="43" fontId="10" fillId="0" borderId="2" xfId="0" applyNumberFormat="1" applyFont="1" applyBorder="1" applyAlignment="1">
      <alignment horizontal="center" vertical="center"/>
    </xf>
    <xf numFmtId="0" fontId="0" fillId="0" borderId="0" xfId="0" applyAlignment="1">
      <alignment vertical="center"/>
    </xf>
    <xf numFmtId="0" fontId="10" fillId="0" borderId="0" xfId="0" applyFont="1" applyAlignment="1"/>
    <xf numFmtId="164" fontId="0" fillId="0" borderId="0" xfId="0" applyNumberFormat="1"/>
    <xf numFmtId="49" fontId="10" fillId="0" borderId="1"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0" xfId="0" applyFont="1" applyAlignment="1">
      <alignment horizontal="center" vertical="top"/>
    </xf>
    <xf numFmtId="0" fontId="26" fillId="0" borderId="0" xfId="0" applyFont="1"/>
    <xf numFmtId="0" fontId="29" fillId="0" borderId="0" xfId="0" applyFont="1" applyAlignment="1">
      <alignment horizontal="center"/>
    </xf>
    <xf numFmtId="49" fontId="11" fillId="2" borderId="1" xfId="2" applyNumberFormat="1" applyFont="1" applyFill="1" applyBorder="1" applyAlignment="1">
      <alignment horizontal="center" vertical="justify"/>
    </xf>
    <xf numFmtId="0" fontId="12" fillId="2" borderId="2" xfId="2" applyNumberFormat="1" applyFont="1" applyFill="1" applyBorder="1" applyAlignment="1">
      <alignment horizontal="center" vertical="top"/>
    </xf>
    <xf numFmtId="43" fontId="11" fillId="2" borderId="2" xfId="2" applyFont="1" applyFill="1" applyBorder="1" applyAlignment="1">
      <alignment horizontal="center"/>
    </xf>
    <xf numFmtId="43" fontId="11" fillId="3" borderId="2" xfId="1" applyNumberFormat="1" applyFont="1" applyFill="1" applyBorder="1" applyAlignment="1">
      <alignment horizontal="center"/>
    </xf>
    <xf numFmtId="0" fontId="11" fillId="2" borderId="2" xfId="2" quotePrefix="1" applyNumberFormat="1" applyFont="1" applyFill="1" applyBorder="1" applyAlignment="1">
      <alignment vertical="top" wrapText="1"/>
    </xf>
    <xf numFmtId="0" fontId="11" fillId="2" borderId="2" xfId="2" quotePrefix="1" applyNumberFormat="1" applyFont="1" applyFill="1" applyBorder="1" applyAlignment="1">
      <alignment vertical="top"/>
    </xf>
    <xf numFmtId="0" fontId="11" fillId="2" borderId="18" xfId="2" quotePrefix="1" applyNumberFormat="1" applyFont="1" applyFill="1" applyBorder="1" applyAlignment="1">
      <alignment vertical="top" wrapText="1"/>
    </xf>
    <xf numFmtId="49" fontId="11" fillId="2" borderId="1" xfId="2" applyNumberFormat="1" applyFont="1" applyFill="1" applyBorder="1" applyAlignment="1">
      <alignment horizontal="center" vertical="top"/>
    </xf>
    <xf numFmtId="0" fontId="12" fillId="2" borderId="2" xfId="2" applyNumberFormat="1" applyFont="1" applyFill="1" applyBorder="1" applyAlignment="1">
      <alignment horizontal="justify" vertical="top"/>
    </xf>
    <xf numFmtId="43" fontId="11" fillId="2" borderId="2" xfId="2" applyFont="1" applyFill="1" applyBorder="1" applyAlignment="1">
      <alignment horizontal="center" vertical="top"/>
    </xf>
    <xf numFmtId="43" fontId="11" fillId="3" borderId="2" xfId="1" applyNumberFormat="1" applyFont="1" applyFill="1" applyBorder="1" applyAlignment="1">
      <alignment horizontal="center" vertical="top"/>
    </xf>
    <xf numFmtId="0" fontId="11" fillId="2" borderId="2" xfId="2" applyNumberFormat="1" applyFont="1" applyFill="1" applyBorder="1" applyAlignment="1">
      <alignment horizontal="left" vertical="top" wrapText="1"/>
    </xf>
    <xf numFmtId="0" fontId="17" fillId="6" borderId="2" xfId="0" applyFont="1" applyFill="1" applyBorder="1" applyAlignment="1">
      <alignment wrapText="1"/>
    </xf>
    <xf numFmtId="0" fontId="16" fillId="6" borderId="2" xfId="0" applyFont="1" applyFill="1" applyBorder="1" applyAlignment="1">
      <alignment horizontal="center"/>
    </xf>
    <xf numFmtId="43" fontId="16" fillId="6" borderId="2" xfId="1" applyNumberFormat="1" applyFont="1" applyFill="1" applyBorder="1"/>
    <xf numFmtId="49" fontId="10" fillId="0" borderId="1" xfId="0" applyNumberFormat="1" applyFont="1" applyBorder="1"/>
    <xf numFmtId="0" fontId="10" fillId="0" borderId="2" xfId="0" applyFont="1" applyBorder="1" applyAlignment="1">
      <alignment wrapText="1"/>
    </xf>
    <xf numFmtId="0" fontId="10" fillId="0" borderId="2" xfId="0" applyFont="1" applyBorder="1" applyAlignment="1">
      <alignment horizontal="center"/>
    </xf>
    <xf numFmtId="43" fontId="10" fillId="0" borderId="2" xfId="1" applyNumberFormat="1" applyFont="1" applyBorder="1"/>
    <xf numFmtId="0" fontId="17" fillId="0" borderId="2" xfId="0" applyFont="1" applyBorder="1" applyAlignment="1">
      <alignment wrapText="1"/>
    </xf>
    <xf numFmtId="0" fontId="16" fillId="0" borderId="2" xfId="0" applyFont="1" applyBorder="1" applyAlignment="1">
      <alignment horizontal="center"/>
    </xf>
    <xf numFmtId="43" fontId="16" fillId="0" borderId="2" xfId="1" applyNumberFormat="1" applyFont="1" applyBorder="1"/>
    <xf numFmtId="0" fontId="11" fillId="2" borderId="2" xfId="2" applyNumberFormat="1" applyFont="1" applyFill="1" applyBorder="1" applyAlignment="1">
      <alignment vertical="top" wrapText="1"/>
    </xf>
    <xf numFmtId="49" fontId="11" fillId="2" borderId="1" xfId="2" applyNumberFormat="1" applyFont="1" applyFill="1" applyBorder="1" applyAlignment="1">
      <alignment horizontal="center"/>
    </xf>
    <xf numFmtId="0" fontId="12" fillId="2" borderId="2" xfId="2" applyNumberFormat="1" applyFont="1" applyFill="1" applyBorder="1" applyAlignment="1">
      <alignment horizontal="center"/>
    </xf>
    <xf numFmtId="43" fontId="13" fillId="2" borderId="2" xfId="2" applyFont="1" applyFill="1" applyBorder="1" applyAlignment="1">
      <alignment horizontal="center"/>
    </xf>
    <xf numFmtId="43" fontId="13" fillId="3" borderId="2" xfId="1" applyNumberFormat="1" applyFont="1" applyFill="1" applyBorder="1" applyAlignment="1">
      <alignment horizontal="center"/>
    </xf>
    <xf numFmtId="0" fontId="12" fillId="2" borderId="2" xfId="2" applyNumberFormat="1" applyFont="1" applyFill="1" applyBorder="1" applyAlignment="1">
      <alignment horizontal="left"/>
    </xf>
    <xf numFmtId="0" fontId="11" fillId="2" borderId="2" xfId="2" quotePrefix="1" applyNumberFormat="1" applyFont="1" applyFill="1" applyBorder="1" applyAlignment="1">
      <alignment wrapText="1"/>
    </xf>
    <xf numFmtId="0" fontId="11" fillId="2" borderId="2" xfId="2" quotePrefix="1" applyNumberFormat="1" applyFont="1" applyFill="1" applyBorder="1" applyAlignment="1"/>
    <xf numFmtId="0" fontId="12" fillId="2" borderId="2" xfId="2" applyNumberFormat="1" applyFont="1" applyFill="1" applyBorder="1" applyAlignment="1">
      <alignment horizontal="justify"/>
    </xf>
    <xf numFmtId="0" fontId="11" fillId="2" borderId="2" xfId="2" applyNumberFormat="1" applyFont="1" applyFill="1" applyBorder="1" applyAlignment="1">
      <alignment horizontal="justify"/>
    </xf>
    <xf numFmtId="43" fontId="11" fillId="3" borderId="2" xfId="2" applyNumberFormat="1" applyFont="1" applyFill="1" applyBorder="1" applyAlignment="1">
      <alignment horizontal="center"/>
    </xf>
    <xf numFmtId="0" fontId="11" fillId="2" borderId="2" xfId="2" applyNumberFormat="1" applyFont="1" applyFill="1" applyBorder="1" applyAlignment="1">
      <alignment horizontal="justify" vertical="top" wrapText="1"/>
    </xf>
    <xf numFmtId="0" fontId="11" fillId="2" borderId="1" xfId="2" quotePrefix="1" applyNumberFormat="1" applyFont="1" applyFill="1" applyBorder="1" applyAlignment="1">
      <alignment vertical="justify"/>
    </xf>
    <xf numFmtId="0" fontId="11" fillId="2" borderId="2" xfId="2" quotePrefix="1" applyNumberFormat="1" applyFont="1" applyFill="1" applyBorder="1" applyAlignment="1">
      <alignment vertical="justify"/>
    </xf>
    <xf numFmtId="0" fontId="14" fillId="2" borderId="2" xfId="2" quotePrefix="1" applyNumberFormat="1" applyFont="1" applyFill="1" applyBorder="1" applyAlignment="1">
      <alignment horizontal="left" vertical="top"/>
    </xf>
    <xf numFmtId="0" fontId="12" fillId="2" borderId="2" xfId="2" applyNumberFormat="1" applyFont="1" applyFill="1" applyBorder="1" applyAlignment="1">
      <alignment horizontal="left" vertical="top" wrapText="1"/>
    </xf>
    <xf numFmtId="0" fontId="11" fillId="2" borderId="2" xfId="2" applyNumberFormat="1" applyFont="1" applyFill="1" applyBorder="1" applyAlignment="1">
      <alignment vertical="top"/>
    </xf>
    <xf numFmtId="0" fontId="11" fillId="2" borderId="2" xfId="2" applyNumberFormat="1" applyFont="1" applyFill="1" applyBorder="1" applyAlignment="1">
      <alignment horizontal="justify" vertical="top"/>
    </xf>
    <xf numFmtId="0" fontId="11" fillId="2" borderId="2" xfId="2" quotePrefix="1" applyNumberFormat="1" applyFont="1" applyFill="1" applyBorder="1" applyAlignment="1">
      <alignment horizontal="justify" vertical="top"/>
    </xf>
    <xf numFmtId="0" fontId="10" fillId="0" borderId="0" xfId="0" applyFont="1" applyBorder="1"/>
    <xf numFmtId="0" fontId="11" fillId="2" borderId="2" xfId="2" applyNumberFormat="1" applyFont="1" applyFill="1" applyBorder="1" applyAlignment="1">
      <alignment wrapText="1"/>
    </xf>
    <xf numFmtId="49" fontId="11" fillId="2" borderId="2" xfId="2" applyNumberFormat="1" applyFont="1" applyFill="1" applyBorder="1" applyAlignment="1">
      <alignment horizontal="center"/>
    </xf>
    <xf numFmtId="0" fontId="10" fillId="6" borderId="2" xfId="0" applyFont="1" applyFill="1" applyBorder="1" applyAlignment="1">
      <alignment horizontal="center"/>
    </xf>
    <xf numFmtId="43" fontId="10" fillId="6" borderId="2" xfId="1" applyNumberFormat="1" applyFont="1" applyFill="1" applyBorder="1"/>
    <xf numFmtId="0" fontId="17" fillId="3" borderId="2" xfId="0" applyFont="1" applyFill="1" applyBorder="1" applyAlignment="1">
      <alignment wrapText="1"/>
    </xf>
    <xf numFmtId="0" fontId="16" fillId="3" borderId="2" xfId="0" applyFont="1" applyFill="1" applyBorder="1" applyAlignment="1">
      <alignment horizontal="center"/>
    </xf>
    <xf numFmtId="43" fontId="16" fillId="3" borderId="2" xfId="1" applyNumberFormat="1" applyFont="1" applyFill="1" applyBorder="1"/>
    <xf numFmtId="49" fontId="10" fillId="3" borderId="1" xfId="0" applyNumberFormat="1" applyFont="1" applyFill="1" applyBorder="1"/>
    <xf numFmtId="0" fontId="10" fillId="3" borderId="2" xfId="0" applyFont="1" applyFill="1" applyBorder="1" applyAlignment="1">
      <alignment horizontal="center"/>
    </xf>
    <xf numFmtId="49" fontId="10" fillId="0" borderId="1" xfId="0" applyNumberFormat="1" applyFont="1" applyBorder="1" applyAlignment="1">
      <alignment vertical="top"/>
    </xf>
    <xf numFmtId="0" fontId="11" fillId="3" borderId="2" xfId="3" applyFont="1" applyFill="1" applyBorder="1" applyAlignment="1">
      <alignment horizontal="left" wrapText="1"/>
    </xf>
    <xf numFmtId="43" fontId="11" fillId="3" borderId="2" xfId="1" applyFont="1" applyFill="1" applyBorder="1" applyAlignment="1">
      <alignment horizontal="center"/>
    </xf>
    <xf numFmtId="0" fontId="16" fillId="0" borderId="2" xfId="0" applyFont="1" applyBorder="1" applyAlignment="1">
      <alignment wrapText="1"/>
    </xf>
    <xf numFmtId="49" fontId="10" fillId="0" borderId="19" xfId="0" applyNumberFormat="1" applyFont="1" applyBorder="1"/>
    <xf numFmtId="0" fontId="12" fillId="2" borderId="2" xfId="2" quotePrefix="1" applyNumberFormat="1" applyFont="1" applyFill="1" applyBorder="1" applyAlignment="1">
      <alignment horizontal="center"/>
    </xf>
    <xf numFmtId="0" fontId="11" fillId="2" borderId="2" xfId="2" applyNumberFormat="1" applyFont="1" applyFill="1" applyBorder="1" applyAlignment="1"/>
    <xf numFmtId="0" fontId="11" fillId="2" borderId="2" xfId="2" applyNumberFormat="1" applyFont="1" applyFill="1" applyBorder="1" applyAlignment="1">
      <alignment horizontal="left"/>
    </xf>
    <xf numFmtId="0" fontId="12" fillId="6" borderId="2" xfId="2" applyNumberFormat="1" applyFont="1" applyFill="1" applyBorder="1" applyAlignment="1">
      <alignment horizontal="left" vertical="top"/>
    </xf>
    <xf numFmtId="43" fontId="11" fillId="6" borderId="2" xfId="2" applyFont="1" applyFill="1" applyBorder="1" applyAlignment="1">
      <alignment horizontal="center"/>
    </xf>
    <xf numFmtId="43" fontId="11" fillId="6" borderId="2" xfId="1" applyNumberFormat="1" applyFont="1" applyFill="1" applyBorder="1" applyAlignment="1">
      <alignment horizontal="center"/>
    </xf>
    <xf numFmtId="0" fontId="11" fillId="0" borderId="2" xfId="3" applyFont="1" applyBorder="1" applyAlignment="1">
      <alignment horizontal="left" wrapText="1"/>
    </xf>
    <xf numFmtId="0" fontId="11" fillId="0" borderId="2" xfId="3" applyFont="1" applyFill="1" applyBorder="1" applyAlignment="1">
      <alignment horizontal="center"/>
    </xf>
    <xf numFmtId="0" fontId="12" fillId="3" borderId="2" xfId="2" quotePrefix="1" applyNumberFormat="1" applyFont="1" applyFill="1" applyBorder="1" applyAlignment="1">
      <alignment horizontal="center"/>
    </xf>
    <xf numFmtId="43" fontId="13" fillId="3" borderId="2" xfId="2" applyFont="1" applyFill="1" applyBorder="1" applyAlignment="1">
      <alignment horizontal="center"/>
    </xf>
    <xf numFmtId="0" fontId="12" fillId="3" borderId="2" xfId="2" applyNumberFormat="1" applyFont="1" applyFill="1" applyBorder="1" applyAlignment="1">
      <alignment horizontal="center"/>
    </xf>
    <xf numFmtId="49" fontId="3" fillId="3" borderId="1" xfId="0" applyNumberFormat="1" applyFont="1" applyFill="1" applyBorder="1" applyAlignment="1">
      <alignment horizontal="center" vertical="center"/>
    </xf>
    <xf numFmtId="0" fontId="21" fillId="3" borderId="2" xfId="0" applyFont="1" applyFill="1" applyBorder="1" applyAlignment="1">
      <alignment vertical="center" wrapText="1"/>
    </xf>
    <xf numFmtId="0" fontId="3" fillId="3" borderId="2" xfId="0" applyFont="1" applyFill="1" applyBorder="1" applyAlignment="1">
      <alignment horizontal="center" vertical="center"/>
    </xf>
    <xf numFmtId="43" fontId="3" fillId="3" borderId="2"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xf>
    <xf numFmtId="0" fontId="21" fillId="6" borderId="2" xfId="0" applyFont="1" applyFill="1" applyBorder="1" applyAlignment="1">
      <alignment vertical="center" wrapText="1"/>
    </xf>
    <xf numFmtId="0" fontId="3" fillId="6" borderId="2" xfId="0" applyFont="1" applyFill="1" applyBorder="1" applyAlignment="1">
      <alignment horizontal="center" vertical="center"/>
    </xf>
    <xf numFmtId="43" fontId="3" fillId="6" borderId="2" xfId="0" applyNumberFormat="1" applyFont="1" applyFill="1" applyBorder="1" applyAlignment="1">
      <alignment horizontal="center" vertical="center"/>
    </xf>
    <xf numFmtId="0" fontId="3" fillId="3" borderId="2" xfId="0" applyFont="1" applyFill="1" applyBorder="1" applyAlignment="1">
      <alignment vertical="center" wrapText="1"/>
    </xf>
    <xf numFmtId="43" fontId="11" fillId="8" borderId="2" xfId="2" applyFont="1" applyFill="1" applyBorder="1" applyAlignment="1">
      <alignment horizontal="center"/>
    </xf>
    <xf numFmtId="0" fontId="24" fillId="3" borderId="2" xfId="0" applyFont="1" applyFill="1" applyBorder="1" applyAlignment="1">
      <alignment vertical="center" wrapText="1"/>
    </xf>
    <xf numFmtId="0" fontId="11" fillId="3" borderId="2" xfId="2" applyNumberFormat="1" applyFont="1" applyFill="1" applyBorder="1" applyAlignment="1">
      <alignment horizontal="left" wrapText="1"/>
    </xf>
    <xf numFmtId="49" fontId="11" fillId="3" borderId="1" xfId="2" applyNumberFormat="1" applyFont="1" applyFill="1" applyBorder="1" applyAlignment="1">
      <alignment horizontal="center" vertical="top"/>
    </xf>
    <xf numFmtId="0" fontId="13" fillId="2" borderId="2" xfId="2" applyNumberFormat="1" applyFont="1" applyFill="1" applyBorder="1" applyAlignment="1">
      <alignment wrapText="1"/>
    </xf>
    <xf numFmtId="0" fontId="12" fillId="2" borderId="2" xfId="2" applyNumberFormat="1" applyFont="1" applyFill="1" applyBorder="1"/>
    <xf numFmtId="0" fontId="17" fillId="0" borderId="2" xfId="0" applyFont="1" applyBorder="1"/>
    <xf numFmtId="0" fontId="17" fillId="6" borderId="2" xfId="0" applyFont="1" applyFill="1" applyBorder="1"/>
    <xf numFmtId="0" fontId="16" fillId="0" borderId="2" xfId="0" applyFont="1" applyBorder="1"/>
    <xf numFmtId="0" fontId="10" fillId="0" borderId="2" xfId="0" applyFont="1" applyBorder="1"/>
    <xf numFmtId="0" fontId="13" fillId="2" borderId="2" xfId="2" quotePrefix="1" applyNumberFormat="1" applyFont="1" applyFill="1" applyBorder="1" applyAlignment="1">
      <alignment horizontal="left"/>
    </xf>
    <xf numFmtId="49" fontId="11" fillId="2" borderId="17" xfId="2" applyNumberFormat="1" applyFont="1" applyFill="1" applyBorder="1" applyAlignment="1">
      <alignment horizontal="center" vertical="justify"/>
    </xf>
    <xf numFmtId="0" fontId="12" fillId="2" borderId="0" xfId="2" quotePrefix="1" applyNumberFormat="1" applyFont="1" applyFill="1" applyBorder="1" applyAlignment="1">
      <alignment horizontal="center"/>
    </xf>
    <xf numFmtId="0" fontId="12" fillId="2" borderId="0" xfId="2" applyNumberFormat="1" applyFont="1" applyFill="1" applyBorder="1" applyAlignment="1">
      <alignment horizontal="center"/>
    </xf>
    <xf numFmtId="0" fontId="12" fillId="2" borderId="0" xfId="2" applyNumberFormat="1" applyFont="1" applyFill="1" applyBorder="1" applyAlignment="1">
      <alignment horizontal="left"/>
    </xf>
    <xf numFmtId="0" fontId="12" fillId="2" borderId="0" xfId="2" applyNumberFormat="1" applyFont="1" applyFill="1" applyBorder="1" applyAlignment="1">
      <alignment horizontal="justify" vertical="top"/>
    </xf>
    <xf numFmtId="0" fontId="11" fillId="3" borderId="2" xfId="2" applyNumberFormat="1" applyFont="1" applyFill="1" applyBorder="1" applyAlignment="1">
      <alignment horizontal="justify"/>
    </xf>
    <xf numFmtId="0" fontId="11" fillId="3" borderId="2" xfId="3" applyFont="1" applyFill="1" applyBorder="1" applyAlignment="1">
      <alignment horizontal="center"/>
    </xf>
    <xf numFmtId="0" fontId="12" fillId="5" borderId="2" xfId="2" applyNumberFormat="1" applyFont="1" applyFill="1" applyBorder="1" applyAlignment="1">
      <alignment horizontal="left"/>
    </xf>
    <xf numFmtId="0" fontId="11" fillId="2" borderId="2" xfId="3" applyFont="1" applyFill="1" applyBorder="1" applyAlignment="1">
      <alignment horizontal="left" wrapText="1"/>
    </xf>
    <xf numFmtId="0" fontId="11" fillId="0" borderId="2" xfId="3" applyFont="1" applyBorder="1" applyAlignment="1">
      <alignment horizontal="center"/>
    </xf>
    <xf numFmtId="0" fontId="12" fillId="6" borderId="2" xfId="2" applyNumberFormat="1" applyFont="1" applyFill="1" applyBorder="1" applyAlignment="1">
      <alignment horizontal="left"/>
    </xf>
    <xf numFmtId="0" fontId="11" fillId="6" borderId="2" xfId="2" applyNumberFormat="1" applyFont="1" applyFill="1" applyBorder="1" applyAlignment="1">
      <alignment horizontal="center"/>
    </xf>
    <xf numFmtId="0" fontId="12" fillId="0" borderId="2" xfId="3" applyFont="1" applyFill="1" applyBorder="1" applyAlignment="1">
      <alignment horizontal="left" wrapText="1"/>
    </xf>
    <xf numFmtId="0" fontId="20" fillId="0" borderId="2" xfId="3" applyFont="1" applyFill="1" applyBorder="1" applyAlignment="1">
      <alignment horizontal="center"/>
    </xf>
    <xf numFmtId="43" fontId="20" fillId="3" borderId="2" xfId="1" applyNumberFormat="1" applyFont="1" applyFill="1" applyBorder="1" applyAlignment="1">
      <alignment horizontal="center"/>
    </xf>
    <xf numFmtId="0" fontId="12" fillId="6" borderId="2" xfId="2" applyNumberFormat="1" applyFont="1" applyFill="1" applyBorder="1" applyAlignment="1">
      <alignment horizontal="justify"/>
    </xf>
    <xf numFmtId="43" fontId="13" fillId="6" borderId="2" xfId="2" applyFont="1" applyFill="1" applyBorder="1" applyAlignment="1">
      <alignment horizontal="center"/>
    </xf>
    <xf numFmtId="43" fontId="13" fillId="6" borderId="2" xfId="1" applyFont="1" applyFill="1" applyBorder="1" applyAlignment="1">
      <alignment horizontal="center"/>
    </xf>
    <xf numFmtId="43" fontId="11" fillId="8" borderId="2" xfId="1" applyFont="1" applyFill="1" applyBorder="1" applyAlignment="1">
      <alignment horizontal="center"/>
    </xf>
    <xf numFmtId="49" fontId="11" fillId="3" borderId="1" xfId="1" applyNumberFormat="1" applyFont="1" applyFill="1" applyBorder="1" applyAlignment="1">
      <alignment horizontal="left" vertical="justify"/>
    </xf>
    <xf numFmtId="0" fontId="12" fillId="8" borderId="2" xfId="2" applyNumberFormat="1" applyFont="1" applyFill="1" applyBorder="1" applyAlignment="1">
      <alignment horizontal="left"/>
    </xf>
    <xf numFmtId="49" fontId="10" fillId="0" borderId="0" xfId="0" applyNumberFormat="1" applyFont="1" applyBorder="1"/>
    <xf numFmtId="49" fontId="11" fillId="2" borderId="1" xfId="2" applyNumberFormat="1" applyFont="1" applyFill="1" applyBorder="1" applyAlignment="1">
      <alignment horizontal="left" vertical="justify"/>
    </xf>
    <xf numFmtId="49" fontId="11" fillId="2" borderId="1" xfId="2" applyNumberFormat="1" applyFont="1" applyFill="1" applyBorder="1" applyAlignment="1">
      <alignment horizontal="left"/>
    </xf>
    <xf numFmtId="0" fontId="12" fillId="7" borderId="2" xfId="2" applyNumberFormat="1" applyFont="1" applyFill="1" applyBorder="1" applyAlignment="1">
      <alignment horizontal="justify"/>
    </xf>
    <xf numFmtId="43" fontId="13" fillId="7" borderId="2" xfId="2" applyFont="1" applyFill="1" applyBorder="1" applyAlignment="1">
      <alignment horizontal="center"/>
    </xf>
    <xf numFmtId="43" fontId="13" fillId="7" borderId="2" xfId="1" applyFont="1" applyFill="1" applyBorder="1" applyAlignment="1">
      <alignment horizontal="center"/>
    </xf>
    <xf numFmtId="0" fontId="21" fillId="3" borderId="2" xfId="0" applyFont="1" applyFill="1" applyBorder="1" applyAlignment="1">
      <alignment vertical="justify" wrapText="1"/>
    </xf>
    <xf numFmtId="49" fontId="3" fillId="3" borderId="1" xfId="0" applyNumberFormat="1" applyFont="1" applyFill="1" applyBorder="1" applyAlignment="1">
      <alignment horizontal="center" vertical="top"/>
    </xf>
    <xf numFmtId="0" fontId="3" fillId="3" borderId="2" xfId="0" applyFont="1" applyFill="1" applyBorder="1" applyAlignment="1">
      <alignment wrapText="1"/>
    </xf>
    <xf numFmtId="0" fontId="3" fillId="3" borderId="2" xfId="0" applyFont="1" applyFill="1" applyBorder="1" applyAlignment="1">
      <alignment horizontal="center"/>
    </xf>
    <xf numFmtId="43" fontId="3" fillId="3" borderId="2" xfId="0" applyNumberFormat="1" applyFont="1" applyFill="1" applyBorder="1" applyAlignment="1">
      <alignment horizontal="center"/>
    </xf>
    <xf numFmtId="0" fontId="3" fillId="3" borderId="2" xfId="0" applyFont="1" applyFill="1" applyBorder="1" applyAlignment="1">
      <alignment vertical="justify" wrapText="1"/>
    </xf>
    <xf numFmtId="0" fontId="23" fillId="3" borderId="2" xfId="0" applyFont="1" applyFill="1" applyBorder="1" applyAlignment="1">
      <alignment horizontal="center" vertical="center"/>
    </xf>
    <xf numFmtId="43" fontId="23" fillId="3" borderId="2" xfId="0" applyNumberFormat="1" applyFont="1" applyFill="1" applyBorder="1" applyAlignment="1">
      <alignment horizontal="center" vertical="center"/>
    </xf>
    <xf numFmtId="165" fontId="11" fillId="2" borderId="1" xfId="1" applyNumberFormat="1" applyFont="1" applyFill="1" applyBorder="1" applyAlignment="1">
      <alignment horizontal="left" vertical="justify"/>
    </xf>
    <xf numFmtId="0" fontId="11" fillId="5" borderId="2" xfId="3" applyFont="1" applyFill="1" applyBorder="1" applyAlignment="1">
      <alignment horizontal="center"/>
    </xf>
    <xf numFmtId="43" fontId="11" fillId="5" borderId="2" xfId="1" applyFont="1" applyFill="1" applyBorder="1" applyAlignment="1">
      <alignment horizontal="center"/>
    </xf>
    <xf numFmtId="165" fontId="11" fillId="5" borderId="1" xfId="1" applyNumberFormat="1" applyFont="1" applyFill="1" applyBorder="1" applyAlignment="1">
      <alignment horizontal="left" vertical="justify"/>
    </xf>
    <xf numFmtId="165" fontId="11" fillId="3" borderId="1" xfId="1" applyNumberFormat="1" applyFont="1" applyFill="1" applyBorder="1" applyAlignment="1">
      <alignment horizontal="left" vertical="justify"/>
    </xf>
    <xf numFmtId="0" fontId="12" fillId="3" borderId="2" xfId="2" applyNumberFormat="1" applyFont="1" applyFill="1" applyBorder="1" applyAlignment="1">
      <alignment horizontal="left"/>
    </xf>
    <xf numFmtId="0" fontId="13" fillId="2" borderId="22" xfId="2" quotePrefix="1" applyNumberFormat="1" applyFont="1" applyFill="1" applyBorder="1" applyAlignment="1">
      <alignment horizontal="left"/>
    </xf>
    <xf numFmtId="0" fontId="10" fillId="0" borderId="22" xfId="0" applyFont="1" applyBorder="1" applyAlignment="1">
      <alignment horizontal="center"/>
    </xf>
    <xf numFmtId="0" fontId="10" fillId="0" borderId="20" xfId="0" applyFont="1" applyBorder="1" applyAlignment="1">
      <alignment horizontal="center"/>
    </xf>
    <xf numFmtId="43" fontId="10" fillId="0" borderId="20" xfId="1" applyNumberFormat="1" applyFont="1" applyBorder="1"/>
    <xf numFmtId="0" fontId="10" fillId="0" borderId="20" xfId="0" applyFont="1" applyBorder="1" applyAlignment="1">
      <alignment wrapText="1"/>
    </xf>
    <xf numFmtId="49" fontId="11" fillId="2" borderId="20" xfId="2" applyNumberFormat="1" applyFont="1" applyFill="1" applyBorder="1" applyAlignment="1">
      <alignment horizontal="center"/>
    </xf>
    <xf numFmtId="49" fontId="10" fillId="0" borderId="23" xfId="0" applyNumberFormat="1" applyFont="1" applyBorder="1" applyAlignment="1">
      <alignment horizontal="center" vertical="center"/>
    </xf>
    <xf numFmtId="0" fontId="10" fillId="0" borderId="24" xfId="0" applyFont="1" applyBorder="1" applyAlignment="1">
      <alignment horizontal="center" vertical="center"/>
    </xf>
    <xf numFmtId="43" fontId="10" fillId="0" borderId="24" xfId="1" applyNumberFormat="1" applyFont="1" applyBorder="1" applyAlignment="1">
      <alignment horizontal="center" vertical="center"/>
    </xf>
    <xf numFmtId="49" fontId="11" fillId="2" borderId="25" xfId="2" applyNumberFormat="1" applyFont="1" applyFill="1" applyBorder="1" applyAlignment="1">
      <alignment horizontal="center" vertical="justify"/>
    </xf>
    <xf numFmtId="0" fontId="12" fillId="2" borderId="26" xfId="2" quotePrefix="1" applyNumberFormat="1" applyFont="1" applyFill="1" applyBorder="1" applyAlignment="1">
      <alignment horizontal="center"/>
    </xf>
    <xf numFmtId="43" fontId="13" fillId="2" borderId="26" xfId="2" applyFont="1" applyFill="1" applyBorder="1" applyAlignment="1">
      <alignment horizontal="center"/>
    </xf>
    <xf numFmtId="43" fontId="13" fillId="3" borderId="26" xfId="1" applyNumberFormat="1" applyFont="1" applyFill="1" applyBorder="1" applyAlignment="1">
      <alignment horizontal="center"/>
    </xf>
    <xf numFmtId="0" fontId="13" fillId="2" borderId="2" xfId="2" applyNumberFormat="1" applyFont="1" applyFill="1" applyBorder="1" applyAlignment="1">
      <alignment horizontal="left"/>
    </xf>
    <xf numFmtId="49" fontId="11" fillId="2" borderId="1" xfId="2" quotePrefix="1" applyNumberFormat="1" applyFont="1" applyFill="1" applyBorder="1" applyAlignment="1">
      <alignment horizontal="center" vertical="justify"/>
    </xf>
    <xf numFmtId="0" fontId="14" fillId="2" borderId="2" xfId="2" applyNumberFormat="1" applyFont="1" applyFill="1" applyBorder="1" applyAlignment="1">
      <alignment horizontal="left"/>
    </xf>
    <xf numFmtId="0" fontId="11" fillId="2" borderId="2" xfId="2" applyNumberFormat="1" applyFont="1" applyFill="1" applyBorder="1"/>
    <xf numFmtId="0" fontId="12" fillId="2" borderId="2" xfId="2" applyNumberFormat="1" applyFont="1" applyFill="1" applyBorder="1" applyAlignment="1">
      <alignment vertical="top"/>
    </xf>
    <xf numFmtId="49" fontId="11" fillId="2" borderId="27" xfId="2" applyNumberFormat="1" applyFont="1" applyFill="1" applyBorder="1" applyAlignment="1">
      <alignment horizontal="center" vertical="justify"/>
    </xf>
    <xf numFmtId="0" fontId="13" fillId="2" borderId="28" xfId="2" quotePrefix="1" applyNumberFormat="1" applyFont="1" applyFill="1" applyBorder="1" applyAlignment="1">
      <alignment horizontal="left"/>
    </xf>
    <xf numFmtId="0" fontId="11" fillId="3" borderId="28" xfId="3" applyFont="1" applyFill="1" applyBorder="1" applyAlignment="1">
      <alignment horizontal="center"/>
    </xf>
    <xf numFmtId="43" fontId="11" fillId="3" borderId="28" xfId="1" applyNumberFormat="1" applyFont="1" applyFill="1" applyBorder="1" applyAlignment="1">
      <alignment horizontal="center"/>
    </xf>
    <xf numFmtId="49" fontId="11" fillId="2" borderId="29" xfId="2" applyNumberFormat="1" applyFont="1" applyFill="1" applyBorder="1" applyAlignment="1">
      <alignment horizontal="center" vertical="justify"/>
    </xf>
    <xf numFmtId="0" fontId="13" fillId="2" borderId="30" xfId="2" quotePrefix="1" applyNumberFormat="1" applyFont="1" applyFill="1" applyBorder="1" applyAlignment="1">
      <alignment horizontal="left"/>
    </xf>
    <xf numFmtId="0" fontId="11" fillId="4" borderId="30" xfId="3" applyFont="1" applyFill="1" applyBorder="1" applyAlignment="1">
      <alignment horizontal="center"/>
    </xf>
    <xf numFmtId="43" fontId="11" fillId="3" borderId="30" xfId="1" applyNumberFormat="1" applyFont="1" applyFill="1" applyBorder="1" applyAlignment="1">
      <alignment horizontal="center"/>
    </xf>
    <xf numFmtId="43" fontId="11" fillId="2" borderId="28" xfId="2" applyFont="1" applyFill="1" applyBorder="1" applyAlignment="1">
      <alignment horizontal="center"/>
    </xf>
    <xf numFmtId="43" fontId="11" fillId="2" borderId="30" xfId="2" applyFont="1" applyFill="1" applyBorder="1" applyAlignment="1">
      <alignment horizontal="center"/>
    </xf>
    <xf numFmtId="49" fontId="10" fillId="0" borderId="21" xfId="0" applyNumberFormat="1" applyFont="1" applyBorder="1"/>
    <xf numFmtId="0" fontId="10" fillId="0" borderId="22" xfId="0" applyFont="1" applyBorder="1" applyAlignment="1">
      <alignment wrapText="1"/>
    </xf>
    <xf numFmtId="43" fontId="10" fillId="0" borderId="22" xfId="1" applyNumberFormat="1" applyFont="1" applyBorder="1"/>
    <xf numFmtId="49" fontId="11" fillId="2" borderId="22" xfId="2" applyNumberFormat="1" applyFont="1" applyFill="1" applyBorder="1" applyAlignment="1">
      <alignment horizontal="center"/>
    </xf>
    <xf numFmtId="0" fontId="10" fillId="0" borderId="22" xfId="0" applyFont="1" applyBorder="1"/>
    <xf numFmtId="0" fontId="13" fillId="2" borderId="0" xfId="2" quotePrefix="1" applyNumberFormat="1" applyFont="1" applyFill="1" applyBorder="1" applyAlignment="1">
      <alignment horizontal="left"/>
    </xf>
    <xf numFmtId="43" fontId="11" fillId="3" borderId="22" xfId="1" applyNumberFormat="1" applyFont="1" applyFill="1" applyBorder="1" applyAlignment="1">
      <alignment horizontal="center"/>
    </xf>
    <xf numFmtId="0" fontId="13" fillId="2" borderId="26" xfId="2" quotePrefix="1" applyNumberFormat="1" applyFont="1" applyFill="1" applyBorder="1" applyAlignment="1">
      <alignment horizontal="left"/>
    </xf>
    <xf numFmtId="43" fontId="13" fillId="2" borderId="22" xfId="2" applyFont="1" applyFill="1" applyBorder="1" applyAlignment="1">
      <alignment horizontal="center"/>
    </xf>
    <xf numFmtId="43" fontId="13" fillId="3" borderId="22" xfId="1" applyNumberFormat="1" applyFont="1" applyFill="1" applyBorder="1" applyAlignment="1">
      <alignment horizontal="center"/>
    </xf>
    <xf numFmtId="49" fontId="11" fillId="2" borderId="31" xfId="2" applyNumberFormat="1" applyFont="1" applyFill="1" applyBorder="1" applyAlignment="1">
      <alignment horizontal="center" vertical="justify"/>
    </xf>
    <xf numFmtId="43" fontId="11" fillId="2" borderId="26" xfId="2" applyFont="1" applyFill="1" applyBorder="1" applyAlignment="1">
      <alignment horizontal="center"/>
    </xf>
    <xf numFmtId="43" fontId="11" fillId="3" borderId="26" xfId="1" applyNumberFormat="1" applyFont="1" applyFill="1" applyBorder="1" applyAlignment="1">
      <alignment horizontal="center"/>
    </xf>
    <xf numFmtId="49" fontId="11" fillId="2" borderId="32" xfId="2" applyNumberFormat="1" applyFont="1" applyFill="1" applyBorder="1" applyAlignment="1">
      <alignment horizontal="center" vertical="justify"/>
    </xf>
    <xf numFmtId="43" fontId="11" fillId="2" borderId="22" xfId="2" applyFont="1" applyFill="1" applyBorder="1" applyAlignment="1">
      <alignment horizontal="center"/>
    </xf>
    <xf numFmtId="165" fontId="11" fillId="2" borderId="31" xfId="1" applyNumberFormat="1" applyFont="1" applyFill="1" applyBorder="1" applyAlignment="1">
      <alignment horizontal="left" vertical="justify"/>
    </xf>
    <xf numFmtId="165" fontId="11" fillId="2" borderId="32" xfId="1" applyNumberFormat="1" applyFont="1" applyFill="1" applyBorder="1" applyAlignment="1">
      <alignment horizontal="left" vertical="justify"/>
    </xf>
    <xf numFmtId="49" fontId="3" fillId="2" borderId="33" xfId="0" applyNumberFormat="1" applyFont="1" applyFill="1" applyBorder="1"/>
    <xf numFmtId="0" fontId="9" fillId="2" borderId="34" xfId="0" applyFont="1" applyFill="1" applyBorder="1" applyAlignment="1">
      <alignment horizontal="center"/>
    </xf>
    <xf numFmtId="43" fontId="9" fillId="2" borderId="35" xfId="0" applyNumberFormat="1" applyFont="1" applyFill="1" applyBorder="1" applyAlignment="1">
      <alignment horizontal="center"/>
    </xf>
    <xf numFmtId="49" fontId="3" fillId="2" borderId="36" xfId="0" applyNumberFormat="1" applyFont="1" applyFill="1" applyBorder="1"/>
    <xf numFmtId="0" fontId="9" fillId="2" borderId="37" xfId="0" applyFont="1" applyFill="1" applyBorder="1" applyAlignment="1">
      <alignment horizontal="center"/>
    </xf>
    <xf numFmtId="43" fontId="9" fillId="2" borderId="38" xfId="0" applyNumberFormat="1" applyFont="1" applyFill="1" applyBorder="1" applyAlignment="1">
      <alignment horizontal="center"/>
    </xf>
    <xf numFmtId="49" fontId="3" fillId="2" borderId="39" xfId="0" applyNumberFormat="1" applyFont="1" applyFill="1" applyBorder="1"/>
    <xf numFmtId="0" fontId="9" fillId="2" borderId="40" xfId="0" applyFont="1" applyFill="1" applyBorder="1" applyAlignment="1">
      <alignment horizontal="center"/>
    </xf>
    <xf numFmtId="43" fontId="9" fillId="2" borderId="41" xfId="0" applyNumberFormat="1" applyFont="1" applyFill="1" applyBorder="1" applyAlignment="1">
      <alignment horizontal="center"/>
    </xf>
    <xf numFmtId="0" fontId="0" fillId="0" borderId="42" xfId="0" applyBorder="1"/>
    <xf numFmtId="0" fontId="0" fillId="0" borderId="43" xfId="0" applyBorder="1"/>
    <xf numFmtId="0" fontId="25" fillId="0" borderId="43" xfId="0" applyFont="1" applyBorder="1" applyAlignment="1">
      <alignment horizontal="center"/>
    </xf>
    <xf numFmtId="0" fontId="26" fillId="0" borderId="43" xfId="0" applyFont="1" applyBorder="1"/>
    <xf numFmtId="0" fontId="27" fillId="0" borderId="43" xfId="0" applyFont="1" applyBorder="1" applyAlignment="1">
      <alignment horizontal="center" vertical="center" wrapText="1"/>
    </xf>
    <xf numFmtId="0" fontId="28" fillId="0" borderId="43" xfId="0" applyFont="1" applyBorder="1" applyAlignment="1">
      <alignment horizontal="center"/>
    </xf>
    <xf numFmtId="0" fontId="26" fillId="0" borderId="43" xfId="0" applyFont="1" applyBorder="1" applyAlignment="1">
      <alignment horizontal="center"/>
    </xf>
    <xf numFmtId="165" fontId="11" fillId="0" borderId="2" xfId="1" applyNumberFormat="1" applyFont="1" applyFill="1" applyBorder="1" applyAlignment="1">
      <alignment horizontal="center"/>
    </xf>
    <xf numFmtId="43" fontId="10" fillId="0" borderId="2" xfId="1" applyFont="1" applyFill="1" applyBorder="1" applyAlignment="1">
      <alignment horizontal="center" vertical="center" wrapText="1"/>
    </xf>
    <xf numFmtId="43" fontId="10" fillId="0" borderId="3" xfId="1" applyFont="1" applyFill="1" applyBorder="1" applyAlignment="1">
      <alignment horizontal="center" vertical="center" wrapText="1"/>
    </xf>
    <xf numFmtId="43" fontId="10" fillId="0" borderId="2" xfId="1" applyFont="1" applyFill="1" applyBorder="1"/>
    <xf numFmtId="43" fontId="10" fillId="0" borderId="3" xfId="1" applyFont="1" applyFill="1" applyBorder="1"/>
    <xf numFmtId="0" fontId="11" fillId="0" borderId="2" xfId="2" quotePrefix="1" applyNumberFormat="1" applyFont="1" applyFill="1" applyBorder="1" applyAlignment="1"/>
    <xf numFmtId="0" fontId="11" fillId="0" borderId="3" xfId="2" quotePrefix="1" applyNumberFormat="1" applyFont="1" applyFill="1" applyBorder="1" applyAlignment="1"/>
    <xf numFmtId="165"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65" fontId="10" fillId="0" borderId="2" xfId="1" applyNumberFormat="1" applyFont="1" applyFill="1" applyBorder="1"/>
    <xf numFmtId="0" fontId="11" fillId="0" borderId="2" xfId="2" quotePrefix="1" applyNumberFormat="1" applyFont="1" applyFill="1" applyBorder="1" applyAlignment="1">
      <alignment vertical="justify"/>
    </xf>
    <xf numFmtId="43" fontId="10" fillId="0" borderId="2" xfId="1" applyFont="1" applyFill="1" applyBorder="1" applyAlignment="1"/>
    <xf numFmtId="43" fontId="10" fillId="0" borderId="3" xfId="1" applyFont="1" applyFill="1" applyBorder="1" applyAlignment="1"/>
    <xf numFmtId="0" fontId="11" fillId="0" borderId="2" xfId="2" quotePrefix="1" applyNumberFormat="1" applyFont="1" applyFill="1" applyBorder="1" applyAlignment="1">
      <alignment vertical="top"/>
    </xf>
    <xf numFmtId="0" fontId="11" fillId="0" borderId="2" xfId="2" applyNumberFormat="1" applyFont="1" applyFill="1" applyBorder="1" applyAlignment="1">
      <alignment vertical="top"/>
    </xf>
    <xf numFmtId="0" fontId="11" fillId="0" borderId="3" xfId="2" quotePrefix="1" applyNumberFormat="1" applyFont="1" applyFill="1" applyBorder="1" applyAlignment="1">
      <alignment vertical="top"/>
    </xf>
    <xf numFmtId="165" fontId="11" fillId="0" borderId="2" xfId="1" applyNumberFormat="1" applyFont="1" applyFill="1" applyBorder="1" applyAlignment="1">
      <alignment horizontal="center" vertical="top"/>
    </xf>
    <xf numFmtId="43" fontId="10" fillId="0" borderId="2" xfId="1" applyFont="1" applyFill="1" applyBorder="1" applyAlignment="1">
      <alignment horizontal="center" vertical="top" wrapText="1"/>
    </xf>
    <xf numFmtId="43" fontId="10" fillId="0" borderId="3" xfId="1" applyFont="1" applyFill="1" applyBorder="1" applyAlignment="1">
      <alignment horizontal="center" vertical="top" wrapText="1"/>
    </xf>
    <xf numFmtId="165" fontId="16" fillId="0" borderId="2" xfId="1" applyNumberFormat="1" applyFont="1" applyFill="1" applyBorder="1"/>
    <xf numFmtId="43" fontId="16" fillId="0" borderId="2" xfId="1" applyFont="1" applyFill="1" applyBorder="1"/>
    <xf numFmtId="43" fontId="16" fillId="0" borderId="3" xfId="1" applyFont="1" applyFill="1" applyBorder="1"/>
    <xf numFmtId="43" fontId="11" fillId="0" borderId="2" xfId="1" applyNumberFormat="1" applyFont="1" applyFill="1" applyBorder="1" applyAlignment="1">
      <alignment horizontal="center"/>
    </xf>
    <xf numFmtId="43" fontId="13" fillId="0" borderId="3" xfId="1" applyNumberFormat="1" applyFont="1" applyFill="1" applyBorder="1"/>
    <xf numFmtId="0" fontId="11" fillId="0" borderId="2" xfId="2" applyNumberFormat="1" applyFont="1" applyFill="1" applyBorder="1" applyAlignment="1">
      <alignment vertical="top" wrapText="1"/>
    </xf>
    <xf numFmtId="0" fontId="11" fillId="0" borderId="3" xfId="2" applyNumberFormat="1" applyFont="1" applyFill="1" applyBorder="1" applyAlignment="1">
      <alignment vertical="top" wrapText="1"/>
    </xf>
    <xf numFmtId="0" fontId="11" fillId="0" borderId="2" xfId="2" applyNumberFormat="1" applyFont="1" applyFill="1" applyBorder="1" applyAlignment="1">
      <alignment wrapText="1"/>
    </xf>
    <xf numFmtId="0" fontId="11" fillId="0" borderId="3" xfId="2" applyNumberFormat="1" applyFont="1" applyFill="1" applyBorder="1" applyAlignment="1">
      <alignment wrapText="1"/>
    </xf>
    <xf numFmtId="0" fontId="11" fillId="0" borderId="2" xfId="2" applyNumberFormat="1" applyFont="1" applyFill="1" applyBorder="1" applyAlignment="1"/>
    <xf numFmtId="0" fontId="11" fillId="0" borderId="3" xfId="2" applyNumberFormat="1" applyFont="1" applyFill="1" applyBorder="1" applyAlignment="1"/>
    <xf numFmtId="43" fontId="13" fillId="0" borderId="3" xfId="2" applyFont="1" applyFill="1" applyBorder="1"/>
    <xf numFmtId="43" fontId="16" fillId="0" borderId="2" xfId="1" applyFont="1" applyFill="1" applyBorder="1" applyAlignment="1"/>
    <xf numFmtId="43" fontId="10" fillId="0" borderId="0" xfId="1" applyFont="1" applyFill="1" applyBorder="1"/>
    <xf numFmtId="165" fontId="13" fillId="0" borderId="2" xfId="1" applyNumberFormat="1" applyFont="1" applyFill="1" applyBorder="1" applyAlignment="1">
      <alignment horizontal="center"/>
    </xf>
    <xf numFmtId="0" fontId="11" fillId="0" borderId="3" xfId="2" applyNumberFormat="1" applyFont="1" applyFill="1" applyBorder="1" applyAlignment="1">
      <alignment vertical="top"/>
    </xf>
    <xf numFmtId="43" fontId="11" fillId="0" borderId="3" xfId="2" applyFont="1" applyFill="1" applyBorder="1"/>
    <xf numFmtId="165" fontId="10" fillId="0" borderId="0" xfId="1" applyNumberFormat="1" applyFont="1" applyFill="1" applyBorder="1"/>
    <xf numFmtId="43" fontId="11" fillId="0" borderId="2" xfId="1" applyNumberFormat="1" applyFont="1" applyFill="1" applyBorder="1" applyAlignment="1"/>
    <xf numFmtId="43" fontId="16" fillId="0" borderId="3" xfId="1" applyFont="1" applyFill="1" applyBorder="1" applyAlignment="1"/>
    <xf numFmtId="43" fontId="10" fillId="6" borderId="2" xfId="1" applyNumberFormat="1" applyFont="1" applyFill="1" applyBorder="1" applyAlignment="1"/>
    <xf numFmtId="165" fontId="10" fillId="0" borderId="2" xfId="1" applyNumberFormat="1" applyFont="1" applyFill="1" applyBorder="1" applyAlignment="1"/>
    <xf numFmtId="0" fontId="10" fillId="0" borderId="0" xfId="0" applyFont="1" applyFill="1"/>
    <xf numFmtId="0" fontId="12" fillId="0" borderId="2" xfId="2" applyNumberFormat="1" applyFont="1" applyFill="1" applyBorder="1" applyAlignment="1">
      <alignment horizontal="justify" vertical="top"/>
    </xf>
    <xf numFmtId="43" fontId="11" fillId="0" borderId="2" xfId="2" applyNumberFormat="1" applyFont="1" applyFill="1" applyBorder="1" applyAlignment="1">
      <alignment horizontal="center"/>
    </xf>
    <xf numFmtId="49" fontId="11" fillId="0" borderId="1" xfId="2" applyNumberFormat="1" applyFont="1" applyFill="1" applyBorder="1" applyAlignment="1">
      <alignment horizontal="center"/>
    </xf>
    <xf numFmtId="0" fontId="12" fillId="0" borderId="2" xfId="2" applyNumberFormat="1" applyFont="1" applyFill="1" applyBorder="1" applyAlignment="1">
      <alignment horizontal="left" vertical="top"/>
    </xf>
    <xf numFmtId="43" fontId="11" fillId="0" borderId="2" xfId="2" applyFont="1" applyFill="1" applyBorder="1" applyAlignment="1">
      <alignment horizontal="center"/>
    </xf>
    <xf numFmtId="0" fontId="12" fillId="0" borderId="2" xfId="2" applyNumberFormat="1" applyFont="1" applyFill="1" applyBorder="1" applyAlignment="1">
      <alignment horizontal="center" vertical="top"/>
    </xf>
    <xf numFmtId="0" fontId="12" fillId="0" borderId="2" xfId="2" applyNumberFormat="1" applyFont="1" applyFill="1" applyBorder="1" applyAlignment="1">
      <alignment horizontal="center"/>
    </xf>
    <xf numFmtId="0" fontId="12" fillId="0" borderId="2" xfId="2" applyNumberFormat="1" applyFont="1" applyFill="1" applyBorder="1" applyAlignment="1">
      <alignment horizontal="left" wrapText="1"/>
    </xf>
    <xf numFmtId="43" fontId="13" fillId="0" borderId="2" xfId="2" applyFont="1" applyFill="1" applyBorder="1" applyAlignment="1">
      <alignment horizontal="center"/>
    </xf>
    <xf numFmtId="43" fontId="13" fillId="0" borderId="2" xfId="1" applyNumberFormat="1" applyFont="1" applyFill="1" applyBorder="1" applyAlignment="1">
      <alignment horizontal="center"/>
    </xf>
    <xf numFmtId="0" fontId="12" fillId="0" borderId="2" xfId="2" applyNumberFormat="1" applyFont="1" applyFill="1" applyBorder="1" applyAlignment="1">
      <alignment horizontal="left"/>
    </xf>
    <xf numFmtId="0" fontId="12" fillId="0" borderId="2" xfId="2" applyNumberFormat="1" applyFont="1" applyFill="1" applyBorder="1" applyAlignment="1">
      <alignment horizontal="justify"/>
    </xf>
    <xf numFmtId="43" fontId="11" fillId="0" borderId="2" xfId="1" applyFont="1" applyFill="1" applyBorder="1" applyAlignment="1">
      <alignment horizontal="center"/>
    </xf>
    <xf numFmtId="0" fontId="13" fillId="0" borderId="2" xfId="3" applyFont="1" applyFill="1" applyBorder="1" applyAlignment="1">
      <alignment horizontal="center"/>
    </xf>
    <xf numFmtId="49" fontId="11" fillId="0" borderId="1" xfId="1" applyNumberFormat="1" applyFont="1" applyFill="1" applyBorder="1" applyAlignment="1">
      <alignment horizontal="left" vertical="justify"/>
    </xf>
    <xf numFmtId="49" fontId="10" fillId="0" borderId="45" xfId="0" applyNumberFormat="1" applyFont="1" applyBorder="1"/>
    <xf numFmtId="0" fontId="10" fillId="0" borderId="46" xfId="0" applyFont="1" applyBorder="1" applyAlignment="1">
      <alignment wrapText="1"/>
    </xf>
    <xf numFmtId="49" fontId="11" fillId="2" borderId="46" xfId="2" applyNumberFormat="1" applyFont="1" applyFill="1" applyBorder="1" applyAlignment="1">
      <alignment horizontal="center"/>
    </xf>
    <xf numFmtId="43" fontId="10" fillId="0" borderId="46" xfId="1" applyNumberFormat="1" applyFont="1" applyBorder="1"/>
    <xf numFmtId="165" fontId="11" fillId="0" borderId="30" xfId="1" applyNumberFormat="1" applyFont="1" applyFill="1" applyBorder="1" applyAlignment="1">
      <alignment horizontal="center"/>
    </xf>
    <xf numFmtId="43" fontId="10" fillId="0" borderId="30" xfId="1" applyFont="1" applyFill="1" applyBorder="1" applyAlignment="1">
      <alignment horizontal="center" vertical="center" wrapText="1"/>
    </xf>
    <xf numFmtId="43" fontId="16" fillId="0" borderId="47" xfId="1" applyFont="1" applyFill="1" applyBorder="1" applyAlignment="1">
      <alignment horizontal="center" vertical="center" wrapText="1"/>
    </xf>
    <xf numFmtId="165" fontId="11" fillId="0" borderId="28" xfId="1" applyNumberFormat="1" applyFont="1" applyFill="1" applyBorder="1" applyAlignment="1">
      <alignment horizontal="center"/>
    </xf>
    <xf numFmtId="43" fontId="10" fillId="0" borderId="28" xfId="1" applyFont="1" applyFill="1" applyBorder="1"/>
    <xf numFmtId="43" fontId="10" fillId="0" borderId="49" xfId="1" applyFont="1" applyFill="1" applyBorder="1"/>
    <xf numFmtId="43" fontId="10" fillId="0" borderId="30" xfId="1" applyFont="1" applyFill="1" applyBorder="1"/>
    <xf numFmtId="43" fontId="16" fillId="0" borderId="47" xfId="1" applyFont="1" applyFill="1" applyBorder="1"/>
    <xf numFmtId="43" fontId="10" fillId="0" borderId="50" xfId="1" applyFont="1" applyFill="1" applyBorder="1"/>
    <xf numFmtId="43" fontId="16" fillId="0" borderId="48" xfId="1" applyFont="1" applyFill="1" applyBorder="1"/>
    <xf numFmtId="165" fontId="11" fillId="0" borderId="26" xfId="1" applyNumberFormat="1" applyFont="1" applyFill="1" applyBorder="1" applyAlignment="1">
      <alignment horizontal="center"/>
    </xf>
    <xf numFmtId="43" fontId="10" fillId="0" borderId="26" xfId="1" applyFont="1" applyFill="1" applyBorder="1"/>
    <xf numFmtId="165" fontId="11" fillId="0" borderId="22" xfId="1" applyNumberFormat="1" applyFont="1" applyFill="1" applyBorder="1" applyAlignment="1">
      <alignment horizontal="center"/>
    </xf>
    <xf numFmtId="43" fontId="10" fillId="0" borderId="22" xfId="1" applyFont="1" applyFill="1" applyBorder="1"/>
    <xf numFmtId="165" fontId="11" fillId="0" borderId="51" xfId="1" applyNumberFormat="1" applyFont="1" applyFill="1" applyBorder="1" applyAlignment="1">
      <alignment horizontal="center"/>
    </xf>
    <xf numFmtId="165" fontId="11" fillId="0" borderId="52" xfId="1" applyNumberFormat="1" applyFont="1" applyFill="1" applyBorder="1" applyAlignment="1">
      <alignment horizontal="center"/>
    </xf>
    <xf numFmtId="43" fontId="11" fillId="3" borderId="51" xfId="1" applyNumberFormat="1" applyFont="1" applyFill="1" applyBorder="1" applyAlignment="1">
      <alignment horizontal="center"/>
    </xf>
    <xf numFmtId="43" fontId="11" fillId="3" borderId="52" xfId="1" applyNumberFormat="1" applyFont="1" applyFill="1" applyBorder="1" applyAlignment="1">
      <alignment horizontal="center"/>
    </xf>
    <xf numFmtId="0" fontId="10" fillId="0" borderId="28" xfId="0" applyFont="1" applyBorder="1" applyAlignment="1">
      <alignment horizontal="center"/>
    </xf>
    <xf numFmtId="43" fontId="10" fillId="0" borderId="28" xfId="1" applyNumberFormat="1" applyFont="1" applyBorder="1"/>
    <xf numFmtId="165" fontId="10" fillId="0" borderId="28" xfId="1" applyNumberFormat="1" applyFont="1" applyFill="1" applyBorder="1"/>
    <xf numFmtId="0" fontId="10" fillId="0" borderId="30" xfId="0" applyFont="1" applyBorder="1" applyAlignment="1">
      <alignment horizontal="center"/>
    </xf>
    <xf numFmtId="43" fontId="10" fillId="0" borderId="30" xfId="1" applyNumberFormat="1" applyFont="1" applyBorder="1"/>
    <xf numFmtId="165" fontId="10" fillId="0" borderId="30" xfId="1" applyNumberFormat="1" applyFont="1" applyFill="1" applyBorder="1"/>
    <xf numFmtId="43" fontId="10" fillId="0" borderId="28" xfId="1" applyFont="1" applyBorder="1"/>
    <xf numFmtId="43" fontId="10" fillId="0" borderId="30" xfId="1" applyFont="1" applyBorder="1"/>
    <xf numFmtId="0" fontId="11" fillId="3" borderId="2" xfId="2" applyNumberFormat="1" applyFont="1" applyFill="1" applyBorder="1" applyAlignment="1">
      <alignment horizontal="justify" wrapText="1"/>
    </xf>
    <xf numFmtId="49" fontId="11" fillId="0" borderId="1" xfId="2" applyNumberFormat="1" applyFont="1" applyFill="1" applyBorder="1" applyAlignment="1">
      <alignment horizontal="center" vertical="justify"/>
    </xf>
    <xf numFmtId="49" fontId="10" fillId="6" borderId="1" xfId="0" applyNumberFormat="1" applyFont="1" applyFill="1" applyBorder="1"/>
    <xf numFmtId="49" fontId="10" fillId="6" borderId="1" xfId="0" applyNumberFormat="1" applyFont="1" applyFill="1" applyBorder="1" applyAlignment="1"/>
    <xf numFmtId="49" fontId="11" fillId="3" borderId="1" xfId="2" applyNumberFormat="1" applyFont="1" applyFill="1" applyBorder="1" applyAlignment="1">
      <alignment horizontal="center" vertical="justify"/>
    </xf>
    <xf numFmtId="49" fontId="11" fillId="3" borderId="1" xfId="2" applyNumberFormat="1" applyFont="1" applyFill="1" applyBorder="1" applyAlignment="1">
      <alignment horizontal="center"/>
    </xf>
    <xf numFmtId="49" fontId="11" fillId="6" borderId="1" xfId="2" applyNumberFormat="1" applyFont="1" applyFill="1" applyBorder="1" applyAlignment="1">
      <alignment horizontal="center" vertical="justify"/>
    </xf>
    <xf numFmtId="49" fontId="11" fillId="2" borderId="1" xfId="3" applyNumberFormat="1" applyFont="1" applyFill="1" applyBorder="1" applyAlignment="1">
      <alignment horizontal="center"/>
    </xf>
    <xf numFmtId="49" fontId="11" fillId="6" borderId="1" xfId="1" applyNumberFormat="1" applyFont="1" applyFill="1" applyBorder="1" applyAlignment="1">
      <alignment horizontal="left" vertical="justify"/>
    </xf>
    <xf numFmtId="49" fontId="11" fillId="8" borderId="1" xfId="1" applyNumberFormat="1" applyFont="1" applyFill="1" applyBorder="1" applyAlignment="1">
      <alignment horizontal="left" vertical="justify"/>
    </xf>
    <xf numFmtId="49" fontId="11" fillId="7" borderId="1" xfId="1" applyNumberFormat="1" applyFont="1" applyFill="1" applyBorder="1" applyAlignment="1">
      <alignment horizontal="left" vertical="justify"/>
    </xf>
    <xf numFmtId="0" fontId="30" fillId="0" borderId="43" xfId="0" applyFont="1" applyBorder="1" applyAlignment="1">
      <alignment horizontal="center" vertical="center"/>
    </xf>
    <xf numFmtId="0" fontId="30" fillId="0" borderId="44" xfId="0" applyFont="1" applyBorder="1" applyAlignment="1">
      <alignment horizontal="center" vertical="center"/>
    </xf>
    <xf numFmtId="49" fontId="4" fillId="2" borderId="0" xfId="0" applyNumberFormat="1" applyFont="1" applyFill="1" applyBorder="1" applyAlignment="1">
      <alignment horizontal="center" wrapText="1"/>
    </xf>
    <xf numFmtId="49" fontId="5" fillId="2" borderId="0" xfId="0" applyNumberFormat="1" applyFont="1" applyFill="1" applyBorder="1" applyAlignment="1">
      <alignment horizontal="center"/>
    </xf>
    <xf numFmtId="49" fontId="19" fillId="0" borderId="0" xfId="0" applyNumberFormat="1" applyFont="1" applyAlignment="1">
      <alignment horizontal="center" wrapText="1"/>
    </xf>
    <xf numFmtId="165" fontId="10" fillId="0" borderId="0" xfId="1" applyNumberFormat="1" applyFont="1" applyFill="1" applyBorder="1" applyAlignment="1">
      <alignment horizontal="center"/>
    </xf>
  </cellXfs>
  <cellStyles count="4">
    <cellStyle name="Comma" xfId="1" builtinId="3"/>
    <cellStyle name="Comma 2" xfId="2"/>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1362075</xdr:colOff>
      <xdr:row>32</xdr:row>
      <xdr:rowOff>19050</xdr:rowOff>
    </xdr:from>
    <xdr:to>
      <xdr:col>0</xdr:col>
      <xdr:colOff>4759325</xdr:colOff>
      <xdr:row>33</xdr:row>
      <xdr:rowOff>796066</xdr:rowOff>
    </xdr:to>
    <xdr:pic>
      <xdr:nvPicPr>
        <xdr:cNvPr id="2" name="Picture 1" descr="http://www.epoch.associates/images/Epoch-logo-final-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8096250"/>
          <a:ext cx="3397250" cy="1015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G29" sqref="G29"/>
    </sheetView>
  </sheetViews>
  <sheetFormatPr defaultRowHeight="15" x14ac:dyDescent="0.25"/>
  <cols>
    <col min="1" max="1" width="100.85546875" customWidth="1"/>
  </cols>
  <sheetData>
    <row r="1" spans="1:1" x14ac:dyDescent="0.25">
      <c r="A1" s="215"/>
    </row>
    <row r="2" spans="1:1" x14ac:dyDescent="0.25">
      <c r="A2" s="216"/>
    </row>
    <row r="3" spans="1:1" x14ac:dyDescent="0.25">
      <c r="A3" s="216"/>
    </row>
    <row r="4" spans="1:1" x14ac:dyDescent="0.25">
      <c r="A4" s="216"/>
    </row>
    <row r="5" spans="1:1" x14ac:dyDescent="0.25">
      <c r="A5" s="216"/>
    </row>
    <row r="6" spans="1:1" x14ac:dyDescent="0.25">
      <c r="A6" s="216"/>
    </row>
    <row r="7" spans="1:1" ht="33.75" x14ac:dyDescent="0.65">
      <c r="A7" s="217" t="s">
        <v>152</v>
      </c>
    </row>
    <row r="8" spans="1:1" ht="18.75" x14ac:dyDescent="0.4">
      <c r="A8" s="218"/>
    </row>
    <row r="9" spans="1:1" ht="18.75" x14ac:dyDescent="0.4">
      <c r="A9" s="218"/>
    </row>
    <row r="10" spans="1:1" ht="18.75" x14ac:dyDescent="0.4">
      <c r="A10" s="218"/>
    </row>
    <row r="11" spans="1:1" ht="18.75" x14ac:dyDescent="0.4">
      <c r="A11" s="218"/>
    </row>
    <row r="12" spans="1:1" ht="18.75" x14ac:dyDescent="0.4">
      <c r="A12" s="218"/>
    </row>
    <row r="13" spans="1:1" s="25" customFormat="1" ht="90.75" customHeight="1" x14ac:dyDescent="0.25">
      <c r="A13" s="219" t="s">
        <v>343</v>
      </c>
    </row>
    <row r="14" spans="1:1" x14ac:dyDescent="0.25">
      <c r="A14" s="216"/>
    </row>
    <row r="15" spans="1:1" ht="16.5" customHeight="1" x14ac:dyDescent="0.25">
      <c r="A15" s="216"/>
    </row>
    <row r="16" spans="1:1" ht="16.5" customHeight="1" x14ac:dyDescent="0.25">
      <c r="A16" s="216"/>
    </row>
    <row r="17" spans="1:1" ht="16.5" customHeight="1" x14ac:dyDescent="0.25">
      <c r="A17" s="216"/>
    </row>
    <row r="18" spans="1:1" ht="16.5" customHeight="1" x14ac:dyDescent="0.25">
      <c r="A18" s="216"/>
    </row>
    <row r="19" spans="1:1" ht="16.5" customHeight="1" x14ac:dyDescent="0.25">
      <c r="A19" s="216"/>
    </row>
    <row r="20" spans="1:1" ht="16.5" customHeight="1" x14ac:dyDescent="0.25">
      <c r="A20" s="216"/>
    </row>
    <row r="21" spans="1:1" x14ac:dyDescent="0.25">
      <c r="A21" s="216"/>
    </row>
    <row r="22" spans="1:1" x14ac:dyDescent="0.25">
      <c r="A22" s="216"/>
    </row>
    <row r="23" spans="1:1" x14ac:dyDescent="0.25">
      <c r="A23" s="216"/>
    </row>
    <row r="24" spans="1:1" ht="18.75" x14ac:dyDescent="0.4">
      <c r="A24" s="220" t="s">
        <v>274</v>
      </c>
    </row>
    <row r="25" spans="1:1" ht="18.75" x14ac:dyDescent="0.4">
      <c r="A25" s="221" t="s">
        <v>272</v>
      </c>
    </row>
    <row r="26" spans="1:1" ht="18.75" x14ac:dyDescent="0.4">
      <c r="A26" s="221" t="s">
        <v>273</v>
      </c>
    </row>
    <row r="27" spans="1:1" ht="18.75" x14ac:dyDescent="0.4">
      <c r="A27" s="218"/>
    </row>
    <row r="28" spans="1:1" ht="18.75" x14ac:dyDescent="0.4">
      <c r="A28" s="218"/>
    </row>
    <row r="29" spans="1:1" ht="18.75" x14ac:dyDescent="0.4">
      <c r="A29" s="218"/>
    </row>
    <row r="30" spans="1:1" ht="18.75" x14ac:dyDescent="0.4">
      <c r="A30" s="218"/>
    </row>
    <row r="31" spans="1:1" ht="18.75" x14ac:dyDescent="0.4">
      <c r="A31" s="218"/>
    </row>
    <row r="32" spans="1:1" ht="18.75" x14ac:dyDescent="0.4">
      <c r="A32" s="220" t="s">
        <v>158</v>
      </c>
    </row>
    <row r="33" spans="1:1" ht="18.75" customHeight="1" x14ac:dyDescent="0.25">
      <c r="A33" s="321"/>
    </row>
    <row r="34" spans="1:1" ht="65.25" customHeight="1" thickBot="1" x14ac:dyDescent="0.3">
      <c r="A34" s="322"/>
    </row>
    <row r="35" spans="1:1" ht="18.75" x14ac:dyDescent="0.4">
      <c r="A35" s="32"/>
    </row>
    <row r="36" spans="1:1" ht="18.75" x14ac:dyDescent="0.4">
      <c r="A36" s="31"/>
    </row>
  </sheetData>
  <mergeCells count="1">
    <mergeCell ref="A33:A34"/>
  </mergeCell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F3" sqref="F3"/>
    </sheetView>
  </sheetViews>
  <sheetFormatPr defaultRowHeight="15" x14ac:dyDescent="0.25"/>
  <cols>
    <col min="2" max="2" width="47.5703125" customWidth="1"/>
    <col min="3" max="3" width="28.5703125" customWidth="1"/>
    <col min="6" max="6" width="44.5703125" customWidth="1"/>
    <col min="9" max="9" width="21.140625" customWidth="1"/>
  </cols>
  <sheetData>
    <row r="1" spans="1:6" ht="32.25" customHeight="1" x14ac:dyDescent="0.3">
      <c r="A1" s="323" t="s">
        <v>344</v>
      </c>
      <c r="B1" s="323"/>
      <c r="C1" s="323"/>
    </row>
    <row r="2" spans="1:6" ht="15.75" x14ac:dyDescent="0.25">
      <c r="A2" s="324" t="s">
        <v>67</v>
      </c>
      <c r="B2" s="324"/>
      <c r="C2" s="324"/>
    </row>
    <row r="3" spans="1:6" ht="15.75" thickBot="1" x14ac:dyDescent="0.3">
      <c r="A3" s="1"/>
      <c r="B3" s="2"/>
      <c r="C3" s="3"/>
    </row>
    <row r="4" spans="1:6" ht="20.100000000000001" customHeight="1" thickTop="1" thickBot="1" x14ac:dyDescent="0.35">
      <c r="A4" s="4" t="s">
        <v>68</v>
      </c>
      <c r="B4" s="5" t="s">
        <v>69</v>
      </c>
      <c r="C4" s="6" t="s">
        <v>70</v>
      </c>
    </row>
    <row r="5" spans="1:6" ht="24.95" customHeight="1" thickTop="1" x14ac:dyDescent="0.25">
      <c r="A5" s="7" t="s">
        <v>71</v>
      </c>
      <c r="B5" s="8" t="s">
        <v>17</v>
      </c>
      <c r="C5" s="9">
        <f>Boq!G51</f>
        <v>0</v>
      </c>
    </row>
    <row r="6" spans="1:6" ht="24.95" customHeight="1" x14ac:dyDescent="0.25">
      <c r="A6" s="10" t="s">
        <v>72</v>
      </c>
      <c r="B6" s="11" t="s">
        <v>73</v>
      </c>
      <c r="C6" s="12">
        <f>Boq!G79</f>
        <v>0</v>
      </c>
    </row>
    <row r="7" spans="1:6" ht="24.95" customHeight="1" x14ac:dyDescent="0.25">
      <c r="A7" s="10" t="s">
        <v>74</v>
      </c>
      <c r="B7" s="11" t="s">
        <v>75</v>
      </c>
      <c r="C7" s="12">
        <f>Boq!G158</f>
        <v>0</v>
      </c>
    </row>
    <row r="8" spans="1:6" ht="24.95" customHeight="1" x14ac:dyDescent="0.25">
      <c r="A8" s="10" t="s">
        <v>76</v>
      </c>
      <c r="B8" s="11" t="s">
        <v>77</v>
      </c>
      <c r="C8" s="12">
        <f>Boq!G191</f>
        <v>0</v>
      </c>
    </row>
    <row r="9" spans="1:6" ht="24.95" customHeight="1" x14ac:dyDescent="0.25">
      <c r="A9" s="10" t="s">
        <v>78</v>
      </c>
      <c r="B9" s="11" t="s">
        <v>79</v>
      </c>
      <c r="C9" s="12">
        <f>Boq!G227</f>
        <v>0</v>
      </c>
    </row>
    <row r="10" spans="1:6" ht="24.95" customHeight="1" x14ac:dyDescent="0.25">
      <c r="A10" s="10" t="s">
        <v>80</v>
      </c>
      <c r="B10" s="11" t="s">
        <v>82</v>
      </c>
      <c r="C10" s="12">
        <f>Boq!G246</f>
        <v>0</v>
      </c>
    </row>
    <row r="11" spans="1:6" ht="24.95" customHeight="1" x14ac:dyDescent="0.25">
      <c r="A11" s="10" t="s">
        <v>81</v>
      </c>
      <c r="B11" s="11" t="s">
        <v>84</v>
      </c>
      <c r="C11" s="12">
        <f>Boq!G276</f>
        <v>0</v>
      </c>
    </row>
    <row r="12" spans="1:6" ht="24.95" customHeight="1" x14ac:dyDescent="0.25">
      <c r="A12" s="10" t="s">
        <v>83</v>
      </c>
      <c r="B12" s="11" t="s">
        <v>86</v>
      </c>
      <c r="C12" s="12">
        <f>Boq!G303</f>
        <v>0</v>
      </c>
    </row>
    <row r="13" spans="1:6" ht="24.95" customHeight="1" x14ac:dyDescent="0.25">
      <c r="A13" s="10" t="s">
        <v>85</v>
      </c>
      <c r="B13" s="11" t="s">
        <v>88</v>
      </c>
      <c r="C13" s="12">
        <f>Boq!G333</f>
        <v>0</v>
      </c>
    </row>
    <row r="14" spans="1:6" ht="24.95" customHeight="1" x14ac:dyDescent="0.25">
      <c r="A14" s="10" t="s">
        <v>87</v>
      </c>
      <c r="B14" s="11" t="s">
        <v>90</v>
      </c>
      <c r="C14" s="12">
        <f>Boq!G368</f>
        <v>0</v>
      </c>
    </row>
    <row r="15" spans="1:6" ht="24.95" customHeight="1" x14ac:dyDescent="0.25">
      <c r="A15" s="10" t="s">
        <v>89</v>
      </c>
      <c r="B15" s="11" t="s">
        <v>91</v>
      </c>
      <c r="C15" s="12">
        <f>Boq!G393</f>
        <v>0</v>
      </c>
    </row>
    <row r="16" spans="1:6" ht="24.95" customHeight="1" x14ac:dyDescent="0.25">
      <c r="A16" s="10" t="s">
        <v>262</v>
      </c>
      <c r="B16" s="11" t="s">
        <v>267</v>
      </c>
      <c r="C16" s="12">
        <f>Boq!G418</f>
        <v>0</v>
      </c>
      <c r="F16" s="27"/>
    </row>
    <row r="17" spans="1:6" ht="24.95" customHeight="1" x14ac:dyDescent="0.25">
      <c r="A17" s="10" t="s">
        <v>266</v>
      </c>
      <c r="B17" s="11" t="s">
        <v>268</v>
      </c>
      <c r="C17" s="12">
        <f>Boq!G449</f>
        <v>0</v>
      </c>
    </row>
    <row r="18" spans="1:6" ht="24.95" customHeight="1" thickBot="1" x14ac:dyDescent="0.3">
      <c r="A18" s="13"/>
      <c r="B18" s="14"/>
      <c r="C18" s="15"/>
      <c r="F18" s="27">
        <f>C19*3%</f>
        <v>0</v>
      </c>
    </row>
    <row r="19" spans="1:6" ht="24.95" customHeight="1" thickTop="1" x14ac:dyDescent="0.25">
      <c r="A19" s="206"/>
      <c r="B19" s="207" t="s">
        <v>289</v>
      </c>
      <c r="C19" s="208">
        <f>SUM(C5:C17)</f>
        <v>0</v>
      </c>
      <c r="F19" s="27">
        <f>C19*0.05</f>
        <v>0</v>
      </c>
    </row>
    <row r="20" spans="1:6" ht="24.95" customHeight="1" x14ac:dyDescent="0.25">
      <c r="A20" s="209"/>
      <c r="B20" s="210" t="s">
        <v>290</v>
      </c>
      <c r="C20" s="211">
        <f>C19*6%</f>
        <v>0</v>
      </c>
    </row>
    <row r="21" spans="1:6" ht="31.5" customHeight="1" thickBot="1" x14ac:dyDescent="0.3">
      <c r="A21" s="212"/>
      <c r="B21" s="213" t="s">
        <v>291</v>
      </c>
      <c r="C21" s="214">
        <f>C19+C20</f>
        <v>0</v>
      </c>
    </row>
    <row r="22" spans="1:6" ht="15.75" thickTop="1" x14ac:dyDescent="0.25"/>
  </sheetData>
  <mergeCells count="2">
    <mergeCell ref="A1:C1"/>
    <mergeCell ref="A2:C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9"/>
  <sheetViews>
    <sheetView showGridLines="0" tabSelected="1" showWhiteSpace="0" view="pageBreakPreview" zoomScaleNormal="100" zoomScaleSheetLayoutView="100" workbookViewId="0">
      <selection activeCell="B364" sqref="B364"/>
    </sheetView>
  </sheetViews>
  <sheetFormatPr defaultRowHeight="12" x14ac:dyDescent="0.2"/>
  <cols>
    <col min="1" max="1" width="4.85546875" style="22" customWidth="1"/>
    <col min="2" max="2" width="37.28515625" style="16" customWidth="1"/>
    <col min="3" max="3" width="4.7109375" style="17" customWidth="1"/>
    <col min="4" max="4" width="8.85546875" style="18" customWidth="1"/>
    <col min="5" max="5" width="11.85546875" style="259" customWidth="1"/>
    <col min="6" max="6" width="11.5703125" style="255" customWidth="1"/>
    <col min="7" max="7" width="12.42578125" style="255" customWidth="1"/>
    <col min="8" max="16384" width="9.140625" style="16"/>
  </cols>
  <sheetData>
    <row r="1" spans="1:7" s="20" customFormat="1" ht="35.25" customHeight="1" x14ac:dyDescent="0.25">
      <c r="A1" s="325" t="s">
        <v>345</v>
      </c>
      <c r="B1" s="325"/>
      <c r="C1" s="325"/>
      <c r="D1" s="325"/>
      <c r="E1" s="325"/>
      <c r="F1" s="325"/>
      <c r="G1" s="325"/>
    </row>
    <row r="2" spans="1:7" ht="12.75" thickBot="1" x14ac:dyDescent="0.25">
      <c r="E2" s="326"/>
      <c r="F2" s="326"/>
      <c r="G2" s="326"/>
    </row>
    <row r="3" spans="1:7" s="19" customFormat="1" ht="12.75" thickBot="1" x14ac:dyDescent="0.3">
      <c r="A3" s="167" t="s">
        <v>0</v>
      </c>
      <c r="B3" s="168" t="s">
        <v>1</v>
      </c>
      <c r="C3" s="168" t="s">
        <v>2</v>
      </c>
      <c r="D3" s="169" t="s">
        <v>3</v>
      </c>
      <c r="E3" s="169" t="s">
        <v>4</v>
      </c>
      <c r="F3" s="169" t="s">
        <v>5</v>
      </c>
      <c r="G3" s="169" t="s">
        <v>6</v>
      </c>
    </row>
    <row r="4" spans="1:7" s="19" customFormat="1" x14ac:dyDescent="0.2">
      <c r="A4" s="170"/>
      <c r="B4" s="171" t="s">
        <v>16</v>
      </c>
      <c r="C4" s="172"/>
      <c r="D4" s="173"/>
      <c r="E4" s="222"/>
      <c r="F4" s="223"/>
      <c r="G4" s="224"/>
    </row>
    <row r="5" spans="1:7" s="19" customFormat="1" x14ac:dyDescent="0.2">
      <c r="A5" s="33"/>
      <c r="B5" s="57" t="s">
        <v>17</v>
      </c>
      <c r="C5" s="58"/>
      <c r="D5" s="59"/>
      <c r="E5" s="222"/>
      <c r="F5" s="223"/>
      <c r="G5" s="224"/>
    </row>
    <row r="6" spans="1:7" s="19" customFormat="1" x14ac:dyDescent="0.2">
      <c r="A6" s="33"/>
      <c r="B6" s="174"/>
      <c r="C6" s="58"/>
      <c r="D6" s="59"/>
      <c r="E6" s="222"/>
      <c r="F6" s="223"/>
      <c r="G6" s="224"/>
    </row>
    <row r="7" spans="1:7" s="19" customFormat="1" x14ac:dyDescent="0.2">
      <c r="A7" s="33">
        <v>1.1000000000000001</v>
      </c>
      <c r="B7" s="60" t="s">
        <v>18</v>
      </c>
      <c r="C7" s="58"/>
      <c r="D7" s="59"/>
      <c r="E7" s="222"/>
      <c r="F7" s="223"/>
      <c r="G7" s="224"/>
    </row>
    <row r="8" spans="1:7" s="19" customFormat="1" x14ac:dyDescent="0.2">
      <c r="A8" s="175" t="s">
        <v>7</v>
      </c>
      <c r="B8" s="176" t="s">
        <v>19</v>
      </c>
      <c r="C8" s="58"/>
      <c r="D8" s="59"/>
      <c r="E8" s="222"/>
      <c r="F8" s="223"/>
      <c r="G8" s="224"/>
    </row>
    <row r="9" spans="1:7" s="19" customFormat="1" x14ac:dyDescent="0.2">
      <c r="A9" s="33"/>
      <c r="B9" s="91" t="s">
        <v>20</v>
      </c>
      <c r="C9" s="58"/>
      <c r="D9" s="59"/>
      <c r="E9" s="222"/>
      <c r="F9" s="223"/>
      <c r="G9" s="224"/>
    </row>
    <row r="10" spans="1:7" s="19" customFormat="1" x14ac:dyDescent="0.2">
      <c r="A10" s="33"/>
      <c r="B10" s="91" t="s">
        <v>21</v>
      </c>
      <c r="C10" s="58"/>
      <c r="D10" s="59"/>
      <c r="E10" s="222"/>
      <c r="F10" s="223"/>
      <c r="G10" s="224"/>
    </row>
    <row r="11" spans="1:7" s="19" customFormat="1" x14ac:dyDescent="0.2">
      <c r="A11" s="33"/>
      <c r="B11" s="91" t="s">
        <v>22</v>
      </c>
      <c r="C11" s="58"/>
      <c r="D11" s="59"/>
      <c r="E11" s="222"/>
      <c r="F11" s="223"/>
      <c r="G11" s="224"/>
    </row>
    <row r="12" spans="1:7" s="19" customFormat="1" x14ac:dyDescent="0.2">
      <c r="A12" s="33"/>
      <c r="B12" s="91" t="s">
        <v>23</v>
      </c>
      <c r="C12" s="58"/>
      <c r="D12" s="59"/>
      <c r="E12" s="222"/>
      <c r="F12" s="223"/>
      <c r="G12" s="224"/>
    </row>
    <row r="13" spans="1:7" s="19" customFormat="1" x14ac:dyDescent="0.2">
      <c r="A13" s="33"/>
      <c r="B13" s="91" t="s">
        <v>20</v>
      </c>
      <c r="C13" s="58"/>
      <c r="D13" s="59"/>
      <c r="E13" s="222"/>
      <c r="F13" s="223"/>
      <c r="G13" s="224"/>
    </row>
    <row r="14" spans="1:7" s="19" customFormat="1" x14ac:dyDescent="0.2">
      <c r="A14" s="33"/>
      <c r="B14" s="91" t="s">
        <v>24</v>
      </c>
      <c r="C14" s="58"/>
      <c r="D14" s="59"/>
      <c r="E14" s="222"/>
      <c r="F14" s="223"/>
      <c r="G14" s="224"/>
    </row>
    <row r="15" spans="1:7" s="19" customFormat="1" x14ac:dyDescent="0.2">
      <c r="A15" s="33"/>
      <c r="B15" s="91" t="s">
        <v>25</v>
      </c>
      <c r="C15" s="58"/>
      <c r="D15" s="59"/>
      <c r="E15" s="222"/>
      <c r="F15" s="223"/>
      <c r="G15" s="224"/>
    </row>
    <row r="16" spans="1:7" s="19" customFormat="1" x14ac:dyDescent="0.2">
      <c r="A16" s="33"/>
      <c r="B16" s="91" t="s">
        <v>26</v>
      </c>
      <c r="C16" s="58"/>
      <c r="D16" s="59"/>
      <c r="E16" s="222"/>
      <c r="F16" s="223"/>
      <c r="G16" s="224"/>
    </row>
    <row r="17" spans="1:7" s="19" customFormat="1" x14ac:dyDescent="0.2">
      <c r="A17" s="33"/>
      <c r="B17" s="91" t="s">
        <v>27</v>
      </c>
      <c r="C17" s="58"/>
      <c r="D17" s="59"/>
      <c r="E17" s="222"/>
      <c r="F17" s="223"/>
      <c r="G17" s="224"/>
    </row>
    <row r="18" spans="1:7" s="19" customFormat="1" x14ac:dyDescent="0.2">
      <c r="A18" s="33"/>
      <c r="B18" s="91" t="s">
        <v>28</v>
      </c>
      <c r="C18" s="58"/>
      <c r="D18" s="59"/>
      <c r="E18" s="222"/>
      <c r="F18" s="223"/>
      <c r="G18" s="224"/>
    </row>
    <row r="19" spans="1:7" s="19" customFormat="1" x14ac:dyDescent="0.2">
      <c r="A19" s="33"/>
      <c r="B19" s="91" t="s">
        <v>29</v>
      </c>
      <c r="C19" s="58"/>
      <c r="D19" s="59"/>
      <c r="E19" s="222"/>
      <c r="F19" s="223"/>
      <c r="G19" s="224"/>
    </row>
    <row r="20" spans="1:7" s="19" customFormat="1" x14ac:dyDescent="0.2">
      <c r="A20" s="33"/>
      <c r="B20" s="91"/>
      <c r="C20" s="58"/>
      <c r="D20" s="59"/>
      <c r="E20" s="222"/>
      <c r="F20" s="223"/>
      <c r="G20" s="224"/>
    </row>
    <row r="21" spans="1:7" s="19" customFormat="1" x14ac:dyDescent="0.2">
      <c r="A21" s="175">
        <v>1.2</v>
      </c>
      <c r="B21" s="114" t="s">
        <v>30</v>
      </c>
      <c r="C21" s="35"/>
      <c r="D21" s="36"/>
      <c r="E21" s="222"/>
      <c r="F21" s="223"/>
      <c r="G21" s="224"/>
    </row>
    <row r="22" spans="1:7" s="19" customFormat="1" ht="60.75" customHeight="1" x14ac:dyDescent="0.2">
      <c r="A22" s="33" t="s">
        <v>7</v>
      </c>
      <c r="B22" s="64" t="s">
        <v>205</v>
      </c>
      <c r="C22" s="35" t="s">
        <v>0</v>
      </c>
      <c r="D22" s="36">
        <v>1</v>
      </c>
      <c r="E22" s="222"/>
      <c r="F22" s="225"/>
      <c r="G22" s="226">
        <f t="shared" ref="G22:G32" si="0">(D22*E22)+(D22*F22)</f>
        <v>0</v>
      </c>
    </row>
    <row r="23" spans="1:7" s="19" customFormat="1" x14ac:dyDescent="0.2">
      <c r="A23" s="175"/>
      <c r="B23" s="64"/>
      <c r="C23" s="35"/>
      <c r="D23" s="36"/>
      <c r="E23" s="222"/>
      <c r="F23" s="225"/>
      <c r="G23" s="226">
        <f t="shared" si="0"/>
        <v>0</v>
      </c>
    </row>
    <row r="24" spans="1:7" s="19" customFormat="1" x14ac:dyDescent="0.2">
      <c r="A24" s="33">
        <v>1.3</v>
      </c>
      <c r="B24" s="114" t="s">
        <v>31</v>
      </c>
      <c r="C24" s="35"/>
      <c r="D24" s="36"/>
      <c r="E24" s="222"/>
      <c r="F24" s="225"/>
      <c r="G24" s="226">
        <f t="shared" si="0"/>
        <v>0</v>
      </c>
    </row>
    <row r="25" spans="1:7" s="19" customFormat="1" x14ac:dyDescent="0.2">
      <c r="A25" s="33" t="s">
        <v>7</v>
      </c>
      <c r="B25" s="177" t="s">
        <v>32</v>
      </c>
      <c r="C25" s="35" t="s">
        <v>33</v>
      </c>
      <c r="D25" s="36">
        <v>1</v>
      </c>
      <c r="E25" s="222"/>
      <c r="F25" s="225"/>
      <c r="G25" s="226">
        <f t="shared" si="0"/>
        <v>0</v>
      </c>
    </row>
    <row r="26" spans="1:7" s="19" customFormat="1" x14ac:dyDescent="0.2">
      <c r="A26" s="33"/>
      <c r="B26" s="177"/>
      <c r="C26" s="35"/>
      <c r="D26" s="36"/>
      <c r="E26" s="222"/>
      <c r="F26" s="225"/>
      <c r="G26" s="226">
        <f t="shared" si="0"/>
        <v>0</v>
      </c>
    </row>
    <row r="27" spans="1:7" s="19" customFormat="1" x14ac:dyDescent="0.2">
      <c r="A27" s="33" t="s">
        <v>153</v>
      </c>
      <c r="B27" s="114" t="s">
        <v>154</v>
      </c>
      <c r="C27" s="35"/>
      <c r="D27" s="36"/>
      <c r="E27" s="222"/>
      <c r="F27" s="225"/>
      <c r="G27" s="226">
        <f t="shared" si="0"/>
        <v>0</v>
      </c>
    </row>
    <row r="28" spans="1:7" s="19" customFormat="1" ht="39.75" customHeight="1" x14ac:dyDescent="0.2">
      <c r="A28" s="33" t="s">
        <v>7</v>
      </c>
      <c r="B28" s="75" t="s">
        <v>225</v>
      </c>
      <c r="C28" s="35" t="s">
        <v>0</v>
      </c>
      <c r="D28" s="36">
        <v>1</v>
      </c>
      <c r="E28" s="222"/>
      <c r="F28" s="225"/>
      <c r="G28" s="226">
        <f t="shared" si="0"/>
        <v>0</v>
      </c>
    </row>
    <row r="29" spans="1:7" s="19" customFormat="1" x14ac:dyDescent="0.2">
      <c r="A29" s="33"/>
      <c r="B29" s="177"/>
      <c r="C29" s="35"/>
      <c r="D29" s="36"/>
      <c r="E29" s="222"/>
      <c r="F29" s="225"/>
      <c r="G29" s="226"/>
    </row>
    <row r="30" spans="1:7" s="19" customFormat="1" x14ac:dyDescent="0.2">
      <c r="A30" s="40" t="s">
        <v>165</v>
      </c>
      <c r="B30" s="178" t="s">
        <v>34</v>
      </c>
      <c r="C30" s="42"/>
      <c r="D30" s="43"/>
      <c r="E30" s="222"/>
      <c r="F30" s="225"/>
      <c r="G30" s="226">
        <f t="shared" si="0"/>
        <v>0</v>
      </c>
    </row>
    <row r="31" spans="1:7" s="19" customFormat="1" ht="27.75" customHeight="1" x14ac:dyDescent="0.2">
      <c r="A31" s="33" t="s">
        <v>7</v>
      </c>
      <c r="B31" s="55" t="s">
        <v>35</v>
      </c>
      <c r="C31" s="35" t="s">
        <v>0</v>
      </c>
      <c r="D31" s="36">
        <v>1</v>
      </c>
      <c r="E31" s="222"/>
      <c r="F31" s="225"/>
      <c r="G31" s="226">
        <f t="shared" si="0"/>
        <v>0</v>
      </c>
    </row>
    <row r="32" spans="1:7" s="19" customFormat="1" x14ac:dyDescent="0.2">
      <c r="A32" s="175"/>
      <c r="B32" s="55"/>
      <c r="C32" s="35"/>
      <c r="D32" s="36"/>
      <c r="E32" s="222"/>
      <c r="F32" s="223"/>
      <c r="G32" s="226">
        <f t="shared" si="0"/>
        <v>0</v>
      </c>
    </row>
    <row r="33" spans="1:7" s="19" customFormat="1" x14ac:dyDescent="0.2">
      <c r="A33" s="175"/>
      <c r="B33" s="55"/>
      <c r="C33" s="35"/>
      <c r="D33" s="36"/>
      <c r="E33" s="222"/>
      <c r="F33" s="223"/>
      <c r="G33" s="224"/>
    </row>
    <row r="34" spans="1:7" s="19" customFormat="1" x14ac:dyDescent="0.2">
      <c r="A34" s="175"/>
      <c r="B34" s="55"/>
      <c r="C34" s="35"/>
      <c r="D34" s="36"/>
      <c r="E34" s="222"/>
      <c r="F34" s="223"/>
      <c r="G34" s="224"/>
    </row>
    <row r="35" spans="1:7" s="19" customFormat="1" x14ac:dyDescent="0.2">
      <c r="A35" s="175"/>
      <c r="B35" s="55"/>
      <c r="C35" s="35"/>
      <c r="D35" s="36"/>
      <c r="E35" s="222"/>
      <c r="F35" s="223"/>
      <c r="G35" s="224"/>
    </row>
    <row r="36" spans="1:7" s="19" customFormat="1" x14ac:dyDescent="0.2">
      <c r="A36" s="175"/>
      <c r="B36" s="55"/>
      <c r="C36" s="35"/>
      <c r="D36" s="36"/>
      <c r="E36" s="222"/>
      <c r="F36" s="223"/>
      <c r="G36" s="224"/>
    </row>
    <row r="37" spans="1:7" s="19" customFormat="1" x14ac:dyDescent="0.2">
      <c r="A37" s="175"/>
      <c r="B37" s="55"/>
      <c r="C37" s="35"/>
      <c r="D37" s="36"/>
      <c r="E37" s="222"/>
      <c r="F37" s="223"/>
      <c r="G37" s="224"/>
    </row>
    <row r="38" spans="1:7" s="19" customFormat="1" x14ac:dyDescent="0.2">
      <c r="A38" s="175"/>
      <c r="B38" s="55"/>
      <c r="C38" s="35"/>
      <c r="D38" s="36"/>
      <c r="E38" s="222"/>
      <c r="F38" s="223"/>
      <c r="G38" s="224"/>
    </row>
    <row r="39" spans="1:7" s="19" customFormat="1" x14ac:dyDescent="0.2">
      <c r="A39" s="175"/>
      <c r="B39" s="55"/>
      <c r="C39" s="35"/>
      <c r="D39" s="36"/>
      <c r="E39" s="222"/>
      <c r="F39" s="223"/>
      <c r="G39" s="224"/>
    </row>
    <row r="40" spans="1:7" s="19" customFormat="1" x14ac:dyDescent="0.2">
      <c r="A40" s="175"/>
      <c r="B40" s="55"/>
      <c r="C40" s="35"/>
      <c r="D40" s="36"/>
      <c r="E40" s="222"/>
      <c r="F40" s="223"/>
      <c r="G40" s="224"/>
    </row>
    <row r="41" spans="1:7" s="19" customFormat="1" x14ac:dyDescent="0.2">
      <c r="A41" s="175"/>
      <c r="B41" s="55"/>
      <c r="C41" s="35"/>
      <c r="D41" s="36"/>
      <c r="E41" s="222"/>
      <c r="F41" s="223"/>
      <c r="G41" s="224"/>
    </row>
    <row r="42" spans="1:7" s="19" customFormat="1" x14ac:dyDescent="0.2">
      <c r="A42" s="175"/>
      <c r="B42" s="55"/>
      <c r="C42" s="35"/>
      <c r="D42" s="36"/>
      <c r="E42" s="222"/>
      <c r="F42" s="223"/>
      <c r="G42" s="224"/>
    </row>
    <row r="43" spans="1:7" s="19" customFormat="1" x14ac:dyDescent="0.2">
      <c r="A43" s="175"/>
      <c r="B43" s="55"/>
      <c r="C43" s="35"/>
      <c r="D43" s="36"/>
      <c r="E43" s="222"/>
      <c r="F43" s="223"/>
      <c r="G43" s="224"/>
    </row>
    <row r="44" spans="1:7" s="19" customFormat="1" x14ac:dyDescent="0.2">
      <c r="A44" s="175"/>
      <c r="B44" s="55"/>
      <c r="C44" s="35"/>
      <c r="D44" s="36"/>
      <c r="E44" s="222"/>
      <c r="F44" s="223"/>
      <c r="G44" s="224"/>
    </row>
    <row r="45" spans="1:7" s="19" customFormat="1" x14ac:dyDescent="0.2">
      <c r="A45" s="175"/>
      <c r="B45" s="55"/>
      <c r="C45" s="35"/>
      <c r="D45" s="36"/>
      <c r="E45" s="222"/>
      <c r="F45" s="223"/>
      <c r="G45" s="224"/>
    </row>
    <row r="46" spans="1:7" s="19" customFormat="1" x14ac:dyDescent="0.2">
      <c r="A46" s="175"/>
      <c r="B46" s="55"/>
      <c r="C46" s="35"/>
      <c r="D46" s="36"/>
      <c r="E46" s="222"/>
      <c r="F46" s="223"/>
      <c r="G46" s="224"/>
    </row>
    <row r="47" spans="1:7" s="19" customFormat="1" x14ac:dyDescent="0.2">
      <c r="A47" s="175"/>
      <c r="B47" s="55"/>
      <c r="C47" s="35"/>
      <c r="D47" s="36"/>
      <c r="E47" s="222"/>
      <c r="F47" s="223"/>
      <c r="G47" s="224"/>
    </row>
    <row r="48" spans="1:7" s="19" customFormat="1" x14ac:dyDescent="0.2">
      <c r="A48" s="175"/>
      <c r="B48" s="55"/>
      <c r="C48" s="35"/>
      <c r="D48" s="36"/>
      <c r="E48" s="222"/>
      <c r="F48" s="223"/>
      <c r="G48" s="224"/>
    </row>
    <row r="49" spans="1:7" s="19" customFormat="1" ht="12.75" thickBot="1" x14ac:dyDescent="0.25">
      <c r="A49" s="175"/>
      <c r="B49" s="55"/>
      <c r="C49" s="35"/>
      <c r="D49" s="36"/>
      <c r="E49" s="222"/>
      <c r="F49" s="223"/>
      <c r="G49" s="224"/>
    </row>
    <row r="50" spans="1:7" s="19" customFormat="1" x14ac:dyDescent="0.2">
      <c r="A50" s="179"/>
      <c r="B50" s="180" t="s">
        <v>36</v>
      </c>
      <c r="C50" s="181"/>
      <c r="D50" s="182"/>
      <c r="E50" s="182"/>
      <c r="F50" s="182"/>
      <c r="G50" s="182"/>
    </row>
    <row r="51" spans="1:7" s="19" customFormat="1" ht="12.75" thickBot="1" x14ac:dyDescent="0.25">
      <c r="A51" s="183"/>
      <c r="B51" s="184" t="s">
        <v>37</v>
      </c>
      <c r="C51" s="185"/>
      <c r="D51" s="186"/>
      <c r="E51" s="284"/>
      <c r="F51" s="285"/>
      <c r="G51" s="286">
        <f>SUM(G22:G50)</f>
        <v>0</v>
      </c>
    </row>
    <row r="52" spans="1:7" s="19" customFormat="1" x14ac:dyDescent="0.2">
      <c r="A52" s="33"/>
      <c r="B52" s="119"/>
      <c r="C52" s="126"/>
      <c r="D52" s="36"/>
      <c r="E52" s="222"/>
      <c r="F52" s="223"/>
      <c r="G52" s="224"/>
    </row>
    <row r="53" spans="1:7" s="19" customFormat="1" x14ac:dyDescent="0.2">
      <c r="A53" s="33"/>
      <c r="B53" s="57" t="s">
        <v>38</v>
      </c>
      <c r="C53" s="58"/>
      <c r="D53" s="59"/>
      <c r="E53" s="222"/>
      <c r="F53" s="223"/>
      <c r="G53" s="224"/>
    </row>
    <row r="54" spans="1:7" s="19" customFormat="1" x14ac:dyDescent="0.2">
      <c r="A54" s="33"/>
      <c r="B54" s="57" t="s">
        <v>39</v>
      </c>
      <c r="C54" s="58"/>
      <c r="D54" s="59"/>
      <c r="E54" s="222"/>
      <c r="F54" s="223"/>
      <c r="G54" s="224"/>
    </row>
    <row r="55" spans="1:7" s="19" customFormat="1" x14ac:dyDescent="0.2">
      <c r="A55" s="33">
        <v>2.1</v>
      </c>
      <c r="B55" s="60" t="s">
        <v>40</v>
      </c>
      <c r="C55" s="58"/>
      <c r="D55" s="59"/>
      <c r="E55" s="222"/>
      <c r="F55" s="223"/>
      <c r="G55" s="224"/>
    </row>
    <row r="56" spans="1:7" s="19" customFormat="1" ht="65.25" customHeight="1" x14ac:dyDescent="0.2">
      <c r="A56" s="33"/>
      <c r="B56" s="61" t="s">
        <v>206</v>
      </c>
      <c r="C56" s="62"/>
      <c r="D56" s="62"/>
      <c r="E56" s="227"/>
      <c r="F56" s="227"/>
      <c r="G56" s="228"/>
    </row>
    <row r="57" spans="1:7" s="19" customFormat="1" x14ac:dyDescent="0.25">
      <c r="A57" s="28"/>
      <c r="B57" s="23"/>
      <c r="C57" s="23"/>
      <c r="D57" s="24"/>
      <c r="E57" s="229"/>
      <c r="F57" s="230"/>
      <c r="G57" s="231"/>
    </row>
    <row r="58" spans="1:7" s="19" customFormat="1" x14ac:dyDescent="0.2">
      <c r="A58" s="33" t="s">
        <v>10</v>
      </c>
      <c r="B58" s="63" t="s">
        <v>55</v>
      </c>
      <c r="C58" s="35"/>
      <c r="D58" s="51"/>
      <c r="E58" s="232"/>
      <c r="F58" s="225"/>
      <c r="G58" s="226">
        <f t="shared" ref="G58:G66" si="1">(D58*E58)+(D58*F58)</f>
        <v>0</v>
      </c>
    </row>
    <row r="59" spans="1:7" s="19" customFormat="1" ht="48.75" customHeight="1" x14ac:dyDescent="0.2">
      <c r="A59" s="33"/>
      <c r="B59" s="64" t="s">
        <v>56</v>
      </c>
      <c r="C59" s="35" t="s">
        <v>41</v>
      </c>
      <c r="D59" s="65">
        <v>6.8</v>
      </c>
      <c r="E59" s="222"/>
      <c r="F59" s="225"/>
      <c r="G59" s="226">
        <f t="shared" si="1"/>
        <v>0</v>
      </c>
    </row>
    <row r="60" spans="1:7" s="19" customFormat="1" x14ac:dyDescent="0.2">
      <c r="A60" s="33"/>
      <c r="B60" s="64"/>
      <c r="C60" s="35"/>
      <c r="D60" s="65"/>
      <c r="E60" s="222"/>
      <c r="F60" s="225"/>
      <c r="G60" s="226">
        <f t="shared" si="1"/>
        <v>0</v>
      </c>
    </row>
    <row r="61" spans="1:7" s="19" customFormat="1" x14ac:dyDescent="0.2">
      <c r="A61" s="33"/>
      <c r="B61" s="66"/>
      <c r="C61" s="35"/>
      <c r="D61" s="36"/>
      <c r="E61" s="222"/>
      <c r="F61" s="225"/>
      <c r="G61" s="226">
        <f t="shared" si="1"/>
        <v>0</v>
      </c>
    </row>
    <row r="62" spans="1:7" s="19" customFormat="1" x14ac:dyDescent="0.2">
      <c r="A62" s="33" t="s">
        <v>15</v>
      </c>
      <c r="B62" s="41" t="s">
        <v>42</v>
      </c>
      <c r="C62" s="35"/>
      <c r="D62" s="36"/>
      <c r="E62" s="222"/>
      <c r="F62" s="225"/>
      <c r="G62" s="226">
        <f t="shared" si="1"/>
        <v>0</v>
      </c>
    </row>
    <row r="63" spans="1:7" s="19" customFormat="1" ht="50.25" customHeight="1" x14ac:dyDescent="0.2">
      <c r="A63" s="29"/>
      <c r="B63" s="67" t="s">
        <v>287</v>
      </c>
      <c r="C63" s="68"/>
      <c r="D63" s="68"/>
      <c r="E63" s="233"/>
      <c r="F63" s="225"/>
      <c r="G63" s="226">
        <f t="shared" si="1"/>
        <v>0</v>
      </c>
    </row>
    <row r="64" spans="1:7" s="19" customFormat="1" ht="12.75" customHeight="1" x14ac:dyDescent="0.2">
      <c r="A64" s="33" t="s">
        <v>45</v>
      </c>
      <c r="B64" s="69" t="s">
        <v>42</v>
      </c>
      <c r="C64" s="35"/>
      <c r="D64" s="36"/>
      <c r="E64" s="222"/>
      <c r="F64" s="225"/>
      <c r="G64" s="226">
        <f t="shared" si="1"/>
        <v>0</v>
      </c>
    </row>
    <row r="65" spans="1:7" x14ac:dyDescent="0.2">
      <c r="A65" s="33"/>
      <c r="B65" s="44" t="s">
        <v>321</v>
      </c>
      <c r="C65" s="35" t="s">
        <v>43</v>
      </c>
      <c r="D65" s="36">
        <v>0.80249999999999988</v>
      </c>
      <c r="E65" s="222"/>
      <c r="F65" s="225"/>
      <c r="G65" s="226">
        <f t="shared" ref="G65" si="2">(D65*E65)+(D65*F65)</f>
        <v>0</v>
      </c>
    </row>
    <row r="66" spans="1:7" s="19" customFormat="1" x14ac:dyDescent="0.2">
      <c r="A66" s="33"/>
      <c r="B66" s="44"/>
      <c r="C66" s="35"/>
      <c r="D66" s="36"/>
      <c r="E66" s="222"/>
      <c r="F66" s="223"/>
      <c r="G66" s="226">
        <f t="shared" si="1"/>
        <v>0</v>
      </c>
    </row>
    <row r="67" spans="1:7" s="19" customFormat="1" x14ac:dyDescent="0.2">
      <c r="A67" s="33" t="s">
        <v>315</v>
      </c>
      <c r="B67" s="70" t="s">
        <v>44</v>
      </c>
      <c r="C67" s="35"/>
      <c r="D67" s="36"/>
      <c r="E67" s="222"/>
      <c r="F67" s="223"/>
      <c r="G67" s="224"/>
    </row>
    <row r="68" spans="1:7" s="19" customFormat="1" ht="25.5" customHeight="1" x14ac:dyDescent="0.25">
      <c r="A68" s="33"/>
      <c r="B68" s="37" t="s">
        <v>219</v>
      </c>
      <c r="C68" s="38"/>
      <c r="D68" s="38"/>
      <c r="E68" s="236"/>
      <c r="F68" s="223"/>
      <c r="G68" s="224"/>
    </row>
    <row r="69" spans="1:7" s="19" customFormat="1" ht="25.5" customHeight="1" x14ac:dyDescent="0.25">
      <c r="A69" s="33"/>
      <c r="B69" s="55" t="s">
        <v>220</v>
      </c>
      <c r="C69" s="71"/>
      <c r="D69" s="71"/>
      <c r="E69" s="237"/>
      <c r="F69" s="223"/>
      <c r="G69" s="224"/>
    </row>
    <row r="70" spans="1:7" s="19" customFormat="1" ht="24" x14ac:dyDescent="0.2">
      <c r="A70" s="33" t="s">
        <v>156</v>
      </c>
      <c r="B70" s="72" t="s">
        <v>292</v>
      </c>
      <c r="C70" s="35" t="s">
        <v>41</v>
      </c>
      <c r="D70" s="65">
        <v>6.8</v>
      </c>
      <c r="E70" s="222"/>
      <c r="F70" s="225"/>
      <c r="G70" s="226">
        <f t="shared" ref="G70:G75" si="3">(D70*E70)+(D70*F70)</f>
        <v>0</v>
      </c>
    </row>
    <row r="71" spans="1:7" s="19" customFormat="1" ht="38.25" customHeight="1" x14ac:dyDescent="0.2">
      <c r="A71" s="33" t="s">
        <v>157</v>
      </c>
      <c r="B71" s="72" t="s">
        <v>244</v>
      </c>
      <c r="C71" s="35" t="s">
        <v>41</v>
      </c>
      <c r="D71" s="65">
        <v>6.8</v>
      </c>
      <c r="E71" s="222"/>
      <c r="F71" s="225"/>
      <c r="G71" s="226">
        <f t="shared" si="3"/>
        <v>0</v>
      </c>
    </row>
    <row r="72" spans="1:7" s="19" customFormat="1" x14ac:dyDescent="0.2">
      <c r="A72" s="33" t="s">
        <v>275</v>
      </c>
      <c r="B72" s="41" t="s">
        <v>46</v>
      </c>
      <c r="C72" s="35"/>
      <c r="D72" s="36"/>
      <c r="E72" s="222"/>
      <c r="F72" s="225"/>
      <c r="G72" s="226">
        <f t="shared" si="3"/>
        <v>0</v>
      </c>
    </row>
    <row r="73" spans="1:7" s="19" customFormat="1" ht="27" customHeight="1" x14ac:dyDescent="0.2">
      <c r="A73" s="33"/>
      <c r="B73" s="73" t="s">
        <v>47</v>
      </c>
      <c r="C73" s="35"/>
      <c r="D73" s="36"/>
      <c r="E73" s="222"/>
      <c r="F73" s="225"/>
      <c r="G73" s="226">
        <f t="shared" si="3"/>
        <v>0</v>
      </c>
    </row>
    <row r="74" spans="1:7" s="19" customFormat="1" ht="24" x14ac:dyDescent="0.2">
      <c r="A74" s="33" t="s">
        <v>156</v>
      </c>
      <c r="B74" s="73" t="s">
        <v>48</v>
      </c>
      <c r="C74" s="35" t="s">
        <v>41</v>
      </c>
      <c r="D74" s="36">
        <v>2.6749999999999998</v>
      </c>
      <c r="E74" s="222"/>
      <c r="F74" s="225"/>
      <c r="G74" s="226">
        <f t="shared" si="3"/>
        <v>0</v>
      </c>
    </row>
    <row r="75" spans="1:7" s="19" customFormat="1" x14ac:dyDescent="0.2">
      <c r="A75" s="33"/>
      <c r="B75" s="73"/>
      <c r="C75" s="35"/>
      <c r="D75" s="36"/>
      <c r="E75" s="222"/>
      <c r="F75" s="223"/>
      <c r="G75" s="226">
        <f t="shared" si="3"/>
        <v>0</v>
      </c>
    </row>
    <row r="76" spans="1:7" s="19" customFormat="1" x14ac:dyDescent="0.2">
      <c r="A76" s="33"/>
      <c r="B76" s="73"/>
      <c r="C76" s="35"/>
      <c r="D76" s="36"/>
      <c r="E76" s="222"/>
      <c r="F76" s="223"/>
      <c r="G76" s="224"/>
    </row>
    <row r="77" spans="1:7" s="19" customFormat="1" ht="12.75" thickBot="1" x14ac:dyDescent="0.25">
      <c r="A77" s="33"/>
      <c r="B77" s="73"/>
      <c r="C77" s="35"/>
      <c r="D77" s="36"/>
      <c r="E77" s="36"/>
      <c r="F77" s="36"/>
      <c r="G77" s="36"/>
    </row>
    <row r="78" spans="1:7" s="19" customFormat="1" x14ac:dyDescent="0.2">
      <c r="A78" s="179"/>
      <c r="B78" s="180" t="s">
        <v>49</v>
      </c>
      <c r="C78" s="187"/>
      <c r="D78" s="182"/>
      <c r="E78" s="182"/>
      <c r="F78" s="182"/>
      <c r="G78" s="182"/>
    </row>
    <row r="79" spans="1:7" s="19" customFormat="1" ht="12.75" thickBot="1" x14ac:dyDescent="0.25">
      <c r="A79" s="183"/>
      <c r="B79" s="184" t="s">
        <v>50</v>
      </c>
      <c r="C79" s="188"/>
      <c r="D79" s="186"/>
      <c r="E79" s="284"/>
      <c r="F79" s="285"/>
      <c r="G79" s="286">
        <f>SUM(G59:G78)</f>
        <v>0</v>
      </c>
    </row>
    <row r="80" spans="1:7" s="19" customFormat="1" x14ac:dyDescent="0.2">
      <c r="A80" s="33"/>
      <c r="B80" s="57" t="s">
        <v>51</v>
      </c>
      <c r="C80" s="35"/>
      <c r="D80" s="36"/>
      <c r="E80" s="222"/>
      <c r="F80" s="223"/>
      <c r="G80" s="224"/>
    </row>
    <row r="81" spans="1:7" s="19" customFormat="1" x14ac:dyDescent="0.2">
      <c r="A81" s="33" t="s">
        <v>52</v>
      </c>
      <c r="B81" s="34" t="s">
        <v>53</v>
      </c>
      <c r="C81" s="35"/>
      <c r="D81" s="36"/>
      <c r="E81" s="222"/>
      <c r="F81" s="223"/>
      <c r="G81" s="224"/>
    </row>
    <row r="82" spans="1:7" s="19" customFormat="1" ht="58.5" customHeight="1" x14ac:dyDescent="0.25">
      <c r="A82" s="33"/>
      <c r="B82" s="37" t="s">
        <v>208</v>
      </c>
      <c r="C82" s="38"/>
      <c r="D82" s="38"/>
      <c r="E82" s="236"/>
      <c r="F82" s="236"/>
      <c r="G82" s="238"/>
    </row>
    <row r="83" spans="1:7" s="19" customFormat="1" ht="35.25" customHeight="1" x14ac:dyDescent="0.25">
      <c r="A83" s="33"/>
      <c r="B83" s="39" t="s">
        <v>207</v>
      </c>
      <c r="C83" s="38"/>
      <c r="D83" s="38"/>
      <c r="E83" s="236"/>
      <c r="F83" s="236"/>
      <c r="G83" s="238"/>
    </row>
    <row r="84" spans="1:7" s="19" customFormat="1" ht="36" customHeight="1" x14ac:dyDescent="0.25">
      <c r="A84" s="33"/>
      <c r="B84" s="37" t="s">
        <v>147</v>
      </c>
      <c r="C84" s="38"/>
      <c r="D84" s="38"/>
      <c r="E84" s="236"/>
      <c r="F84" s="236"/>
      <c r="G84" s="238"/>
    </row>
    <row r="85" spans="1:7" s="19" customFormat="1" ht="15" customHeight="1" x14ac:dyDescent="0.2">
      <c r="A85" s="311" t="s">
        <v>57</v>
      </c>
      <c r="B85" s="265" t="s">
        <v>58</v>
      </c>
      <c r="C85" s="266"/>
      <c r="D85" s="245"/>
      <c r="E85" s="222"/>
      <c r="F85" s="223"/>
      <c r="G85" s="224"/>
    </row>
    <row r="86" spans="1:7" s="30" customFormat="1" ht="14.25" customHeight="1" x14ac:dyDescent="0.25">
      <c r="A86" s="40"/>
      <c r="B86" s="41" t="s">
        <v>229</v>
      </c>
      <c r="C86" s="42"/>
      <c r="D86" s="43"/>
      <c r="E86" s="239"/>
      <c r="F86" s="240"/>
      <c r="G86" s="241"/>
    </row>
    <row r="87" spans="1:7" s="19" customFormat="1" ht="12" customHeight="1" x14ac:dyDescent="0.2">
      <c r="A87" s="33"/>
      <c r="B87" s="44" t="s">
        <v>242</v>
      </c>
      <c r="C87" s="35" t="s">
        <v>41</v>
      </c>
      <c r="D87" s="36">
        <v>163.47999999999999</v>
      </c>
      <c r="E87" s="222"/>
      <c r="F87" s="225"/>
      <c r="G87" s="226">
        <f t="shared" ref="G87" si="4">(D87*E87)+(D87*F87)</f>
        <v>0</v>
      </c>
    </row>
    <row r="88" spans="1:7" s="19" customFormat="1" ht="15" customHeight="1" x14ac:dyDescent="0.2">
      <c r="A88" s="267" t="s">
        <v>318</v>
      </c>
      <c r="B88" s="268" t="s">
        <v>13</v>
      </c>
      <c r="C88" s="269"/>
      <c r="D88" s="245"/>
      <c r="E88" s="222"/>
      <c r="F88" s="223"/>
      <c r="G88" s="224"/>
    </row>
    <row r="89" spans="1:7" x14ac:dyDescent="0.2">
      <c r="A89" s="312" t="s">
        <v>140</v>
      </c>
      <c r="B89" s="45" t="s">
        <v>59</v>
      </c>
      <c r="C89" s="46"/>
      <c r="D89" s="47"/>
      <c r="E89" s="242"/>
      <c r="F89" s="243"/>
      <c r="G89" s="244"/>
    </row>
    <row r="90" spans="1:7" x14ac:dyDescent="0.2">
      <c r="A90" s="33"/>
      <c r="B90" s="44" t="s">
        <v>321</v>
      </c>
      <c r="C90" s="35" t="s">
        <v>43</v>
      </c>
      <c r="D90" s="36">
        <v>0.54168749999999999</v>
      </c>
      <c r="E90" s="222"/>
      <c r="F90" s="225"/>
      <c r="G90" s="226">
        <f t="shared" ref="G90" si="5">(D90*E90)+(D90*F90)</f>
        <v>0</v>
      </c>
    </row>
    <row r="91" spans="1:7" x14ac:dyDescent="0.2">
      <c r="A91" s="312" t="s">
        <v>141</v>
      </c>
      <c r="B91" s="45" t="s">
        <v>62</v>
      </c>
      <c r="C91" s="46"/>
      <c r="D91" s="47"/>
      <c r="E91" s="242"/>
      <c r="F91" s="243"/>
      <c r="G91" s="244"/>
    </row>
    <row r="92" spans="1:7" x14ac:dyDescent="0.2">
      <c r="A92" s="48" t="s">
        <v>145</v>
      </c>
      <c r="B92" s="52" t="s">
        <v>163</v>
      </c>
      <c r="C92" s="53"/>
      <c r="D92" s="54"/>
      <c r="E92" s="242"/>
      <c r="F92" s="243"/>
      <c r="G92" s="244"/>
    </row>
    <row r="93" spans="1:7" ht="13.5" x14ac:dyDescent="0.2">
      <c r="A93" s="48"/>
      <c r="B93" s="49" t="s">
        <v>322</v>
      </c>
      <c r="C93" s="50" t="s">
        <v>130</v>
      </c>
      <c r="D93" s="51">
        <v>0.27599999999999997</v>
      </c>
      <c r="E93" s="222"/>
      <c r="F93" s="225"/>
      <c r="G93" s="226">
        <f t="shared" ref="G93" si="6">(D93*E93)+(D93*F93)</f>
        <v>0</v>
      </c>
    </row>
    <row r="94" spans="1:7" x14ac:dyDescent="0.2">
      <c r="A94" s="48" t="s">
        <v>15</v>
      </c>
      <c r="B94" s="52" t="s">
        <v>187</v>
      </c>
      <c r="C94" s="53"/>
      <c r="D94" s="54"/>
      <c r="E94" s="242"/>
      <c r="F94" s="225"/>
      <c r="G94" s="226">
        <f t="shared" ref="G94:G95" si="7">(D94*E94)+(D94*F94)</f>
        <v>0</v>
      </c>
    </row>
    <row r="95" spans="1:7" ht="13.5" x14ac:dyDescent="0.2">
      <c r="A95" s="48"/>
      <c r="B95" s="49" t="s">
        <v>245</v>
      </c>
      <c r="C95" s="50" t="s">
        <v>130</v>
      </c>
      <c r="D95" s="51">
        <v>0.68</v>
      </c>
      <c r="E95" s="222"/>
      <c r="F95" s="225"/>
      <c r="G95" s="226">
        <f t="shared" si="7"/>
        <v>0</v>
      </c>
    </row>
    <row r="96" spans="1:7" x14ac:dyDescent="0.2">
      <c r="A96" s="312" t="s">
        <v>52</v>
      </c>
      <c r="B96" s="45" t="s">
        <v>232</v>
      </c>
      <c r="C96" s="46"/>
      <c r="D96" s="47"/>
      <c r="E96" s="242"/>
      <c r="F96" s="243"/>
      <c r="G96" s="244"/>
    </row>
    <row r="97" spans="1:7" x14ac:dyDescent="0.2">
      <c r="A97" s="48" t="s">
        <v>146</v>
      </c>
      <c r="B97" s="52" t="s">
        <v>324</v>
      </c>
      <c r="C97" s="53"/>
      <c r="D97" s="54"/>
      <c r="E97" s="242"/>
      <c r="F97" s="243"/>
      <c r="G97" s="244"/>
    </row>
    <row r="98" spans="1:7" ht="13.5" x14ac:dyDescent="0.2">
      <c r="A98" s="48"/>
      <c r="B98" s="49" t="s">
        <v>323</v>
      </c>
      <c r="C98" s="50" t="s">
        <v>130</v>
      </c>
      <c r="D98" s="51">
        <v>0.32099999999999995</v>
      </c>
      <c r="E98" s="222"/>
      <c r="F98" s="225"/>
      <c r="G98" s="226">
        <f t="shared" ref="G98" si="8">(D98*E98)+(D98*F98)</f>
        <v>0</v>
      </c>
    </row>
    <row r="99" spans="1:7" x14ac:dyDescent="0.2">
      <c r="A99" s="48"/>
      <c r="B99" s="49"/>
      <c r="C99" s="50"/>
      <c r="D99" s="51"/>
      <c r="E99" s="222"/>
      <c r="F99" s="225"/>
      <c r="G99" s="226"/>
    </row>
    <row r="100" spans="1:7" ht="12.75" thickBot="1" x14ac:dyDescent="0.25">
      <c r="A100" s="48"/>
      <c r="B100" s="49"/>
      <c r="C100" s="50"/>
      <c r="D100" s="51"/>
      <c r="E100" s="222"/>
      <c r="F100" s="225"/>
      <c r="G100" s="226"/>
    </row>
    <row r="101" spans="1:7" x14ac:dyDescent="0.2">
      <c r="A101" s="280"/>
      <c r="B101" s="281"/>
      <c r="C101" s="282"/>
      <c r="D101" s="283"/>
      <c r="E101" s="222"/>
      <c r="F101" s="225"/>
      <c r="G101" s="226"/>
    </row>
    <row r="102" spans="1:7" x14ac:dyDescent="0.2">
      <c r="A102" s="48"/>
      <c r="B102" s="49"/>
      <c r="C102" s="50"/>
      <c r="D102" s="51"/>
      <c r="E102" s="222"/>
      <c r="F102" s="225"/>
      <c r="G102" s="226"/>
    </row>
    <row r="103" spans="1:7" x14ac:dyDescent="0.2">
      <c r="A103" s="311" t="s">
        <v>319</v>
      </c>
      <c r="B103" s="270" t="s">
        <v>12</v>
      </c>
      <c r="C103" s="269"/>
      <c r="D103" s="245"/>
      <c r="E103" s="222"/>
      <c r="F103" s="245"/>
      <c r="G103" s="246"/>
    </row>
    <row r="104" spans="1:7" ht="24" x14ac:dyDescent="0.2">
      <c r="A104" s="33"/>
      <c r="B104" s="55" t="s">
        <v>123</v>
      </c>
      <c r="C104" s="55"/>
      <c r="D104" s="55"/>
      <c r="E104" s="247"/>
      <c r="F104" s="247"/>
      <c r="G104" s="248"/>
    </row>
    <row r="105" spans="1:7" ht="25.5" customHeight="1" x14ac:dyDescent="0.2">
      <c r="A105" s="33"/>
      <c r="B105" s="55" t="s">
        <v>64</v>
      </c>
      <c r="C105" s="55"/>
      <c r="D105" s="55"/>
      <c r="E105" s="247"/>
      <c r="F105" s="247"/>
      <c r="G105" s="248"/>
    </row>
    <row r="106" spans="1:7" ht="48.75" customHeight="1" x14ac:dyDescent="0.2">
      <c r="A106" s="33"/>
      <c r="B106" s="55" t="s">
        <v>65</v>
      </c>
      <c r="C106" s="55"/>
      <c r="D106" s="55"/>
      <c r="E106" s="247"/>
      <c r="F106" s="247"/>
      <c r="G106" s="248"/>
    </row>
    <row r="107" spans="1:7" ht="63.75" customHeight="1" x14ac:dyDescent="0.2">
      <c r="A107" s="33"/>
      <c r="B107" s="75" t="s">
        <v>66</v>
      </c>
      <c r="C107" s="75"/>
      <c r="D107" s="75"/>
      <c r="E107" s="249"/>
      <c r="F107" s="249"/>
      <c r="G107" s="250"/>
    </row>
    <row r="108" spans="1:7" ht="13.5" customHeight="1" x14ac:dyDescent="0.2">
      <c r="A108" s="312" t="s">
        <v>140</v>
      </c>
      <c r="B108" s="45" t="s">
        <v>59</v>
      </c>
      <c r="C108" s="46"/>
      <c r="D108" s="47"/>
      <c r="E108" s="242"/>
      <c r="F108" s="243"/>
      <c r="G108" s="244"/>
    </row>
    <row r="109" spans="1:7" ht="13.5" x14ac:dyDescent="0.2">
      <c r="A109" s="33"/>
      <c r="B109" s="44" t="s">
        <v>321</v>
      </c>
      <c r="C109" s="76" t="s">
        <v>132</v>
      </c>
      <c r="D109" s="36">
        <v>4.8149999999999995</v>
      </c>
      <c r="E109" s="222"/>
      <c r="F109" s="225"/>
      <c r="G109" s="226">
        <f t="shared" ref="G109" si="9">(D109*E109)+(D109*F109)</f>
        <v>0</v>
      </c>
    </row>
    <row r="110" spans="1:7" x14ac:dyDescent="0.2">
      <c r="A110" s="312" t="s">
        <v>141</v>
      </c>
      <c r="B110" s="45" t="s">
        <v>62</v>
      </c>
      <c r="C110" s="46"/>
      <c r="D110" s="47"/>
      <c r="E110" s="242"/>
      <c r="F110" s="243"/>
      <c r="G110" s="244"/>
    </row>
    <row r="111" spans="1:7" x14ac:dyDescent="0.2">
      <c r="A111" s="48" t="s">
        <v>145</v>
      </c>
      <c r="B111" s="52" t="s">
        <v>163</v>
      </c>
      <c r="C111" s="53"/>
      <c r="D111" s="54"/>
      <c r="E111" s="242"/>
      <c r="F111" s="243"/>
      <c r="G111" s="244"/>
    </row>
    <row r="112" spans="1:7" ht="13.5" x14ac:dyDescent="0.2">
      <c r="A112" s="48"/>
      <c r="B112" s="49" t="s">
        <v>322</v>
      </c>
      <c r="C112" s="76" t="s">
        <v>132</v>
      </c>
      <c r="D112" s="51">
        <v>6.4399999999999995</v>
      </c>
      <c r="E112" s="222"/>
      <c r="F112" s="225"/>
      <c r="G112" s="226">
        <f t="shared" ref="G112" si="10">(D112*E112)+(D112*F112)</f>
        <v>0</v>
      </c>
    </row>
    <row r="113" spans="1:7" x14ac:dyDescent="0.2">
      <c r="A113" s="312" t="s">
        <v>52</v>
      </c>
      <c r="B113" s="45" t="s">
        <v>232</v>
      </c>
      <c r="C113" s="46"/>
      <c r="D113" s="47"/>
      <c r="E113" s="242"/>
      <c r="F113" s="243"/>
      <c r="G113" s="244"/>
    </row>
    <row r="114" spans="1:7" x14ac:dyDescent="0.2">
      <c r="A114" s="48" t="s">
        <v>146</v>
      </c>
      <c r="B114" s="52" t="s">
        <v>324</v>
      </c>
      <c r="C114" s="53"/>
      <c r="D114" s="54"/>
      <c r="E114" s="242"/>
      <c r="F114" s="243"/>
      <c r="G114" s="244"/>
    </row>
    <row r="115" spans="1:7" ht="13.5" x14ac:dyDescent="0.2">
      <c r="A115" s="48"/>
      <c r="B115" s="49" t="str">
        <f>B98</f>
        <v>WB</v>
      </c>
      <c r="C115" s="76" t="s">
        <v>132</v>
      </c>
      <c r="D115" s="51">
        <v>5.35</v>
      </c>
      <c r="E115" s="222"/>
      <c r="F115" s="225"/>
      <c r="G115" s="226">
        <f t="shared" ref="G115" si="11">(D115*E115)+(D115*F115)</f>
        <v>0</v>
      </c>
    </row>
    <row r="116" spans="1:7" x14ac:dyDescent="0.2">
      <c r="A116" s="48"/>
      <c r="B116" s="49"/>
      <c r="C116" s="76"/>
      <c r="D116" s="51"/>
      <c r="E116" s="222"/>
      <c r="F116" s="225"/>
      <c r="G116" s="226"/>
    </row>
    <row r="117" spans="1:7" x14ac:dyDescent="0.2">
      <c r="A117" s="48"/>
      <c r="B117" s="49"/>
      <c r="C117" s="76"/>
      <c r="D117" s="51"/>
      <c r="E117" s="222"/>
      <c r="F117" s="225"/>
      <c r="G117" s="226"/>
    </row>
    <row r="118" spans="1:7" x14ac:dyDescent="0.2">
      <c r="A118" s="48"/>
      <c r="B118" s="49"/>
      <c r="C118" s="76"/>
      <c r="D118" s="51"/>
      <c r="E118" s="222"/>
      <c r="F118" s="225"/>
      <c r="G118" s="226"/>
    </row>
    <row r="119" spans="1:7" ht="12.75" thickBot="1" x14ac:dyDescent="0.25">
      <c r="A119" s="189"/>
      <c r="B119" s="190"/>
      <c r="C119" s="192"/>
      <c r="D119" s="191"/>
      <c r="E119" s="222"/>
      <c r="F119" s="225"/>
      <c r="G119" s="226"/>
    </row>
    <row r="120" spans="1:7" x14ac:dyDescent="0.2">
      <c r="A120" s="88"/>
      <c r="B120" s="165"/>
      <c r="C120" s="166"/>
      <c r="D120" s="164"/>
      <c r="E120" s="222"/>
      <c r="F120" s="225"/>
      <c r="G120" s="226"/>
    </row>
    <row r="121" spans="1:7" s="264" customFormat="1" x14ac:dyDescent="0.2">
      <c r="A121" s="311" t="s">
        <v>320</v>
      </c>
      <c r="B121" s="270" t="s">
        <v>11</v>
      </c>
      <c r="C121" s="269"/>
      <c r="D121" s="245"/>
      <c r="E121" s="222"/>
      <c r="F121" s="245"/>
      <c r="G121" s="246"/>
    </row>
    <row r="122" spans="1:7" ht="48" x14ac:dyDescent="0.2">
      <c r="A122" s="56"/>
      <c r="B122" s="75" t="s">
        <v>92</v>
      </c>
      <c r="C122" s="75"/>
      <c r="D122" s="75"/>
      <c r="E122" s="249"/>
      <c r="F122" s="249"/>
      <c r="G122" s="250"/>
    </row>
    <row r="123" spans="1:7" ht="36" x14ac:dyDescent="0.2">
      <c r="A123" s="40"/>
      <c r="B123" s="75" t="s">
        <v>93</v>
      </c>
      <c r="C123" s="75"/>
      <c r="D123" s="75"/>
      <c r="E123" s="249"/>
      <c r="F123" s="249"/>
      <c r="G123" s="250"/>
    </row>
    <row r="124" spans="1:7" ht="48" x14ac:dyDescent="0.2">
      <c r="A124" s="56"/>
      <c r="B124" s="75" t="s">
        <v>243</v>
      </c>
      <c r="C124" s="75"/>
      <c r="D124" s="75"/>
      <c r="E124" s="249"/>
      <c r="F124" s="249"/>
      <c r="G124" s="250"/>
    </row>
    <row r="125" spans="1:7" x14ac:dyDescent="0.2">
      <c r="A125" s="312" t="s">
        <v>140</v>
      </c>
      <c r="B125" s="45" t="s">
        <v>209</v>
      </c>
      <c r="C125" s="77"/>
      <c r="D125" s="78"/>
      <c r="E125" s="232"/>
      <c r="F125" s="225"/>
      <c r="G125" s="226"/>
    </row>
    <row r="126" spans="1:7" s="26" customFormat="1" x14ac:dyDescent="0.2">
      <c r="A126" s="313" t="s">
        <v>156</v>
      </c>
      <c r="B126" s="45" t="s">
        <v>59</v>
      </c>
      <c r="C126" s="77"/>
      <c r="D126" s="262"/>
      <c r="E126" s="263"/>
      <c r="F126" s="234"/>
      <c r="G126" s="235"/>
    </row>
    <row r="127" spans="1:7" x14ac:dyDescent="0.2">
      <c r="A127" s="56" t="s">
        <v>293</v>
      </c>
      <c r="B127" s="44" t="s">
        <v>321</v>
      </c>
      <c r="C127" s="50"/>
      <c r="D127" s="36"/>
      <c r="E127" s="222"/>
      <c r="F127" s="225"/>
      <c r="G127" s="226">
        <f t="shared" ref="G127" si="12">(D127*E127)+(D127*F127)</f>
        <v>0</v>
      </c>
    </row>
    <row r="128" spans="1:7" x14ac:dyDescent="0.2">
      <c r="A128" s="48"/>
      <c r="B128" s="49" t="s">
        <v>210</v>
      </c>
      <c r="C128" s="50" t="s">
        <v>9</v>
      </c>
      <c r="D128" s="36">
        <v>26.535999999999998</v>
      </c>
      <c r="E128" s="232"/>
      <c r="F128" s="225"/>
      <c r="G128" s="226">
        <f t="shared" ref="G128" si="13">(D128*E128)+(D128*F128)</f>
        <v>0</v>
      </c>
    </row>
    <row r="129" spans="1:7" x14ac:dyDescent="0.2">
      <c r="A129" s="48"/>
      <c r="B129" s="49" t="s">
        <v>294</v>
      </c>
      <c r="C129" s="50" t="s">
        <v>9</v>
      </c>
      <c r="D129" s="36">
        <v>14.252400000000002</v>
      </c>
      <c r="E129" s="232"/>
      <c r="F129" s="225"/>
      <c r="G129" s="226">
        <f t="shared" ref="G129" si="14">(D129*E129)+(D129*F129)</f>
        <v>0</v>
      </c>
    </row>
    <row r="130" spans="1:7" x14ac:dyDescent="0.2">
      <c r="A130" s="312" t="s">
        <v>141</v>
      </c>
      <c r="B130" s="45" t="s">
        <v>62</v>
      </c>
      <c r="C130" s="77"/>
      <c r="D130" s="78"/>
      <c r="E130" s="232"/>
      <c r="F130" s="225"/>
      <c r="G130" s="226">
        <f t="shared" ref="G130" si="15">(D130*E130)+(D130*F130)</f>
        <v>0</v>
      </c>
    </row>
    <row r="131" spans="1:7" x14ac:dyDescent="0.2">
      <c r="A131" s="82" t="s">
        <v>156</v>
      </c>
      <c r="B131" s="79" t="s">
        <v>163</v>
      </c>
      <c r="C131" s="80"/>
      <c r="D131" s="81"/>
      <c r="E131" s="242"/>
      <c r="F131" s="225"/>
      <c r="G131" s="226"/>
    </row>
    <row r="132" spans="1:7" x14ac:dyDescent="0.2">
      <c r="A132" s="56" t="s">
        <v>7</v>
      </c>
      <c r="B132" s="49" t="s">
        <v>322</v>
      </c>
      <c r="C132" s="76"/>
      <c r="D132" s="51"/>
      <c r="E132" s="222"/>
      <c r="F132" s="225"/>
      <c r="G132" s="226">
        <f t="shared" ref="G132:G134" si="16">(D132*E132)+(D132*F132)</f>
        <v>0</v>
      </c>
    </row>
    <row r="133" spans="1:7" x14ac:dyDescent="0.2">
      <c r="A133" s="48"/>
      <c r="B133" s="49" t="s">
        <v>210</v>
      </c>
      <c r="C133" s="50" t="s">
        <v>9</v>
      </c>
      <c r="D133" s="36">
        <v>22.815999999999999</v>
      </c>
      <c r="E133" s="232"/>
      <c r="F133" s="225"/>
      <c r="G133" s="226">
        <f t="shared" si="16"/>
        <v>0</v>
      </c>
    </row>
    <row r="134" spans="1:7" x14ac:dyDescent="0.2">
      <c r="A134" s="48"/>
      <c r="B134" s="49" t="s">
        <v>294</v>
      </c>
      <c r="C134" s="50" t="s">
        <v>9</v>
      </c>
      <c r="D134" s="36">
        <v>19.0624</v>
      </c>
      <c r="E134" s="232"/>
      <c r="F134" s="225"/>
      <c r="G134" s="226">
        <f t="shared" si="16"/>
        <v>0</v>
      </c>
    </row>
    <row r="135" spans="1:7" x14ac:dyDescent="0.2">
      <c r="A135" s="48" t="s">
        <v>166</v>
      </c>
      <c r="B135" s="52" t="s">
        <v>196</v>
      </c>
      <c r="C135" s="53"/>
      <c r="D135" s="54"/>
      <c r="E135" s="242"/>
      <c r="F135" s="225"/>
      <c r="G135" s="226">
        <f t="shared" ref="G135:G136" si="17">(D135*E135)+(D135*F135)</f>
        <v>0</v>
      </c>
    </row>
    <row r="136" spans="1:7" x14ac:dyDescent="0.2">
      <c r="A136" s="48"/>
      <c r="B136" s="49" t="s">
        <v>210</v>
      </c>
      <c r="C136" s="50" t="s">
        <v>9</v>
      </c>
      <c r="D136" s="36">
        <v>42.16</v>
      </c>
      <c r="E136" s="232"/>
      <c r="F136" s="225"/>
      <c r="G136" s="226">
        <f t="shared" si="17"/>
        <v>0</v>
      </c>
    </row>
    <row r="137" spans="1:7" x14ac:dyDescent="0.2">
      <c r="A137" s="312" t="s">
        <v>52</v>
      </c>
      <c r="B137" s="45" t="s">
        <v>232</v>
      </c>
      <c r="C137" s="77"/>
      <c r="D137" s="78"/>
      <c r="E137" s="232"/>
      <c r="F137" s="225"/>
      <c r="G137" s="226">
        <f t="shared" ref="G137" si="18">(D137*E137)+(D137*F137)</f>
        <v>0</v>
      </c>
    </row>
    <row r="138" spans="1:7" x14ac:dyDescent="0.2">
      <c r="A138" s="82" t="s">
        <v>156</v>
      </c>
      <c r="B138" s="79" t="s">
        <v>325</v>
      </c>
      <c r="C138" s="80"/>
      <c r="D138" s="81"/>
      <c r="E138" s="242"/>
      <c r="F138" s="225"/>
      <c r="G138" s="226"/>
    </row>
    <row r="139" spans="1:7" x14ac:dyDescent="0.2">
      <c r="A139" s="48"/>
      <c r="B139" s="49" t="s">
        <v>323</v>
      </c>
      <c r="C139" s="76"/>
      <c r="D139" s="51"/>
      <c r="E139" s="222"/>
      <c r="F139" s="225"/>
      <c r="G139" s="226">
        <f t="shared" ref="G139:G141" si="19">(D139*E139)+(D139*F139)</f>
        <v>0</v>
      </c>
    </row>
    <row r="140" spans="1:7" x14ac:dyDescent="0.2">
      <c r="A140" s="48"/>
      <c r="B140" s="49" t="s">
        <v>210</v>
      </c>
      <c r="C140" s="50" t="s">
        <v>9</v>
      </c>
      <c r="D140" s="36">
        <v>26.535999999999998</v>
      </c>
      <c r="E140" s="232"/>
      <c r="F140" s="225"/>
      <c r="G140" s="226">
        <f t="shared" si="19"/>
        <v>0</v>
      </c>
    </row>
    <row r="141" spans="1:7" x14ac:dyDescent="0.2">
      <c r="A141" s="48"/>
      <c r="B141" s="49" t="s">
        <v>294</v>
      </c>
      <c r="C141" s="50" t="s">
        <v>9</v>
      </c>
      <c r="D141" s="36">
        <v>11.085199999999999</v>
      </c>
      <c r="E141" s="232"/>
      <c r="F141" s="225"/>
      <c r="G141" s="226">
        <f t="shared" si="19"/>
        <v>0</v>
      </c>
    </row>
    <row r="142" spans="1:7" x14ac:dyDescent="0.2">
      <c r="A142" s="48"/>
      <c r="B142" s="49"/>
      <c r="C142" s="50"/>
      <c r="D142" s="51"/>
      <c r="E142" s="232"/>
      <c r="F142" s="225"/>
      <c r="G142" s="226"/>
    </row>
    <row r="143" spans="1:7" x14ac:dyDescent="0.2">
      <c r="A143" s="48"/>
      <c r="B143" s="49"/>
      <c r="C143" s="50"/>
      <c r="D143" s="51"/>
      <c r="E143" s="232"/>
      <c r="F143" s="225"/>
      <c r="G143" s="226"/>
    </row>
    <row r="144" spans="1:7" x14ac:dyDescent="0.2">
      <c r="A144" s="48"/>
      <c r="B144" s="49"/>
      <c r="C144" s="50"/>
      <c r="D144" s="51"/>
      <c r="E144" s="232"/>
      <c r="F144" s="225"/>
      <c r="G144" s="226"/>
    </row>
    <row r="145" spans="1:7" x14ac:dyDescent="0.2">
      <c r="A145" s="48"/>
      <c r="B145" s="49"/>
      <c r="C145" s="50"/>
      <c r="D145" s="51"/>
      <c r="E145" s="232"/>
      <c r="F145" s="225"/>
      <c r="G145" s="226"/>
    </row>
    <row r="146" spans="1:7" ht="12.75" thickBot="1" x14ac:dyDescent="0.25">
      <c r="A146" s="189"/>
      <c r="B146" s="190"/>
      <c r="C146" s="162"/>
      <c r="D146" s="191"/>
      <c r="E146" s="232"/>
      <c r="F146" s="225"/>
      <c r="G146" s="226"/>
    </row>
    <row r="147" spans="1:7" x14ac:dyDescent="0.2">
      <c r="A147" s="88"/>
      <c r="B147" s="165"/>
      <c r="C147" s="163"/>
      <c r="D147" s="164"/>
      <c r="E147" s="232"/>
      <c r="F147" s="225"/>
      <c r="G147" s="226"/>
    </row>
    <row r="148" spans="1:7" x14ac:dyDescent="0.2">
      <c r="A148" s="312" t="s">
        <v>143</v>
      </c>
      <c r="B148" s="45" t="s">
        <v>188</v>
      </c>
      <c r="C148" s="77"/>
      <c r="D148" s="78"/>
      <c r="E148" s="232"/>
      <c r="F148" s="225"/>
      <c r="G148" s="226">
        <f>(D148*E148)+(D148*F148)</f>
        <v>0</v>
      </c>
    </row>
    <row r="149" spans="1:7" x14ac:dyDescent="0.2">
      <c r="A149" s="84" t="s">
        <v>175</v>
      </c>
      <c r="B149" s="52" t="s">
        <v>246</v>
      </c>
      <c r="C149" s="50"/>
      <c r="D149" s="51"/>
      <c r="E149" s="232"/>
      <c r="F149" s="225"/>
      <c r="G149" s="226">
        <f t="shared" ref="G149:G150" si="20">(D149*E149)+(D149*F149)</f>
        <v>0</v>
      </c>
    </row>
    <row r="150" spans="1:7" ht="48" x14ac:dyDescent="0.2">
      <c r="A150" s="84"/>
      <c r="B150" s="49" t="s">
        <v>247</v>
      </c>
      <c r="C150" s="50" t="s">
        <v>14</v>
      </c>
      <c r="D150" s="51">
        <v>1</v>
      </c>
      <c r="E150" s="232"/>
      <c r="F150" s="225"/>
      <c r="G150" s="226">
        <f t="shared" si="20"/>
        <v>0</v>
      </c>
    </row>
    <row r="151" spans="1:7" x14ac:dyDescent="0.2">
      <c r="A151" s="48" t="s">
        <v>144</v>
      </c>
      <c r="B151" s="52" t="s">
        <v>226</v>
      </c>
      <c r="C151" s="50"/>
      <c r="D151" s="51"/>
      <c r="E151" s="232"/>
      <c r="F151" s="225"/>
      <c r="G151" s="226">
        <f t="shared" ref="G151:G154" si="21">(D151*E151)+(D151*F151)</f>
        <v>0</v>
      </c>
    </row>
    <row r="152" spans="1:7" ht="36" x14ac:dyDescent="0.2">
      <c r="A152" s="84" t="s">
        <v>60</v>
      </c>
      <c r="B152" s="49" t="s">
        <v>276</v>
      </c>
      <c r="C152" s="50" t="s">
        <v>14</v>
      </c>
      <c r="D152" s="51">
        <v>1</v>
      </c>
      <c r="E152" s="232"/>
      <c r="F152" s="225"/>
      <c r="G152" s="226">
        <f t="shared" si="21"/>
        <v>0</v>
      </c>
    </row>
    <row r="153" spans="1:7" ht="36" x14ac:dyDescent="0.2">
      <c r="A153" s="84" t="s">
        <v>61</v>
      </c>
      <c r="B153" s="49" t="s">
        <v>277</v>
      </c>
      <c r="C153" s="50" t="s">
        <v>14</v>
      </c>
      <c r="D153" s="51">
        <v>1</v>
      </c>
      <c r="E153" s="232"/>
      <c r="F153" s="225"/>
      <c r="G153" s="226">
        <f t="shared" si="21"/>
        <v>0</v>
      </c>
    </row>
    <row r="154" spans="1:7" ht="36" x14ac:dyDescent="0.2">
      <c r="A154" s="84" t="s">
        <v>63</v>
      </c>
      <c r="B154" s="49" t="s">
        <v>278</v>
      </c>
      <c r="C154" s="50" t="s">
        <v>14</v>
      </c>
      <c r="D154" s="51">
        <v>1</v>
      </c>
      <c r="E154" s="232"/>
      <c r="F154" s="225"/>
      <c r="G154" s="226">
        <f t="shared" si="21"/>
        <v>0</v>
      </c>
    </row>
    <row r="155" spans="1:7" x14ac:dyDescent="0.2">
      <c r="A155" s="48"/>
      <c r="B155" s="87"/>
      <c r="C155" s="53"/>
      <c r="D155" s="54"/>
      <c r="E155" s="232"/>
      <c r="F155" s="225"/>
      <c r="G155" s="226"/>
    </row>
    <row r="156" spans="1:7" ht="12.75" thickBot="1" x14ac:dyDescent="0.25">
      <c r="A156" s="48"/>
      <c r="B156" s="87"/>
      <c r="C156" s="53"/>
      <c r="D156" s="54"/>
      <c r="E156" s="232"/>
      <c r="F156" s="225"/>
      <c r="G156" s="226"/>
    </row>
    <row r="157" spans="1:7" x14ac:dyDescent="0.2">
      <c r="A157" s="179"/>
      <c r="B157" s="180" t="s">
        <v>139</v>
      </c>
      <c r="C157" s="187"/>
      <c r="D157" s="182"/>
      <c r="E157" s="287"/>
      <c r="F157" s="288"/>
      <c r="G157" s="289"/>
    </row>
    <row r="158" spans="1:7" ht="12.75" thickBot="1" x14ac:dyDescent="0.25">
      <c r="A158" s="183"/>
      <c r="B158" s="184" t="s">
        <v>164</v>
      </c>
      <c r="C158" s="188"/>
      <c r="D158" s="186"/>
      <c r="E158" s="284"/>
      <c r="F158" s="290"/>
      <c r="G158" s="291">
        <f>SUM(G86:G154)</f>
        <v>0</v>
      </c>
    </row>
    <row r="159" spans="1:7" x14ac:dyDescent="0.2">
      <c r="A159" s="33"/>
      <c r="B159" s="119"/>
      <c r="C159" s="35"/>
      <c r="D159" s="36"/>
      <c r="E159" s="222"/>
      <c r="F159" s="225"/>
      <c r="G159" s="244"/>
    </row>
    <row r="160" spans="1:7" x14ac:dyDescent="0.2">
      <c r="A160" s="33"/>
      <c r="B160" s="89" t="s">
        <v>95</v>
      </c>
      <c r="C160" s="35"/>
      <c r="D160" s="36"/>
      <c r="E160" s="222"/>
      <c r="F160" s="225"/>
      <c r="G160" s="226"/>
    </row>
    <row r="161" spans="1:7" x14ac:dyDescent="0.2">
      <c r="A161" s="33"/>
      <c r="B161" s="57" t="s">
        <v>96</v>
      </c>
      <c r="C161" s="35"/>
      <c r="D161" s="36"/>
      <c r="E161" s="222"/>
      <c r="F161" s="225"/>
      <c r="G161" s="226"/>
    </row>
    <row r="162" spans="1:7" x14ac:dyDescent="0.2">
      <c r="A162" s="33">
        <v>4.0999999999999996</v>
      </c>
      <c r="B162" s="114" t="s">
        <v>40</v>
      </c>
      <c r="C162" s="35"/>
      <c r="D162" s="36"/>
      <c r="E162" s="222"/>
      <c r="F162" s="225"/>
      <c r="G162" s="226"/>
    </row>
    <row r="163" spans="1:7" ht="60" x14ac:dyDescent="0.2">
      <c r="A163" s="33"/>
      <c r="B163" s="75" t="s">
        <v>190</v>
      </c>
      <c r="C163" s="75"/>
      <c r="D163" s="75"/>
      <c r="E163" s="249"/>
      <c r="F163" s="249"/>
      <c r="G163" s="250"/>
    </row>
    <row r="164" spans="1:7" ht="72" x14ac:dyDescent="0.2">
      <c r="A164" s="33"/>
      <c r="B164" s="75" t="s">
        <v>189</v>
      </c>
      <c r="C164" s="90"/>
      <c r="D164" s="90"/>
      <c r="E164" s="251"/>
      <c r="F164" s="251"/>
      <c r="G164" s="252"/>
    </row>
    <row r="165" spans="1:7" ht="36" x14ac:dyDescent="0.2">
      <c r="A165" s="33"/>
      <c r="B165" s="75" t="s">
        <v>231</v>
      </c>
      <c r="C165" s="90"/>
      <c r="D165" s="90"/>
      <c r="E165" s="251"/>
      <c r="F165" s="251"/>
      <c r="G165" s="252"/>
    </row>
    <row r="166" spans="1:7" x14ac:dyDescent="0.2">
      <c r="A166" s="48" t="s">
        <v>124</v>
      </c>
      <c r="B166" s="115" t="s">
        <v>126</v>
      </c>
      <c r="C166" s="50"/>
      <c r="D166" s="51"/>
      <c r="E166" s="232"/>
      <c r="F166" s="225"/>
      <c r="G166" s="226"/>
    </row>
    <row r="167" spans="1:7" x14ac:dyDescent="0.2">
      <c r="A167" s="312" t="s">
        <v>140</v>
      </c>
      <c r="B167" s="116" t="s">
        <v>125</v>
      </c>
      <c r="C167" s="46"/>
      <c r="D167" s="47"/>
      <c r="E167" s="242"/>
      <c r="F167" s="243"/>
      <c r="G167" s="244"/>
    </row>
    <row r="168" spans="1:7" x14ac:dyDescent="0.2">
      <c r="A168" s="48"/>
      <c r="B168" s="117" t="s">
        <v>295</v>
      </c>
      <c r="C168" s="53"/>
      <c r="D168" s="54"/>
      <c r="E168" s="242"/>
      <c r="F168" s="243"/>
      <c r="G168" s="226"/>
    </row>
    <row r="169" spans="1:7" ht="24" x14ac:dyDescent="0.2">
      <c r="A169" s="48"/>
      <c r="B169" s="49" t="s">
        <v>296</v>
      </c>
      <c r="C169" s="50" t="s">
        <v>131</v>
      </c>
      <c r="D169" s="51">
        <v>1.6049999999999998</v>
      </c>
      <c r="E169" s="232"/>
      <c r="F169" s="225"/>
      <c r="G169" s="226">
        <f t="shared" ref="G169" si="22">(D169*E169)+(D169*F169)</f>
        <v>0</v>
      </c>
    </row>
    <row r="170" spans="1:7" x14ac:dyDescent="0.2">
      <c r="A170" s="312" t="s">
        <v>141</v>
      </c>
      <c r="B170" s="116" t="s">
        <v>62</v>
      </c>
      <c r="C170" s="46"/>
      <c r="D170" s="47"/>
      <c r="E170" s="242"/>
      <c r="F170" s="243"/>
      <c r="G170" s="244"/>
    </row>
    <row r="171" spans="1:7" x14ac:dyDescent="0.2">
      <c r="A171" s="48" t="s">
        <v>156</v>
      </c>
      <c r="B171" s="117" t="s">
        <v>248</v>
      </c>
      <c r="C171" s="53"/>
      <c r="D171" s="54"/>
      <c r="E171" s="242"/>
      <c r="F171" s="243"/>
      <c r="G171" s="226">
        <f t="shared" ref="G171:G172" si="23">(D171*E171)+(D171*F171)</f>
        <v>0</v>
      </c>
    </row>
    <row r="172" spans="1:7" ht="24" x14ac:dyDescent="0.2">
      <c r="A172" s="84" t="s">
        <v>175</v>
      </c>
      <c r="B172" s="49" t="s">
        <v>297</v>
      </c>
      <c r="C172" s="50" t="s">
        <v>131</v>
      </c>
      <c r="D172" s="51">
        <v>40.519999999999996</v>
      </c>
      <c r="E172" s="232"/>
      <c r="F172" s="225"/>
      <c r="G172" s="226">
        <f t="shared" si="23"/>
        <v>0</v>
      </c>
    </row>
    <row r="173" spans="1:7" x14ac:dyDescent="0.2">
      <c r="A173" s="48"/>
      <c r="B173" s="118"/>
      <c r="C173" s="50"/>
      <c r="D173" s="51"/>
      <c r="E173" s="232"/>
      <c r="F173" s="225"/>
      <c r="G173" s="226"/>
    </row>
    <row r="174" spans="1:7" x14ac:dyDescent="0.2">
      <c r="A174" s="48"/>
      <c r="B174" s="118"/>
      <c r="C174" s="50"/>
      <c r="D174" s="51"/>
      <c r="E174" s="232"/>
      <c r="F174" s="225"/>
      <c r="G174" s="226"/>
    </row>
    <row r="175" spans="1:7" ht="13.5" customHeight="1" thickBot="1" x14ac:dyDescent="0.25">
      <c r="A175" s="189"/>
      <c r="B175" s="193"/>
      <c r="C175" s="162"/>
      <c r="D175" s="191"/>
      <c r="E175" s="232"/>
      <c r="F175" s="225"/>
      <c r="G175" s="226"/>
    </row>
    <row r="176" spans="1:7" ht="13.5" customHeight="1" x14ac:dyDescent="0.2">
      <c r="A176" s="48"/>
      <c r="B176" s="118"/>
      <c r="C176" s="50"/>
      <c r="D176" s="51"/>
      <c r="E176" s="232"/>
      <c r="F176" s="225"/>
      <c r="G176" s="226"/>
    </row>
    <row r="177" spans="1:7" s="264" customFormat="1" ht="12" customHeight="1" x14ac:dyDescent="0.2">
      <c r="A177" s="311">
        <v>4.3</v>
      </c>
      <c r="B177" s="271" t="s">
        <v>97</v>
      </c>
      <c r="C177" s="269"/>
      <c r="D177" s="245"/>
      <c r="E177" s="222"/>
      <c r="F177" s="245"/>
      <c r="G177" s="253"/>
    </row>
    <row r="178" spans="1:7" ht="105.75" customHeight="1" x14ac:dyDescent="0.2">
      <c r="A178" s="33"/>
      <c r="B178" s="75" t="s">
        <v>185</v>
      </c>
      <c r="C178" s="75"/>
      <c r="D178" s="75"/>
      <c r="E178" s="249"/>
      <c r="F178" s="249"/>
      <c r="G178" s="252"/>
    </row>
    <row r="179" spans="1:7" ht="24.75" customHeight="1" x14ac:dyDescent="0.2">
      <c r="A179" s="33"/>
      <c r="B179" s="75" t="s">
        <v>148</v>
      </c>
      <c r="C179" s="75"/>
      <c r="D179" s="75"/>
      <c r="E179" s="249"/>
      <c r="F179" s="251"/>
      <c r="G179" s="252"/>
    </row>
    <row r="180" spans="1:7" ht="52.5" customHeight="1" x14ac:dyDescent="0.2">
      <c r="A180" s="33"/>
      <c r="B180" s="75" t="s">
        <v>230</v>
      </c>
      <c r="C180" s="75"/>
      <c r="D180" s="75"/>
      <c r="E180" s="249"/>
      <c r="F180" s="251"/>
      <c r="G180" s="252"/>
    </row>
    <row r="181" spans="1:7" x14ac:dyDescent="0.2">
      <c r="A181" s="312" t="s">
        <v>140</v>
      </c>
      <c r="B181" s="116" t="s">
        <v>125</v>
      </c>
      <c r="C181" s="46"/>
      <c r="D181" s="47"/>
      <c r="E181" s="242"/>
      <c r="F181" s="243"/>
      <c r="G181" s="244"/>
    </row>
    <row r="182" spans="1:7" ht="12" customHeight="1" x14ac:dyDescent="0.2">
      <c r="A182" s="48" t="s">
        <v>156</v>
      </c>
      <c r="B182" s="115" t="s">
        <v>223</v>
      </c>
      <c r="C182" s="53"/>
      <c r="D182" s="54"/>
      <c r="E182" s="242"/>
      <c r="F182" s="243"/>
      <c r="G182" s="226"/>
    </row>
    <row r="183" spans="1:7" ht="12.75" customHeight="1" x14ac:dyDescent="0.2">
      <c r="A183" s="48"/>
      <c r="B183" s="118" t="s">
        <v>222</v>
      </c>
      <c r="C183" s="50" t="s">
        <v>131</v>
      </c>
      <c r="D183" s="51">
        <v>3.2099999999999995</v>
      </c>
      <c r="E183" s="232"/>
      <c r="F183" s="225"/>
      <c r="G183" s="226">
        <f t="shared" ref="G183" si="24">(D183*E183)+(D183*F183)</f>
        <v>0</v>
      </c>
    </row>
    <row r="184" spans="1:7" ht="12.75" customHeight="1" x14ac:dyDescent="0.2">
      <c r="A184" s="312" t="s">
        <v>141</v>
      </c>
      <c r="B184" s="116" t="s">
        <v>62</v>
      </c>
      <c r="C184" s="46"/>
      <c r="D184" s="47"/>
      <c r="E184" s="242"/>
      <c r="F184" s="243"/>
      <c r="G184" s="244"/>
    </row>
    <row r="185" spans="1:7" ht="12.75" customHeight="1" x14ac:dyDescent="0.2">
      <c r="A185" s="48" t="s">
        <v>156</v>
      </c>
      <c r="B185" s="117" t="s">
        <v>221</v>
      </c>
      <c r="C185" s="53"/>
      <c r="D185" s="54"/>
      <c r="E185" s="242"/>
      <c r="F185" s="254"/>
      <c r="G185" s="226">
        <f t="shared" ref="G185:G186" si="25">(D185*E185)+(D185*F185)</f>
        <v>0</v>
      </c>
    </row>
    <row r="186" spans="1:7" ht="12.75" customHeight="1" x14ac:dyDescent="0.2">
      <c r="A186" s="48"/>
      <c r="B186" s="118" t="s">
        <v>127</v>
      </c>
      <c r="C186" s="50" t="s">
        <v>131</v>
      </c>
      <c r="D186" s="51">
        <v>40.519999999999996</v>
      </c>
      <c r="E186" s="232"/>
      <c r="F186" s="225"/>
      <c r="G186" s="226">
        <f t="shared" si="25"/>
        <v>0</v>
      </c>
    </row>
    <row r="187" spans="1:7" ht="12.75" customHeight="1" x14ac:dyDescent="0.2">
      <c r="A187" s="48"/>
      <c r="B187" s="118"/>
      <c r="C187" s="50"/>
      <c r="D187" s="51"/>
      <c r="E187" s="232"/>
      <c r="F187" s="225"/>
      <c r="G187" s="226"/>
    </row>
    <row r="188" spans="1:7" x14ac:dyDescent="0.2">
      <c r="A188" s="84"/>
      <c r="B188" s="87"/>
      <c r="C188" s="50"/>
      <c r="D188" s="51"/>
      <c r="E188" s="232"/>
      <c r="F188" s="225"/>
      <c r="G188" s="226"/>
    </row>
    <row r="189" spans="1:7" ht="12.75" thickBot="1" x14ac:dyDescent="0.25">
      <c r="A189" s="84"/>
      <c r="B189" s="87"/>
      <c r="C189" s="50"/>
      <c r="D189" s="51"/>
      <c r="E189" s="232"/>
      <c r="F189" s="225"/>
      <c r="G189" s="226"/>
    </row>
    <row r="190" spans="1:7" x14ac:dyDescent="0.2">
      <c r="A190" s="179"/>
      <c r="B190" s="180" t="s">
        <v>138</v>
      </c>
      <c r="C190" s="187"/>
      <c r="D190" s="182"/>
      <c r="E190" s="287"/>
      <c r="F190" s="288"/>
      <c r="G190" s="289"/>
    </row>
    <row r="191" spans="1:7" ht="12.75" thickBot="1" x14ac:dyDescent="0.25">
      <c r="A191" s="183"/>
      <c r="B191" s="184" t="s">
        <v>186</v>
      </c>
      <c r="C191" s="188"/>
      <c r="D191" s="186"/>
      <c r="E191" s="284"/>
      <c r="F191" s="290"/>
      <c r="G191" s="291">
        <f>SUM(G165:G188)</f>
        <v>0</v>
      </c>
    </row>
    <row r="192" spans="1:7" x14ac:dyDescent="0.2">
      <c r="A192" s="33"/>
      <c r="B192" s="119"/>
      <c r="C192" s="35"/>
      <c r="D192" s="36"/>
      <c r="E192" s="222"/>
      <c r="F192" s="225"/>
      <c r="G192" s="244"/>
    </row>
    <row r="193" spans="1:8" x14ac:dyDescent="0.2">
      <c r="A193" s="314"/>
      <c r="B193" s="97" t="s">
        <v>98</v>
      </c>
      <c r="C193" s="98"/>
      <c r="D193" s="59"/>
      <c r="E193" s="222"/>
      <c r="F193" s="225"/>
      <c r="G193" s="226"/>
    </row>
    <row r="194" spans="1:8" x14ac:dyDescent="0.2">
      <c r="A194" s="314"/>
      <c r="B194" s="99" t="s">
        <v>99</v>
      </c>
      <c r="C194" s="98"/>
      <c r="D194" s="59"/>
      <c r="E194" s="222"/>
      <c r="F194" s="225"/>
      <c r="G194" s="226"/>
    </row>
    <row r="195" spans="1:8" x14ac:dyDescent="0.2">
      <c r="A195" s="33" t="s">
        <v>100</v>
      </c>
      <c r="B195" s="60" t="s">
        <v>40</v>
      </c>
      <c r="C195" s="58"/>
      <c r="D195" s="59"/>
      <c r="E195" s="222"/>
      <c r="F195" s="225"/>
      <c r="G195" s="226"/>
    </row>
    <row r="196" spans="1:8" ht="48" x14ac:dyDescent="0.2">
      <c r="A196" s="33"/>
      <c r="B196" s="75" t="s">
        <v>128</v>
      </c>
      <c r="C196" s="75"/>
      <c r="D196" s="75"/>
      <c r="E196" s="249"/>
      <c r="F196" s="249"/>
      <c r="G196" s="250"/>
    </row>
    <row r="197" spans="1:8" s="264" customFormat="1" x14ac:dyDescent="0.2">
      <c r="A197" s="267" t="s">
        <v>133</v>
      </c>
      <c r="B197" s="272" t="s">
        <v>191</v>
      </c>
      <c r="C197" s="273"/>
      <c r="D197" s="274"/>
      <c r="E197" s="222"/>
      <c r="F197" s="225"/>
      <c r="G197" s="226"/>
    </row>
    <row r="198" spans="1:8" ht="12.75" x14ac:dyDescent="0.2">
      <c r="A198" s="100"/>
      <c r="B198" s="101" t="s">
        <v>198</v>
      </c>
      <c r="C198" s="102"/>
      <c r="D198" s="103"/>
      <c r="E198" s="222"/>
      <c r="F198" s="225"/>
      <c r="G198" s="226"/>
    </row>
    <row r="199" spans="1:8" ht="12.75" x14ac:dyDescent="0.2">
      <c r="A199" s="104" t="s">
        <v>140</v>
      </c>
      <c r="B199" s="105" t="s">
        <v>62</v>
      </c>
      <c r="C199" s="106"/>
      <c r="D199" s="107"/>
      <c r="E199" s="232"/>
      <c r="F199" s="225"/>
      <c r="G199" s="226">
        <f t="shared" ref="G199" si="26">(D199*E199)+(D199*F199)</f>
        <v>0</v>
      </c>
    </row>
    <row r="200" spans="1:8" ht="15.75" x14ac:dyDescent="0.2">
      <c r="A200" s="100"/>
      <c r="B200" s="108" t="s">
        <v>326</v>
      </c>
      <c r="C200" s="102" t="s">
        <v>199</v>
      </c>
      <c r="D200" s="103">
        <v>6.8</v>
      </c>
      <c r="E200" s="232"/>
      <c r="F200" s="225"/>
      <c r="G200" s="226">
        <f>(D200*E200)+(D200*F200)</f>
        <v>0</v>
      </c>
    </row>
    <row r="201" spans="1:8" ht="12" customHeight="1" x14ac:dyDescent="0.2">
      <c r="A201" s="100"/>
      <c r="B201" s="108"/>
      <c r="C201" s="102"/>
      <c r="D201" s="103"/>
      <c r="E201" s="232"/>
      <c r="F201" s="225"/>
      <c r="G201" s="226"/>
    </row>
    <row r="202" spans="1:8" s="264" customFormat="1" ht="12" customHeight="1" x14ac:dyDescent="0.2">
      <c r="A202" s="267" t="s">
        <v>134</v>
      </c>
      <c r="B202" s="272" t="s">
        <v>135</v>
      </c>
      <c r="C202" s="269"/>
      <c r="D202" s="245"/>
      <c r="E202" s="222"/>
      <c r="F202" s="225"/>
      <c r="G202" s="226"/>
    </row>
    <row r="203" spans="1:8" ht="36" x14ac:dyDescent="0.2">
      <c r="A203" s="33"/>
      <c r="B203" s="75" t="s">
        <v>213</v>
      </c>
      <c r="C203" s="75"/>
      <c r="D203" s="75"/>
      <c r="E203" s="249"/>
      <c r="F203" s="249"/>
      <c r="G203" s="250"/>
    </row>
    <row r="204" spans="1:8" ht="24" x14ac:dyDescent="0.2">
      <c r="A204" s="56"/>
      <c r="B204" s="75" t="s">
        <v>214</v>
      </c>
      <c r="C204" s="75"/>
      <c r="D204" s="75"/>
      <c r="E204" s="249"/>
      <c r="F204" s="249"/>
      <c r="G204" s="250"/>
    </row>
    <row r="205" spans="1:8" ht="24" x14ac:dyDescent="0.2">
      <c r="A205" s="267"/>
      <c r="B205" s="249" t="s">
        <v>299</v>
      </c>
      <c r="C205" s="249"/>
      <c r="D205" s="249"/>
      <c r="E205" s="249"/>
      <c r="F205" s="249"/>
      <c r="G205" s="250"/>
    </row>
    <row r="206" spans="1:8" s="26" customFormat="1" ht="15" customHeight="1" x14ac:dyDescent="0.2">
      <c r="A206" s="104" t="s">
        <v>140</v>
      </c>
      <c r="B206" s="105" t="s">
        <v>62</v>
      </c>
      <c r="C206" s="106"/>
      <c r="D206" s="107"/>
      <c r="E206" s="222"/>
      <c r="F206" s="225"/>
      <c r="G206" s="226"/>
      <c r="H206" s="16"/>
    </row>
    <row r="207" spans="1:8" ht="12.75" x14ac:dyDescent="0.2">
      <c r="A207" s="100" t="s">
        <v>215</v>
      </c>
      <c r="B207" s="110" t="s">
        <v>211</v>
      </c>
      <c r="C207" s="102"/>
      <c r="D207" s="103"/>
      <c r="E207" s="232"/>
      <c r="F207" s="225"/>
      <c r="G207" s="226"/>
    </row>
    <row r="208" spans="1:8" ht="12" customHeight="1" x14ac:dyDescent="0.2">
      <c r="A208" s="100" t="s">
        <v>156</v>
      </c>
      <c r="B208" s="108" t="s">
        <v>280</v>
      </c>
      <c r="C208" s="102" t="s">
        <v>199</v>
      </c>
      <c r="D208" s="103">
        <v>6.8</v>
      </c>
      <c r="E208" s="232"/>
      <c r="F208" s="225"/>
      <c r="G208" s="226">
        <f t="shared" ref="G208" si="27">(D208*E208)+(D208*F208)</f>
        <v>0</v>
      </c>
    </row>
    <row r="209" spans="1:7" ht="12" customHeight="1" x14ac:dyDescent="0.2">
      <c r="A209" s="100"/>
      <c r="B209" s="108"/>
      <c r="C209" s="102"/>
      <c r="D209" s="103"/>
      <c r="E209" s="232"/>
      <c r="F209" s="225"/>
      <c r="G209" s="226"/>
    </row>
    <row r="210" spans="1:7" ht="12.75" x14ac:dyDescent="0.2">
      <c r="A210" s="100" t="s">
        <v>216</v>
      </c>
      <c r="B210" s="110" t="s">
        <v>212</v>
      </c>
      <c r="C210" s="102"/>
      <c r="D210" s="103"/>
      <c r="E210" s="232"/>
      <c r="F210" s="225"/>
      <c r="G210" s="226"/>
    </row>
    <row r="211" spans="1:7" ht="15.75" x14ac:dyDescent="0.2">
      <c r="A211" s="100"/>
      <c r="B211" s="108" t="s">
        <v>279</v>
      </c>
      <c r="C211" s="102" t="s">
        <v>199</v>
      </c>
      <c r="D211" s="103">
        <v>21.34</v>
      </c>
      <c r="E211" s="232"/>
      <c r="F211" s="225"/>
      <c r="G211" s="226">
        <f t="shared" ref="G211" si="28">(D211*E211)+(D211*F211)</f>
        <v>0</v>
      </c>
    </row>
    <row r="212" spans="1:7" ht="12.75" x14ac:dyDescent="0.2">
      <c r="A212" s="100"/>
      <c r="B212" s="110"/>
      <c r="C212" s="102"/>
      <c r="D212" s="103"/>
      <c r="E212" s="232"/>
      <c r="F212" s="225"/>
      <c r="G212" s="226"/>
    </row>
    <row r="213" spans="1:7" x14ac:dyDescent="0.2">
      <c r="A213" s="315"/>
      <c r="B213" s="111"/>
      <c r="C213" s="83"/>
      <c r="D213" s="36"/>
      <c r="E213" s="232"/>
      <c r="F213" s="225"/>
      <c r="G213" s="226"/>
    </row>
    <row r="214" spans="1:7" s="264" customFormat="1" x14ac:dyDescent="0.2">
      <c r="A214" s="267" t="s">
        <v>159</v>
      </c>
      <c r="B214" s="272" t="s">
        <v>200</v>
      </c>
      <c r="C214" s="269"/>
      <c r="D214" s="245"/>
      <c r="E214" s="222"/>
      <c r="F214" s="225"/>
      <c r="G214" s="226"/>
    </row>
    <row r="215" spans="1:7" ht="24" x14ac:dyDescent="0.2">
      <c r="A215" s="112" t="s">
        <v>156</v>
      </c>
      <c r="B215" s="111" t="s">
        <v>300</v>
      </c>
      <c r="C215" s="83" t="s">
        <v>14</v>
      </c>
      <c r="D215" s="36">
        <v>1</v>
      </c>
      <c r="E215" s="232"/>
      <c r="F215" s="225"/>
      <c r="G215" s="226">
        <f>(D215*E215)+(D215*F215)</f>
        <v>0</v>
      </c>
    </row>
    <row r="216" spans="1:7" x14ac:dyDescent="0.2">
      <c r="A216" s="315"/>
      <c r="B216" s="111"/>
      <c r="C216" s="83"/>
      <c r="D216" s="36"/>
      <c r="E216" s="232"/>
      <c r="F216" s="225"/>
      <c r="G216" s="226"/>
    </row>
    <row r="217" spans="1:7" x14ac:dyDescent="0.2">
      <c r="A217" s="315"/>
      <c r="B217" s="111"/>
      <c r="C217" s="83"/>
      <c r="D217" s="36"/>
      <c r="E217" s="232"/>
      <c r="F217" s="225"/>
      <c r="G217" s="226"/>
    </row>
    <row r="218" spans="1:7" x14ac:dyDescent="0.2">
      <c r="A218" s="315"/>
      <c r="B218" s="111"/>
      <c r="C218" s="83"/>
      <c r="D218" s="36"/>
      <c r="E218" s="232"/>
      <c r="F218" s="225"/>
      <c r="G218" s="226"/>
    </row>
    <row r="219" spans="1:7" x14ac:dyDescent="0.2">
      <c r="A219" s="315"/>
      <c r="B219" s="111"/>
      <c r="C219" s="83"/>
      <c r="D219" s="36"/>
      <c r="E219" s="232"/>
      <c r="F219" s="225"/>
      <c r="G219" s="226"/>
    </row>
    <row r="220" spans="1:7" x14ac:dyDescent="0.2">
      <c r="A220" s="315"/>
      <c r="B220" s="111"/>
      <c r="C220" s="83"/>
      <c r="D220" s="36"/>
      <c r="E220" s="232"/>
      <c r="F220" s="225"/>
      <c r="G220" s="226"/>
    </row>
    <row r="221" spans="1:7" x14ac:dyDescent="0.2">
      <c r="A221" s="315"/>
      <c r="B221" s="111"/>
      <c r="C221" s="83"/>
      <c r="D221" s="36"/>
      <c r="E221" s="232"/>
      <c r="F221" s="225"/>
      <c r="G221" s="226"/>
    </row>
    <row r="222" spans="1:7" ht="12" customHeight="1" x14ac:dyDescent="0.2">
      <c r="A222" s="315"/>
      <c r="B222" s="111"/>
      <c r="C222" s="83"/>
      <c r="D222" s="36"/>
      <c r="E222" s="232"/>
      <c r="F222" s="225"/>
      <c r="G222" s="226"/>
    </row>
    <row r="223" spans="1:7" ht="12" customHeight="1" x14ac:dyDescent="0.2">
      <c r="A223" s="315"/>
      <c r="B223" s="111"/>
      <c r="C223" s="83"/>
      <c r="D223" s="36"/>
      <c r="E223" s="232"/>
      <c r="F223" s="225"/>
      <c r="G223" s="226"/>
    </row>
    <row r="224" spans="1:7" ht="12" customHeight="1" x14ac:dyDescent="0.2">
      <c r="A224" s="315"/>
      <c r="B224" s="111"/>
      <c r="C224" s="83"/>
      <c r="D224" s="36"/>
      <c r="E224" s="232"/>
      <c r="F224" s="225"/>
      <c r="G224" s="226"/>
    </row>
    <row r="225" spans="1:8" ht="12" customHeight="1" thickBot="1" x14ac:dyDescent="0.25">
      <c r="A225" s="315"/>
      <c r="B225" s="111"/>
      <c r="C225" s="83"/>
      <c r="D225" s="36"/>
      <c r="E225" s="232"/>
      <c r="F225" s="225"/>
      <c r="G225" s="226"/>
    </row>
    <row r="226" spans="1:8" ht="12" customHeight="1" x14ac:dyDescent="0.2">
      <c r="A226" s="179"/>
      <c r="B226" s="180" t="s">
        <v>136</v>
      </c>
      <c r="C226" s="187"/>
      <c r="D226" s="182"/>
      <c r="E226" s="287"/>
      <c r="F226" s="288"/>
      <c r="G226" s="289"/>
    </row>
    <row r="227" spans="1:8" ht="12" customHeight="1" thickBot="1" x14ac:dyDescent="0.25">
      <c r="A227" s="183"/>
      <c r="B227" s="184" t="s">
        <v>137</v>
      </c>
      <c r="C227" s="188"/>
      <c r="D227" s="186"/>
      <c r="E227" s="284"/>
      <c r="F227" s="290"/>
      <c r="G227" s="291">
        <f>SUM(G199:G226)</f>
        <v>0</v>
      </c>
    </row>
    <row r="228" spans="1:8" x14ac:dyDescent="0.2">
      <c r="A228" s="120"/>
      <c r="B228" s="194"/>
      <c r="C228" s="111"/>
      <c r="D228" s="111"/>
      <c r="E228" s="232"/>
      <c r="F228" s="225"/>
      <c r="G228" s="226"/>
    </row>
    <row r="229" spans="1:8" x14ac:dyDescent="0.2">
      <c r="A229" s="120"/>
      <c r="B229" s="121" t="s">
        <v>177</v>
      </c>
      <c r="C229" s="111"/>
      <c r="D229" s="111"/>
      <c r="E229" s="232"/>
      <c r="F229" s="225"/>
      <c r="G229" s="226"/>
    </row>
    <row r="230" spans="1:8" x14ac:dyDescent="0.2">
      <c r="A230" s="120"/>
      <c r="B230" s="122" t="s">
        <v>101</v>
      </c>
      <c r="C230" s="111"/>
      <c r="D230" s="111"/>
      <c r="E230" s="232"/>
      <c r="F230" s="225"/>
      <c r="G230" s="226"/>
    </row>
    <row r="231" spans="1:8" x14ac:dyDescent="0.2">
      <c r="A231" s="120" t="s">
        <v>160</v>
      </c>
      <c r="B231" s="123" t="s">
        <v>40</v>
      </c>
      <c r="C231" s="111"/>
      <c r="D231" s="111"/>
      <c r="E231" s="232"/>
      <c r="F231" s="225"/>
      <c r="G231" s="226"/>
    </row>
    <row r="232" spans="1:8" ht="36" x14ac:dyDescent="0.2">
      <c r="A232" s="120"/>
      <c r="B232" s="111" t="s">
        <v>235</v>
      </c>
      <c r="C232" s="111"/>
      <c r="D232" s="111"/>
      <c r="E232" s="232"/>
      <c r="F232" s="225"/>
      <c r="G232" s="226"/>
    </row>
    <row r="233" spans="1:8" ht="48" x14ac:dyDescent="0.2">
      <c r="A233" s="120"/>
      <c r="B233" s="111" t="s">
        <v>234</v>
      </c>
      <c r="C233" s="111"/>
      <c r="D233" s="111"/>
      <c r="E233" s="232"/>
      <c r="F233" s="225"/>
      <c r="G233" s="226"/>
    </row>
    <row r="234" spans="1:8" ht="30.75" customHeight="1" x14ac:dyDescent="0.2">
      <c r="A234" s="120"/>
      <c r="B234" s="111" t="s">
        <v>286</v>
      </c>
      <c r="C234" s="111"/>
      <c r="D234" s="111"/>
      <c r="E234" s="232"/>
      <c r="F234" s="225"/>
      <c r="G234" s="226"/>
    </row>
    <row r="235" spans="1:8" ht="27" customHeight="1" x14ac:dyDescent="0.2">
      <c r="A235" s="120"/>
      <c r="B235" s="111" t="s">
        <v>233</v>
      </c>
      <c r="C235" s="111"/>
      <c r="D235" s="111"/>
      <c r="E235" s="232"/>
      <c r="F235" s="225"/>
      <c r="G235" s="226"/>
    </row>
    <row r="236" spans="1:8" ht="24" x14ac:dyDescent="0.2">
      <c r="A236" s="33"/>
      <c r="B236" s="111" t="s">
        <v>197</v>
      </c>
      <c r="C236" s="111"/>
      <c r="D236" s="111"/>
      <c r="E236" s="232"/>
      <c r="F236" s="225"/>
      <c r="G236" s="226"/>
    </row>
    <row r="237" spans="1:8" ht="14.25" customHeight="1" x14ac:dyDescent="0.2">
      <c r="A237" s="120"/>
      <c r="B237" s="111"/>
      <c r="C237" s="111"/>
      <c r="D237" s="111"/>
      <c r="E237" s="232"/>
      <c r="F237" s="225"/>
      <c r="G237" s="226"/>
    </row>
    <row r="238" spans="1:8" x14ac:dyDescent="0.2">
      <c r="A238" s="316" t="s">
        <v>140</v>
      </c>
      <c r="B238" s="92" t="s">
        <v>103</v>
      </c>
      <c r="C238" s="93"/>
      <c r="D238" s="94"/>
      <c r="E238" s="232"/>
      <c r="F238" s="225"/>
      <c r="G238" s="226"/>
    </row>
    <row r="239" spans="1:8" s="264" customFormat="1" x14ac:dyDescent="0.2">
      <c r="A239" s="311"/>
      <c r="B239" s="268" t="s">
        <v>265</v>
      </c>
      <c r="C239" s="269"/>
      <c r="D239" s="245"/>
      <c r="E239" s="222"/>
      <c r="F239" s="225"/>
      <c r="G239" s="226"/>
    </row>
    <row r="240" spans="1:8" x14ac:dyDescent="0.2">
      <c r="A240" s="40" t="s">
        <v>156</v>
      </c>
      <c r="B240" s="95" t="s">
        <v>316</v>
      </c>
      <c r="C240" s="96" t="s">
        <v>104</v>
      </c>
      <c r="D240" s="36">
        <v>1</v>
      </c>
      <c r="E240" s="222"/>
      <c r="F240" s="234"/>
      <c r="G240" s="235">
        <f t="shared" ref="G240" si="29">(D240*E240)+(D240*F240)</f>
        <v>0</v>
      </c>
      <c r="H240" s="26"/>
    </row>
    <row r="241" spans="1:8" x14ac:dyDescent="0.2">
      <c r="A241" s="40" t="s">
        <v>157</v>
      </c>
      <c r="B241" s="95" t="s">
        <v>327</v>
      </c>
      <c r="C241" s="96" t="s">
        <v>104</v>
      </c>
      <c r="D241" s="36">
        <v>1</v>
      </c>
      <c r="E241" s="222"/>
      <c r="F241" s="234"/>
      <c r="G241" s="235">
        <f t="shared" ref="G241" si="30">(D241*E241)+(D241*F241)</f>
        <v>0</v>
      </c>
    </row>
    <row r="242" spans="1:8" ht="12" customHeight="1" x14ac:dyDescent="0.2">
      <c r="A242" s="40"/>
      <c r="B242" s="95"/>
      <c r="C242" s="50"/>
      <c r="D242" s="36"/>
      <c r="E242" s="222"/>
      <c r="F242" s="225"/>
      <c r="G242" s="226"/>
    </row>
    <row r="243" spans="1:8" ht="12" customHeight="1" x14ac:dyDescent="0.2">
      <c r="A243" s="40"/>
      <c r="B243" s="95"/>
      <c r="C243" s="50"/>
      <c r="D243" s="36"/>
      <c r="E243" s="222"/>
      <c r="F243" s="225"/>
      <c r="G243" s="226"/>
    </row>
    <row r="244" spans="1:8" ht="12.75" thickBot="1" x14ac:dyDescent="0.25">
      <c r="A244" s="40"/>
      <c r="B244" s="95"/>
      <c r="C244" s="50"/>
      <c r="D244" s="36"/>
      <c r="E244" s="222"/>
      <c r="F244" s="225"/>
      <c r="G244" s="226"/>
    </row>
    <row r="245" spans="1:8" x14ac:dyDescent="0.2">
      <c r="A245" s="199"/>
      <c r="B245" s="196" t="s">
        <v>178</v>
      </c>
      <c r="C245" s="172"/>
      <c r="D245" s="173"/>
      <c r="E245" s="294"/>
      <c r="F245" s="295"/>
      <c r="G245" s="292"/>
    </row>
    <row r="246" spans="1:8" ht="12.75" thickBot="1" x14ac:dyDescent="0.25">
      <c r="A246" s="202"/>
      <c r="B246" s="161" t="s">
        <v>179</v>
      </c>
      <c r="C246" s="197"/>
      <c r="D246" s="198"/>
      <c r="E246" s="296"/>
      <c r="F246" s="297"/>
      <c r="G246" s="293">
        <f>SUM(G240:G245)</f>
        <v>0</v>
      </c>
    </row>
    <row r="247" spans="1:8" x14ac:dyDescent="0.2">
      <c r="A247" s="120"/>
      <c r="B247" s="194"/>
      <c r="C247" s="111"/>
      <c r="D247" s="111"/>
      <c r="E247" s="232"/>
      <c r="F247" s="225"/>
      <c r="G247" s="226"/>
    </row>
    <row r="248" spans="1:8" x14ac:dyDescent="0.2">
      <c r="A248" s="120"/>
      <c r="B248" s="121" t="s">
        <v>180</v>
      </c>
      <c r="C248" s="111"/>
      <c r="D248" s="111"/>
      <c r="E248" s="232"/>
      <c r="F248" s="225"/>
      <c r="G248" s="226"/>
    </row>
    <row r="249" spans="1:8" x14ac:dyDescent="0.2">
      <c r="A249" s="120"/>
      <c r="B249" s="122" t="s">
        <v>155</v>
      </c>
      <c r="C249" s="111"/>
      <c r="D249" s="111"/>
      <c r="E249" s="232"/>
      <c r="F249" s="225"/>
      <c r="G249" s="226"/>
    </row>
    <row r="250" spans="1:8" x14ac:dyDescent="0.2">
      <c r="A250" s="120" t="s">
        <v>102</v>
      </c>
      <c r="B250" s="124" t="s">
        <v>40</v>
      </c>
      <c r="C250" s="111"/>
      <c r="D250" s="111"/>
      <c r="E250" s="232"/>
      <c r="F250" s="225"/>
      <c r="G250" s="226"/>
    </row>
    <row r="251" spans="1:8" ht="60" x14ac:dyDescent="0.2">
      <c r="A251" s="120"/>
      <c r="B251" s="111" t="s">
        <v>224</v>
      </c>
      <c r="C251" s="111"/>
      <c r="D251" s="111"/>
      <c r="E251" s="232"/>
      <c r="F251" s="225"/>
      <c r="G251" s="226"/>
    </row>
    <row r="252" spans="1:8" ht="36" x14ac:dyDescent="0.2">
      <c r="A252" s="120"/>
      <c r="B252" s="111" t="s">
        <v>108</v>
      </c>
      <c r="C252" s="111"/>
      <c r="D252" s="111"/>
      <c r="E252" s="232"/>
      <c r="F252" s="225"/>
      <c r="G252" s="226"/>
    </row>
    <row r="253" spans="1:8" ht="36" x14ac:dyDescent="0.2">
      <c r="A253" s="33"/>
      <c r="B253" s="111" t="s">
        <v>217</v>
      </c>
      <c r="C253" s="111"/>
      <c r="D253" s="111"/>
      <c r="E253" s="232"/>
      <c r="F253" s="225"/>
      <c r="G253" s="226"/>
    </row>
    <row r="254" spans="1:8" s="26" customFormat="1" ht="15" customHeight="1" x14ac:dyDescent="0.2">
      <c r="A254" s="104" t="s">
        <v>141</v>
      </c>
      <c r="B254" s="105" t="s">
        <v>62</v>
      </c>
      <c r="C254" s="106"/>
      <c r="D254" s="107"/>
      <c r="E254" s="222"/>
      <c r="F254" s="225"/>
      <c r="G254" s="226"/>
      <c r="H254" s="16"/>
    </row>
    <row r="255" spans="1:8" ht="12.75" x14ac:dyDescent="0.2">
      <c r="A255" s="100" t="s">
        <v>215</v>
      </c>
      <c r="B255" s="110" t="s">
        <v>84</v>
      </c>
      <c r="C255" s="102"/>
      <c r="D255" s="103"/>
      <c r="E255" s="232"/>
      <c r="F255" s="225"/>
      <c r="G255" s="226"/>
    </row>
    <row r="256" spans="1:8" ht="12" customHeight="1" x14ac:dyDescent="0.2">
      <c r="A256" s="100" t="s">
        <v>302</v>
      </c>
      <c r="B256" s="108" t="s">
        <v>326</v>
      </c>
      <c r="C256" s="102" t="s">
        <v>199</v>
      </c>
      <c r="D256" s="103">
        <v>6.8</v>
      </c>
      <c r="E256" s="232"/>
      <c r="F256" s="225"/>
      <c r="G256" s="226">
        <f t="shared" ref="G256" si="31">(D256*E256)+(D256*F256)</f>
        <v>0</v>
      </c>
    </row>
    <row r="257" spans="1:7" ht="12" customHeight="1" x14ac:dyDescent="0.2">
      <c r="A257" s="100"/>
      <c r="B257" s="108"/>
      <c r="C257" s="102"/>
      <c r="D257" s="103"/>
      <c r="E257" s="232"/>
      <c r="F257" s="225"/>
      <c r="G257" s="226"/>
    </row>
    <row r="258" spans="1:7" ht="12.75" x14ac:dyDescent="0.2">
      <c r="A258" s="100"/>
      <c r="B258" s="110"/>
      <c r="C258" s="102"/>
      <c r="D258" s="103"/>
      <c r="E258" s="232"/>
      <c r="F258" s="225"/>
      <c r="G258" s="226"/>
    </row>
    <row r="259" spans="1:7" ht="12" customHeight="1" x14ac:dyDescent="0.2">
      <c r="A259" s="100"/>
      <c r="B259" s="108"/>
      <c r="C259" s="102"/>
      <c r="D259" s="103"/>
      <c r="E259" s="232"/>
      <c r="F259" s="225"/>
      <c r="G259" s="226"/>
    </row>
    <row r="260" spans="1:7" x14ac:dyDescent="0.2">
      <c r="A260" s="33"/>
      <c r="B260" s="125"/>
      <c r="C260" s="126"/>
      <c r="D260" s="36"/>
      <c r="E260" s="222"/>
      <c r="F260" s="225"/>
      <c r="G260" s="226"/>
    </row>
    <row r="261" spans="1:7" s="264" customFormat="1" x14ac:dyDescent="0.2">
      <c r="A261" s="311" t="s">
        <v>161</v>
      </c>
      <c r="B261" s="275" t="s">
        <v>259</v>
      </c>
      <c r="C261" s="269"/>
      <c r="D261" s="245"/>
      <c r="E261" s="222"/>
      <c r="F261" s="245"/>
      <c r="G261" s="253"/>
    </row>
    <row r="262" spans="1:7" ht="36" x14ac:dyDescent="0.2">
      <c r="A262" s="33" t="s">
        <v>156</v>
      </c>
      <c r="B262" s="125" t="s">
        <v>260</v>
      </c>
      <c r="C262" s="126" t="s">
        <v>257</v>
      </c>
      <c r="D262" s="36">
        <v>2</v>
      </c>
      <c r="E262" s="222"/>
      <c r="F262" s="225"/>
      <c r="G262" s="226">
        <f t="shared" ref="G262" si="32">(D262*E262)+(D262*F262)</f>
        <v>0</v>
      </c>
    </row>
    <row r="263" spans="1:7" x14ac:dyDescent="0.2">
      <c r="A263" s="33"/>
      <c r="B263" s="125"/>
      <c r="C263" s="126"/>
      <c r="D263" s="36"/>
      <c r="E263" s="222"/>
      <c r="F263" s="225"/>
      <c r="G263" s="226"/>
    </row>
    <row r="264" spans="1:7" x14ac:dyDescent="0.2">
      <c r="A264" s="33"/>
      <c r="B264" s="125"/>
      <c r="C264" s="126"/>
      <c r="D264" s="36"/>
      <c r="E264" s="222"/>
      <c r="F264" s="225"/>
      <c r="G264" s="226"/>
    </row>
    <row r="265" spans="1:7" s="264" customFormat="1" x14ac:dyDescent="0.2">
      <c r="A265" s="311" t="s">
        <v>107</v>
      </c>
      <c r="B265" s="275" t="s">
        <v>328</v>
      </c>
      <c r="C265" s="269"/>
      <c r="D265" s="245"/>
      <c r="E265" s="222"/>
      <c r="F265" s="245"/>
      <c r="G265" s="253"/>
    </row>
    <row r="266" spans="1:7" x14ac:dyDescent="0.2">
      <c r="A266" s="33" t="s">
        <v>302</v>
      </c>
      <c r="B266" s="125" t="s">
        <v>329</v>
      </c>
      <c r="C266" s="126" t="s">
        <v>14</v>
      </c>
      <c r="D266" s="36">
        <v>10.199999999999999</v>
      </c>
      <c r="E266" s="222"/>
      <c r="F266" s="225"/>
      <c r="G266" s="226">
        <f t="shared" ref="G266:G267" si="33">(D266*E266)+(D266*F266)</f>
        <v>0</v>
      </c>
    </row>
    <row r="267" spans="1:7" x14ac:dyDescent="0.2">
      <c r="A267" s="33" t="s">
        <v>301</v>
      </c>
      <c r="B267" s="310" t="s">
        <v>330</v>
      </c>
      <c r="C267" s="126" t="s">
        <v>257</v>
      </c>
      <c r="D267" s="36">
        <v>12.466666666666669</v>
      </c>
      <c r="E267" s="222"/>
      <c r="F267" s="225"/>
      <c r="G267" s="226">
        <f t="shared" si="33"/>
        <v>0</v>
      </c>
    </row>
    <row r="268" spans="1:7" x14ac:dyDescent="0.2">
      <c r="A268" s="33"/>
      <c r="B268" s="125"/>
      <c r="C268" s="126"/>
      <c r="D268" s="36"/>
      <c r="E268" s="222"/>
      <c r="F268" s="225"/>
      <c r="G268" s="226"/>
    </row>
    <row r="269" spans="1:7" x14ac:dyDescent="0.2">
      <c r="A269" s="33"/>
      <c r="B269" s="125"/>
      <c r="C269" s="126"/>
      <c r="D269" s="36"/>
      <c r="E269" s="222"/>
      <c r="F269" s="225"/>
      <c r="G269" s="226"/>
    </row>
    <row r="270" spans="1:7" x14ac:dyDescent="0.2">
      <c r="A270" s="33"/>
      <c r="B270" s="125"/>
      <c r="C270" s="126"/>
      <c r="D270" s="36"/>
      <c r="E270" s="222"/>
      <c r="F270" s="225"/>
      <c r="G270" s="226"/>
    </row>
    <row r="271" spans="1:7" x14ac:dyDescent="0.2">
      <c r="A271" s="33"/>
      <c r="B271" s="125"/>
      <c r="C271" s="126"/>
      <c r="D271" s="36"/>
      <c r="E271" s="222"/>
      <c r="F271" s="225"/>
      <c r="G271" s="226"/>
    </row>
    <row r="272" spans="1:7" x14ac:dyDescent="0.2">
      <c r="A272" s="33"/>
      <c r="B272" s="125"/>
      <c r="C272" s="126"/>
      <c r="D272" s="36"/>
      <c r="E272" s="222"/>
      <c r="F272" s="225"/>
      <c r="G272" s="226"/>
    </row>
    <row r="273" spans="1:8" x14ac:dyDescent="0.2">
      <c r="A273" s="33"/>
      <c r="B273" s="125"/>
      <c r="C273" s="126"/>
      <c r="D273" s="36"/>
      <c r="E273" s="222"/>
      <c r="F273" s="225"/>
      <c r="G273" s="226"/>
    </row>
    <row r="274" spans="1:8" ht="12.75" thickBot="1" x14ac:dyDescent="0.25">
      <c r="A274" s="33"/>
      <c r="B274" s="125"/>
      <c r="C274" s="126"/>
      <c r="D274" s="36"/>
      <c r="E274" s="222"/>
      <c r="F274" s="225"/>
      <c r="G274" s="226"/>
    </row>
    <row r="275" spans="1:8" x14ac:dyDescent="0.2">
      <c r="A275" s="199"/>
      <c r="B275" s="196" t="s">
        <v>181</v>
      </c>
      <c r="C275" s="200"/>
      <c r="D275" s="201"/>
      <c r="E275" s="298"/>
      <c r="F275" s="288"/>
      <c r="G275" s="289"/>
    </row>
    <row r="276" spans="1:8" ht="12" customHeight="1" thickBot="1" x14ac:dyDescent="0.25">
      <c r="A276" s="202"/>
      <c r="B276" s="161" t="s">
        <v>105</v>
      </c>
      <c r="C276" s="203"/>
      <c r="D276" s="195"/>
      <c r="E276" s="299"/>
      <c r="F276" s="290"/>
      <c r="G276" s="291">
        <f>SUM(G253:G268)</f>
        <v>0</v>
      </c>
    </row>
    <row r="277" spans="1:8" x14ac:dyDescent="0.2">
      <c r="A277" s="33"/>
      <c r="B277" s="89" t="s">
        <v>106</v>
      </c>
      <c r="C277" s="35"/>
      <c r="D277" s="36"/>
      <c r="E277" s="222"/>
      <c r="F277" s="225"/>
      <c r="G277" s="226"/>
    </row>
    <row r="278" spans="1:8" x14ac:dyDescent="0.2">
      <c r="A278" s="33"/>
      <c r="B278" s="57" t="s">
        <v>86</v>
      </c>
      <c r="C278" s="35"/>
      <c r="D278" s="36"/>
      <c r="E278" s="222"/>
      <c r="F278" s="225"/>
      <c r="G278" s="226"/>
    </row>
    <row r="279" spans="1:8" x14ac:dyDescent="0.2">
      <c r="A279" s="33" t="s">
        <v>107</v>
      </c>
      <c r="B279" s="41" t="s">
        <v>40</v>
      </c>
      <c r="C279" s="35" t="s">
        <v>54</v>
      </c>
      <c r="D279" s="36"/>
      <c r="E279" s="222"/>
      <c r="F279" s="225"/>
      <c r="G279" s="226"/>
    </row>
    <row r="280" spans="1:8" ht="72" x14ac:dyDescent="0.2">
      <c r="A280" s="40"/>
      <c r="B280" s="55" t="s">
        <v>241</v>
      </c>
      <c r="C280" s="71"/>
      <c r="D280" s="71"/>
      <c r="E280" s="237"/>
      <c r="F280" s="237"/>
      <c r="G280" s="257"/>
      <c r="H280" s="21"/>
    </row>
    <row r="281" spans="1:8" ht="24" x14ac:dyDescent="0.2">
      <c r="A281" s="40"/>
      <c r="B281" s="55" t="s">
        <v>240</v>
      </c>
      <c r="C281" s="71"/>
      <c r="D281" s="71"/>
      <c r="E281" s="237"/>
      <c r="F281" s="237"/>
      <c r="G281" s="257"/>
      <c r="H281" s="21"/>
    </row>
    <row r="282" spans="1:8" ht="48" x14ac:dyDescent="0.2">
      <c r="A282" s="40"/>
      <c r="B282" s="55" t="s">
        <v>281</v>
      </c>
      <c r="C282" s="71"/>
      <c r="D282" s="71"/>
      <c r="E282" s="237"/>
      <c r="F282" s="237"/>
      <c r="G282" s="257"/>
      <c r="H282" s="21"/>
    </row>
    <row r="283" spans="1:8" ht="72" x14ac:dyDescent="0.2">
      <c r="A283" s="40"/>
      <c r="B283" s="55" t="s">
        <v>282</v>
      </c>
      <c r="C283" s="71"/>
      <c r="D283" s="71"/>
      <c r="E283" s="237"/>
      <c r="F283" s="237"/>
      <c r="G283" s="257"/>
      <c r="H283" s="21"/>
    </row>
    <row r="284" spans="1:8" x14ac:dyDescent="0.2">
      <c r="A284" s="316" t="s">
        <v>140</v>
      </c>
      <c r="B284" s="92" t="s">
        <v>62</v>
      </c>
      <c r="C284" s="93"/>
      <c r="D284" s="94"/>
      <c r="E284" s="222"/>
      <c r="F284" s="225"/>
      <c r="G284" s="226"/>
    </row>
    <row r="285" spans="1:8" ht="24" x14ac:dyDescent="0.2">
      <c r="A285" s="33"/>
      <c r="B285" s="128" t="s">
        <v>283</v>
      </c>
      <c r="C285" s="129" t="s">
        <v>132</v>
      </c>
      <c r="D285" s="36">
        <v>40.519999999999996</v>
      </c>
      <c r="E285" s="222"/>
      <c r="F285" s="225"/>
      <c r="G285" s="226">
        <f t="shared" ref="G285:G286" si="34">(D285*E285)+(D285*F285)</f>
        <v>0</v>
      </c>
    </row>
    <row r="286" spans="1:8" ht="13.5" x14ac:dyDescent="0.2">
      <c r="A286" s="33"/>
      <c r="B286" s="128" t="s">
        <v>331</v>
      </c>
      <c r="C286" s="129" t="s">
        <v>132</v>
      </c>
      <c r="D286" s="36">
        <v>6.8</v>
      </c>
      <c r="E286" s="222"/>
      <c r="F286" s="225"/>
      <c r="G286" s="226">
        <f t="shared" si="34"/>
        <v>0</v>
      </c>
    </row>
    <row r="287" spans="1:8" x14ac:dyDescent="0.2">
      <c r="A287" s="33"/>
      <c r="B287" s="128"/>
      <c r="C287" s="129"/>
      <c r="D287" s="36"/>
      <c r="E287" s="222"/>
      <c r="F287" s="225"/>
      <c r="G287" s="226"/>
    </row>
    <row r="288" spans="1:8" x14ac:dyDescent="0.2">
      <c r="A288" s="33"/>
      <c r="B288" s="128"/>
      <c r="C288" s="129"/>
      <c r="D288" s="36"/>
      <c r="E288" s="222"/>
      <c r="F288" s="225"/>
      <c r="G288" s="226"/>
    </row>
    <row r="289" spans="1:7" x14ac:dyDescent="0.2">
      <c r="A289" s="33"/>
      <c r="B289" s="128"/>
      <c r="C289" s="129"/>
      <c r="D289" s="36"/>
      <c r="E289" s="222"/>
      <c r="F289" s="225"/>
      <c r="G289" s="226"/>
    </row>
    <row r="290" spans="1:7" x14ac:dyDescent="0.2">
      <c r="A290" s="33"/>
      <c r="B290" s="128"/>
      <c r="C290" s="129"/>
      <c r="D290" s="36"/>
      <c r="E290" s="222"/>
      <c r="F290" s="225"/>
      <c r="G290" s="226"/>
    </row>
    <row r="291" spans="1:7" x14ac:dyDescent="0.2">
      <c r="A291" s="33"/>
      <c r="B291" s="128"/>
      <c r="C291" s="129"/>
      <c r="D291" s="36"/>
      <c r="E291" s="222"/>
      <c r="F291" s="225"/>
      <c r="G291" s="226"/>
    </row>
    <row r="292" spans="1:7" x14ac:dyDescent="0.2">
      <c r="A292" s="33"/>
      <c r="B292" s="128"/>
      <c r="C292" s="129"/>
      <c r="D292" s="36"/>
      <c r="E292" s="222"/>
      <c r="F292" s="225"/>
      <c r="G292" s="226"/>
    </row>
    <row r="293" spans="1:7" x14ac:dyDescent="0.2">
      <c r="A293" s="33"/>
      <c r="B293" s="128"/>
      <c r="C293" s="129"/>
      <c r="D293" s="36"/>
      <c r="E293" s="222"/>
      <c r="F293" s="225"/>
      <c r="G293" s="226"/>
    </row>
    <row r="294" spans="1:7" x14ac:dyDescent="0.2">
      <c r="A294" s="33"/>
      <c r="B294" s="128"/>
      <c r="C294" s="129"/>
      <c r="D294" s="36"/>
      <c r="E294" s="222"/>
      <c r="F294" s="225"/>
      <c r="G294" s="226"/>
    </row>
    <row r="295" spans="1:7" x14ac:dyDescent="0.2">
      <c r="A295" s="33"/>
      <c r="B295" s="128"/>
      <c r="C295" s="129"/>
      <c r="D295" s="36"/>
      <c r="E295" s="222"/>
      <c r="F295" s="225"/>
      <c r="G295" s="226"/>
    </row>
    <row r="296" spans="1:7" x14ac:dyDescent="0.2">
      <c r="A296" s="33"/>
      <c r="B296" s="128"/>
      <c r="C296" s="129"/>
      <c r="D296" s="36"/>
      <c r="E296" s="222"/>
      <c r="F296" s="225"/>
      <c r="G296" s="226"/>
    </row>
    <row r="297" spans="1:7" x14ac:dyDescent="0.2">
      <c r="A297" s="33"/>
      <c r="B297" s="128"/>
      <c r="C297" s="129"/>
      <c r="D297" s="36"/>
      <c r="E297" s="222"/>
      <c r="F297" s="225"/>
      <c r="G297" s="226"/>
    </row>
    <row r="298" spans="1:7" x14ac:dyDescent="0.2">
      <c r="A298" s="33"/>
      <c r="B298" s="128"/>
      <c r="C298" s="129"/>
      <c r="D298" s="36"/>
      <c r="E298" s="222"/>
      <c r="F298" s="225"/>
      <c r="G298" s="226"/>
    </row>
    <row r="299" spans="1:7" x14ac:dyDescent="0.2">
      <c r="A299" s="33"/>
      <c r="B299" s="128"/>
      <c r="C299" s="129"/>
      <c r="D299" s="36"/>
      <c r="E299" s="222"/>
      <c r="F299" s="225"/>
      <c r="G299" s="226"/>
    </row>
    <row r="300" spans="1:7" x14ac:dyDescent="0.2">
      <c r="A300" s="33"/>
      <c r="B300" s="128"/>
      <c r="C300" s="129"/>
      <c r="D300" s="36"/>
      <c r="E300" s="222"/>
      <c r="F300" s="225"/>
      <c r="G300" s="226"/>
    </row>
    <row r="301" spans="1:7" ht="12.75" thickBot="1" x14ac:dyDescent="0.25">
      <c r="A301" s="33"/>
      <c r="B301" s="128"/>
      <c r="C301" s="129"/>
      <c r="D301" s="36"/>
      <c r="E301" s="222"/>
      <c r="F301" s="225"/>
      <c r="G301" s="226"/>
    </row>
    <row r="302" spans="1:7" ht="12" customHeight="1" x14ac:dyDescent="0.2">
      <c r="A302" s="199"/>
      <c r="B302" s="196" t="s">
        <v>182</v>
      </c>
      <c r="C302" s="187"/>
      <c r="D302" s="182"/>
      <c r="E302" s="287"/>
      <c r="F302" s="288"/>
      <c r="G302" s="289"/>
    </row>
    <row r="303" spans="1:7" ht="12" customHeight="1" thickBot="1" x14ac:dyDescent="0.25">
      <c r="A303" s="202"/>
      <c r="B303" s="161" t="s">
        <v>109</v>
      </c>
      <c r="C303" s="188"/>
      <c r="D303" s="186"/>
      <c r="E303" s="284"/>
      <c r="F303" s="290"/>
      <c r="G303" s="291">
        <f>SUM(G285:G288)</f>
        <v>0</v>
      </c>
    </row>
    <row r="304" spans="1:7" ht="12" customHeight="1" x14ac:dyDescent="0.2">
      <c r="A304" s="33"/>
      <c r="B304" s="89" t="s">
        <v>110</v>
      </c>
      <c r="C304" s="35"/>
      <c r="D304" s="36"/>
      <c r="E304" s="222"/>
      <c r="F304" s="225"/>
      <c r="G304" s="226"/>
    </row>
    <row r="305" spans="1:8" ht="12" customHeight="1" x14ac:dyDescent="0.2">
      <c r="A305" s="33"/>
      <c r="B305" s="57" t="s">
        <v>88</v>
      </c>
      <c r="C305" s="35"/>
      <c r="D305" s="36"/>
      <c r="E305" s="222"/>
      <c r="F305" s="225"/>
      <c r="G305" s="226"/>
    </row>
    <row r="306" spans="1:8" ht="12" customHeight="1" x14ac:dyDescent="0.2">
      <c r="A306" s="33" t="s">
        <v>111</v>
      </c>
      <c r="B306" s="41" t="s">
        <v>40</v>
      </c>
      <c r="C306" s="35"/>
      <c r="D306" s="36"/>
      <c r="E306" s="222"/>
      <c r="F306" s="225"/>
      <c r="G306" s="226"/>
    </row>
    <row r="307" spans="1:8" ht="53.25" customHeight="1" x14ac:dyDescent="0.2">
      <c r="A307" s="40"/>
      <c r="B307" s="55" t="s">
        <v>129</v>
      </c>
      <c r="C307" s="55"/>
      <c r="D307" s="55"/>
      <c r="E307" s="247"/>
      <c r="F307" s="247"/>
      <c r="G307" s="248"/>
      <c r="H307" s="21"/>
    </row>
    <row r="308" spans="1:8" s="264" customFormat="1" x14ac:dyDescent="0.2">
      <c r="A308" s="311" t="s">
        <v>162</v>
      </c>
      <c r="B308" s="265" t="s">
        <v>115</v>
      </c>
      <c r="C308" s="269"/>
      <c r="D308" s="245"/>
      <c r="E308" s="222"/>
      <c r="F308" s="245"/>
      <c r="G308" s="253"/>
    </row>
    <row r="309" spans="1:8" x14ac:dyDescent="0.2">
      <c r="A309" s="316" t="s">
        <v>140</v>
      </c>
      <c r="B309" s="130" t="s">
        <v>62</v>
      </c>
      <c r="C309" s="131"/>
      <c r="D309" s="94"/>
      <c r="E309" s="222"/>
      <c r="F309" s="245"/>
      <c r="G309" s="258"/>
    </row>
    <row r="310" spans="1:8" s="26" customFormat="1" ht="14.25" customHeight="1" x14ac:dyDescent="0.2">
      <c r="A310" s="317" t="s">
        <v>156</v>
      </c>
      <c r="B310" s="132" t="s">
        <v>334</v>
      </c>
      <c r="C310" s="133" t="s">
        <v>104</v>
      </c>
      <c r="D310" s="134"/>
      <c r="E310" s="256"/>
      <c r="F310" s="243"/>
      <c r="G310" s="244"/>
      <c r="H310" s="16"/>
    </row>
    <row r="311" spans="1:8" s="26" customFormat="1" ht="25.5" customHeight="1" x14ac:dyDescent="0.2">
      <c r="A311" s="33"/>
      <c r="B311" s="95" t="s">
        <v>332</v>
      </c>
      <c r="C311" s="96" t="s">
        <v>14</v>
      </c>
      <c r="D311" s="36">
        <v>1</v>
      </c>
      <c r="E311" s="222"/>
      <c r="F311" s="225"/>
      <c r="G311" s="226">
        <f>(D311*E311)+(D311*F311)</f>
        <v>0</v>
      </c>
      <c r="H311" s="16"/>
    </row>
    <row r="312" spans="1:8" s="26" customFormat="1" ht="14.25" customHeight="1" x14ac:dyDescent="0.2">
      <c r="A312" s="317" t="s">
        <v>157</v>
      </c>
      <c r="B312" s="132" t="s">
        <v>333</v>
      </c>
      <c r="C312" s="133" t="s">
        <v>104</v>
      </c>
      <c r="D312" s="134"/>
      <c r="E312" s="256"/>
      <c r="F312" s="243"/>
      <c r="G312" s="244"/>
      <c r="H312" s="16"/>
    </row>
    <row r="313" spans="1:8" s="26" customFormat="1" ht="25.5" customHeight="1" x14ac:dyDescent="0.2">
      <c r="A313" s="33"/>
      <c r="B313" s="95" t="s">
        <v>335</v>
      </c>
      <c r="C313" s="96" t="s">
        <v>14</v>
      </c>
      <c r="D313" s="36">
        <v>1</v>
      </c>
      <c r="E313" s="222"/>
      <c r="F313" s="225"/>
      <c r="G313" s="226">
        <f>(D313*E313)+(D313*F313)</f>
        <v>0</v>
      </c>
      <c r="H313" s="16"/>
    </row>
    <row r="314" spans="1:8" s="264" customFormat="1" ht="12" customHeight="1" x14ac:dyDescent="0.2">
      <c r="A314" s="311" t="s">
        <v>317</v>
      </c>
      <c r="B314" s="265" t="s">
        <v>249</v>
      </c>
      <c r="C314" s="269"/>
      <c r="D314" s="245"/>
      <c r="E314" s="222"/>
      <c r="F314" s="245"/>
      <c r="G314" s="253"/>
    </row>
    <row r="315" spans="1:8" ht="24" x14ac:dyDescent="0.2">
      <c r="A315" s="33" t="s">
        <v>302</v>
      </c>
      <c r="B315" s="95" t="s">
        <v>256</v>
      </c>
      <c r="C315" s="129" t="s">
        <v>132</v>
      </c>
      <c r="D315" s="36">
        <v>7.6</v>
      </c>
      <c r="E315" s="222"/>
      <c r="F315" s="225"/>
      <c r="G315" s="226">
        <f t="shared" ref="G315:G320" si="35">(D315*E315)+(D315*F315)</f>
        <v>0</v>
      </c>
    </row>
    <row r="316" spans="1:8" ht="36" x14ac:dyDescent="0.2">
      <c r="A316" s="33" t="s">
        <v>301</v>
      </c>
      <c r="B316" s="95" t="s">
        <v>252</v>
      </c>
      <c r="C316" s="129" t="s">
        <v>132</v>
      </c>
      <c r="D316" s="36">
        <v>7.6</v>
      </c>
      <c r="E316" s="222"/>
      <c r="F316" s="225"/>
      <c r="G316" s="226">
        <f t="shared" si="35"/>
        <v>0</v>
      </c>
    </row>
    <row r="317" spans="1:8" ht="24" x14ac:dyDescent="0.2">
      <c r="A317" s="33" t="s">
        <v>250</v>
      </c>
      <c r="B317" s="95" t="s">
        <v>255</v>
      </c>
      <c r="C317" s="129" t="s">
        <v>132</v>
      </c>
      <c r="D317" s="36">
        <v>7.6</v>
      </c>
      <c r="E317" s="222"/>
      <c r="F317" s="225"/>
      <c r="G317" s="226">
        <f t="shared" si="35"/>
        <v>0</v>
      </c>
    </row>
    <row r="318" spans="1:8" ht="24" x14ac:dyDescent="0.2">
      <c r="A318" s="33" t="s">
        <v>251</v>
      </c>
      <c r="B318" s="95" t="s">
        <v>336</v>
      </c>
      <c r="C318" s="129" t="s">
        <v>257</v>
      </c>
      <c r="D318" s="36">
        <v>7.6</v>
      </c>
      <c r="E318" s="222"/>
      <c r="F318" s="225"/>
      <c r="G318" s="226">
        <f t="shared" si="35"/>
        <v>0</v>
      </c>
    </row>
    <row r="319" spans="1:8" ht="24" x14ac:dyDescent="0.2">
      <c r="A319" s="33" t="s">
        <v>253</v>
      </c>
      <c r="B319" s="95" t="s">
        <v>337</v>
      </c>
      <c r="C319" s="129" t="s">
        <v>257</v>
      </c>
      <c r="D319" s="36">
        <v>2</v>
      </c>
      <c r="E319" s="222"/>
      <c r="F319" s="225"/>
      <c r="G319" s="226">
        <f t="shared" si="35"/>
        <v>0</v>
      </c>
    </row>
    <row r="320" spans="1:8" ht="12" customHeight="1" x14ac:dyDescent="0.2">
      <c r="A320" s="33" t="s">
        <v>254</v>
      </c>
      <c r="B320" s="95" t="s">
        <v>258</v>
      </c>
      <c r="C320" s="129" t="s">
        <v>257</v>
      </c>
      <c r="D320" s="36">
        <v>2</v>
      </c>
      <c r="E320" s="222"/>
      <c r="F320" s="225"/>
      <c r="G320" s="226">
        <f t="shared" si="35"/>
        <v>0</v>
      </c>
    </row>
    <row r="321" spans="1:7" x14ac:dyDescent="0.2">
      <c r="A321" s="33"/>
      <c r="B321" s="95"/>
      <c r="C321" s="129"/>
      <c r="D321" s="36"/>
      <c r="E321" s="222"/>
      <c r="F321" s="225"/>
      <c r="G321" s="226"/>
    </row>
    <row r="322" spans="1:7" ht="12" customHeight="1" x14ac:dyDescent="0.2">
      <c r="A322" s="33"/>
      <c r="B322" s="95"/>
      <c r="C322" s="129"/>
      <c r="D322" s="36"/>
      <c r="E322" s="222"/>
      <c r="F322" s="225"/>
      <c r="G322" s="226"/>
    </row>
    <row r="323" spans="1:7" ht="12" customHeight="1" x14ac:dyDescent="0.2">
      <c r="A323" s="33"/>
      <c r="B323" s="95"/>
      <c r="C323" s="129"/>
      <c r="D323" s="36"/>
      <c r="E323" s="222"/>
      <c r="F323" s="225"/>
      <c r="G323" s="226"/>
    </row>
    <row r="324" spans="1:7" ht="12" customHeight="1" x14ac:dyDescent="0.2">
      <c r="A324" s="33"/>
      <c r="B324" s="95"/>
      <c r="C324" s="129"/>
      <c r="D324" s="36"/>
      <c r="E324" s="222"/>
      <c r="F324" s="225"/>
      <c r="G324" s="226"/>
    </row>
    <row r="325" spans="1:7" ht="12" customHeight="1" x14ac:dyDescent="0.2">
      <c r="A325" s="33"/>
      <c r="B325" s="95"/>
      <c r="C325" s="129"/>
      <c r="D325" s="36"/>
      <c r="E325" s="222"/>
      <c r="F325" s="225"/>
      <c r="G325" s="226"/>
    </row>
    <row r="326" spans="1:7" ht="12" customHeight="1" x14ac:dyDescent="0.2">
      <c r="A326" s="33"/>
      <c r="B326" s="95"/>
      <c r="C326" s="129"/>
      <c r="D326" s="36"/>
      <c r="E326" s="222"/>
      <c r="F326" s="225"/>
      <c r="G326" s="226"/>
    </row>
    <row r="327" spans="1:7" ht="12" customHeight="1" x14ac:dyDescent="0.2">
      <c r="A327" s="33"/>
      <c r="B327" s="95"/>
      <c r="C327" s="129"/>
      <c r="D327" s="36"/>
      <c r="E327" s="222"/>
      <c r="F327" s="225"/>
      <c r="G327" s="226"/>
    </row>
    <row r="328" spans="1:7" ht="12" customHeight="1" x14ac:dyDescent="0.2">
      <c r="A328" s="33"/>
      <c r="B328" s="95"/>
      <c r="C328" s="129"/>
      <c r="D328" s="36"/>
      <c r="E328" s="222"/>
      <c r="F328" s="225"/>
      <c r="G328" s="226"/>
    </row>
    <row r="329" spans="1:7" ht="12" customHeight="1" x14ac:dyDescent="0.2">
      <c r="A329" s="33"/>
      <c r="B329" s="95"/>
      <c r="C329" s="129"/>
      <c r="D329" s="36"/>
      <c r="E329" s="222"/>
      <c r="F329" s="225"/>
      <c r="G329" s="226"/>
    </row>
    <row r="330" spans="1:7" ht="12" customHeight="1" x14ac:dyDescent="0.2">
      <c r="A330" s="33"/>
      <c r="B330" s="95"/>
      <c r="C330" s="129"/>
      <c r="D330" s="36"/>
      <c r="E330" s="222"/>
      <c r="F330" s="225"/>
      <c r="G330" s="226"/>
    </row>
    <row r="331" spans="1:7" ht="12.75" thickBot="1" x14ac:dyDescent="0.25">
      <c r="A331" s="33"/>
      <c r="B331" s="95"/>
      <c r="C331" s="129"/>
      <c r="D331" s="36"/>
      <c r="E331" s="222"/>
      <c r="F331" s="225"/>
      <c r="G331" s="226"/>
    </row>
    <row r="332" spans="1:7" x14ac:dyDescent="0.2">
      <c r="A332" s="199"/>
      <c r="B332" s="196" t="s">
        <v>183</v>
      </c>
      <c r="C332" s="200"/>
      <c r="D332" s="300"/>
      <c r="E332" s="287"/>
      <c r="F332" s="288"/>
      <c r="G332" s="289"/>
    </row>
    <row r="333" spans="1:7" ht="12.75" thickBot="1" x14ac:dyDescent="0.25">
      <c r="A333" s="202"/>
      <c r="B333" s="161" t="s">
        <v>112</v>
      </c>
      <c r="C333" s="203"/>
      <c r="D333" s="301"/>
      <c r="E333" s="284"/>
      <c r="F333" s="290"/>
      <c r="G333" s="291">
        <f>SUM(G311:G332)</f>
        <v>0</v>
      </c>
    </row>
    <row r="334" spans="1:7" x14ac:dyDescent="0.2">
      <c r="A334" s="33"/>
      <c r="B334" s="119"/>
      <c r="C334" s="35"/>
      <c r="D334" s="36"/>
      <c r="E334" s="222"/>
      <c r="F334" s="225"/>
      <c r="G334" s="226"/>
    </row>
    <row r="335" spans="1:7" x14ac:dyDescent="0.2">
      <c r="A335" s="33"/>
      <c r="B335" s="89" t="s">
        <v>113</v>
      </c>
      <c r="C335" s="35"/>
      <c r="D335" s="36"/>
      <c r="E335" s="222"/>
      <c r="F335" s="225"/>
      <c r="G335" s="226"/>
    </row>
    <row r="336" spans="1:7" ht="13.5" customHeight="1" x14ac:dyDescent="0.2">
      <c r="A336" s="33"/>
      <c r="B336" s="57" t="s">
        <v>118</v>
      </c>
      <c r="C336" s="35"/>
      <c r="D336" s="36"/>
      <c r="E336" s="222"/>
      <c r="F336" s="225"/>
      <c r="G336" s="226"/>
    </row>
    <row r="337" spans="1:7" x14ac:dyDescent="0.2">
      <c r="A337" s="33" t="s">
        <v>114</v>
      </c>
      <c r="B337" s="41" t="s">
        <v>40</v>
      </c>
      <c r="C337" s="35"/>
      <c r="D337" s="36"/>
      <c r="E337" s="222"/>
      <c r="F337" s="225"/>
      <c r="G337" s="226"/>
    </row>
    <row r="338" spans="1:7" ht="36" x14ac:dyDescent="0.2">
      <c r="A338" s="33"/>
      <c r="B338" s="75" t="s">
        <v>151</v>
      </c>
      <c r="C338" s="90"/>
      <c r="D338" s="90"/>
      <c r="E338" s="251"/>
      <c r="F338" s="251"/>
      <c r="G338" s="252"/>
    </row>
    <row r="339" spans="1:7" ht="48" x14ac:dyDescent="0.2">
      <c r="A339" s="56"/>
      <c r="B339" s="75" t="s">
        <v>150</v>
      </c>
      <c r="C339" s="90"/>
      <c r="D339" s="90"/>
      <c r="E339" s="251"/>
      <c r="F339" s="251"/>
      <c r="G339" s="252"/>
    </row>
    <row r="340" spans="1:7" ht="24" x14ac:dyDescent="0.2">
      <c r="A340" s="33"/>
      <c r="B340" s="75" t="s">
        <v>227</v>
      </c>
      <c r="C340" s="90"/>
      <c r="D340" s="90"/>
      <c r="E340" s="251"/>
      <c r="F340" s="251"/>
      <c r="G340" s="252"/>
    </row>
    <row r="341" spans="1:7" ht="84" x14ac:dyDescent="0.2">
      <c r="A341" s="33"/>
      <c r="B341" s="75" t="s">
        <v>149</v>
      </c>
      <c r="C341" s="90"/>
      <c r="D341" s="90"/>
      <c r="E341" s="251"/>
      <c r="F341" s="251"/>
      <c r="G341" s="252"/>
    </row>
    <row r="342" spans="1:7" ht="24" x14ac:dyDescent="0.2">
      <c r="A342" s="33"/>
      <c r="B342" s="75" t="s">
        <v>228</v>
      </c>
      <c r="C342" s="90"/>
      <c r="D342" s="90"/>
      <c r="E342" s="251"/>
      <c r="F342" s="251"/>
      <c r="G342" s="252"/>
    </row>
    <row r="343" spans="1:7" x14ac:dyDescent="0.2">
      <c r="A343" s="318" t="s">
        <v>140</v>
      </c>
      <c r="B343" s="135" t="s">
        <v>62</v>
      </c>
      <c r="C343" s="136"/>
      <c r="D343" s="137"/>
      <c r="E343" s="256"/>
      <c r="F343" s="225"/>
      <c r="G343" s="226"/>
    </row>
    <row r="344" spans="1:7" s="264" customFormat="1" x14ac:dyDescent="0.2">
      <c r="A344" s="279" t="s">
        <v>156</v>
      </c>
      <c r="B344" s="276" t="s">
        <v>120</v>
      </c>
      <c r="C344" s="269"/>
      <c r="D344" s="277"/>
      <c r="E344" s="222"/>
      <c r="F344" s="245"/>
      <c r="G344" s="253"/>
    </row>
    <row r="345" spans="1:7" x14ac:dyDescent="0.2">
      <c r="A345" s="139" t="s">
        <v>175</v>
      </c>
      <c r="B345" s="85" t="s">
        <v>192</v>
      </c>
      <c r="C345" s="126" t="s">
        <v>14</v>
      </c>
      <c r="D345" s="86">
        <v>1</v>
      </c>
      <c r="E345" s="222"/>
      <c r="F345" s="225"/>
      <c r="G345" s="226">
        <f>(D345*E345)+(D345*F345)</f>
        <v>0</v>
      </c>
    </row>
    <row r="346" spans="1:7" ht="24" x14ac:dyDescent="0.2">
      <c r="A346" s="139" t="s">
        <v>176</v>
      </c>
      <c r="B346" s="85" t="s">
        <v>193</v>
      </c>
      <c r="C346" s="126" t="s">
        <v>14</v>
      </c>
      <c r="D346" s="86">
        <v>1</v>
      </c>
      <c r="E346" s="222"/>
      <c r="F346" s="225"/>
      <c r="G346" s="226">
        <f>(D346*E346)+(D346*F346)</f>
        <v>0</v>
      </c>
    </row>
    <row r="347" spans="1:7" x14ac:dyDescent="0.2">
      <c r="A347" s="319" t="s">
        <v>339</v>
      </c>
      <c r="B347" s="140" t="s">
        <v>121</v>
      </c>
      <c r="C347" s="109"/>
      <c r="D347" s="138"/>
      <c r="E347" s="222"/>
      <c r="F347" s="225"/>
      <c r="G347" s="226"/>
    </row>
    <row r="348" spans="1:7" x14ac:dyDescent="0.2">
      <c r="A348" s="139" t="s">
        <v>156</v>
      </c>
      <c r="B348" s="85" t="s">
        <v>307</v>
      </c>
      <c r="C348" s="126" t="s">
        <v>104</v>
      </c>
      <c r="D348" s="86">
        <v>1</v>
      </c>
      <c r="E348" s="222"/>
      <c r="F348" s="225"/>
      <c r="G348" s="226">
        <f>(D348*E348)+(D348*F348)</f>
        <v>0</v>
      </c>
    </row>
    <row r="349" spans="1:7" x14ac:dyDescent="0.2">
      <c r="A349" s="139" t="s">
        <v>157</v>
      </c>
      <c r="B349" s="85" t="s">
        <v>311</v>
      </c>
      <c r="C349" s="126" t="s">
        <v>104</v>
      </c>
      <c r="D349" s="86">
        <v>1</v>
      </c>
      <c r="E349" s="222"/>
      <c r="F349" s="225"/>
      <c r="G349" s="226">
        <f t="shared" ref="G349:G360" si="36">(D349*E349)+(D349*F349)</f>
        <v>0</v>
      </c>
    </row>
    <row r="350" spans="1:7" x14ac:dyDescent="0.2">
      <c r="A350" s="139" t="s">
        <v>166</v>
      </c>
      <c r="B350" s="85" t="s">
        <v>308</v>
      </c>
      <c r="C350" s="126" t="s">
        <v>104</v>
      </c>
      <c r="D350" s="86">
        <v>1</v>
      </c>
      <c r="E350" s="222"/>
      <c r="F350" s="225"/>
      <c r="G350" s="226">
        <f t="shared" si="36"/>
        <v>0</v>
      </c>
    </row>
    <row r="351" spans="1:7" x14ac:dyDescent="0.2">
      <c r="A351" s="139" t="s">
        <v>167</v>
      </c>
      <c r="B351" s="85" t="s">
        <v>305</v>
      </c>
      <c r="C351" s="126" t="s">
        <v>104</v>
      </c>
      <c r="D351" s="86">
        <v>1</v>
      </c>
      <c r="E351" s="222"/>
      <c r="F351" s="225"/>
      <c r="G351" s="226">
        <f t="shared" si="36"/>
        <v>0</v>
      </c>
    </row>
    <row r="352" spans="1:7" x14ac:dyDescent="0.2">
      <c r="A352" s="139" t="s">
        <v>168</v>
      </c>
      <c r="B352" s="85" t="s">
        <v>309</v>
      </c>
      <c r="C352" s="126" t="s">
        <v>104</v>
      </c>
      <c r="D352" s="86">
        <v>1</v>
      </c>
      <c r="E352" s="222"/>
      <c r="F352" s="225"/>
      <c r="G352" s="226">
        <f t="shared" si="36"/>
        <v>0</v>
      </c>
    </row>
    <row r="353" spans="1:8" x14ac:dyDescent="0.2">
      <c r="A353" s="139" t="s">
        <v>169</v>
      </c>
      <c r="B353" s="85" t="s">
        <v>310</v>
      </c>
      <c r="C353" s="126" t="s">
        <v>104</v>
      </c>
      <c r="D353" s="86">
        <v>1</v>
      </c>
      <c r="E353" s="222"/>
      <c r="F353" s="225"/>
      <c r="G353" s="226">
        <f t="shared" si="36"/>
        <v>0</v>
      </c>
    </row>
    <row r="354" spans="1:8" x14ac:dyDescent="0.2">
      <c r="A354" s="139" t="s">
        <v>170</v>
      </c>
      <c r="B354" s="85" t="s">
        <v>303</v>
      </c>
      <c r="C354" s="126" t="s">
        <v>104</v>
      </c>
      <c r="D354" s="86">
        <v>1</v>
      </c>
      <c r="E354" s="222"/>
      <c r="F354" s="225"/>
      <c r="G354" s="226">
        <f t="shared" si="36"/>
        <v>0</v>
      </c>
    </row>
    <row r="355" spans="1:8" x14ac:dyDescent="0.2">
      <c r="A355" s="139" t="s">
        <v>171</v>
      </c>
      <c r="B355" s="85" t="s">
        <v>338</v>
      </c>
      <c r="C355" s="126" t="s">
        <v>104</v>
      </c>
      <c r="D355" s="86">
        <v>1</v>
      </c>
      <c r="E355" s="222"/>
      <c r="F355" s="225"/>
      <c r="G355" s="226">
        <f t="shared" si="36"/>
        <v>0</v>
      </c>
    </row>
    <row r="356" spans="1:8" x14ac:dyDescent="0.2">
      <c r="A356" s="139" t="s">
        <v>172</v>
      </c>
      <c r="B356" s="85" t="s">
        <v>304</v>
      </c>
      <c r="C356" s="126" t="s">
        <v>104</v>
      </c>
      <c r="D356" s="86">
        <v>1</v>
      </c>
      <c r="E356" s="222"/>
      <c r="F356" s="225"/>
      <c r="G356" s="226">
        <f t="shared" si="36"/>
        <v>0</v>
      </c>
    </row>
    <row r="357" spans="1:8" x14ac:dyDescent="0.2">
      <c r="A357" s="139" t="s">
        <v>284</v>
      </c>
      <c r="B357" s="85" t="s">
        <v>305</v>
      </c>
      <c r="C357" s="126" t="s">
        <v>104</v>
      </c>
      <c r="D357" s="86">
        <v>1</v>
      </c>
      <c r="E357" s="222"/>
      <c r="F357" s="225"/>
      <c r="G357" s="226">
        <f t="shared" si="36"/>
        <v>0</v>
      </c>
    </row>
    <row r="358" spans="1:8" x14ac:dyDescent="0.2">
      <c r="A358" s="139" t="s">
        <v>298</v>
      </c>
      <c r="B358" s="85" t="s">
        <v>306</v>
      </c>
      <c r="C358" s="126" t="s">
        <v>104</v>
      </c>
      <c r="D358" s="86">
        <v>2</v>
      </c>
      <c r="E358" s="222"/>
      <c r="F358" s="225"/>
      <c r="G358" s="226">
        <f t="shared" ref="G358" si="37">(D358*E358)+(D358*F358)</f>
        <v>0</v>
      </c>
    </row>
    <row r="359" spans="1:8" s="264" customFormat="1" x14ac:dyDescent="0.2">
      <c r="A359" s="279" t="s">
        <v>157</v>
      </c>
      <c r="B359" s="132" t="s">
        <v>194</v>
      </c>
      <c r="C359" s="278"/>
      <c r="D359" s="277"/>
      <c r="E359" s="222"/>
      <c r="F359" s="225"/>
      <c r="G359" s="226"/>
    </row>
    <row r="360" spans="1:8" ht="48" x14ac:dyDescent="0.2">
      <c r="A360" s="139" t="s">
        <v>156</v>
      </c>
      <c r="B360" s="85" t="s">
        <v>195</v>
      </c>
      <c r="C360" s="126" t="s">
        <v>14</v>
      </c>
      <c r="D360" s="86">
        <v>1</v>
      </c>
      <c r="E360" s="222"/>
      <c r="F360" s="225"/>
      <c r="G360" s="226">
        <f t="shared" si="36"/>
        <v>0</v>
      </c>
    </row>
    <row r="361" spans="1:8" ht="12.75" customHeight="1" x14ac:dyDescent="0.2">
      <c r="A361" s="139"/>
      <c r="B361" s="85"/>
      <c r="C361" s="50"/>
      <c r="D361" s="86"/>
      <c r="E361" s="222"/>
      <c r="F361" s="225"/>
      <c r="G361" s="226"/>
    </row>
    <row r="362" spans="1:8" x14ac:dyDescent="0.2">
      <c r="A362" s="318" t="s">
        <v>142</v>
      </c>
      <c r="B362" s="135" t="s">
        <v>232</v>
      </c>
      <c r="C362" s="136"/>
      <c r="D362" s="137"/>
      <c r="E362" s="256"/>
      <c r="F362" s="225"/>
      <c r="G362" s="226"/>
    </row>
    <row r="363" spans="1:8" s="264" customFormat="1" x14ac:dyDescent="0.2">
      <c r="A363" s="279" t="s">
        <v>94</v>
      </c>
      <c r="B363" s="132" t="s">
        <v>194</v>
      </c>
      <c r="C363" s="278"/>
      <c r="D363" s="277"/>
      <c r="E363" s="222"/>
      <c r="F363" s="225"/>
      <c r="G363" s="226"/>
    </row>
    <row r="364" spans="1:8" ht="39.75" customHeight="1" x14ac:dyDescent="0.2">
      <c r="A364" s="139" t="s">
        <v>156</v>
      </c>
      <c r="B364" s="85" t="s">
        <v>261</v>
      </c>
      <c r="C364" s="126" t="s">
        <v>14</v>
      </c>
      <c r="D364" s="86">
        <v>1</v>
      </c>
      <c r="E364" s="222"/>
      <c r="F364" s="225"/>
      <c r="G364" s="226">
        <f t="shared" ref="G364" si="38">(D364*E364)+(D364*F364)</f>
        <v>0</v>
      </c>
    </row>
    <row r="365" spans="1:8" s="21" customFormat="1" ht="12" customHeight="1" x14ac:dyDescent="0.2">
      <c r="A365" s="33"/>
      <c r="B365" s="95"/>
      <c r="C365" s="129"/>
      <c r="D365" s="36"/>
      <c r="E365" s="222"/>
      <c r="F365" s="225"/>
      <c r="G365" s="226"/>
      <c r="H365" s="16"/>
    </row>
    <row r="366" spans="1:8" ht="12" customHeight="1" thickBot="1" x14ac:dyDescent="0.25">
      <c r="A366" s="33"/>
      <c r="B366" s="95"/>
      <c r="C366" s="129"/>
      <c r="D366" s="36"/>
      <c r="E366" s="222"/>
      <c r="F366" s="225"/>
      <c r="G366" s="226"/>
    </row>
    <row r="367" spans="1:8" x14ac:dyDescent="0.2">
      <c r="A367" s="199"/>
      <c r="B367" s="196" t="s">
        <v>184</v>
      </c>
      <c r="C367" s="187"/>
      <c r="D367" s="182"/>
      <c r="E367" s="287"/>
      <c r="F367" s="288"/>
      <c r="G367" s="289"/>
    </row>
    <row r="368" spans="1:8" ht="12.75" thickBot="1" x14ac:dyDescent="0.25">
      <c r="A368" s="202"/>
      <c r="B368" s="161" t="s">
        <v>116</v>
      </c>
      <c r="C368" s="188"/>
      <c r="D368" s="186"/>
      <c r="E368" s="284"/>
      <c r="F368" s="290"/>
      <c r="G368" s="291">
        <f>SUM(G343:G367)</f>
        <v>0</v>
      </c>
    </row>
    <row r="369" spans="1:8" x14ac:dyDescent="0.2">
      <c r="A369" s="141"/>
      <c r="B369" s="74"/>
      <c r="C369" s="129"/>
      <c r="D369" s="36"/>
      <c r="E369" s="222"/>
      <c r="F369" s="225"/>
      <c r="G369" s="226"/>
    </row>
    <row r="370" spans="1:8" x14ac:dyDescent="0.2">
      <c r="A370" s="33"/>
      <c r="B370" s="89" t="s">
        <v>117</v>
      </c>
      <c r="C370" s="129"/>
      <c r="D370" s="36"/>
      <c r="E370" s="222"/>
      <c r="F370" s="225"/>
      <c r="G370" s="226"/>
    </row>
    <row r="371" spans="1:8" x14ac:dyDescent="0.2">
      <c r="A371" s="33"/>
      <c r="B371" s="57" t="s">
        <v>91</v>
      </c>
      <c r="C371" s="35"/>
      <c r="D371" s="36"/>
      <c r="E371" s="222"/>
      <c r="F371" s="225"/>
      <c r="G371" s="226"/>
    </row>
    <row r="372" spans="1:8" x14ac:dyDescent="0.2">
      <c r="A372" s="142" t="s">
        <v>119</v>
      </c>
      <c r="B372" s="41" t="s">
        <v>40</v>
      </c>
      <c r="C372" s="35"/>
      <c r="D372" s="36"/>
      <c r="E372" s="245"/>
      <c r="F372" s="225"/>
      <c r="G372" s="226"/>
    </row>
    <row r="373" spans="1:8" ht="48" x14ac:dyDescent="0.2">
      <c r="A373" s="142"/>
      <c r="B373" s="75" t="s">
        <v>238</v>
      </c>
      <c r="C373" s="90"/>
      <c r="D373" s="90"/>
      <c r="E373" s="251"/>
      <c r="F373" s="251"/>
      <c r="G373" s="252"/>
    </row>
    <row r="374" spans="1:8" ht="48" x14ac:dyDescent="0.2">
      <c r="A374" s="142"/>
      <c r="B374" s="75" t="s">
        <v>239</v>
      </c>
      <c r="C374" s="90"/>
      <c r="D374" s="90"/>
      <c r="E374" s="251"/>
      <c r="F374" s="251"/>
      <c r="G374" s="252"/>
    </row>
    <row r="375" spans="1:8" ht="60" x14ac:dyDescent="0.2">
      <c r="A375" s="142"/>
      <c r="B375" s="75" t="s">
        <v>237</v>
      </c>
      <c r="C375" s="90"/>
      <c r="D375" s="90"/>
      <c r="E375" s="251"/>
      <c r="F375" s="251"/>
      <c r="G375" s="252"/>
    </row>
    <row r="376" spans="1:8" ht="48" x14ac:dyDescent="0.2">
      <c r="A376" s="143"/>
      <c r="B376" s="75" t="s">
        <v>173</v>
      </c>
      <c r="C376" s="90"/>
      <c r="D376" s="90"/>
      <c r="E376" s="251"/>
      <c r="F376" s="251"/>
      <c r="G376" s="252"/>
    </row>
    <row r="377" spans="1:8" ht="24" x14ac:dyDescent="0.2">
      <c r="A377" s="142"/>
      <c r="B377" s="113" t="s">
        <v>236</v>
      </c>
      <c r="C377" s="90"/>
      <c r="D377" s="90"/>
      <c r="E377" s="251"/>
      <c r="F377" s="251"/>
      <c r="G377" s="252"/>
    </row>
    <row r="378" spans="1:8" x14ac:dyDescent="0.2">
      <c r="A378" s="320" t="s">
        <v>140</v>
      </c>
      <c r="B378" s="144" t="s">
        <v>62</v>
      </c>
      <c r="C378" s="145"/>
      <c r="D378" s="146"/>
      <c r="E378" s="256"/>
      <c r="F378" s="225"/>
      <c r="G378" s="226"/>
    </row>
    <row r="379" spans="1:8" s="21" customFormat="1" ht="15.75" customHeight="1" x14ac:dyDescent="0.2">
      <c r="A379" s="148" t="s">
        <v>156</v>
      </c>
      <c r="B379" s="147" t="s">
        <v>201</v>
      </c>
      <c r="C379" s="102"/>
      <c r="D379" s="103"/>
      <c r="E379" s="222"/>
      <c r="F379" s="225"/>
      <c r="G379" s="226"/>
      <c r="H379" s="16"/>
    </row>
    <row r="380" spans="1:8" ht="12.75" x14ac:dyDescent="0.2">
      <c r="A380" s="148" t="s">
        <v>288</v>
      </c>
      <c r="B380" s="149" t="s">
        <v>340</v>
      </c>
      <c r="C380" s="150" t="s">
        <v>8</v>
      </c>
      <c r="D380" s="151">
        <v>1</v>
      </c>
      <c r="E380" s="260"/>
      <c r="F380" s="260"/>
      <c r="G380" s="261">
        <f>+D380*E380+D380*F380</f>
        <v>0</v>
      </c>
    </row>
    <row r="381" spans="1:8" ht="12.75" x14ac:dyDescent="0.2">
      <c r="A381" s="148"/>
      <c r="B381" s="152"/>
      <c r="C381" s="150"/>
      <c r="D381" s="151"/>
      <c r="E381" s="222"/>
      <c r="F381" s="260"/>
      <c r="G381" s="261"/>
    </row>
    <row r="382" spans="1:8" ht="12.75" x14ac:dyDescent="0.2">
      <c r="A382" s="148" t="s">
        <v>157</v>
      </c>
      <c r="B382" s="147" t="s">
        <v>202</v>
      </c>
      <c r="C382" s="153"/>
      <c r="D382" s="154"/>
      <c r="E382" s="222"/>
      <c r="F382" s="260"/>
      <c r="G382" s="244"/>
    </row>
    <row r="383" spans="1:8" ht="12" customHeight="1" x14ac:dyDescent="0.2">
      <c r="A383" s="148"/>
      <c r="B383" s="149" t="s">
        <v>312</v>
      </c>
      <c r="C383" s="102" t="s">
        <v>8</v>
      </c>
      <c r="D383" s="103">
        <v>1</v>
      </c>
      <c r="E383" s="222"/>
      <c r="F383" s="260"/>
      <c r="G383" s="244">
        <f t="shared" ref="G383:G387" si="39">+D383*E383+D383*F383</f>
        <v>0</v>
      </c>
    </row>
    <row r="384" spans="1:8" ht="12" customHeight="1" x14ac:dyDescent="0.2">
      <c r="A384" s="148"/>
      <c r="B384" s="149" t="s">
        <v>313</v>
      </c>
      <c r="C384" s="102" t="s">
        <v>8</v>
      </c>
      <c r="D384" s="103">
        <v>1</v>
      </c>
      <c r="E384" s="222"/>
      <c r="F384" s="260"/>
      <c r="G384" s="244">
        <f t="shared" si="39"/>
        <v>0</v>
      </c>
    </row>
    <row r="385" spans="1:7" ht="12" customHeight="1" x14ac:dyDescent="0.2">
      <c r="A385" s="148"/>
      <c r="B385" s="149" t="s">
        <v>314</v>
      </c>
      <c r="C385" s="150" t="s">
        <v>8</v>
      </c>
      <c r="D385" s="103">
        <v>1</v>
      </c>
      <c r="E385" s="222"/>
      <c r="F385" s="260"/>
      <c r="G385" s="244">
        <f t="shared" si="39"/>
        <v>0</v>
      </c>
    </row>
    <row r="386" spans="1:7" ht="12.75" x14ac:dyDescent="0.2">
      <c r="A386" s="148" t="s">
        <v>166</v>
      </c>
      <c r="B386" s="147" t="s">
        <v>203</v>
      </c>
      <c r="C386" s="153"/>
      <c r="D386" s="154"/>
      <c r="E386" s="222"/>
      <c r="F386" s="260"/>
      <c r="G386" s="244"/>
    </row>
    <row r="387" spans="1:7" ht="13.5" x14ac:dyDescent="0.2">
      <c r="A387" s="33" t="s">
        <v>156</v>
      </c>
      <c r="B387" s="95" t="s">
        <v>218</v>
      </c>
      <c r="C387" s="129" t="s">
        <v>204</v>
      </c>
      <c r="D387" s="36">
        <v>3</v>
      </c>
      <c r="E387" s="222"/>
      <c r="F387" s="260"/>
      <c r="G387" s="244">
        <f t="shared" si="39"/>
        <v>0</v>
      </c>
    </row>
    <row r="388" spans="1:7" x14ac:dyDescent="0.2">
      <c r="A388" s="33"/>
      <c r="B388" s="95"/>
      <c r="C388" s="129"/>
      <c r="D388" s="36"/>
      <c r="E388" s="222"/>
      <c r="F388" s="225"/>
      <c r="G388" s="244"/>
    </row>
    <row r="389" spans="1:7" ht="12.75" customHeight="1" x14ac:dyDescent="0.2">
      <c r="A389" s="33"/>
      <c r="B389" s="95"/>
      <c r="C389" s="129"/>
      <c r="D389" s="36"/>
      <c r="E389" s="222"/>
      <c r="F389" s="260"/>
      <c r="G389" s="244"/>
    </row>
    <row r="390" spans="1:7" ht="12.75" customHeight="1" x14ac:dyDescent="0.2">
      <c r="A390" s="148"/>
      <c r="B390" s="152"/>
      <c r="C390" s="150"/>
      <c r="D390" s="151"/>
      <c r="E390" s="222"/>
      <c r="F390" s="260"/>
      <c r="G390" s="244"/>
    </row>
    <row r="391" spans="1:7" ht="12.75" customHeight="1" thickBot="1" x14ac:dyDescent="0.25">
      <c r="A391" s="148"/>
      <c r="B391" s="152"/>
      <c r="C391" s="150"/>
      <c r="D391" s="151"/>
      <c r="E391" s="222"/>
      <c r="F391" s="260"/>
      <c r="G391" s="244"/>
    </row>
    <row r="392" spans="1:7" x14ac:dyDescent="0.2">
      <c r="A392" s="199"/>
      <c r="B392" s="196" t="s">
        <v>174</v>
      </c>
      <c r="C392" s="302"/>
      <c r="D392" s="303"/>
      <c r="E392" s="304"/>
      <c r="F392" s="288"/>
      <c r="G392" s="289"/>
    </row>
    <row r="393" spans="1:7" ht="12.75" thickBot="1" x14ac:dyDescent="0.25">
      <c r="A393" s="202"/>
      <c r="B393" s="161" t="s">
        <v>122</v>
      </c>
      <c r="C393" s="305"/>
      <c r="D393" s="306"/>
      <c r="E393" s="307"/>
      <c r="F393" s="290"/>
      <c r="G393" s="291">
        <f>SUM(G379:G392)</f>
        <v>0</v>
      </c>
    </row>
    <row r="394" spans="1:7" ht="12.75" customHeight="1" x14ac:dyDescent="0.2">
      <c r="A394" s="155"/>
      <c r="B394" s="89" t="s">
        <v>263</v>
      </c>
      <c r="C394" s="35"/>
      <c r="D394" s="86"/>
      <c r="E394" s="222"/>
      <c r="F394" s="225"/>
      <c r="G394" s="226"/>
    </row>
    <row r="395" spans="1:7" ht="12.75" customHeight="1" x14ac:dyDescent="0.2">
      <c r="A395" s="155"/>
      <c r="B395" s="57" t="s">
        <v>267</v>
      </c>
      <c r="C395" s="35"/>
      <c r="D395" s="86"/>
      <c r="E395" s="222"/>
      <c r="F395" s="225"/>
      <c r="G395" s="226"/>
    </row>
    <row r="396" spans="1:7" ht="12.75" customHeight="1" x14ac:dyDescent="0.2">
      <c r="A396" s="158">
        <v>12.1</v>
      </c>
      <c r="B396" s="127" t="s">
        <v>40</v>
      </c>
      <c r="C396" s="156"/>
      <c r="D396" s="157"/>
      <c r="E396" s="222"/>
      <c r="F396" s="225"/>
      <c r="G396" s="226"/>
    </row>
    <row r="397" spans="1:7" ht="12.75" customHeight="1" x14ac:dyDescent="0.2">
      <c r="A397" s="158"/>
      <c r="B397" s="127" t="s">
        <v>269</v>
      </c>
      <c r="C397" s="156"/>
      <c r="D397" s="157"/>
      <c r="E397" s="222"/>
      <c r="F397" s="225"/>
      <c r="G397" s="226"/>
    </row>
    <row r="398" spans="1:7" ht="12.75" customHeight="1" x14ac:dyDescent="0.2">
      <c r="A398" s="155"/>
      <c r="B398" s="95"/>
      <c r="C398" s="129"/>
      <c r="D398" s="86"/>
      <c r="E398" s="222"/>
      <c r="F398" s="225"/>
      <c r="G398" s="226"/>
    </row>
    <row r="399" spans="1:7" ht="12.75" customHeight="1" x14ac:dyDescent="0.2">
      <c r="A399" s="155"/>
      <c r="B399" s="95"/>
      <c r="C399" s="129"/>
      <c r="D399" s="86"/>
      <c r="E399" s="222"/>
      <c r="F399" s="225"/>
      <c r="G399" s="226"/>
    </row>
    <row r="400" spans="1:7" ht="12.75" customHeight="1" x14ac:dyDescent="0.2">
      <c r="A400" s="155"/>
      <c r="B400" s="95"/>
      <c r="C400" s="129"/>
      <c r="D400" s="86"/>
      <c r="E400" s="222"/>
      <c r="F400" s="225"/>
      <c r="G400" s="226"/>
    </row>
    <row r="401" spans="1:7" ht="12.75" customHeight="1" x14ac:dyDescent="0.2">
      <c r="A401" s="155"/>
      <c r="B401" s="95"/>
      <c r="C401" s="129"/>
      <c r="D401" s="86"/>
      <c r="E401" s="222"/>
      <c r="F401" s="225"/>
      <c r="G401" s="226"/>
    </row>
    <row r="402" spans="1:7" ht="12.75" customHeight="1" x14ac:dyDescent="0.2">
      <c r="A402" s="155"/>
      <c r="B402" s="95"/>
      <c r="C402" s="129"/>
      <c r="D402" s="86"/>
      <c r="E402" s="222"/>
      <c r="F402" s="225"/>
      <c r="G402" s="226"/>
    </row>
    <row r="403" spans="1:7" ht="12.75" customHeight="1" x14ac:dyDescent="0.2">
      <c r="A403" s="155"/>
      <c r="B403" s="95"/>
      <c r="C403" s="129"/>
      <c r="D403" s="86"/>
      <c r="E403" s="222"/>
      <c r="F403" s="225"/>
      <c r="G403" s="244">
        <f t="shared" ref="G403" si="40">+D403*E403+D403*F403</f>
        <v>0</v>
      </c>
    </row>
    <row r="404" spans="1:7" ht="12.75" customHeight="1" x14ac:dyDescent="0.2">
      <c r="A404" s="155"/>
      <c r="B404" s="95"/>
      <c r="C404" s="129"/>
      <c r="D404" s="86"/>
      <c r="E404" s="222"/>
      <c r="F404" s="225"/>
      <c r="G404" s="226"/>
    </row>
    <row r="405" spans="1:7" ht="12.75" customHeight="1" x14ac:dyDescent="0.2">
      <c r="A405" s="155"/>
      <c r="B405" s="95"/>
      <c r="C405" s="129"/>
      <c r="D405" s="86"/>
      <c r="E405" s="222"/>
      <c r="F405" s="225"/>
      <c r="G405" s="226"/>
    </row>
    <row r="406" spans="1:7" ht="12.75" customHeight="1" x14ac:dyDescent="0.2">
      <c r="A406" s="155"/>
      <c r="B406" s="95"/>
      <c r="C406" s="129"/>
      <c r="D406" s="86"/>
      <c r="E406" s="222"/>
      <c r="F406" s="225"/>
      <c r="G406" s="226"/>
    </row>
    <row r="407" spans="1:7" ht="12.75" customHeight="1" x14ac:dyDescent="0.2">
      <c r="A407" s="155"/>
      <c r="B407" s="95"/>
      <c r="C407" s="129"/>
      <c r="D407" s="86"/>
      <c r="E407" s="222"/>
      <c r="F407" s="225"/>
      <c r="G407" s="226"/>
    </row>
    <row r="408" spans="1:7" ht="12.75" customHeight="1" x14ac:dyDescent="0.2">
      <c r="A408" s="155"/>
      <c r="B408" s="95"/>
      <c r="C408" s="129"/>
      <c r="D408" s="86"/>
      <c r="E408" s="222"/>
      <c r="F408" s="225"/>
      <c r="G408" s="226"/>
    </row>
    <row r="409" spans="1:7" ht="12.75" customHeight="1" x14ac:dyDescent="0.2">
      <c r="A409" s="155"/>
      <c r="B409" s="95"/>
      <c r="C409" s="129"/>
      <c r="D409" s="86"/>
      <c r="E409" s="222"/>
      <c r="F409" s="225"/>
      <c r="G409" s="226"/>
    </row>
    <row r="410" spans="1:7" ht="12.75" customHeight="1" x14ac:dyDescent="0.2">
      <c r="A410" s="155"/>
      <c r="B410" s="95"/>
      <c r="C410" s="129"/>
      <c r="D410" s="86"/>
      <c r="E410" s="222"/>
      <c r="F410" s="225"/>
      <c r="G410" s="226"/>
    </row>
    <row r="411" spans="1:7" ht="12.75" customHeight="1" x14ac:dyDescent="0.2">
      <c r="A411" s="155"/>
      <c r="B411" s="95"/>
      <c r="C411" s="129"/>
      <c r="D411" s="86"/>
      <c r="E411" s="222"/>
      <c r="F411" s="225"/>
      <c r="G411" s="226"/>
    </row>
    <row r="412" spans="1:7" ht="12.75" customHeight="1" x14ac:dyDescent="0.2">
      <c r="A412" s="155"/>
      <c r="B412" s="95"/>
      <c r="C412" s="129"/>
      <c r="D412" s="86"/>
      <c r="E412" s="222"/>
      <c r="F412" s="225"/>
      <c r="G412" s="226"/>
    </row>
    <row r="413" spans="1:7" ht="12.75" customHeight="1" x14ac:dyDescent="0.2">
      <c r="A413" s="155"/>
      <c r="B413" s="95"/>
      <c r="C413" s="129"/>
      <c r="D413" s="86"/>
      <c r="E413" s="222"/>
      <c r="F413" s="225"/>
      <c r="G413" s="226"/>
    </row>
    <row r="414" spans="1:7" ht="12.75" customHeight="1" x14ac:dyDescent="0.2">
      <c r="A414" s="155"/>
      <c r="B414" s="95"/>
      <c r="C414" s="129"/>
      <c r="D414" s="86"/>
      <c r="E414" s="222"/>
      <c r="F414" s="225"/>
      <c r="G414" s="226"/>
    </row>
    <row r="415" spans="1:7" ht="12.75" customHeight="1" x14ac:dyDescent="0.2">
      <c r="A415" s="155"/>
      <c r="B415" s="95"/>
      <c r="C415" s="129"/>
      <c r="D415" s="86"/>
      <c r="E415" s="222"/>
      <c r="F415" s="225"/>
      <c r="G415" s="226"/>
    </row>
    <row r="416" spans="1:7" ht="12.75" customHeight="1" thickBot="1" x14ac:dyDescent="0.25">
      <c r="A416" s="155"/>
      <c r="B416" s="95"/>
      <c r="C416" s="129"/>
      <c r="D416" s="86"/>
      <c r="E416" s="222"/>
      <c r="F416" s="225"/>
      <c r="G416" s="226"/>
    </row>
    <row r="417" spans="1:7" ht="12.75" customHeight="1" x14ac:dyDescent="0.2">
      <c r="A417" s="204"/>
      <c r="B417" s="196" t="s">
        <v>341</v>
      </c>
      <c r="C417" s="302"/>
      <c r="D417" s="308"/>
      <c r="E417" s="304"/>
      <c r="F417" s="288"/>
      <c r="G417" s="289"/>
    </row>
    <row r="418" spans="1:7" ht="12.75" customHeight="1" thickBot="1" x14ac:dyDescent="0.25">
      <c r="A418" s="205"/>
      <c r="B418" s="161" t="s">
        <v>264</v>
      </c>
      <c r="C418" s="305"/>
      <c r="D418" s="309"/>
      <c r="E418" s="307"/>
      <c r="F418" s="290"/>
      <c r="G418" s="291">
        <f>SUM(G395:G417)</f>
        <v>0</v>
      </c>
    </row>
    <row r="419" spans="1:7" ht="12.75" customHeight="1" x14ac:dyDescent="0.2">
      <c r="A419" s="155"/>
      <c r="B419" s="89" t="s">
        <v>270</v>
      </c>
      <c r="C419" s="35"/>
      <c r="D419" s="86"/>
      <c r="E419" s="222"/>
      <c r="F419" s="225"/>
      <c r="G419" s="226"/>
    </row>
    <row r="420" spans="1:7" ht="12.75" customHeight="1" x14ac:dyDescent="0.2">
      <c r="A420" s="155"/>
      <c r="B420" s="57" t="s">
        <v>268</v>
      </c>
      <c r="C420" s="35"/>
      <c r="D420" s="86"/>
      <c r="E420" s="222"/>
      <c r="F420" s="225"/>
      <c r="G420" s="226"/>
    </row>
    <row r="421" spans="1:7" ht="12.75" customHeight="1" x14ac:dyDescent="0.2">
      <c r="A421" s="158">
        <v>13.1</v>
      </c>
      <c r="B421" s="127" t="s">
        <v>40</v>
      </c>
      <c r="C421" s="156"/>
      <c r="D421" s="157"/>
      <c r="E421" s="222"/>
      <c r="F421" s="225"/>
      <c r="G421" s="226"/>
    </row>
    <row r="422" spans="1:7" ht="12.75" customHeight="1" x14ac:dyDescent="0.2">
      <c r="A422" s="159"/>
      <c r="B422" s="160" t="s">
        <v>285</v>
      </c>
      <c r="C422" s="126"/>
      <c r="D422" s="86"/>
      <c r="E422" s="222"/>
      <c r="F422" s="225"/>
      <c r="G422" s="226"/>
    </row>
    <row r="423" spans="1:7" ht="12.75" customHeight="1" x14ac:dyDescent="0.2">
      <c r="A423" s="155"/>
      <c r="B423" s="95"/>
      <c r="C423" s="129"/>
      <c r="D423" s="86"/>
      <c r="E423" s="222"/>
      <c r="F423" s="225"/>
      <c r="G423" s="226"/>
    </row>
    <row r="424" spans="1:7" ht="12.75" customHeight="1" x14ac:dyDescent="0.2">
      <c r="A424" s="155"/>
      <c r="B424" s="95"/>
      <c r="C424" s="129"/>
      <c r="D424" s="86"/>
      <c r="E424" s="222"/>
      <c r="F424" s="225"/>
      <c r="G424" s="226"/>
    </row>
    <row r="425" spans="1:7" ht="12.75" customHeight="1" x14ac:dyDescent="0.2">
      <c r="A425" s="155"/>
      <c r="B425" s="95"/>
      <c r="C425" s="129"/>
      <c r="D425" s="86"/>
      <c r="E425" s="222"/>
      <c r="F425" s="225"/>
      <c r="G425" s="226"/>
    </row>
    <row r="426" spans="1:7" ht="12.75" customHeight="1" x14ac:dyDescent="0.2">
      <c r="A426" s="155"/>
      <c r="B426" s="95"/>
      <c r="C426" s="129"/>
      <c r="D426" s="86"/>
      <c r="E426" s="222"/>
      <c r="F426" s="225"/>
      <c r="G426" s="244">
        <f t="shared" ref="G426" si="41">+D426*E426+D426*F426</f>
        <v>0</v>
      </c>
    </row>
    <row r="427" spans="1:7" ht="12.75" customHeight="1" x14ac:dyDescent="0.2">
      <c r="A427" s="155"/>
      <c r="B427" s="95"/>
      <c r="C427" s="129"/>
      <c r="D427" s="86"/>
      <c r="E427" s="222"/>
      <c r="F427" s="225"/>
      <c r="G427" s="226"/>
    </row>
    <row r="428" spans="1:7" ht="12.75" customHeight="1" x14ac:dyDescent="0.2">
      <c r="A428" s="155"/>
      <c r="B428" s="95"/>
      <c r="C428" s="129"/>
      <c r="D428" s="86"/>
      <c r="E428" s="222"/>
      <c r="F428" s="225"/>
      <c r="G428" s="244"/>
    </row>
    <row r="429" spans="1:7" ht="12.75" customHeight="1" x14ac:dyDescent="0.2">
      <c r="A429" s="155"/>
      <c r="B429" s="95"/>
      <c r="C429" s="129"/>
      <c r="D429" s="86"/>
      <c r="E429" s="222"/>
      <c r="F429" s="225"/>
      <c r="G429" s="226"/>
    </row>
    <row r="430" spans="1:7" ht="12.75" customHeight="1" x14ac:dyDescent="0.2">
      <c r="A430" s="155"/>
      <c r="B430" s="95"/>
      <c r="C430" s="129"/>
      <c r="D430" s="86"/>
      <c r="E430" s="222"/>
      <c r="F430" s="225"/>
      <c r="G430" s="226"/>
    </row>
    <row r="431" spans="1:7" ht="12.75" customHeight="1" x14ac:dyDescent="0.2">
      <c r="A431" s="155"/>
      <c r="B431" s="95"/>
      <c r="C431" s="129"/>
      <c r="D431" s="86"/>
      <c r="E431" s="222"/>
      <c r="F431" s="225"/>
      <c r="G431" s="226"/>
    </row>
    <row r="432" spans="1:7" ht="12.75" customHeight="1" x14ac:dyDescent="0.2">
      <c r="A432" s="155"/>
      <c r="B432" s="95"/>
      <c r="C432" s="129"/>
      <c r="D432" s="86"/>
      <c r="E432" s="222"/>
      <c r="F432" s="225"/>
      <c r="G432" s="226"/>
    </row>
    <row r="433" spans="1:7" ht="12.75" customHeight="1" x14ac:dyDescent="0.2">
      <c r="A433" s="155"/>
      <c r="B433" s="95"/>
      <c r="C433" s="129"/>
      <c r="D433" s="86"/>
      <c r="E433" s="222"/>
      <c r="F433" s="225"/>
      <c r="G433" s="226"/>
    </row>
    <row r="434" spans="1:7" ht="12.75" customHeight="1" x14ac:dyDescent="0.2">
      <c r="A434" s="155"/>
      <c r="B434" s="95"/>
      <c r="C434" s="129"/>
      <c r="D434" s="86"/>
      <c r="E434" s="222"/>
      <c r="F434" s="225"/>
      <c r="G434" s="226"/>
    </row>
    <row r="435" spans="1:7" ht="12.75" customHeight="1" x14ac:dyDescent="0.2">
      <c r="A435" s="155"/>
      <c r="B435" s="95"/>
      <c r="C435" s="129"/>
      <c r="D435" s="86"/>
      <c r="E435" s="222"/>
      <c r="F435" s="225"/>
      <c r="G435" s="226"/>
    </row>
    <row r="436" spans="1:7" ht="12.75" customHeight="1" x14ac:dyDescent="0.2">
      <c r="A436" s="155"/>
      <c r="B436" s="95"/>
      <c r="C436" s="129"/>
      <c r="D436" s="86"/>
      <c r="E436" s="222"/>
      <c r="F436" s="225"/>
      <c r="G436" s="226"/>
    </row>
    <row r="437" spans="1:7" ht="12.75" customHeight="1" x14ac:dyDescent="0.2">
      <c r="A437" s="155"/>
      <c r="B437" s="95"/>
      <c r="C437" s="129"/>
      <c r="D437" s="86"/>
      <c r="E437" s="222"/>
      <c r="F437" s="225"/>
      <c r="G437" s="226"/>
    </row>
    <row r="438" spans="1:7" ht="12.75" customHeight="1" x14ac:dyDescent="0.2">
      <c r="A438" s="155"/>
      <c r="B438" s="95"/>
      <c r="C438" s="129"/>
      <c r="D438" s="86"/>
      <c r="E438" s="222"/>
      <c r="F438" s="225"/>
      <c r="G438" s="226"/>
    </row>
    <row r="439" spans="1:7" ht="12.75" customHeight="1" x14ac:dyDescent="0.2">
      <c r="A439" s="155"/>
      <c r="B439" s="95"/>
      <c r="C439" s="129"/>
      <c r="D439" s="86"/>
      <c r="E439" s="222"/>
      <c r="F439" s="225"/>
      <c r="G439" s="226"/>
    </row>
    <row r="440" spans="1:7" ht="12.75" customHeight="1" x14ac:dyDescent="0.2">
      <c r="A440" s="155"/>
      <c r="B440" s="95"/>
      <c r="C440" s="129"/>
      <c r="D440" s="86"/>
      <c r="E440" s="222"/>
      <c r="F440" s="225"/>
      <c r="G440" s="226"/>
    </row>
    <row r="441" spans="1:7" ht="12.75" customHeight="1" x14ac:dyDescent="0.2">
      <c r="A441" s="155"/>
      <c r="B441" s="95"/>
      <c r="C441" s="129"/>
      <c r="D441" s="86"/>
      <c r="E441" s="222"/>
      <c r="F441" s="225"/>
      <c r="G441" s="226"/>
    </row>
    <row r="442" spans="1:7" ht="12.75" customHeight="1" x14ac:dyDescent="0.2">
      <c r="A442" s="155"/>
      <c r="B442" s="95"/>
      <c r="C442" s="129"/>
      <c r="D442" s="86"/>
      <c r="E442" s="222"/>
      <c r="F442" s="225"/>
      <c r="G442" s="226"/>
    </row>
    <row r="443" spans="1:7" ht="12.75" customHeight="1" x14ac:dyDescent="0.2">
      <c r="A443" s="155"/>
      <c r="B443" s="95"/>
      <c r="C443" s="129"/>
      <c r="D443" s="86"/>
      <c r="E443" s="222"/>
      <c r="F443" s="225"/>
      <c r="G443" s="226"/>
    </row>
    <row r="444" spans="1:7" ht="12.75" customHeight="1" x14ac:dyDescent="0.2">
      <c r="A444" s="155"/>
      <c r="B444" s="95"/>
      <c r="C444" s="129"/>
      <c r="D444" s="86"/>
      <c r="E444" s="222"/>
      <c r="F444" s="225"/>
      <c r="G444" s="226"/>
    </row>
    <row r="445" spans="1:7" ht="12.75" customHeight="1" x14ac:dyDescent="0.2">
      <c r="A445" s="155"/>
      <c r="B445" s="95"/>
      <c r="C445" s="129"/>
      <c r="D445" s="86"/>
      <c r="E445" s="222"/>
      <c r="F445" s="225"/>
      <c r="G445" s="226"/>
    </row>
    <row r="446" spans="1:7" ht="12.75" customHeight="1" x14ac:dyDescent="0.2">
      <c r="A446" s="155"/>
      <c r="B446" s="95"/>
      <c r="C446" s="129"/>
      <c r="D446" s="86"/>
      <c r="E446" s="222"/>
      <c r="F446" s="225"/>
      <c r="G446" s="226"/>
    </row>
    <row r="447" spans="1:7" ht="12.75" customHeight="1" thickBot="1" x14ac:dyDescent="0.25">
      <c r="A447" s="155"/>
      <c r="B447" s="95"/>
      <c r="C447" s="129"/>
      <c r="D447" s="86"/>
      <c r="E447" s="222"/>
      <c r="F447" s="225"/>
      <c r="G447" s="226"/>
    </row>
    <row r="448" spans="1:7" ht="12.75" customHeight="1" x14ac:dyDescent="0.2">
      <c r="A448" s="204"/>
      <c r="B448" s="196" t="s">
        <v>342</v>
      </c>
      <c r="C448" s="302"/>
      <c r="D448" s="308"/>
      <c r="E448" s="304"/>
      <c r="F448" s="288"/>
      <c r="G448" s="289"/>
    </row>
    <row r="449" spans="1:7" ht="12.75" customHeight="1" thickBot="1" x14ac:dyDescent="0.25">
      <c r="A449" s="205"/>
      <c r="B449" s="161" t="s">
        <v>271</v>
      </c>
      <c r="C449" s="305"/>
      <c r="D449" s="309"/>
      <c r="E449" s="307"/>
      <c r="F449" s="290"/>
      <c r="G449" s="291">
        <f>SUM(G423:G448)</f>
        <v>0</v>
      </c>
    </row>
  </sheetData>
  <mergeCells count="2">
    <mergeCell ref="A1:G1"/>
    <mergeCell ref="E2:G2"/>
  </mergeCells>
  <pageMargins left="0.59055118110236227" right="0.59055118110236227" top="0.59055118110236227" bottom="0.59055118110236227" header="0.23622047244094491" footer="0.23622047244094491"/>
  <pageSetup orientation="portrait" horizontalDpi="4294967293" verticalDpi="300" r:id="rId1"/>
  <headerFooter>
    <oddHeader>&amp;L&amp;8Sh.Lhaimagu School&amp;R&amp;8     BILL OF QUANTITIES</oddHeader>
    <oddFooter>Prepared by JP &amp;D&amp;RPage &amp;P</oddFooter>
  </headerFooter>
  <rowBreaks count="11" manualBreakCount="11">
    <brk id="51" max="19" man="1"/>
    <brk id="79" max="19" man="1"/>
    <brk id="158" max="6" man="1"/>
    <brk id="191" max="6" man="1"/>
    <brk id="227" max="19" man="1"/>
    <brk id="246" max="19" man="1"/>
    <brk id="276" max="19" man="1"/>
    <brk id="303" max="19" man="1"/>
    <brk id="333" max="19" man="1"/>
    <brk id="368" max="6" man="1"/>
    <brk id="39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Summary</vt:lpstr>
      <vt:lpstr>Boq</vt:lpstr>
      <vt:lpstr>Boq!Print_Area</vt:lpstr>
      <vt:lpstr>Cover!Print_Area</vt:lpstr>
      <vt:lpstr>Summary!Print_Area</vt:lpstr>
      <vt:lpstr>Boq!Print_Titles</vt:lpstr>
    </vt:vector>
  </TitlesOfParts>
  <Company>BinArch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Dhonbe</cp:lastModifiedBy>
  <cp:lastPrinted>2020-06-25T06:04:12Z</cp:lastPrinted>
  <dcterms:created xsi:type="dcterms:W3CDTF">2011-03-24T06:48:27Z</dcterms:created>
  <dcterms:modified xsi:type="dcterms:W3CDTF">2021-01-06T11:23:12Z</dcterms:modified>
</cp:coreProperties>
</file>